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\"/>
    </mc:Choice>
  </mc:AlternateContent>
  <bookViews>
    <workbookView xWindow="0" yWindow="0" windowWidth="0" windowHeight="0"/>
  </bookViews>
  <sheets>
    <sheet name="Rekapitulace stavby" sheetId="1" r:id="rId1"/>
    <sheet name="1 - přípravné práce" sheetId="2" r:id="rId2"/>
    <sheet name="2 - zemní práce" sheetId="3" r:id="rId3"/>
    <sheet name="3 - úprava hráze" sheetId="4" r:id="rId4"/>
    <sheet name="4 - sdružený objekt" sheetId="5" r:id="rId5"/>
    <sheet name="5 - dokončovací práce" sheetId="6" r:id="rId6"/>
    <sheet name="6 - vedlejší rozpočtové n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'1 - přípravné práce'!$C$119:$K$171</definedName>
    <definedName name="_xlnm.Print_Area" localSheetId="1">'1 - přípravné práce'!$C$4:$J$76,'1 - přípravné práce'!$C$82:$J$101,'1 - přípravné práce'!$C$107:$J$171</definedName>
    <definedName name="_xlnm.Print_Titles" localSheetId="1">'1 - přípravné práce'!$119:$119</definedName>
    <definedName name="_xlnm._FilterDatabase" localSheetId="2" hidden="1">'2 - zemní práce'!$C$117:$K$155</definedName>
    <definedName name="_xlnm.Print_Area" localSheetId="2">'2 - zemní práce'!$C$4:$J$76,'2 - zemní práce'!$C$82:$J$99,'2 - zemní práce'!$C$105:$J$155</definedName>
    <definedName name="_xlnm.Print_Titles" localSheetId="2">'2 - zemní práce'!$117:$117</definedName>
    <definedName name="_xlnm._FilterDatabase" localSheetId="3" hidden="1">'3 - úprava hráze'!$C$120:$K$168</definedName>
    <definedName name="_xlnm.Print_Area" localSheetId="3">'3 - úprava hráze'!$C$4:$J$76,'3 - úprava hráze'!$C$82:$J$102,'3 - úprava hráze'!$C$108:$J$168</definedName>
    <definedName name="_xlnm.Print_Titles" localSheetId="3">'3 - úprava hráze'!$120:$120</definedName>
    <definedName name="_xlnm._FilterDatabase" localSheetId="4" hidden="1">'4 - sdružený objekt'!$C$123:$K$298</definedName>
    <definedName name="_xlnm.Print_Area" localSheetId="4">'4 - sdružený objekt'!$C$4:$J$76,'4 - sdružený objekt'!$C$82:$J$105,'4 - sdružený objekt'!$C$111:$J$298</definedName>
    <definedName name="_xlnm.Print_Titles" localSheetId="4">'4 - sdružený objekt'!$123:$123</definedName>
    <definedName name="_xlnm._FilterDatabase" localSheetId="5" hidden="1">'5 - dokončovací práce'!$C$118:$K$143</definedName>
    <definedName name="_xlnm.Print_Area" localSheetId="5">'5 - dokončovací práce'!$C$4:$J$76,'5 - dokončovací práce'!$C$82:$J$100,'5 - dokončovací práce'!$C$106:$J$143</definedName>
    <definedName name="_xlnm.Print_Titles" localSheetId="5">'5 - dokončovací práce'!$118:$118</definedName>
    <definedName name="_xlnm._FilterDatabase" localSheetId="6" hidden="1">'6 - vedlejší rozpočtové n...'!$C$118:$K$161</definedName>
    <definedName name="_xlnm.Print_Area" localSheetId="6">'6 - vedlejší rozpočtové n...'!$C$4:$J$76,'6 - vedlejší rozpočtové n...'!$C$82:$J$100,'6 - vedlejší rozpočtové n...'!$C$106:$J$161</definedName>
    <definedName name="_xlnm.Print_Titles" localSheetId="6">'6 - vedlejší rozpočtové n...'!$118:$118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F113"/>
  <c r="E111"/>
  <c r="F89"/>
  <c r="E87"/>
  <c r="J24"/>
  <c r="E24"/>
  <c r="J92"/>
  <c r="J23"/>
  <c r="J21"/>
  <c r="E21"/>
  <c r="J115"/>
  <c r="J20"/>
  <c r="J18"/>
  <c r="E18"/>
  <c r="F92"/>
  <c r="J17"/>
  <c r="J15"/>
  <c r="E15"/>
  <c r="F91"/>
  <c r="J14"/>
  <c r="J12"/>
  <c r="J113"/>
  <c r="E7"/>
  <c r="E85"/>
  <c i="6" r="J37"/>
  <c r="J36"/>
  <c i="1" r="AY99"/>
  <c i="6" r="J35"/>
  <c i="1" r="AX99"/>
  <c i="6" r="BI139"/>
  <c r="BH139"/>
  <c r="BG139"/>
  <c r="BF139"/>
  <c r="T139"/>
  <c r="T138"/>
  <c r="R139"/>
  <c r="R138"/>
  <c r="P139"/>
  <c r="P138"/>
  <c r="BI134"/>
  <c r="BH134"/>
  <c r="BG134"/>
  <c r="BF134"/>
  <c r="T134"/>
  <c r="R134"/>
  <c r="P134"/>
  <c r="BI129"/>
  <c r="BH129"/>
  <c r="BG129"/>
  <c r="BF129"/>
  <c r="T129"/>
  <c r="R129"/>
  <c r="P129"/>
  <c r="BI127"/>
  <c r="BH127"/>
  <c r="BG127"/>
  <c r="BF127"/>
  <c r="T127"/>
  <c r="R127"/>
  <c r="P127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91"/>
  <c r="J14"/>
  <c r="J12"/>
  <c r="J89"/>
  <c r="E7"/>
  <c r="E85"/>
  <c i="5" r="J37"/>
  <c r="J36"/>
  <c i="1" r="AY98"/>
  <c i="5" r="J35"/>
  <c i="1" r="AX98"/>
  <c i="5" r="BI297"/>
  <c r="BH297"/>
  <c r="BG297"/>
  <c r="BF297"/>
  <c r="T297"/>
  <c r="T296"/>
  <c r="R297"/>
  <c r="R296"/>
  <c r="P297"/>
  <c r="P296"/>
  <c r="BI291"/>
  <c r="BH291"/>
  <c r="BG291"/>
  <c r="BF291"/>
  <c r="T291"/>
  <c r="R291"/>
  <c r="P291"/>
  <c r="BI286"/>
  <c r="BH286"/>
  <c r="BG286"/>
  <c r="BF286"/>
  <c r="T286"/>
  <c r="R286"/>
  <c r="P286"/>
  <c r="BI281"/>
  <c r="BH281"/>
  <c r="BG281"/>
  <c r="BF281"/>
  <c r="T281"/>
  <c r="R281"/>
  <c r="P281"/>
  <c r="BI276"/>
  <c r="BH276"/>
  <c r="BG276"/>
  <c r="BF276"/>
  <c r="T276"/>
  <c r="R276"/>
  <c r="P276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4"/>
  <c r="BH254"/>
  <c r="BG254"/>
  <c r="BF254"/>
  <c r="T254"/>
  <c r="R254"/>
  <c r="P254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5"/>
  <c r="BH195"/>
  <c r="BG195"/>
  <c r="BF195"/>
  <c r="T195"/>
  <c r="R195"/>
  <c r="P195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120"/>
  <c r="J20"/>
  <c r="J18"/>
  <c r="E18"/>
  <c r="F121"/>
  <c r="J17"/>
  <c r="J15"/>
  <c r="E15"/>
  <c r="F120"/>
  <c r="J14"/>
  <c r="J12"/>
  <c r="J118"/>
  <c r="E7"/>
  <c r="E114"/>
  <c i="4" r="J37"/>
  <c r="J36"/>
  <c i="1" r="AY97"/>
  <c i="4" r="J35"/>
  <c i="1" r="AX97"/>
  <c i="4" r="BI167"/>
  <c r="BH167"/>
  <c r="BG167"/>
  <c r="BF167"/>
  <c r="T167"/>
  <c r="T166"/>
  <c r="R167"/>
  <c r="R166"/>
  <c r="P167"/>
  <c r="P166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0"/>
  <c r="BH140"/>
  <c r="BG140"/>
  <c r="BF140"/>
  <c r="T140"/>
  <c r="T134"/>
  <c r="R140"/>
  <c r="R134"/>
  <c r="P140"/>
  <c r="P134"/>
  <c r="BI135"/>
  <c r="BH135"/>
  <c r="BG135"/>
  <c r="BF135"/>
  <c r="T135"/>
  <c r="R135"/>
  <c r="P135"/>
  <c r="BI129"/>
  <c r="BH129"/>
  <c r="BG129"/>
  <c r="BF129"/>
  <c r="T129"/>
  <c r="R129"/>
  <c r="P129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117"/>
  <c r="J20"/>
  <c r="J18"/>
  <c r="E18"/>
  <c r="F118"/>
  <c r="J17"/>
  <c r="J15"/>
  <c r="E15"/>
  <c r="F117"/>
  <c r="J14"/>
  <c r="J12"/>
  <c r="J89"/>
  <c r="E7"/>
  <c r="E85"/>
  <c i="3" r="J37"/>
  <c r="J36"/>
  <c i="1" r="AY96"/>
  <c i="3" r="J35"/>
  <c i="1" r="AX96"/>
  <c i="3"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91"/>
  <c r="J20"/>
  <c r="J18"/>
  <c r="E18"/>
  <c r="F115"/>
  <c r="J17"/>
  <c r="J15"/>
  <c r="E15"/>
  <c r="F114"/>
  <c r="J14"/>
  <c r="J12"/>
  <c r="J112"/>
  <c r="E7"/>
  <c r="E108"/>
  <c i="2" r="J37"/>
  <c r="J36"/>
  <c i="1" r="AY95"/>
  <c i="2" r="J35"/>
  <c i="1" r="AX95"/>
  <c i="2" r="BI170"/>
  <c r="BH170"/>
  <c r="BG170"/>
  <c r="BF170"/>
  <c r="T170"/>
  <c r="R170"/>
  <c r="P170"/>
  <c r="BI168"/>
  <c r="BH168"/>
  <c r="BG168"/>
  <c r="BF168"/>
  <c r="T168"/>
  <c r="R168"/>
  <c r="P168"/>
  <c r="BI162"/>
  <c r="BH162"/>
  <c r="BG162"/>
  <c r="BF162"/>
  <c r="T162"/>
  <c r="T161"/>
  <c r="R162"/>
  <c r="R161"/>
  <c r="P162"/>
  <c r="P161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117"/>
  <c r="J23"/>
  <c r="J21"/>
  <c r="E21"/>
  <c r="J91"/>
  <c r="J20"/>
  <c r="J18"/>
  <c r="E18"/>
  <c r="F117"/>
  <c r="J17"/>
  <c r="J15"/>
  <c r="E15"/>
  <c r="F91"/>
  <c r="J14"/>
  <c r="J12"/>
  <c r="J114"/>
  <c r="E7"/>
  <c r="E110"/>
  <c i="1" r="L90"/>
  <c r="AM90"/>
  <c r="AM89"/>
  <c r="L89"/>
  <c r="AM87"/>
  <c r="L87"/>
  <c r="L85"/>
  <c r="L84"/>
  <c i="7" r="BK160"/>
  <c r="J158"/>
  <c r="J153"/>
  <c r="J148"/>
  <c r="J144"/>
  <c r="BK137"/>
  <c r="J135"/>
  <c r="J122"/>
  <c i="6" r="J139"/>
  <c r="J122"/>
  <c i="5" r="BK297"/>
  <c r="J291"/>
  <c r="BK286"/>
  <c r="BK281"/>
  <c r="J271"/>
  <c r="BK254"/>
  <c r="J248"/>
  <c r="BK244"/>
  <c r="J225"/>
  <c r="J208"/>
  <c r="BK190"/>
  <c r="J185"/>
  <c r="J180"/>
  <c r="J175"/>
  <c r="J160"/>
  <c r="BK150"/>
  <c r="J144"/>
  <c r="BK139"/>
  <c r="J129"/>
  <c r="BK127"/>
  <c i="4" r="J167"/>
  <c r="BK161"/>
  <c r="BK146"/>
  <c r="BK124"/>
  <c i="3" r="BK151"/>
  <c r="BK146"/>
  <c r="J141"/>
  <c r="BK136"/>
  <c i="2" r="J168"/>
  <c r="BK147"/>
  <c r="BK142"/>
  <c r="J137"/>
  <c r="BK135"/>
  <c r="J130"/>
  <c r="BK125"/>
  <c i="1" r="AS94"/>
  <c i="7" r="BK156"/>
  <c r="BK146"/>
  <c r="BK144"/>
  <c r="BK131"/>
  <c r="BK129"/>
  <c r="BK122"/>
  <c i="6" r="BK139"/>
  <c r="J134"/>
  <c i="5" r="BK276"/>
  <c r="BK266"/>
  <c r="J239"/>
  <c r="BK233"/>
  <c r="J228"/>
  <c r="BK223"/>
  <c r="BK219"/>
  <c r="BK217"/>
  <c r="J213"/>
  <c r="BK204"/>
  <c r="BK195"/>
  <c r="J165"/>
  <c r="J139"/>
  <c r="BK134"/>
  <c r="J127"/>
  <c i="4" r="BK167"/>
  <c r="BK140"/>
  <c r="BK129"/>
  <c r="J124"/>
  <c i="3" r="J146"/>
  <c r="BK141"/>
  <c r="J136"/>
  <c r="BK131"/>
  <c r="BK126"/>
  <c r="J121"/>
  <c i="2" r="J170"/>
  <c r="BK168"/>
  <c r="BK157"/>
  <c r="BK152"/>
  <c r="J142"/>
  <c r="J135"/>
  <c r="BK130"/>
  <c i="7" r="BK158"/>
  <c r="J156"/>
  <c r="BK153"/>
  <c r="BK148"/>
  <c r="J146"/>
  <c r="J142"/>
  <c r="J129"/>
  <c r="BK124"/>
  <c i="6" r="J129"/>
  <c r="BK127"/>
  <c i="5" r="BK291"/>
  <c r="J261"/>
  <c r="J254"/>
  <c r="J244"/>
  <c r="BK239"/>
  <c r="J233"/>
  <c r="BK225"/>
  <c r="J223"/>
  <c r="J219"/>
  <c r="J217"/>
  <c r="BK200"/>
  <c r="J190"/>
  <c r="BK185"/>
  <c r="BK180"/>
  <c r="BK175"/>
  <c r="BK170"/>
  <c r="BK165"/>
  <c r="J155"/>
  <c r="J134"/>
  <c i="4" r="BK156"/>
  <c r="BK151"/>
  <c r="J146"/>
  <c r="J135"/>
  <c r="J129"/>
  <c i="3" r="J131"/>
  <c r="BK121"/>
  <c i="2" r="BK170"/>
  <c r="BK162"/>
  <c r="J157"/>
  <c r="J152"/>
  <c r="BK137"/>
  <c r="J125"/>
  <c r="J123"/>
  <c i="7" r="J160"/>
  <c r="BK142"/>
  <c r="J137"/>
  <c r="BK135"/>
  <c r="J131"/>
  <c r="J124"/>
  <c i="6" r="BK134"/>
  <c r="BK129"/>
  <c r="J127"/>
  <c r="BK122"/>
  <c i="5" r="J297"/>
  <c r="J286"/>
  <c r="J281"/>
  <c r="J276"/>
  <c r="BK271"/>
  <c r="J266"/>
  <c r="BK261"/>
  <c r="BK248"/>
  <c r="BK228"/>
  <c r="BK213"/>
  <c r="BK208"/>
  <c r="J204"/>
  <c r="J200"/>
  <c r="J195"/>
  <c r="J170"/>
  <c r="BK160"/>
  <c r="BK155"/>
  <c r="J150"/>
  <c r="BK144"/>
  <c r="BK129"/>
  <c i="4" r="J161"/>
  <c r="J156"/>
  <c r="J151"/>
  <c r="J140"/>
  <c r="BK135"/>
  <c i="3" r="J151"/>
  <c r="J126"/>
  <c i="2" r="J162"/>
  <c r="J147"/>
  <c r="BK123"/>
  <c l="1" r="T122"/>
  <c r="P167"/>
  <c i="3" r="BK120"/>
  <c r="BK119"/>
  <c r="J119"/>
  <c r="J97"/>
  <c i="4" r="P123"/>
  <c r="R145"/>
  <c i="5" r="BK149"/>
  <c r="J149"/>
  <c r="J99"/>
  <c r="BK199"/>
  <c r="J199"/>
  <c r="J100"/>
  <c r="BK227"/>
  <c r="J227"/>
  <c r="J101"/>
  <c r="P238"/>
  <c r="BK260"/>
  <c r="J260"/>
  <c r="J103"/>
  <c i="6" r="R121"/>
  <c r="R120"/>
  <c r="R119"/>
  <c i="7" r="BK121"/>
  <c i="2" r="BK122"/>
  <c r="T167"/>
  <c i="3" r="R120"/>
  <c r="R119"/>
  <c r="R118"/>
  <c i="4" r="BK145"/>
  <c r="J145"/>
  <c r="J100"/>
  <c i="5" r="R126"/>
  <c r="T126"/>
  <c r="T149"/>
  <c r="P199"/>
  <c r="T227"/>
  <c r="R238"/>
  <c r="P260"/>
  <c i="6" r="T121"/>
  <c r="T120"/>
  <c r="T119"/>
  <c i="2" r="P122"/>
  <c r="P121"/>
  <c r="P120"/>
  <c i="1" r="AU95"/>
  <c i="2" r="R167"/>
  <c i="3" r="P120"/>
  <c r="P119"/>
  <c r="P118"/>
  <c i="1" r="AU96"/>
  <c i="4" r="BK123"/>
  <c r="J123"/>
  <c r="J98"/>
  <c r="T123"/>
  <c r="T145"/>
  <c i="5" r="P149"/>
  <c r="R199"/>
  <c r="R227"/>
  <c r="T238"/>
  <c r="R260"/>
  <c i="6" r="P121"/>
  <c r="P120"/>
  <c r="P119"/>
  <c i="1" r="AU99"/>
  <c i="7" r="R121"/>
  <c r="BK155"/>
  <c r="J155"/>
  <c r="J99"/>
  <c i="2" r="R122"/>
  <c r="R121"/>
  <c r="R120"/>
  <c r="BK167"/>
  <c r="J167"/>
  <c r="J100"/>
  <c i="3" r="T120"/>
  <c r="T119"/>
  <c r="T118"/>
  <c i="4" r="R123"/>
  <c r="R122"/>
  <c r="R121"/>
  <c r="P145"/>
  <c i="5" r="BK126"/>
  <c r="J126"/>
  <c r="J98"/>
  <c r="P126"/>
  <c r="R149"/>
  <c r="T199"/>
  <c r="P227"/>
  <c r="BK238"/>
  <c r="J238"/>
  <c r="J102"/>
  <c r="T260"/>
  <c i="6" r="BK121"/>
  <c r="J121"/>
  <c r="J98"/>
  <c i="7" r="P121"/>
  <c r="P120"/>
  <c r="P119"/>
  <c i="1" r="AU100"/>
  <c i="7" r="T121"/>
  <c r="T120"/>
  <c r="T119"/>
  <c r="P155"/>
  <c r="R155"/>
  <c r="T155"/>
  <c i="2" r="F92"/>
  <c r="F116"/>
  <c r="BE135"/>
  <c r="BE152"/>
  <c r="BE168"/>
  <c r="BE170"/>
  <c i="3" r="J89"/>
  <c r="F92"/>
  <c r="BE126"/>
  <c r="BE136"/>
  <c i="4" r="E111"/>
  <c r="J115"/>
  <c r="J118"/>
  <c r="BE124"/>
  <c r="BE140"/>
  <c r="BE146"/>
  <c r="BE167"/>
  <c i="5" r="E85"/>
  <c r="J89"/>
  <c r="F92"/>
  <c r="BE134"/>
  <c r="BE170"/>
  <c r="BE175"/>
  <c r="BE180"/>
  <c r="BE217"/>
  <c r="BE233"/>
  <c r="BE239"/>
  <c r="BE297"/>
  <c r="BK296"/>
  <c r="J296"/>
  <c r="J104"/>
  <c i="6" r="F92"/>
  <c r="E109"/>
  <c r="BE134"/>
  <c i="7" r="J89"/>
  <c r="E109"/>
  <c r="F115"/>
  <c r="BE129"/>
  <c r="BE144"/>
  <c r="BE153"/>
  <c r="BE156"/>
  <c i="2" r="E85"/>
  <c r="J116"/>
  <c r="BE125"/>
  <c r="BE130"/>
  <c r="BE142"/>
  <c r="BK161"/>
  <c r="J161"/>
  <c r="J99"/>
  <c i="3" r="J92"/>
  <c r="J114"/>
  <c r="BE121"/>
  <c r="BE131"/>
  <c r="BE141"/>
  <c r="BE146"/>
  <c i="4" r="F91"/>
  <c r="BK134"/>
  <c r="J134"/>
  <c r="J99"/>
  <c r="BK166"/>
  <c r="J166"/>
  <c r="J101"/>
  <c i="5" r="F91"/>
  <c r="J121"/>
  <c r="BE127"/>
  <c r="BE129"/>
  <c r="BE190"/>
  <c r="BE204"/>
  <c r="BE266"/>
  <c r="BE281"/>
  <c r="BE291"/>
  <c i="6" r="J91"/>
  <c r="J92"/>
  <c r="F115"/>
  <c r="BE139"/>
  <c i="7" r="J91"/>
  <c r="F116"/>
  <c r="BE122"/>
  <c r="BE142"/>
  <c r="BE160"/>
  <c i="2" r="J89"/>
  <c r="J92"/>
  <c r="BE123"/>
  <c r="BE137"/>
  <c r="BE162"/>
  <c i="4" r="F92"/>
  <c r="BE151"/>
  <c r="BE156"/>
  <c r="BE161"/>
  <c i="5" r="BE139"/>
  <c r="BE144"/>
  <c r="BE150"/>
  <c r="BE155"/>
  <c r="BE185"/>
  <c r="BE248"/>
  <c r="BE271"/>
  <c r="BE286"/>
  <c i="6" r="J113"/>
  <c r="BE122"/>
  <c r="BE129"/>
  <c i="7" r="J116"/>
  <c r="BE135"/>
  <c r="BE137"/>
  <c r="BE148"/>
  <c i="2" r="BE147"/>
  <c r="BE157"/>
  <c i="3" r="E85"/>
  <c r="F91"/>
  <c r="BE151"/>
  <c i="4" r="J91"/>
  <c r="BE129"/>
  <c r="BE135"/>
  <c i="5" r="J91"/>
  <c r="BE160"/>
  <c r="BE165"/>
  <c r="BE195"/>
  <c r="BE200"/>
  <c r="BE208"/>
  <c r="BE213"/>
  <c r="BE219"/>
  <c r="BE223"/>
  <c r="BE225"/>
  <c r="BE228"/>
  <c r="BE244"/>
  <c r="BE254"/>
  <c r="BE261"/>
  <c r="BE276"/>
  <c i="6" r="BE127"/>
  <c r="BK138"/>
  <c r="J138"/>
  <c r="J99"/>
  <c i="7" r="BE124"/>
  <c r="BE131"/>
  <c r="BE146"/>
  <c r="BE158"/>
  <c i="2" r="F34"/>
  <c i="1" r="BA95"/>
  <c i="4" r="J34"/>
  <c i="1" r="AW97"/>
  <c i="5" r="F36"/>
  <c i="1" r="BC98"/>
  <c i="2" r="F35"/>
  <c i="1" r="BB95"/>
  <c i="4" r="F35"/>
  <c i="1" r="BB97"/>
  <c i="7" r="F35"/>
  <c i="1" r="BB100"/>
  <c i="2" r="F37"/>
  <c i="1" r="BD95"/>
  <c i="3" r="F35"/>
  <c i="1" r="BB96"/>
  <c i="5" r="F34"/>
  <c i="1" r="BA98"/>
  <c i="6" r="F36"/>
  <c i="1" r="BC99"/>
  <c i="7" r="F36"/>
  <c i="1" r="BC100"/>
  <c i="4" r="F37"/>
  <c i="1" r="BD97"/>
  <c i="5" r="F37"/>
  <c i="1" r="BD98"/>
  <c i="3" r="F34"/>
  <c i="1" r="BA96"/>
  <c i="4" r="F34"/>
  <c i="1" r="BA97"/>
  <c i="3" r="J34"/>
  <c i="1" r="AW96"/>
  <c i="6" r="F34"/>
  <c i="1" r="BA99"/>
  <c i="5" r="J34"/>
  <c i="1" r="AW98"/>
  <c i="2" r="F36"/>
  <c i="1" r="BC95"/>
  <c i="4" r="F36"/>
  <c i="1" r="BC97"/>
  <c i="6" r="J34"/>
  <c i="1" r="AW99"/>
  <c i="7" r="J34"/>
  <c i="1" r="AW100"/>
  <c i="7" r="F34"/>
  <c i="1" r="BA100"/>
  <c i="3" r="F36"/>
  <c i="1" r="BC96"/>
  <c i="6" r="F37"/>
  <c i="1" r="BD99"/>
  <c i="7" r="F37"/>
  <c i="1" r="BD100"/>
  <c i="3" r="F37"/>
  <c i="1" r="BD96"/>
  <c i="6" r="F35"/>
  <c i="1" r="BB99"/>
  <c i="2" r="J34"/>
  <c i="1" r="AW95"/>
  <c i="5" r="F35"/>
  <c i="1" r="BB98"/>
  <c i="5" l="1" r="T125"/>
  <c r="T124"/>
  <c i="7" r="R120"/>
  <c r="R119"/>
  <c i="2" r="BK121"/>
  <c r="BK120"/>
  <c r="J120"/>
  <c i="7" r="BK120"/>
  <c r="BK119"/>
  <c r="J119"/>
  <c i="5" r="P125"/>
  <c r="P124"/>
  <c i="1" r="AU98"/>
  <c i="4" r="T122"/>
  <c r="T121"/>
  <c r="P122"/>
  <c r="P121"/>
  <c i="1" r="AU97"/>
  <c i="5" r="R125"/>
  <c r="R124"/>
  <c i="2" r="T121"/>
  <c r="T120"/>
  <c i="3" r="J120"/>
  <c r="J98"/>
  <c i="4" r="BK122"/>
  <c r="J122"/>
  <c r="J97"/>
  <c i="5" r="BK125"/>
  <c r="J125"/>
  <c r="J97"/>
  <c i="6" r="BK120"/>
  <c r="BK119"/>
  <c r="J119"/>
  <c r="J96"/>
  <c i="2" r="J122"/>
  <c r="J98"/>
  <c i="3" r="BK118"/>
  <c r="J118"/>
  <c i="7" r="J121"/>
  <c r="J98"/>
  <c i="2" r="J30"/>
  <c i="1" r="AG95"/>
  <c i="3" r="J30"/>
  <c i="1" r="AG96"/>
  <c r="BA94"/>
  <c r="W30"/>
  <c i="4" r="J33"/>
  <c i="1" r="AV97"/>
  <c r="AT97"/>
  <c i="7" r="J30"/>
  <c i="1" r="AG100"/>
  <c i="3" r="F33"/>
  <c i="1" r="AZ96"/>
  <c i="3" r="J33"/>
  <c i="1" r="AV96"/>
  <c r="AT96"/>
  <c i="4" r="F33"/>
  <c i="1" r="AZ97"/>
  <c r="BB94"/>
  <c r="AX94"/>
  <c i="6" r="F33"/>
  <c i="1" r="AZ99"/>
  <c i="7" r="J33"/>
  <c i="1" r="AV100"/>
  <c r="AT100"/>
  <c i="2" r="F33"/>
  <c i="1" r="AZ95"/>
  <c i="7" r="F33"/>
  <c i="1" r="AZ100"/>
  <c r="BD94"/>
  <c r="W33"/>
  <c r="BC94"/>
  <c r="AY94"/>
  <c i="5" r="J33"/>
  <c i="1" r="AV98"/>
  <c r="AT98"/>
  <c i="2" r="J33"/>
  <c i="1" r="AV95"/>
  <c r="AT95"/>
  <c i="6" r="J33"/>
  <c i="1" r="AV99"/>
  <c r="AT99"/>
  <c i="5" r="F33"/>
  <c i="1" r="AZ98"/>
  <c i="2" l="1" r="J39"/>
  <c i="7" r="J39"/>
  <c i="3" r="J39"/>
  <c i="2" r="J96"/>
  <c i="3" r="J96"/>
  <c i="4" r="BK121"/>
  <c r="J121"/>
  <c r="J96"/>
  <c i="5" r="BK124"/>
  <c r="J124"/>
  <c r="J96"/>
  <c i="2" r="J121"/>
  <c r="J97"/>
  <c i="6" r="J120"/>
  <c r="J97"/>
  <c i="7" r="J120"/>
  <c r="J97"/>
  <c r="J96"/>
  <c i="1" r="AN95"/>
  <c r="AN96"/>
  <c r="AN100"/>
  <c r="AU94"/>
  <c r="W32"/>
  <c r="W31"/>
  <c r="AZ94"/>
  <c r="W29"/>
  <c r="AW94"/>
  <c r="AK30"/>
  <c i="6" r="J30"/>
  <c i="1" r="AG99"/>
  <c r="AN99"/>
  <c i="6" l="1" r="J39"/>
  <c i="5" r="J30"/>
  <c i="1" r="AG98"/>
  <c r="AN98"/>
  <c i="4" r="J30"/>
  <c i="1" r="AG97"/>
  <c r="AN97"/>
  <c r="AV94"/>
  <c r="AK29"/>
  <c i="4" l="1" r="J39"/>
  <c i="5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<sst xmlns="http://schemas.openxmlformats.org/spreadsheetml/2006/main">
  <si>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</si>
  <si>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</si>
  <si>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</si>
  <si>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</si>
  <si>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</si>
  <si>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{f3187932-2b4e-4a72-a251-ed91215b05b4}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</si>
  <si>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</si>
  <si>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</si>
  <si>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</si>
  <si>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</si>
  <si>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</si>
  <si>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</si>
  <si>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</si>
  <si>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</si>
  <si>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2025-6-1-1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</si>
  <si>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</si>
  <si>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</si>
  <si>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Počátky u Chotěboře - odbahnění rybníka na p.č. 63 (bez odbahnění)</t>
  </si>
  <si>
    <t>KSO:</t>
  </si>
  <si>
    <t>CC-CZ:</t>
  </si>
  <si>
    <t>Místo:</t>
  </si>
  <si>
    <t>Chotěboř</t>
  </si>
  <si>
    <t>Datum:</t>
  </si>
  <si>
    <t>18. 2. 2026</t>
  </si>
  <si>
    <t>Zadavatel:</t>
  </si>
  <si>
    <t>IČ:</t>
  </si>
  <si>
    <t>Město Počátky</t>
  </si>
  <si>
    <t>DIČ:</t>
  </si>
  <si>
    <t>Uchazeč:</t>
  </si>
  <si>
    <t>Vyplň údaj</t>
  </si>
  <si>
    <t>Projektant:</t>
  </si>
  <si>
    <t>VDG Projektování s.r.o.</t>
  </si>
  <si>
    <t>True</t>
  </si>
  <si>
    <t>Zpracovatel:</t>
  </si>
  <si>
    <t>Ing. Vítězslav Pavel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</si>
  <si>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</si>
  <si>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</si>
  <si>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</si>
  <si>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</si>
  <si>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</si>
  <si>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</si>
  <si>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</si>
  <si>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</si>
  <si>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</si>
  <si>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</si>
  <si>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</si>
  <si>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</si>
  <si>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</si>
  <si>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</si>
  <si>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</si>
  <si>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</si>
  <si>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</si>
  <si>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</si>
  <si>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</si>
  <si>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</si>
  <si>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</si>
  <si>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</si>
  <si>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</si>
  <si>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</si>
  <si>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</si>
  <si>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</si>
  <si>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</si>
  <si>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</si>
  <si>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</si>
  <si>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</si>
  <si>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</si>
  <si>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</si>
  <si>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</si>
  <si>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</si>
  <si>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</si>
  <si>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</si>
  <si>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</si>
  <si>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</si>
  <si>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</si>
  <si>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</si>
  <si>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</si>
  <si>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</si>
  <si>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</si>
  <si>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</si>
  <si>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</si>
  <si>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</si>
  <si>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</si>
  <si>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přípravné práce</t>
  </si>
  <si>
    <t>STA</t>
  </si>
  <si>
    <t>{94027e1d-2f73-4b90-8ad1-4637cc5773aa}</t>
  </si>
  <si>
    <t>2</t>
  </si>
  <si>
    <t>zemní práce</t>
  </si>
  <si>
    <t>{d53b89b2-6d3d-4fa0-ab41-5b901922dcb0}</t>
  </si>
  <si>
    <t>3</t>
  </si>
  <si>
    <t>úprava hráze</t>
  </si>
  <si>
    <t>{90fa5ff6-5502-4ae5-96b0-c055adcf10fb}</t>
  </si>
  <si>
    <t>4</t>
  </si>
  <si>
    <t>sdružený objekt</t>
  </si>
  <si>
    <t>{37e547fe-9f29-44f3-899b-5145d841eab9}</t>
  </si>
  <si>
    <t>5</t>
  </si>
  <si>
    <t>dokončovací práce</t>
  </si>
  <si>
    <t>{e46b45db-9007-47a9-b99b-4634d8fd372b}</t>
  </si>
  <si>
    <t>6</t>
  </si>
  <si>
    <t>vedlejší rozpočtové n...</t>
  </si>
  <si>
    <t>{06961d3c-2252-4414-b6ec-33a287e94191}</t>
  </si>
  <si>
    <t>KRYCÍ LIST SOUPISU PRACÍ</t>
  </si>
  <si>
    <t>Objekt:</t>
  </si>
  <si>
    <t>1 - přípravné práce</t>
  </si>
  <si>
    <t xml:space="preserve">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</si>
  <si>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</si>
  <si>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</si>
  <si>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</si>
  <si>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</si>
  <si>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</si>
  <si>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</si>
  <si>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Přípravné práce</t>
  </si>
  <si>
    <t xml:space="preserve">    9 - Bourání konstrukcí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</si>
  <si>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</si>
  <si>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</si>
  <si>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</si>
  <si>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</si>
  <si>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</si>
  <si>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</si>
  <si>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</si>
  <si>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</si>
  <si>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</si>
  <si>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</si>
  <si>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</si>
  <si>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</si>
  <si>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</si>
  <si>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</si>
  <si>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</si>
  <si>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</si>
  <si>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</si>
  <si>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Přípravné práce</t>
  </si>
  <si>
    <t>K</t>
  </si>
  <si>
    <t>012103000</t>
  </si>
  <si>
    <t>Geodetické práce před výstavbou</t>
  </si>
  <si>
    <t>soubor</t>
  </si>
  <si>
    <t>PP</t>
  </si>
  <si>
    <t>111151432</t>
  </si>
  <si>
    <t>Odstranění stařiny přes 500 m2 s naložením a odvozem do 20 km ve svahu přes 1:5 do 1:2</t>
  </si>
  <si>
    <t>m2</t>
  </si>
  <si>
    <t>VV</t>
  </si>
  <si>
    <t>250</t>
  </si>
  <si>
    <t>"odstranění odolné vegetace z prostoru hráze"</t>
  </si>
  <si>
    <t>Součet</t>
  </si>
  <si>
    <t>111211201</t>
  </si>
  <si>
    <t>Odstranění křovin a stromů průměru kmene do 100 mm i s kořeny sklonu terénu přes 1:5 ručně</t>
  </si>
  <si>
    <t>150</t>
  </si>
  <si>
    <t>"odstranění křovin ze břehů a hráze"</t>
  </si>
  <si>
    <t>112211113</t>
  </si>
  <si>
    <t>Spálení pařezu D do 1,0 m</t>
  </si>
  <si>
    <t>kus</t>
  </si>
  <si>
    <t>8</t>
  </si>
  <si>
    <t>112251103</t>
  </si>
  <si>
    <t>Odstranění pařezů D přes 500 do 700 mm</t>
  </si>
  <si>
    <t>10</t>
  </si>
  <si>
    <t>"odstranění starých pařezů z hráze"</t>
  </si>
  <si>
    <t>113105111</t>
  </si>
  <si>
    <t>Rozebrání dlažeb z lomového kamene kladených na sucho</t>
  </si>
  <si>
    <t>80</t>
  </si>
  <si>
    <t>"rozebrání dlažby/pohozu stávajícího přelivu"</t>
  </si>
  <si>
    <t>7</t>
  </si>
  <si>
    <t>113151111</t>
  </si>
  <si>
    <t>Rozebrání zpevněných ploch ze silničních dílců</t>
  </si>
  <si>
    <t>14</t>
  </si>
  <si>
    <t>95*(3*1)</t>
  </si>
  <si>
    <t>"rozebrání stávajícího opevnění hráze a břehů z betonových panelů"</t>
  </si>
  <si>
    <t>121111201</t>
  </si>
  <si>
    <t>Odstranění lesní hrabanky</t>
  </si>
  <si>
    <t>16</t>
  </si>
  <si>
    <t>60*3,5</t>
  </si>
  <si>
    <t>"odstranění ornice z prostoru hráze-příprava na dosypávání hráze"</t>
  </si>
  <si>
    <t>9</t>
  </si>
  <si>
    <t>R 01 - 02</t>
  </si>
  <si>
    <t>Převedení vody staveništěm</t>
  </si>
  <si>
    <t>18</t>
  </si>
  <si>
    <t>"dočasné převedení vody staveništěm při výstavbě výpustného zařízení a bezpečnostního přelivu"1</t>
  </si>
  <si>
    <t>Bourání konstrukcí</t>
  </si>
  <si>
    <t>981511116</t>
  </si>
  <si>
    <t>Demolice konstrukcí objektů z betonu prostého postupným rozebíráním</t>
  </si>
  <si>
    <t>m3</t>
  </si>
  <si>
    <t>20</t>
  </si>
  <si>
    <t>1*1*4+4*5*0,3+1*1*2+2*2*0,3</t>
  </si>
  <si>
    <t>"demolice požeráku, přelivu, šachty a vývařiště"</t>
  </si>
  <si>
    <t>997</t>
  </si>
  <si>
    <t>Přesun sutě</t>
  </si>
  <si>
    <t>11</t>
  </si>
  <si>
    <t>997013511</t>
  </si>
  <si>
    <t>Odvoz suti a vybouraných hmot z meziskládky na skládku do 1 km s naložením a se složením</t>
  </si>
  <si>
    <t>t</t>
  </si>
  <si>
    <t>22</t>
  </si>
  <si>
    <t>997013861</t>
  </si>
  <si>
    <t>Poplatek za uložení stavebního odpadu na recyklační skládce (skládkovné) z prostého betonu kód odpadu 17 01 01</t>
  </si>
  <si>
    <t>24</t>
  </si>
  <si>
    <t>2 - zemní práce</t>
  </si>
  <si>
    <t xml:space="preserve">    1 - Zemní práce</t>
  </si>
  <si>
    <t>Zemní práce</t>
  </si>
  <si>
    <t>122251404</t>
  </si>
  <si>
    <t>Vykopávky v zemníku na suchu v hornině třídy těžitelnosti I skupiny 3 objem do 500 m3 strojně</t>
  </si>
  <si>
    <t>850*0,6</t>
  </si>
  <si>
    <t>"zajištění vhodné zeminy pro dorovnání hráze"</t>
  </si>
  <si>
    <t>122703601</t>
  </si>
  <si>
    <t>Odstranění nánosů při únosnosti dna přes 15 do 40 kPa</t>
  </si>
  <si>
    <t>1919,1*0,3</t>
  </si>
  <si>
    <t>"30% sedimentu"</t>
  </si>
  <si>
    <t>M</t>
  </si>
  <si>
    <t>R01</t>
  </si>
  <si>
    <t>Rozbor sedimentu</t>
  </si>
  <si>
    <t>-1077655192</t>
  </si>
  <si>
    <t>"kontrolní rozbor pro uložení sedimentu na ZPF"</t>
  </si>
  <si>
    <t>"odběr sedimentu bude proveden po jeho odvodnění a přehození prováděného v rámci odbahnění části zdrže"</t>
  </si>
  <si>
    <t>162351103</t>
  </si>
  <si>
    <t>Vodorovné přemístění přes 50 do 500 m výkopku/sypaniny z horniny třídy těžitelnosti I skupiny 1 až 3</t>
  </si>
  <si>
    <t>575,73</t>
  </si>
  <si>
    <t>"přemístění výkopku k terénním úpravám"</t>
  </si>
  <si>
    <t>162751117</t>
  </si>
  <si>
    <t>Vodorovné přemístění přes 9 000 do 10000 m výkopku/sypaniny z horniny třídy těžitelnosti I skupiny 1 až 3</t>
  </si>
  <si>
    <t>171151103</t>
  </si>
  <si>
    <t>Uložení sypaniny z hornin soudržných do násypů zhutněných strojně</t>
  </si>
  <si>
    <t>850*0,6+575,73</t>
  </si>
  <si>
    <t>"urovnání hráze+ppužití části sedimentu pro dorovnání prostoru pod korunou hráze - vzdušný svah"</t>
  </si>
  <si>
    <t>182151111</t>
  </si>
  <si>
    <t>Svahování v zářezech v hornině třídy těžitelnosti I skupiny 1 až 3 strojně</t>
  </si>
  <si>
    <t>2800</t>
  </si>
  <si>
    <t>"svahování břehů"</t>
  </si>
  <si>
    <t>3 - úprava hráze</t>
  </si>
  <si>
    <t xml:space="preserve">    2 - Zakládání</t>
  </si>
  <si>
    <t xml:space="preserve">    4 - Vodorovné konstrukce</t>
  </si>
  <si>
    <t xml:space="preserve">    998 - Přesun hmot</t>
  </si>
  <si>
    <t>181951112</t>
  </si>
  <si>
    <t>Úprava pláně v hornině třídy těžitelnosti I skupiny 1 až 3 se zhutněním strojně</t>
  </si>
  <si>
    <t>248</t>
  </si>
  <si>
    <t>"úprava koruny hráze"</t>
  </si>
  <si>
    <t>850</t>
  </si>
  <si>
    <t>"svahování návodní strany hráze"</t>
  </si>
  <si>
    <t>Zakládání</t>
  </si>
  <si>
    <t>291111111</t>
  </si>
  <si>
    <t>Podklad pro zpevněné plochy z kameniva drceného 0 až 63 mm</t>
  </si>
  <si>
    <t>"podklad pod panely dna"</t>
  </si>
  <si>
    <t>291211111</t>
  </si>
  <si>
    <t>Zřízení plochy ze silničních panelů do lože tl 50 mm z kameniva</t>
  </si>
  <si>
    <t>"osazení panelů odstraněných z břehů a hráze na dno nádrže"</t>
  </si>
  <si>
    <t>Vodorovné konstrukce</t>
  </si>
  <si>
    <t>457541111</t>
  </si>
  <si>
    <t>Filtrační vrstvy ze štěrkodrti bez zhutnění frakce od 0 až 22 do 0 až 63 mm</t>
  </si>
  <si>
    <t>800*0,1</t>
  </si>
  <si>
    <t>"filtrační vrstva pod kamenný pohoz hráze"</t>
  </si>
  <si>
    <t>461211811</t>
  </si>
  <si>
    <t>Patka pro dlažbu z lomového kamene sucho bez výplně</t>
  </si>
  <si>
    <t>165*0,5*0,5</t>
  </si>
  <si>
    <t>"patka v patě opevnění"</t>
  </si>
  <si>
    <t>462511270</t>
  </si>
  <si>
    <t>Zához z lomového kamene bez proštěrkování z terénu hmotnost do 200 kg</t>
  </si>
  <si>
    <t>800*0,3</t>
  </si>
  <si>
    <t>"pohoz pro stabilizaci hráze"</t>
  </si>
  <si>
    <t>462512169</t>
  </si>
  <si>
    <t>Příplatek za urovnání líce záhozu z lomového kamene záhozového do 200 kg</t>
  </si>
  <si>
    <t>800</t>
  </si>
  <si>
    <t>"urovnání pohozu na hrázi"</t>
  </si>
  <si>
    <t>998</t>
  </si>
  <si>
    <t>Přesun hmot</t>
  </si>
  <si>
    <t>998321011</t>
  </si>
  <si>
    <t>Přesun hmot pro hráze přehradní zemní a kamenité</t>
  </si>
  <si>
    <t>4 - sdružený objekt</t>
  </si>
  <si>
    <t xml:space="preserve">    3 - Svislé a kompletní konstrukce</t>
  </si>
  <si>
    <t xml:space="preserve">    8 - Trubní vedení</t>
  </si>
  <si>
    <t xml:space="preserve">    9 - Ostatní konstrukce</t>
  </si>
  <si>
    <t>122251104</t>
  </si>
  <si>
    <t>Odkopávky a prokopávky nezapažené v hornině třídy těžitelnosti I skupiny 3 objem do 500 m3 strojně</t>
  </si>
  <si>
    <t>(6*30+1,15*1*(3+3+3+5+1,2+1,2)+1,25*1,25*1+2*0,4*0,3+1,9*1,9*0,6)*2</t>
  </si>
  <si>
    <t>"odvoz na mezideponii, po umístění potrubí a výstavbě kašny odvoz zpět"</t>
  </si>
  <si>
    <t>171103212</t>
  </si>
  <si>
    <t>Uložení sypanin z horniny třídy těžitelnosti I a II skupiny 1 až 4 do hrází kanálů se zhutněním 100 % PS C s příměsí jílu přes 20 do 50 %</t>
  </si>
  <si>
    <t>6*30+1,15*1*(3+3+3+5+1,2+1,2)+1,25*1,25*1+2*0,4*0,3+1,9*1,9*0,6</t>
  </si>
  <si>
    <t>"použití výkopku zpětný zásyp překopu kolem potrubí a kašny"</t>
  </si>
  <si>
    <t>171251201</t>
  </si>
  <si>
    <t>Uložení sypaniny na skládky nebo meziskládky</t>
  </si>
  <si>
    <t>"dočasné uložení výkopku"</t>
  </si>
  <si>
    <t>(7*4)*2*2</t>
  </si>
  <si>
    <t>"svahování překopu"</t>
  </si>
  <si>
    <t>Bobtnací pásek</t>
  </si>
  <si>
    <t>"osazení bobtnacího pásku mezi základ kašny a stěny + kolem potrubí napojeného do čela"</t>
  </si>
  <si>
    <t>Poklop s mříží 1500mm</t>
  </si>
  <si>
    <t>"poklop s mříží na koncovou šachtu potrbí, ocelový, otevírací s rámem"</t>
  </si>
  <si>
    <t>274313811</t>
  </si>
  <si>
    <t>Základové pásy z betonu tř. C 25/30</t>
  </si>
  <si>
    <t>0,15*1*(3+3+3+5+1,2+1,2)</t>
  </si>
  <si>
    <t>"základová deska pod základy šachty a čela"</t>
  </si>
  <si>
    <t>274313911</t>
  </si>
  <si>
    <t>Základové pasy z betonu tř. C 30/37</t>
  </si>
  <si>
    <t>1*0,6*(3+3+3+5+1,2+1,2)</t>
  </si>
  <si>
    <t>"základy kašny a čela"</t>
  </si>
  <si>
    <t>274361821</t>
  </si>
  <si>
    <t>Výztuž základových pasů betonářskou ocelí 10 505 (R)</t>
  </si>
  <si>
    <t>((1*(3+3+3+5+1,2+1,2)))*2*12*0,001</t>
  </si>
  <si>
    <t>"výztuž základů"</t>
  </si>
  <si>
    <t>275313811</t>
  </si>
  <si>
    <t>Základové patky z betonu tř. C 25/30</t>
  </si>
  <si>
    <t>1*1,25*1,25</t>
  </si>
  <si>
    <t>"základová patka požeráku"</t>
  </si>
  <si>
    <t>279322512</t>
  </si>
  <si>
    <t>Základová zeď ze ŽB se zvýšenými nároky na prostředí tř. C 30/37 bez výztuže</t>
  </si>
  <si>
    <t>1,93*0,4*(3+3+3+5+1,2+1,2)</t>
  </si>
  <si>
    <t>"sdružený objekt-kašna, čelo"</t>
  </si>
  <si>
    <t>13</t>
  </si>
  <si>
    <t>279351121</t>
  </si>
  <si>
    <t>Zřízení oboustranného bednění základových zdí</t>
  </si>
  <si>
    <t>26</t>
  </si>
  <si>
    <t>(1*(3+3+3+5+1,2+1,2))*2</t>
  </si>
  <si>
    <t>"bednění základů kašny a čela"</t>
  </si>
  <si>
    <t>279351122</t>
  </si>
  <si>
    <t>Odstranění oboustranného bednění základových zdí</t>
  </si>
  <si>
    <t>28</t>
  </si>
  <si>
    <t>"odbednění"</t>
  </si>
  <si>
    <t>15</t>
  </si>
  <si>
    <t>279361821</t>
  </si>
  <si>
    <t>Výztuž základových zdí nosných betonářskou ocelí 10 505</t>
  </si>
  <si>
    <t>30</t>
  </si>
  <si>
    <t>((1,93*(3+3+3+5+1,2+1,2)))*1,7*2*12*0,001</t>
  </si>
  <si>
    <t>Svislé a kompletní konstrukce</t>
  </si>
  <si>
    <t>311351121</t>
  </si>
  <si>
    <t>Zřízení oboustranného bednění nosných nadzákladových zdí</t>
  </si>
  <si>
    <t>32</t>
  </si>
  <si>
    <t>1,93*(3+3+3+5+1,2+1,2)*2</t>
  </si>
  <si>
    <t>17</t>
  </si>
  <si>
    <t>311351122</t>
  </si>
  <si>
    <t>Odstranění oboustranného bednění nosných nadzákladových zdí</t>
  </si>
  <si>
    <t>34</t>
  </si>
  <si>
    <t>320101112</t>
  </si>
  <si>
    <t>Osazení betonových a železobetonových prefabrikátů hmotnosti přes 1000 do 5000 kg</t>
  </si>
  <si>
    <t>36</t>
  </si>
  <si>
    <t>3,5*0,5*0,4</t>
  </si>
  <si>
    <t>"osazení požeráku"</t>
  </si>
  <si>
    <t>19</t>
  </si>
  <si>
    <t>382121121</t>
  </si>
  <si>
    <t>Montáž skruže ŽB prefabrikovaných kruhových nádrží včetně těsnění DN přes 1000 do 2000</t>
  </si>
  <si>
    <t>38</t>
  </si>
  <si>
    <t>59226015</t>
  </si>
  <si>
    <t>skruž kruhové nádrže DN 1500 v 1000mm užitný objem 1,76m3</t>
  </si>
  <si>
    <t>40</t>
  </si>
  <si>
    <t>382121131</t>
  </si>
  <si>
    <t>Montáž zákrytové desky ŽB prefabrikovaných kruhových nádrží DN do 2000</t>
  </si>
  <si>
    <t>42</t>
  </si>
  <si>
    <t>59226034</t>
  </si>
  <si>
    <t>deska zákrytová kruhové nádrže DN 1500 se stěnou tl přes 100mm v 165mm otvor 1x d 625mm</t>
  </si>
  <si>
    <t>44</t>
  </si>
  <si>
    <t>23</t>
  </si>
  <si>
    <t>bet. požerák 400x500 otevřený</t>
  </si>
  <si>
    <t>m</t>
  </si>
  <si>
    <t>46</t>
  </si>
  <si>
    <t>451313541</t>
  </si>
  <si>
    <t>Podkladní vrstva z betonu prostého se zvýšenými nároky na prostředí pod dlažbu tl přes 200 do 250 mm</t>
  </si>
  <si>
    <t>48</t>
  </si>
  <si>
    <t>3*3</t>
  </si>
  <si>
    <t>"podklad dlažby dna kašny"</t>
  </si>
  <si>
    <t>25</t>
  </si>
  <si>
    <t>465513228</t>
  </si>
  <si>
    <t>Dlažba z lomového kamene na cementovou maltu s vyspárováním tl 250 mm pro hydromeliorace</t>
  </si>
  <si>
    <t>50</t>
  </si>
  <si>
    <t>"dlažba dna kašny"</t>
  </si>
  <si>
    <t>Trubní vedení</t>
  </si>
  <si>
    <t>871490420</t>
  </si>
  <si>
    <t>Montáž kanalizačního potrubí korugovaného SN 12 z polypropylenu DN 1000</t>
  </si>
  <si>
    <t>52</t>
  </si>
  <si>
    <t>"odpadní potrubí od sdruženého objektu"</t>
  </si>
  <si>
    <t>27</t>
  </si>
  <si>
    <t>28617274</t>
  </si>
  <si>
    <t>trubka kanalizační PP korugovaná DN 1000x6000mm SN12</t>
  </si>
  <si>
    <t>54</t>
  </si>
  <si>
    <t>6,89655172413793*1,015 "Přepočtené koeficientem množství</t>
  </si>
  <si>
    <t>899623161</t>
  </si>
  <si>
    <t>Obetonování potrubí nebo zdiva stok betonem prostým tř. C 20/25 v otevřeném výkopu</t>
  </si>
  <si>
    <t>56</t>
  </si>
  <si>
    <t>7*1,4*1,4</t>
  </si>
  <si>
    <t>"hlava obetonování provedena do kulata"</t>
  </si>
  <si>
    <t>"obetonování potrubí"</t>
  </si>
  <si>
    <t>29</t>
  </si>
  <si>
    <t>899643111</t>
  </si>
  <si>
    <t>Bednění pro obetonování potrubí otevřený výkop</t>
  </si>
  <si>
    <t>58</t>
  </si>
  <si>
    <t>(7*1,4*2)*2</t>
  </si>
  <si>
    <t>"bednění pro obetonování potrubí"</t>
  </si>
  <si>
    <t>"včetně odstranění"</t>
  </si>
  <si>
    <t>Ostatní konstrukce</t>
  </si>
  <si>
    <t>kovový poklop uzamykatelný</t>
  </si>
  <si>
    <t>ks</t>
  </si>
  <si>
    <t>60</t>
  </si>
  <si>
    <t>"včetně zámku"</t>
  </si>
  <si>
    <t>31</t>
  </si>
  <si>
    <t>Lávka z profilu U 100 s oboustranným zábradlím a brankou</t>
  </si>
  <si>
    <t>62</t>
  </si>
  <si>
    <t>"lávka s povrchovou úpravou žárovým zinkováním a ochranným nátěrem délky 3,5m"</t>
  </si>
  <si>
    <t>česle zinkované 450x400</t>
  </si>
  <si>
    <t>64</t>
  </si>
  <si>
    <t>"česle do vodících drážek požeráku"</t>
  </si>
  <si>
    <t>33</t>
  </si>
  <si>
    <t>Zábradlí čela</t>
  </si>
  <si>
    <t>66</t>
  </si>
  <si>
    <t>"zábradlí s vodorovnou výplní 1,2+4,65+1,2m"</t>
  </si>
  <si>
    <t>430321616</t>
  </si>
  <si>
    <t>Schodišťová konstrukce a rampa ze ŽB tř. C 30/37</t>
  </si>
  <si>
    <t>68</t>
  </si>
  <si>
    <t>4,8*2*0,4</t>
  </si>
  <si>
    <t>"konstrukce schodiště"</t>
  </si>
  <si>
    <t>35</t>
  </si>
  <si>
    <t>430362021</t>
  </si>
  <si>
    <t>Výztuž schodišťové konstrukce a rampy svařovanými sítěmi Kari</t>
  </si>
  <si>
    <t>70</t>
  </si>
  <si>
    <t>4,8*2*2*8*0,001</t>
  </si>
  <si>
    <t>"výztuž schodiště"</t>
  </si>
  <si>
    <t>934956112</t>
  </si>
  <si>
    <t>Hradítka z měkkého dřeva tl 30 mm</t>
  </si>
  <si>
    <t>72</t>
  </si>
  <si>
    <t>(0,42*3,0*2)</t>
  </si>
  <si>
    <t>"dluže manipulačního objektu"</t>
  </si>
  <si>
    <t>37</t>
  </si>
  <si>
    <t>74</t>
  </si>
  <si>
    <t>5 - dokončovací práce</t>
  </si>
  <si>
    <t xml:space="preserve">    9 - Ostatní konstrukce a práce-bourání</t>
  </si>
  <si>
    <t>111103401</t>
  </si>
  <si>
    <t>Vyřezání mokřadní vegetace</t>
  </si>
  <si>
    <t>ha</t>
  </si>
  <si>
    <t>0,4</t>
  </si>
  <si>
    <t>"vyřezání zarostlého dna před napouštěním s odstraněním biomasy"</t>
  </si>
  <si>
    <t>005724720</t>
  </si>
  <si>
    <t>osivo směs travní krajinná - rovinná</t>
  </si>
  <si>
    <t>kg</t>
  </si>
  <si>
    <t>181351103</t>
  </si>
  <si>
    <t>Rozprostření ornice tl vrstvy do 200 mm pl přes 100 do 500 m2 v rovině nebo ve svahu do 1:5 strojně</t>
  </si>
  <si>
    <t>210</t>
  </si>
  <si>
    <t>"rozprostření ornice na hrázi"</t>
  </si>
  <si>
    <t>181411122</t>
  </si>
  <si>
    <t>Založení lučního trávníku výsevem pl do 1000 m2 ve svahu přes 1:5 do 1:2</t>
  </si>
  <si>
    <t>210+150</t>
  </si>
  <si>
    <t>Ostatní konstrukce a práce-bourání</t>
  </si>
  <si>
    <t>936501111</t>
  </si>
  <si>
    <t>Limnigrafická lať</t>
  </si>
  <si>
    <t>"vodočetná lať s vodní značkou na úrovni provozní hladiny"</t>
  </si>
  <si>
    <t>6 - vedlejší rozpočtové n...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</si>
  <si>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</si>
  <si>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</si>
  <si>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</si>
  <si>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</si>
  <si>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</si>
  <si>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VRN1</t>
  </si>
  <si>
    <t>Průzkumné, geodetické a projektové práce</t>
  </si>
  <si>
    <t>podklady pro kolaudaci</t>
  </si>
  <si>
    <t>155</t>
  </si>
  <si>
    <t>likvidace odpadů</t>
  </si>
  <si>
    <t>Kus</t>
  </si>
  <si>
    <t>"likvidace odpadů ze stavby - obaly, palety, bedny apod."</t>
  </si>
  <si>
    <t>pasportizace příjezdových komunikací</t>
  </si>
  <si>
    <t>156</t>
  </si>
  <si>
    <t>oprava poškození na přístupových cestách</t>
  </si>
  <si>
    <t>-55</t>
  </si>
  <si>
    <t>náklady na ochranu stávajících inženýrských sítí</t>
  </si>
  <si>
    <t>bezpečnostní a hygienická opatření na stavbě</t>
  </si>
  <si>
    <t>"označení staveniště,oplocení apod."</t>
  </si>
  <si>
    <t>zaměření skutečného stavu</t>
  </si>
  <si>
    <t>geometrický plán</t>
  </si>
  <si>
    <t>030738</t>
  </si>
  <si>
    <t>mimostaveništní doprava, kompletační činnost, fotodokumentace</t>
  </si>
  <si>
    <t>archeologický dohled 15 000,- Kč</t>
  </si>
  <si>
    <t xml:space="preserve">1 </t>
  </si>
  <si>
    <t>"archeologický dohled dle vyjádření Pueblo"</t>
  </si>
  <si>
    <t>44441</t>
  </si>
  <si>
    <t>projekt skutečného provedení</t>
  </si>
  <si>
    <t>VRN3</t>
  </si>
  <si>
    <t>Zařízení staveniště</t>
  </si>
  <si>
    <t>030733</t>
  </si>
  <si>
    <t xml:space="preserve">Staveništní buňka, Doprava usazení a pronájem staveništní buňky,  bere se jako celek  1 ks</t>
  </si>
  <si>
    <t>030734</t>
  </si>
  <si>
    <t xml:space="preserve">Mobilní WC,  Doprava, usazení, pronájem a  provoz 2 ks mobilního WC,  bere se jako celek  1 ks</t>
  </si>
  <si>
    <t>030736</t>
  </si>
  <si>
    <t xml:space="preserve">Likvidace staveniště -  Likvidace staveniště, odvoz zbytků stavebního materiálu,	 uvedení pozemku do původního stavu  bere se jako celek  1 ks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</si>
</sst>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467360</xdr:colOff>
      <xdr:row>3</xdr:row>
      <xdr:rowOff>0</xdr:rowOff>
    </xdr:from>
    <xdr:to>
      <xdr:col>40</xdr:col>
      <xdr:colOff>367030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452120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110</xdr:row>
      <xdr:rowOff>0</xdr:rowOff>
    </xdr:from>
    <xdr:to>
      <xdr:col>9</xdr:col>
      <xdr:colOff>1215390</xdr:colOff>
      <xdr:row>114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859155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2025-6-1-1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Počátky u Chotěboře - odbahnění rybníka na p.č. 63 (bez odbahnění)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Chotěboř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18. 2. 2026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Počátky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VDG Projektování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Vítězslav Pavel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'1 - přípravné práce'!J30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'1 - přípravné práce'!P120</f>
        <v>0</v>
      </c>
      <c r="AV95" s="128">
        <f>'1 - přípravné práce'!J33</f>
        <v>0</v>
      </c>
      <c r="AW95" s="128">
        <f>'1 - přípravné práce'!J34</f>
        <v>0</v>
      </c>
      <c r="AX95" s="128">
        <f>'1 - přípravné práce'!J35</f>
        <v>0</v>
      </c>
      <c r="AY95" s="128">
        <f>'1 - přípravné práce'!J36</f>
        <v>0</v>
      </c>
      <c r="AZ95" s="128">
        <f>'1 - přípravné práce'!F33</f>
        <v>0</v>
      </c>
      <c r="BA95" s="128">
        <f>'1 - přípravné práce'!F34</f>
        <v>0</v>
      </c>
      <c r="BB95" s="128">
        <f>'1 - přípravné práce'!F35</f>
        <v>0</v>
      </c>
      <c r="BC95" s="128">
        <f>'1 - přípravné práce'!F36</f>
        <v>0</v>
      </c>
      <c r="BD95" s="130">
        <f>'1 - přípravné práce'!F37</f>
        <v>0</v>
      </c>
      <c r="BE95" s="7"/>
      <c r="BT95" s="131" t="s">
        <v>81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80</v>
      </c>
      <c r="B96" s="120"/>
      <c r="C96" s="121"/>
      <c r="D96" s="122" t="s">
        <v>85</v>
      </c>
      <c r="E96" s="122"/>
      <c r="F96" s="122"/>
      <c r="G96" s="122"/>
      <c r="H96" s="122"/>
      <c r="I96" s="123"/>
      <c r="J96" s="122" t="s">
        <v>86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'2 - zemní práce'!J30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'2 - zemní práce'!P118</f>
        <v>0</v>
      </c>
      <c r="AV96" s="128">
        <f>'2 - zemní práce'!J33</f>
        <v>0</v>
      </c>
      <c r="AW96" s="128">
        <f>'2 - zemní práce'!J34</f>
        <v>0</v>
      </c>
      <c r="AX96" s="128">
        <f>'2 - zemní práce'!J35</f>
        <v>0</v>
      </c>
      <c r="AY96" s="128">
        <f>'2 - zemní práce'!J36</f>
        <v>0</v>
      </c>
      <c r="AZ96" s="128">
        <f>'2 - zemní práce'!F33</f>
        <v>0</v>
      </c>
      <c r="BA96" s="128">
        <f>'2 - zemní práce'!F34</f>
        <v>0</v>
      </c>
      <c r="BB96" s="128">
        <f>'2 - zemní práce'!F35</f>
        <v>0</v>
      </c>
      <c r="BC96" s="128">
        <f>'2 - zemní práce'!F36</f>
        <v>0</v>
      </c>
      <c r="BD96" s="130">
        <f>'2 - zemní práce'!F37</f>
        <v>0</v>
      </c>
      <c r="BE96" s="7"/>
      <c r="BT96" s="131" t="s">
        <v>81</v>
      </c>
      <c r="BV96" s="131" t="s">
        <v>78</v>
      </c>
      <c r="BW96" s="131" t="s">
        <v>87</v>
      </c>
      <c r="BX96" s="131" t="s">
        <v>5</v>
      </c>
      <c r="CL96" s="131" t="s">
        <v>1</v>
      </c>
      <c r="CM96" s="131" t="s">
        <v>85</v>
      </c>
    </row>
    <row r="97" s="7" customFormat="1" ht="16.5" customHeight="1">
      <c r="A97" s="119" t="s">
        <v>80</v>
      </c>
      <c r="B97" s="120"/>
      <c r="C97" s="121"/>
      <c r="D97" s="122" t="s">
        <v>88</v>
      </c>
      <c r="E97" s="122"/>
      <c r="F97" s="122"/>
      <c r="G97" s="122"/>
      <c r="H97" s="122"/>
      <c r="I97" s="123"/>
      <c r="J97" s="122" t="s">
        <v>89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'3 - úprava hráze'!J30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'3 - úprava hráze'!P121</f>
        <v>0</v>
      </c>
      <c r="AV97" s="128">
        <f>'3 - úprava hráze'!J33</f>
        <v>0</v>
      </c>
      <c r="AW97" s="128">
        <f>'3 - úprava hráze'!J34</f>
        <v>0</v>
      </c>
      <c r="AX97" s="128">
        <f>'3 - úprava hráze'!J35</f>
        <v>0</v>
      </c>
      <c r="AY97" s="128">
        <f>'3 - úprava hráze'!J36</f>
        <v>0</v>
      </c>
      <c r="AZ97" s="128">
        <f>'3 - úprava hráze'!F33</f>
        <v>0</v>
      </c>
      <c r="BA97" s="128">
        <f>'3 - úprava hráze'!F34</f>
        <v>0</v>
      </c>
      <c r="BB97" s="128">
        <f>'3 - úprava hráze'!F35</f>
        <v>0</v>
      </c>
      <c r="BC97" s="128">
        <f>'3 - úprava hráze'!F36</f>
        <v>0</v>
      </c>
      <c r="BD97" s="130">
        <f>'3 - úprava hráze'!F37</f>
        <v>0</v>
      </c>
      <c r="BE97" s="7"/>
      <c r="BT97" s="131" t="s">
        <v>81</v>
      </c>
      <c r="BV97" s="131" t="s">
        <v>78</v>
      </c>
      <c r="BW97" s="131" t="s">
        <v>90</v>
      </c>
      <c r="BX97" s="131" t="s">
        <v>5</v>
      </c>
      <c r="CL97" s="131" t="s">
        <v>1</v>
      </c>
      <c r="CM97" s="131" t="s">
        <v>85</v>
      </c>
    </row>
    <row r="98" s="7" customFormat="1" ht="16.5" customHeight="1">
      <c r="A98" s="119" t="s">
        <v>80</v>
      </c>
      <c r="B98" s="120"/>
      <c r="C98" s="121"/>
      <c r="D98" s="122" t="s">
        <v>91</v>
      </c>
      <c r="E98" s="122"/>
      <c r="F98" s="122"/>
      <c r="G98" s="122"/>
      <c r="H98" s="122"/>
      <c r="I98" s="123"/>
      <c r="J98" s="122" t="s">
        <v>92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'4 - sdružený objekt'!J30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'4 - sdružený objekt'!P124</f>
        <v>0</v>
      </c>
      <c r="AV98" s="128">
        <f>'4 - sdružený objekt'!J33</f>
        <v>0</v>
      </c>
      <c r="AW98" s="128">
        <f>'4 - sdružený objekt'!J34</f>
        <v>0</v>
      </c>
      <c r="AX98" s="128">
        <f>'4 - sdružený objekt'!J35</f>
        <v>0</v>
      </c>
      <c r="AY98" s="128">
        <f>'4 - sdružený objekt'!J36</f>
        <v>0</v>
      </c>
      <c r="AZ98" s="128">
        <f>'4 - sdružený objekt'!F33</f>
        <v>0</v>
      </c>
      <c r="BA98" s="128">
        <f>'4 - sdružený objekt'!F34</f>
        <v>0</v>
      </c>
      <c r="BB98" s="128">
        <f>'4 - sdružený objekt'!F35</f>
        <v>0</v>
      </c>
      <c r="BC98" s="128">
        <f>'4 - sdružený objekt'!F36</f>
        <v>0</v>
      </c>
      <c r="BD98" s="130">
        <f>'4 - sdružený objekt'!F37</f>
        <v>0</v>
      </c>
      <c r="BE98" s="7"/>
      <c r="BT98" s="131" t="s">
        <v>81</v>
      </c>
      <c r="BV98" s="131" t="s">
        <v>78</v>
      </c>
      <c r="BW98" s="131" t="s">
        <v>93</v>
      </c>
      <c r="BX98" s="131" t="s">
        <v>5</v>
      </c>
      <c r="CL98" s="131" t="s">
        <v>1</v>
      </c>
      <c r="CM98" s="131" t="s">
        <v>85</v>
      </c>
    </row>
    <row r="99" s="7" customFormat="1" ht="16.5" customHeight="1">
      <c r="A99" s="119" t="s">
        <v>80</v>
      </c>
      <c r="B99" s="120"/>
      <c r="C99" s="121"/>
      <c r="D99" s="122" t="s">
        <v>94</v>
      </c>
      <c r="E99" s="122"/>
      <c r="F99" s="122"/>
      <c r="G99" s="122"/>
      <c r="H99" s="122"/>
      <c r="I99" s="123"/>
      <c r="J99" s="122" t="s">
        <v>95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'5 - dokončovací práce'!J30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'5 - dokončovací práce'!P119</f>
        <v>0</v>
      </c>
      <c r="AV99" s="128">
        <f>'5 - dokončovací práce'!J33</f>
        <v>0</v>
      </c>
      <c r="AW99" s="128">
        <f>'5 - dokončovací práce'!J34</f>
        <v>0</v>
      </c>
      <c r="AX99" s="128">
        <f>'5 - dokončovací práce'!J35</f>
        <v>0</v>
      </c>
      <c r="AY99" s="128">
        <f>'5 - dokončovací práce'!J36</f>
        <v>0</v>
      </c>
      <c r="AZ99" s="128">
        <f>'5 - dokončovací práce'!F33</f>
        <v>0</v>
      </c>
      <c r="BA99" s="128">
        <f>'5 - dokončovací práce'!F34</f>
        <v>0</v>
      </c>
      <c r="BB99" s="128">
        <f>'5 - dokončovací práce'!F35</f>
        <v>0</v>
      </c>
      <c r="BC99" s="128">
        <f>'5 - dokončovací práce'!F36</f>
        <v>0</v>
      </c>
      <c r="BD99" s="130">
        <f>'5 - dokončovací práce'!F37</f>
        <v>0</v>
      </c>
      <c r="BE99" s="7"/>
      <c r="BT99" s="131" t="s">
        <v>81</v>
      </c>
      <c r="BV99" s="131" t="s">
        <v>78</v>
      </c>
      <c r="BW99" s="131" t="s">
        <v>96</v>
      </c>
      <c r="BX99" s="131" t="s">
        <v>5</v>
      </c>
      <c r="CL99" s="131" t="s">
        <v>1</v>
      </c>
      <c r="CM99" s="131" t="s">
        <v>85</v>
      </c>
    </row>
    <row r="100" s="7" customFormat="1" ht="16.5" customHeight="1">
      <c r="A100" s="119" t="s">
        <v>80</v>
      </c>
      <c r="B100" s="120"/>
      <c r="C100" s="121"/>
      <c r="D100" s="122" t="s">
        <v>97</v>
      </c>
      <c r="E100" s="122"/>
      <c r="F100" s="122"/>
      <c r="G100" s="122"/>
      <c r="H100" s="122"/>
      <c r="I100" s="123"/>
      <c r="J100" s="122" t="s">
        <v>98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'6 - vedlejší rozpočtové n...'!J30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32">
        <v>0</v>
      </c>
      <c r="AT100" s="133">
        <f>ROUND(SUM(AV100:AW100),2)</f>
        <v>0</v>
      </c>
      <c r="AU100" s="134">
        <f>'6 - vedlejší rozpočtové n...'!P119</f>
        <v>0</v>
      </c>
      <c r="AV100" s="133">
        <f>'6 - vedlejší rozpočtové n...'!J33</f>
        <v>0</v>
      </c>
      <c r="AW100" s="133">
        <f>'6 - vedlejší rozpočtové n...'!J34</f>
        <v>0</v>
      </c>
      <c r="AX100" s="133">
        <f>'6 - vedlejší rozpočtové n...'!J35</f>
        <v>0</v>
      </c>
      <c r="AY100" s="133">
        <f>'6 - vedlejší rozpočtové n...'!J36</f>
        <v>0</v>
      </c>
      <c r="AZ100" s="133">
        <f>'6 - vedlejší rozpočtové n...'!F33</f>
        <v>0</v>
      </c>
      <c r="BA100" s="133">
        <f>'6 - vedlejší rozpočtové n...'!F34</f>
        <v>0</v>
      </c>
      <c r="BB100" s="133">
        <f>'6 - vedlejší rozpočtové n...'!F35</f>
        <v>0</v>
      </c>
      <c r="BC100" s="133">
        <f>'6 - vedlejší rozpočtové n...'!F36</f>
        <v>0</v>
      </c>
      <c r="BD100" s="135">
        <f>'6 - vedlejší rozpočtové n...'!F37</f>
        <v>0</v>
      </c>
      <c r="BE100" s="7"/>
      <c r="BT100" s="131" t="s">
        <v>81</v>
      </c>
      <c r="BV100" s="131" t="s">
        <v>78</v>
      </c>
      <c r="BW100" s="131" t="s">
        <v>99</v>
      </c>
      <c r="BX100" s="131" t="s">
        <v>5</v>
      </c>
      <c r="CL100" s="131" t="s">
        <v>1</v>
      </c>
      <c r="CM100" s="131" t="s">
        <v>85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lH4BHn4Ubzs6zEZWsnZEGnsH2YUjttAR0vkxq9LdM2/IG+UgPPZu5Tu/DJHQf91GSc4CZCi/ORXj4AKCNUIsiw==" hashValue="Ke4BXtBU+zV+4CQq0yQGqnvOUVE/dsQlRLvsw8lbEvYHaHJOF9ijE7R2XT01uhpbJ1tM08kVArceIegD1Q8j5Q==" algorithmName="SHA-512" password="CDCC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přípravné práce'!C2" display="/"/>
    <hyperlink ref="A96" location="'2 - zemní práce'!C2" display="/"/>
    <hyperlink ref="A97" location="'3 - úprava hráze'!C2" display="/"/>
    <hyperlink ref="A98" location="'4 - sdružený objekt'!C2" display="/"/>
    <hyperlink ref="A99" location="'5 - dokončovací práce'!C2" display="/"/>
    <hyperlink ref="A100" location="'6 - vedlejší rozpočtové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Počátky u Chotěboře - odbahnění rybníka na p.č. 63 (bez odbahnění)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18. 2. 2026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Počátky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VDG Projektování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Vítězslav Pavel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ROUND((SUM(BE120:BE171)),  2)</f>
        <v>0</v>
      </c>
      <c r="G33" s="38"/>
      <c r="H33" s="38"/>
      <c r="I33" s="155">
        <v>0.20999999999999999</v>
      </c>
      <c r="J33" s="154">
        <f>ROUND(((SUM(BE120:BE171))*I33),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ROUND((SUM(BF120:BF171)),  2)</f>
        <v>0</v>
      </c>
      <c r="G34" s="38"/>
      <c r="H34" s="38"/>
      <c r="I34" s="155">
        <v>0.12</v>
      </c>
      <c r="J34" s="154">
        <f>ROUND(((SUM(BF120:BF171))*I34),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ROUND((SUM(BG120:BG171)),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ROUND((SUM(BH120:BH171)),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ROUND((SUM(BI120:BI171)),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Počátky u Chotěboře - odbahnění rybníka na p.č. 63 (bez odbahnění)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1 - přípravné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Počátky</v>
      </c>
      <c r="G91" s="40"/>
      <c r="H91" s="40"/>
      <c r="I91" s="32" t="s">
        <v>30</v>
      </c>
      <c r="J91" s="36" t="str">
        <f>E21</f>
        <v>VDG Projektování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Vítězslav Pavel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110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J161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112</v>
      </c>
      <c r="E100" s="188"/>
      <c r="F100" s="188"/>
      <c r="G100" s="188"/>
      <c r="H100" s="188"/>
      <c r="I100" s="188"/>
      <c r="J100" s="189">
        <f>J167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4" t="str">
        <f>E7</f>
        <v>Počátky u Chotěboře - odbahnění rybníka na p.č. 63 (bez odbahnění)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1 - přípravné práce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18. 2. 2026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>Město Počátky</v>
      </c>
      <c r="G116" s="40"/>
      <c r="H116" s="40"/>
      <c r="I116" s="32" t="s">
        <v>30</v>
      </c>
      <c r="J116" s="36" t="str">
        <f>E21</f>
        <v>VDG Projektování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Ing. Vítězslav Pavel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114</v>
      </c>
      <c r="D119" s="194" t="s">
        <v>61</v>
      </c>
      <c r="E119" s="194" t="s">
        <v>57</v>
      </c>
      <c r="F119" s="194" t="s">
        <v>58</v>
      </c>
      <c r="G119" s="194" t="s">
        <v>115</v>
      </c>
      <c r="H119" s="194" t="s">
        <v>116</v>
      </c>
      <c r="I119" s="194" t="s">
        <v>117</v>
      </c>
      <c r="J119" s="195" t="s">
        <v>106</v>
      </c>
      <c r="K119" s="196" t="s">
        <v>118</v>
      </c>
      <c r="L119" s="197"/>
      <c r="M119" s="100" t="s">
        <v>1</v>
      </c>
      <c r="N119" s="101" t="s">
        <v>40</v>
      </c>
      <c r="O119" s="101" t="s">
        <v>119</v>
      </c>
      <c r="P119" s="101" t="s">
        <v>120</v>
      </c>
      <c r="Q119" s="101" t="s">
        <v>121</v>
      </c>
      <c r="R119" s="101" t="s">
        <v>122</v>
      </c>
      <c r="S119" s="101" t="s">
        <v>123</v>
      </c>
      <c r="T119" s="102" t="s">
        <v>124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108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126</v>
      </c>
      <c r="F121" s="206" t="s">
        <v>127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P122+P161+P167</f>
        <v>0</v>
      </c>
      <c r="Q121" s="211"/>
      <c r="R121" s="212">
        <f>R122+R161+R167</f>
        <v>0</v>
      </c>
      <c r="S121" s="211"/>
      <c r="T121" s="213">
        <f>T122+T161+T167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81</v>
      </c>
      <c r="AT121" s="215" t="s">
        <v>75</v>
      </c>
      <c r="AU121" s="215" t="s">
        <v>76</v>
      </c>
      <c r="AY121" s="214" t="s">
        <v>128</v>
      </c>
      <c r="BK121" s="216">
        <f>BK122+BK161+BK167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81</v>
      </c>
      <c r="F122" s="217" t="s">
        <v>129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SUM(P123:P160)</f>
        <v>0</v>
      </c>
      <c r="Q122" s="211"/>
      <c r="R122" s="212">
        <f>SUM(R123:R160)</f>
        <v>0</v>
      </c>
      <c r="S122" s="211"/>
      <c r="T122" s="213">
        <f>SUM(T123:T160)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81</v>
      </c>
      <c r="AT122" s="215" t="s">
        <v>75</v>
      </c>
      <c r="AU122" s="215" t="s">
        <v>81</v>
      </c>
      <c r="AY122" s="214" t="s">
        <v>128</v>
      </c>
      <c r="BK122" s="216">
        <f>SUM(BK123:BK160)</f>
        <v>0</v>
      </c>
    </row>
    <row r="123" s="2" customFormat="1" ht="16.5" customHeight="1">
      <c r="A123" s="38"/>
      <c r="B123" s="39"/>
      <c r="C123" s="219" t="s">
        <v>81</v>
      </c>
      <c r="D123" s="219" t="s">
        <v>130</v>
      </c>
      <c r="E123" s="220" t="s">
        <v>131</v>
      </c>
      <c r="F123" s="221" t="s">
        <v>132</v>
      </c>
      <c r="G123" s="222" t="s">
        <v>133</v>
      </c>
      <c r="H123" s="223">
        <v>1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91</v>
      </c>
      <c r="AT123" s="231" t="s">
        <v>130</v>
      </c>
      <c r="AU123" s="231" t="s">
        <v>85</v>
      </c>
      <c r="AY123" s="17" t="s">
        <v>128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81</v>
      </c>
      <c r="BK123" s="232">
        <f>ROUND(I123*H123,2)</f>
        <v>0</v>
      </c>
      <c r="BL123" s="17" t="s">
        <v>91</v>
      </c>
      <c r="BM123" s="231" t="s">
        <v>85</v>
      </c>
    </row>
    <row r="124" s="2" customFormat="1">
      <c r="A124" s="38"/>
      <c r="B124" s="39"/>
      <c r="C124" s="40"/>
      <c r="D124" s="233" t="s">
        <v>134</v>
      </c>
      <c r="E124" s="40"/>
      <c r="F124" s="234" t="s">
        <v>132</v>
      </c>
      <c r="G124" s="40"/>
      <c r="H124" s="40"/>
      <c r="I124" s="235"/>
      <c r="J124" s="40"/>
      <c r="K124" s="40"/>
      <c r="L124" s="44"/>
      <c r="M124" s="236"/>
      <c r="N124" s="23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134</v>
      </c>
      <c r="AU124" s="17" t="s">
        <v>85</v>
      </c>
    </row>
    <row r="125" s="2" customFormat="1" ht="24.15" customHeight="1">
      <c r="A125" s="38"/>
      <c r="B125" s="39"/>
      <c r="C125" s="219" t="s">
        <v>85</v>
      </c>
      <c r="D125" s="219" t="s">
        <v>130</v>
      </c>
      <c r="E125" s="220" t="s">
        <v>135</v>
      </c>
      <c r="F125" s="221" t="s">
        <v>136</v>
      </c>
      <c r="G125" s="222" t="s">
        <v>137</v>
      </c>
      <c r="H125" s="223">
        <v>250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41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91</v>
      </c>
      <c r="AT125" s="231" t="s">
        <v>130</v>
      </c>
      <c r="AU125" s="231" t="s">
        <v>85</v>
      </c>
      <c r="AY125" s="17" t="s">
        <v>128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81</v>
      </c>
      <c r="BK125" s="232">
        <f>ROUND(I125*H125,2)</f>
        <v>0</v>
      </c>
      <c r="BL125" s="17" t="s">
        <v>91</v>
      </c>
      <c r="BM125" s="231" t="s">
        <v>91</v>
      </c>
    </row>
    <row r="126" s="2" customFormat="1">
      <c r="A126" s="38"/>
      <c r="B126" s="39"/>
      <c r="C126" s="40"/>
      <c r="D126" s="233" t="s">
        <v>134</v>
      </c>
      <c r="E126" s="40"/>
      <c r="F126" s="234" t="s">
        <v>136</v>
      </c>
      <c r="G126" s="40"/>
      <c r="H126" s="40"/>
      <c r="I126" s="235"/>
      <c r="J126" s="40"/>
      <c r="K126" s="40"/>
      <c r="L126" s="44"/>
      <c r="M126" s="236"/>
      <c r="N126" s="237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134</v>
      </c>
      <c r="AU126" s="17" t="s">
        <v>85</v>
      </c>
    </row>
    <row r="127" s="13" customFormat="1">
      <c r="A127" s="13"/>
      <c r="B127" s="238"/>
      <c r="C127" s="239"/>
      <c r="D127" s="233" t="s">
        <v>138</v>
      </c>
      <c r="E127" s="240" t="s">
        <v>1</v>
      </c>
      <c r="F127" s="241" t="s">
        <v>139</v>
      </c>
      <c r="G127" s="239"/>
      <c r="H127" s="242">
        <v>250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138</v>
      </c>
      <c r="AU127" s="248" t="s">
        <v>85</v>
      </c>
      <c r="AV127" s="13" t="s">
        <v>85</v>
      </c>
      <c r="AW127" s="13" t="s">
        <v>32</v>
      </c>
      <c r="AX127" s="13" t="s">
        <v>76</v>
      </c>
      <c r="AY127" s="248" t="s">
        <v>128</v>
      </c>
    </row>
    <row r="128" s="14" customFormat="1">
      <c r="A128" s="14"/>
      <c r="B128" s="249"/>
      <c r="C128" s="250"/>
      <c r="D128" s="233" t="s">
        <v>138</v>
      </c>
      <c r="E128" s="251" t="s">
        <v>1</v>
      </c>
      <c r="F128" s="252" t="s">
        <v>140</v>
      </c>
      <c r="G128" s="250"/>
      <c r="H128" s="251" t="s">
        <v>1</v>
      </c>
      <c r="I128" s="253"/>
      <c r="J128" s="250"/>
      <c r="K128" s="250"/>
      <c r="L128" s="254"/>
      <c r="M128" s="255"/>
      <c r="N128" s="256"/>
      <c r="O128" s="256"/>
      <c r="P128" s="256"/>
      <c r="Q128" s="256"/>
      <c r="R128" s="256"/>
      <c r="S128" s="256"/>
      <c r="T128" s="25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8" t="s">
        <v>138</v>
      </c>
      <c r="AU128" s="258" t="s">
        <v>85</v>
      </c>
      <c r="AV128" s="14" t="s">
        <v>81</v>
      </c>
      <c r="AW128" s="14" t="s">
        <v>32</v>
      </c>
      <c r="AX128" s="14" t="s">
        <v>76</v>
      </c>
      <c r="AY128" s="258" t="s">
        <v>128</v>
      </c>
    </row>
    <row r="129" s="15" customFormat="1">
      <c r="A129" s="15"/>
      <c r="B129" s="259"/>
      <c r="C129" s="260"/>
      <c r="D129" s="233" t="s">
        <v>138</v>
      </c>
      <c r="E129" s="261" t="s">
        <v>1</v>
      </c>
      <c r="F129" s="262" t="s">
        <v>141</v>
      </c>
      <c r="G129" s="260"/>
      <c r="H129" s="263">
        <v>250</v>
      </c>
      <c r="I129" s="264"/>
      <c r="J129" s="260"/>
      <c r="K129" s="260"/>
      <c r="L129" s="265"/>
      <c r="M129" s="266"/>
      <c r="N129" s="267"/>
      <c r="O129" s="267"/>
      <c r="P129" s="267"/>
      <c r="Q129" s="267"/>
      <c r="R129" s="267"/>
      <c r="S129" s="267"/>
      <c r="T129" s="26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9" t="s">
        <v>138</v>
      </c>
      <c r="AU129" s="269" t="s">
        <v>85</v>
      </c>
      <c r="AV129" s="15" t="s">
        <v>91</v>
      </c>
      <c r="AW129" s="15" t="s">
        <v>32</v>
      </c>
      <c r="AX129" s="15" t="s">
        <v>81</v>
      </c>
      <c r="AY129" s="269" t="s">
        <v>128</v>
      </c>
    </row>
    <row r="130" s="2" customFormat="1" ht="33" customHeight="1">
      <c r="A130" s="38"/>
      <c r="B130" s="39"/>
      <c r="C130" s="219" t="s">
        <v>88</v>
      </c>
      <c r="D130" s="219" t="s">
        <v>130</v>
      </c>
      <c r="E130" s="220" t="s">
        <v>142</v>
      </c>
      <c r="F130" s="221" t="s">
        <v>143</v>
      </c>
      <c r="G130" s="222" t="s">
        <v>137</v>
      </c>
      <c r="H130" s="223">
        <v>150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41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91</v>
      </c>
      <c r="AT130" s="231" t="s">
        <v>130</v>
      </c>
      <c r="AU130" s="231" t="s">
        <v>85</v>
      </c>
      <c r="AY130" s="17" t="s">
        <v>128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91</v>
      </c>
      <c r="BM130" s="231" t="s">
        <v>97</v>
      </c>
    </row>
    <row r="131" s="2" customFormat="1">
      <c r="A131" s="38"/>
      <c r="B131" s="39"/>
      <c r="C131" s="40"/>
      <c r="D131" s="233" t="s">
        <v>134</v>
      </c>
      <c r="E131" s="40"/>
      <c r="F131" s="234" t="s">
        <v>143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134</v>
      </c>
      <c r="AU131" s="17" t="s">
        <v>85</v>
      </c>
    </row>
    <row r="132" s="13" customFormat="1">
      <c r="A132" s="13"/>
      <c r="B132" s="238"/>
      <c r="C132" s="239"/>
      <c r="D132" s="233" t="s">
        <v>138</v>
      </c>
      <c r="E132" s="240" t="s">
        <v>1</v>
      </c>
      <c r="F132" s="241" t="s">
        <v>144</v>
      </c>
      <c r="G132" s="239"/>
      <c r="H132" s="242">
        <v>150</v>
      </c>
      <c r="I132" s="243"/>
      <c r="J132" s="239"/>
      <c r="K132" s="239"/>
      <c r="L132" s="244"/>
      <c r="M132" s="245"/>
      <c r="N132" s="246"/>
      <c r="O132" s="246"/>
      <c r="P132" s="246"/>
      <c r="Q132" s="246"/>
      <c r="R132" s="246"/>
      <c r="S132" s="246"/>
      <c r="T132" s="24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8" t="s">
        <v>138</v>
      </c>
      <c r="AU132" s="248" t="s">
        <v>85</v>
      </c>
      <c r="AV132" s="13" t="s">
        <v>85</v>
      </c>
      <c r="AW132" s="13" t="s">
        <v>32</v>
      </c>
      <c r="AX132" s="13" t="s">
        <v>76</v>
      </c>
      <c r="AY132" s="248" t="s">
        <v>128</v>
      </c>
    </row>
    <row r="133" s="14" customFormat="1">
      <c r="A133" s="14"/>
      <c r="B133" s="249"/>
      <c r="C133" s="250"/>
      <c r="D133" s="233" t="s">
        <v>138</v>
      </c>
      <c r="E133" s="251" t="s">
        <v>1</v>
      </c>
      <c r="F133" s="252" t="s">
        <v>145</v>
      </c>
      <c r="G133" s="250"/>
      <c r="H133" s="251" t="s">
        <v>1</v>
      </c>
      <c r="I133" s="253"/>
      <c r="J133" s="250"/>
      <c r="K133" s="250"/>
      <c r="L133" s="254"/>
      <c r="M133" s="255"/>
      <c r="N133" s="256"/>
      <c r="O133" s="256"/>
      <c r="P133" s="256"/>
      <c r="Q133" s="256"/>
      <c r="R133" s="256"/>
      <c r="S133" s="256"/>
      <c r="T133" s="25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8" t="s">
        <v>138</v>
      </c>
      <c r="AU133" s="258" t="s">
        <v>85</v>
      </c>
      <c r="AV133" s="14" t="s">
        <v>81</v>
      </c>
      <c r="AW133" s="14" t="s">
        <v>32</v>
      </c>
      <c r="AX133" s="14" t="s">
        <v>76</v>
      </c>
      <c r="AY133" s="258" t="s">
        <v>128</v>
      </c>
    </row>
    <row r="134" s="15" customFormat="1">
      <c r="A134" s="15"/>
      <c r="B134" s="259"/>
      <c r="C134" s="260"/>
      <c r="D134" s="233" t="s">
        <v>138</v>
      </c>
      <c r="E134" s="261" t="s">
        <v>1</v>
      </c>
      <c r="F134" s="262" t="s">
        <v>141</v>
      </c>
      <c r="G134" s="260"/>
      <c r="H134" s="263">
        <v>150</v>
      </c>
      <c r="I134" s="264"/>
      <c r="J134" s="260"/>
      <c r="K134" s="260"/>
      <c r="L134" s="265"/>
      <c r="M134" s="266"/>
      <c r="N134" s="267"/>
      <c r="O134" s="267"/>
      <c r="P134" s="267"/>
      <c r="Q134" s="267"/>
      <c r="R134" s="267"/>
      <c r="S134" s="267"/>
      <c r="T134" s="26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9" t="s">
        <v>138</v>
      </c>
      <c r="AU134" s="269" t="s">
        <v>85</v>
      </c>
      <c r="AV134" s="15" t="s">
        <v>91</v>
      </c>
      <c r="AW134" s="15" t="s">
        <v>32</v>
      </c>
      <c r="AX134" s="15" t="s">
        <v>81</v>
      </c>
      <c r="AY134" s="269" t="s">
        <v>128</v>
      </c>
    </row>
    <row r="135" s="2" customFormat="1" ht="16.5" customHeight="1">
      <c r="A135" s="38"/>
      <c r="B135" s="39"/>
      <c r="C135" s="219" t="s">
        <v>91</v>
      </c>
      <c r="D135" s="219" t="s">
        <v>130</v>
      </c>
      <c r="E135" s="220" t="s">
        <v>146</v>
      </c>
      <c r="F135" s="221" t="s">
        <v>147</v>
      </c>
      <c r="G135" s="222" t="s">
        <v>148</v>
      </c>
      <c r="H135" s="223">
        <v>3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91</v>
      </c>
      <c r="AT135" s="231" t="s">
        <v>130</v>
      </c>
      <c r="AU135" s="231" t="s">
        <v>85</v>
      </c>
      <c r="AY135" s="17" t="s">
        <v>128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91</v>
      </c>
      <c r="BM135" s="231" t="s">
        <v>149</v>
      </c>
    </row>
    <row r="136" s="2" customFormat="1">
      <c r="A136" s="38"/>
      <c r="B136" s="39"/>
      <c r="C136" s="40"/>
      <c r="D136" s="233" t="s">
        <v>134</v>
      </c>
      <c r="E136" s="40"/>
      <c r="F136" s="234" t="s">
        <v>147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85</v>
      </c>
    </row>
    <row r="137" s="2" customFormat="1" ht="16.5" customHeight="1">
      <c r="A137" s="38"/>
      <c r="B137" s="39"/>
      <c r="C137" s="219" t="s">
        <v>94</v>
      </c>
      <c r="D137" s="219" t="s">
        <v>130</v>
      </c>
      <c r="E137" s="220" t="s">
        <v>150</v>
      </c>
      <c r="F137" s="221" t="s">
        <v>151</v>
      </c>
      <c r="G137" s="222" t="s">
        <v>148</v>
      </c>
      <c r="H137" s="223">
        <v>3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91</v>
      </c>
      <c r="AT137" s="231" t="s">
        <v>130</v>
      </c>
      <c r="AU137" s="231" t="s">
        <v>85</v>
      </c>
      <c r="AY137" s="17" t="s">
        <v>128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91</v>
      </c>
      <c r="BM137" s="231" t="s">
        <v>152</v>
      </c>
    </row>
    <row r="138" s="2" customFormat="1">
      <c r="A138" s="38"/>
      <c r="B138" s="39"/>
      <c r="C138" s="40"/>
      <c r="D138" s="233" t="s">
        <v>134</v>
      </c>
      <c r="E138" s="40"/>
      <c r="F138" s="234" t="s">
        <v>151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134</v>
      </c>
      <c r="AU138" s="17" t="s">
        <v>85</v>
      </c>
    </row>
    <row r="139" s="13" customFormat="1">
      <c r="A139" s="13"/>
      <c r="B139" s="238"/>
      <c r="C139" s="239"/>
      <c r="D139" s="233" t="s">
        <v>138</v>
      </c>
      <c r="E139" s="240" t="s">
        <v>1</v>
      </c>
      <c r="F139" s="241" t="s">
        <v>88</v>
      </c>
      <c r="G139" s="239"/>
      <c r="H139" s="242">
        <v>3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138</v>
      </c>
      <c r="AU139" s="248" t="s">
        <v>85</v>
      </c>
      <c r="AV139" s="13" t="s">
        <v>85</v>
      </c>
      <c r="AW139" s="13" t="s">
        <v>32</v>
      </c>
      <c r="AX139" s="13" t="s">
        <v>76</v>
      </c>
      <c r="AY139" s="248" t="s">
        <v>128</v>
      </c>
    </row>
    <row r="140" s="14" customFormat="1">
      <c r="A140" s="14"/>
      <c r="B140" s="249"/>
      <c r="C140" s="250"/>
      <c r="D140" s="233" t="s">
        <v>138</v>
      </c>
      <c r="E140" s="251" t="s">
        <v>1</v>
      </c>
      <c r="F140" s="252" t="s">
        <v>153</v>
      </c>
      <c r="G140" s="250"/>
      <c r="H140" s="251" t="s">
        <v>1</v>
      </c>
      <c r="I140" s="253"/>
      <c r="J140" s="250"/>
      <c r="K140" s="250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138</v>
      </c>
      <c r="AU140" s="258" t="s">
        <v>85</v>
      </c>
      <c r="AV140" s="14" t="s">
        <v>81</v>
      </c>
      <c r="AW140" s="14" t="s">
        <v>32</v>
      </c>
      <c r="AX140" s="14" t="s">
        <v>76</v>
      </c>
      <c r="AY140" s="258" t="s">
        <v>128</v>
      </c>
    </row>
    <row r="141" s="15" customFormat="1">
      <c r="A141" s="15"/>
      <c r="B141" s="259"/>
      <c r="C141" s="260"/>
      <c r="D141" s="233" t="s">
        <v>138</v>
      </c>
      <c r="E141" s="261" t="s">
        <v>1</v>
      </c>
      <c r="F141" s="262" t="s">
        <v>141</v>
      </c>
      <c r="G141" s="260"/>
      <c r="H141" s="263">
        <v>3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9" t="s">
        <v>138</v>
      </c>
      <c r="AU141" s="269" t="s">
        <v>85</v>
      </c>
      <c r="AV141" s="15" t="s">
        <v>91</v>
      </c>
      <c r="AW141" s="15" t="s">
        <v>32</v>
      </c>
      <c r="AX141" s="15" t="s">
        <v>81</v>
      </c>
      <c r="AY141" s="269" t="s">
        <v>128</v>
      </c>
    </row>
    <row r="142" s="2" customFormat="1" ht="24.15" customHeight="1">
      <c r="A142" s="38"/>
      <c r="B142" s="39"/>
      <c r="C142" s="219" t="s">
        <v>97</v>
      </c>
      <c r="D142" s="219" t="s">
        <v>130</v>
      </c>
      <c r="E142" s="220" t="s">
        <v>154</v>
      </c>
      <c r="F142" s="221" t="s">
        <v>155</v>
      </c>
      <c r="G142" s="222" t="s">
        <v>137</v>
      </c>
      <c r="H142" s="223">
        <v>80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91</v>
      </c>
      <c r="AT142" s="231" t="s">
        <v>130</v>
      </c>
      <c r="AU142" s="231" t="s">
        <v>85</v>
      </c>
      <c r="AY142" s="17" t="s">
        <v>128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91</v>
      </c>
      <c r="BM142" s="231" t="s">
        <v>8</v>
      </c>
    </row>
    <row r="143" s="2" customFormat="1">
      <c r="A143" s="38"/>
      <c r="B143" s="39"/>
      <c r="C143" s="40"/>
      <c r="D143" s="233" t="s">
        <v>134</v>
      </c>
      <c r="E143" s="40"/>
      <c r="F143" s="234" t="s">
        <v>155</v>
      </c>
      <c r="G143" s="40"/>
      <c r="H143" s="40"/>
      <c r="I143" s="235"/>
      <c r="J143" s="40"/>
      <c r="K143" s="40"/>
      <c r="L143" s="44"/>
      <c r="M143" s="236"/>
      <c r="N143" s="23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134</v>
      </c>
      <c r="AU143" s="17" t="s">
        <v>85</v>
      </c>
    </row>
    <row r="144" s="13" customFormat="1">
      <c r="A144" s="13"/>
      <c r="B144" s="238"/>
      <c r="C144" s="239"/>
      <c r="D144" s="233" t="s">
        <v>138</v>
      </c>
      <c r="E144" s="240" t="s">
        <v>1</v>
      </c>
      <c r="F144" s="241" t="s">
        <v>156</v>
      </c>
      <c r="G144" s="239"/>
      <c r="H144" s="242">
        <v>80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138</v>
      </c>
      <c r="AU144" s="248" t="s">
        <v>85</v>
      </c>
      <c r="AV144" s="13" t="s">
        <v>85</v>
      </c>
      <c r="AW144" s="13" t="s">
        <v>32</v>
      </c>
      <c r="AX144" s="13" t="s">
        <v>76</v>
      </c>
      <c r="AY144" s="248" t="s">
        <v>128</v>
      </c>
    </row>
    <row r="145" s="14" customFormat="1">
      <c r="A145" s="14"/>
      <c r="B145" s="249"/>
      <c r="C145" s="250"/>
      <c r="D145" s="233" t="s">
        <v>138</v>
      </c>
      <c r="E145" s="251" t="s">
        <v>1</v>
      </c>
      <c r="F145" s="252" t="s">
        <v>157</v>
      </c>
      <c r="G145" s="250"/>
      <c r="H145" s="251" t="s">
        <v>1</v>
      </c>
      <c r="I145" s="253"/>
      <c r="J145" s="250"/>
      <c r="K145" s="250"/>
      <c r="L145" s="254"/>
      <c r="M145" s="255"/>
      <c r="N145" s="256"/>
      <c r="O145" s="256"/>
      <c r="P145" s="256"/>
      <c r="Q145" s="256"/>
      <c r="R145" s="256"/>
      <c r="S145" s="256"/>
      <c r="T145" s="25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8" t="s">
        <v>138</v>
      </c>
      <c r="AU145" s="258" t="s">
        <v>85</v>
      </c>
      <c r="AV145" s="14" t="s">
        <v>81</v>
      </c>
      <c r="AW145" s="14" t="s">
        <v>32</v>
      </c>
      <c r="AX145" s="14" t="s">
        <v>76</v>
      </c>
      <c r="AY145" s="258" t="s">
        <v>128</v>
      </c>
    </row>
    <row r="146" s="15" customFormat="1">
      <c r="A146" s="15"/>
      <c r="B146" s="259"/>
      <c r="C146" s="260"/>
      <c r="D146" s="233" t="s">
        <v>138</v>
      </c>
      <c r="E146" s="261" t="s">
        <v>1</v>
      </c>
      <c r="F146" s="262" t="s">
        <v>141</v>
      </c>
      <c r="G146" s="260"/>
      <c r="H146" s="263">
        <v>80</v>
      </c>
      <c r="I146" s="264"/>
      <c r="J146" s="260"/>
      <c r="K146" s="260"/>
      <c r="L146" s="265"/>
      <c r="M146" s="266"/>
      <c r="N146" s="267"/>
      <c r="O146" s="267"/>
      <c r="P146" s="267"/>
      <c r="Q146" s="267"/>
      <c r="R146" s="267"/>
      <c r="S146" s="267"/>
      <c r="T146" s="268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9" t="s">
        <v>138</v>
      </c>
      <c r="AU146" s="269" t="s">
        <v>85</v>
      </c>
      <c r="AV146" s="15" t="s">
        <v>91</v>
      </c>
      <c r="AW146" s="15" t="s">
        <v>32</v>
      </c>
      <c r="AX146" s="15" t="s">
        <v>81</v>
      </c>
      <c r="AY146" s="269" t="s">
        <v>128</v>
      </c>
    </row>
    <row r="147" s="2" customFormat="1" ht="16.5" customHeight="1">
      <c r="A147" s="38"/>
      <c r="B147" s="39"/>
      <c r="C147" s="219" t="s">
        <v>158</v>
      </c>
      <c r="D147" s="219" t="s">
        <v>130</v>
      </c>
      <c r="E147" s="220" t="s">
        <v>159</v>
      </c>
      <c r="F147" s="221" t="s">
        <v>160</v>
      </c>
      <c r="G147" s="222" t="s">
        <v>137</v>
      </c>
      <c r="H147" s="223">
        <v>285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91</v>
      </c>
      <c r="AT147" s="231" t="s">
        <v>130</v>
      </c>
      <c r="AU147" s="231" t="s">
        <v>85</v>
      </c>
      <c r="AY147" s="17" t="s">
        <v>128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81</v>
      </c>
      <c r="BK147" s="232">
        <f>ROUND(I147*H147,2)</f>
        <v>0</v>
      </c>
      <c r="BL147" s="17" t="s">
        <v>91</v>
      </c>
      <c r="BM147" s="231" t="s">
        <v>161</v>
      </c>
    </row>
    <row r="148" s="2" customFormat="1">
      <c r="A148" s="38"/>
      <c r="B148" s="39"/>
      <c r="C148" s="40"/>
      <c r="D148" s="233" t="s">
        <v>134</v>
      </c>
      <c r="E148" s="40"/>
      <c r="F148" s="234" t="s">
        <v>160</v>
      </c>
      <c r="G148" s="40"/>
      <c r="H148" s="40"/>
      <c r="I148" s="235"/>
      <c r="J148" s="40"/>
      <c r="K148" s="40"/>
      <c r="L148" s="44"/>
      <c r="M148" s="236"/>
      <c r="N148" s="23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134</v>
      </c>
      <c r="AU148" s="17" t="s">
        <v>85</v>
      </c>
    </row>
    <row r="149" s="13" customFormat="1">
      <c r="A149" s="13"/>
      <c r="B149" s="238"/>
      <c r="C149" s="239"/>
      <c r="D149" s="233" t="s">
        <v>138</v>
      </c>
      <c r="E149" s="240" t="s">
        <v>1</v>
      </c>
      <c r="F149" s="241" t="s">
        <v>162</v>
      </c>
      <c r="G149" s="239"/>
      <c r="H149" s="242">
        <v>285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8" t="s">
        <v>138</v>
      </c>
      <c r="AU149" s="248" t="s">
        <v>85</v>
      </c>
      <c r="AV149" s="13" t="s">
        <v>85</v>
      </c>
      <c r="AW149" s="13" t="s">
        <v>32</v>
      </c>
      <c r="AX149" s="13" t="s">
        <v>76</v>
      </c>
      <c r="AY149" s="248" t="s">
        <v>128</v>
      </c>
    </row>
    <row r="150" s="14" customFormat="1">
      <c r="A150" s="14"/>
      <c r="B150" s="249"/>
      <c r="C150" s="250"/>
      <c r="D150" s="233" t="s">
        <v>138</v>
      </c>
      <c r="E150" s="251" t="s">
        <v>1</v>
      </c>
      <c r="F150" s="252" t="s">
        <v>163</v>
      </c>
      <c r="G150" s="250"/>
      <c r="H150" s="251" t="s">
        <v>1</v>
      </c>
      <c r="I150" s="253"/>
      <c r="J150" s="250"/>
      <c r="K150" s="250"/>
      <c r="L150" s="254"/>
      <c r="M150" s="255"/>
      <c r="N150" s="256"/>
      <c r="O150" s="256"/>
      <c r="P150" s="256"/>
      <c r="Q150" s="256"/>
      <c r="R150" s="256"/>
      <c r="S150" s="256"/>
      <c r="T150" s="25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8" t="s">
        <v>138</v>
      </c>
      <c r="AU150" s="258" t="s">
        <v>85</v>
      </c>
      <c r="AV150" s="14" t="s">
        <v>81</v>
      </c>
      <c r="AW150" s="14" t="s">
        <v>32</v>
      </c>
      <c r="AX150" s="14" t="s">
        <v>76</v>
      </c>
      <c r="AY150" s="258" t="s">
        <v>128</v>
      </c>
    </row>
    <row r="151" s="15" customFormat="1">
      <c r="A151" s="15"/>
      <c r="B151" s="259"/>
      <c r="C151" s="260"/>
      <c r="D151" s="233" t="s">
        <v>138</v>
      </c>
      <c r="E151" s="261" t="s">
        <v>1</v>
      </c>
      <c r="F151" s="262" t="s">
        <v>141</v>
      </c>
      <c r="G151" s="260"/>
      <c r="H151" s="263">
        <v>285</v>
      </c>
      <c r="I151" s="264"/>
      <c r="J151" s="260"/>
      <c r="K151" s="260"/>
      <c r="L151" s="265"/>
      <c r="M151" s="266"/>
      <c r="N151" s="267"/>
      <c r="O151" s="267"/>
      <c r="P151" s="267"/>
      <c r="Q151" s="267"/>
      <c r="R151" s="267"/>
      <c r="S151" s="267"/>
      <c r="T151" s="26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9" t="s">
        <v>138</v>
      </c>
      <c r="AU151" s="269" t="s">
        <v>85</v>
      </c>
      <c r="AV151" s="15" t="s">
        <v>91</v>
      </c>
      <c r="AW151" s="15" t="s">
        <v>32</v>
      </c>
      <c r="AX151" s="15" t="s">
        <v>81</v>
      </c>
      <c r="AY151" s="269" t="s">
        <v>128</v>
      </c>
    </row>
    <row r="152" s="2" customFormat="1" ht="16.5" customHeight="1">
      <c r="A152" s="38"/>
      <c r="B152" s="39"/>
      <c r="C152" s="219" t="s">
        <v>149</v>
      </c>
      <c r="D152" s="219" t="s">
        <v>130</v>
      </c>
      <c r="E152" s="220" t="s">
        <v>164</v>
      </c>
      <c r="F152" s="221" t="s">
        <v>165</v>
      </c>
      <c r="G152" s="222" t="s">
        <v>137</v>
      </c>
      <c r="H152" s="223">
        <v>210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41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91</v>
      </c>
      <c r="AT152" s="231" t="s">
        <v>130</v>
      </c>
      <c r="AU152" s="231" t="s">
        <v>85</v>
      </c>
      <c r="AY152" s="17" t="s">
        <v>128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81</v>
      </c>
      <c r="BK152" s="232">
        <f>ROUND(I152*H152,2)</f>
        <v>0</v>
      </c>
      <c r="BL152" s="17" t="s">
        <v>91</v>
      </c>
      <c r="BM152" s="231" t="s">
        <v>166</v>
      </c>
    </row>
    <row r="153" s="2" customFormat="1">
      <c r="A153" s="38"/>
      <c r="B153" s="39"/>
      <c r="C153" s="40"/>
      <c r="D153" s="233" t="s">
        <v>134</v>
      </c>
      <c r="E153" s="40"/>
      <c r="F153" s="234" t="s">
        <v>165</v>
      </c>
      <c r="G153" s="40"/>
      <c r="H153" s="40"/>
      <c r="I153" s="235"/>
      <c r="J153" s="40"/>
      <c r="K153" s="40"/>
      <c r="L153" s="44"/>
      <c r="M153" s="236"/>
      <c r="N153" s="23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134</v>
      </c>
      <c r="AU153" s="17" t="s">
        <v>85</v>
      </c>
    </row>
    <row r="154" s="13" customFormat="1">
      <c r="A154" s="13"/>
      <c r="B154" s="238"/>
      <c r="C154" s="239"/>
      <c r="D154" s="233" t="s">
        <v>138</v>
      </c>
      <c r="E154" s="240" t="s">
        <v>1</v>
      </c>
      <c r="F154" s="241" t="s">
        <v>167</v>
      </c>
      <c r="G154" s="239"/>
      <c r="H154" s="242">
        <v>210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138</v>
      </c>
      <c r="AU154" s="248" t="s">
        <v>85</v>
      </c>
      <c r="AV154" s="13" t="s">
        <v>85</v>
      </c>
      <c r="AW154" s="13" t="s">
        <v>32</v>
      </c>
      <c r="AX154" s="13" t="s">
        <v>76</v>
      </c>
      <c r="AY154" s="248" t="s">
        <v>128</v>
      </c>
    </row>
    <row r="155" s="14" customFormat="1">
      <c r="A155" s="14"/>
      <c r="B155" s="249"/>
      <c r="C155" s="250"/>
      <c r="D155" s="233" t="s">
        <v>138</v>
      </c>
      <c r="E155" s="251" t="s">
        <v>1</v>
      </c>
      <c r="F155" s="252" t="s">
        <v>168</v>
      </c>
      <c r="G155" s="250"/>
      <c r="H155" s="251" t="s">
        <v>1</v>
      </c>
      <c r="I155" s="253"/>
      <c r="J155" s="250"/>
      <c r="K155" s="250"/>
      <c r="L155" s="254"/>
      <c r="M155" s="255"/>
      <c r="N155" s="256"/>
      <c r="O155" s="256"/>
      <c r="P155" s="256"/>
      <c r="Q155" s="256"/>
      <c r="R155" s="256"/>
      <c r="S155" s="256"/>
      <c r="T155" s="25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8" t="s">
        <v>138</v>
      </c>
      <c r="AU155" s="258" t="s">
        <v>85</v>
      </c>
      <c r="AV155" s="14" t="s">
        <v>81</v>
      </c>
      <c r="AW155" s="14" t="s">
        <v>32</v>
      </c>
      <c r="AX155" s="14" t="s">
        <v>76</v>
      </c>
      <c r="AY155" s="258" t="s">
        <v>128</v>
      </c>
    </row>
    <row r="156" s="15" customFormat="1">
      <c r="A156" s="15"/>
      <c r="B156" s="259"/>
      <c r="C156" s="260"/>
      <c r="D156" s="233" t="s">
        <v>138</v>
      </c>
      <c r="E156" s="261" t="s">
        <v>1</v>
      </c>
      <c r="F156" s="262" t="s">
        <v>141</v>
      </c>
      <c r="G156" s="260"/>
      <c r="H156" s="263">
        <v>210</v>
      </c>
      <c r="I156" s="264"/>
      <c r="J156" s="260"/>
      <c r="K156" s="260"/>
      <c r="L156" s="265"/>
      <c r="M156" s="266"/>
      <c r="N156" s="267"/>
      <c r="O156" s="267"/>
      <c r="P156" s="267"/>
      <c r="Q156" s="267"/>
      <c r="R156" s="267"/>
      <c r="S156" s="267"/>
      <c r="T156" s="268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9" t="s">
        <v>138</v>
      </c>
      <c r="AU156" s="269" t="s">
        <v>85</v>
      </c>
      <c r="AV156" s="15" t="s">
        <v>91</v>
      </c>
      <c r="AW156" s="15" t="s">
        <v>32</v>
      </c>
      <c r="AX156" s="15" t="s">
        <v>81</v>
      </c>
      <c r="AY156" s="269" t="s">
        <v>128</v>
      </c>
    </row>
    <row r="157" s="2" customFormat="1" ht="16.5" customHeight="1">
      <c r="A157" s="38"/>
      <c r="B157" s="39"/>
      <c r="C157" s="219" t="s">
        <v>169</v>
      </c>
      <c r="D157" s="219" t="s">
        <v>130</v>
      </c>
      <c r="E157" s="220" t="s">
        <v>170</v>
      </c>
      <c r="F157" s="221" t="s">
        <v>171</v>
      </c>
      <c r="G157" s="222" t="s">
        <v>133</v>
      </c>
      <c r="H157" s="223">
        <v>1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41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91</v>
      </c>
      <c r="AT157" s="231" t="s">
        <v>130</v>
      </c>
      <c r="AU157" s="231" t="s">
        <v>85</v>
      </c>
      <c r="AY157" s="17" t="s">
        <v>128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91</v>
      </c>
      <c r="BM157" s="231" t="s">
        <v>172</v>
      </c>
    </row>
    <row r="158" s="2" customFormat="1">
      <c r="A158" s="38"/>
      <c r="B158" s="39"/>
      <c r="C158" s="40"/>
      <c r="D158" s="233" t="s">
        <v>134</v>
      </c>
      <c r="E158" s="40"/>
      <c r="F158" s="234" t="s">
        <v>171</v>
      </c>
      <c r="G158" s="40"/>
      <c r="H158" s="40"/>
      <c r="I158" s="235"/>
      <c r="J158" s="40"/>
      <c r="K158" s="40"/>
      <c r="L158" s="44"/>
      <c r="M158" s="236"/>
      <c r="N158" s="23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134</v>
      </c>
      <c r="AU158" s="17" t="s">
        <v>85</v>
      </c>
    </row>
    <row r="159" s="13" customFormat="1">
      <c r="A159" s="13"/>
      <c r="B159" s="238"/>
      <c r="C159" s="239"/>
      <c r="D159" s="233" t="s">
        <v>138</v>
      </c>
      <c r="E159" s="240" t="s">
        <v>1</v>
      </c>
      <c r="F159" s="241" t="s">
        <v>173</v>
      </c>
      <c r="G159" s="239"/>
      <c r="H159" s="242">
        <v>1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138</v>
      </c>
      <c r="AU159" s="248" t="s">
        <v>85</v>
      </c>
      <c r="AV159" s="13" t="s">
        <v>85</v>
      </c>
      <c r="AW159" s="13" t="s">
        <v>32</v>
      </c>
      <c r="AX159" s="13" t="s">
        <v>76</v>
      </c>
      <c r="AY159" s="248" t="s">
        <v>128</v>
      </c>
    </row>
    <row r="160" s="15" customFormat="1">
      <c r="A160" s="15"/>
      <c r="B160" s="259"/>
      <c r="C160" s="260"/>
      <c r="D160" s="233" t="s">
        <v>138</v>
      </c>
      <c r="E160" s="261" t="s">
        <v>1</v>
      </c>
      <c r="F160" s="262" t="s">
        <v>141</v>
      </c>
      <c r="G160" s="260"/>
      <c r="H160" s="263">
        <v>1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9" t="s">
        <v>138</v>
      </c>
      <c r="AU160" s="269" t="s">
        <v>85</v>
      </c>
      <c r="AV160" s="15" t="s">
        <v>91</v>
      </c>
      <c r="AW160" s="15" t="s">
        <v>32</v>
      </c>
      <c r="AX160" s="15" t="s">
        <v>81</v>
      </c>
      <c r="AY160" s="269" t="s">
        <v>128</v>
      </c>
    </row>
    <row r="161" s="12" customFormat="1" ht="22.8" customHeight="1">
      <c r="A161" s="12"/>
      <c r="B161" s="203"/>
      <c r="C161" s="204"/>
      <c r="D161" s="205" t="s">
        <v>75</v>
      </c>
      <c r="E161" s="217" t="s">
        <v>169</v>
      </c>
      <c r="F161" s="217" t="s">
        <v>174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SUM(P162:P166)</f>
        <v>0</v>
      </c>
      <c r="Q161" s="211"/>
      <c r="R161" s="212">
        <f>SUM(R162:R166)</f>
        <v>0</v>
      </c>
      <c r="S161" s="211"/>
      <c r="T161" s="213">
        <f>SUM(T162:T166)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81</v>
      </c>
      <c r="AT161" s="215" t="s">
        <v>75</v>
      </c>
      <c r="AU161" s="215" t="s">
        <v>81</v>
      </c>
      <c r="AY161" s="214" t="s">
        <v>128</v>
      </c>
      <c r="BK161" s="216">
        <f>SUM(BK162:BK166)</f>
        <v>0</v>
      </c>
    </row>
    <row r="162" s="2" customFormat="1" ht="24.15" customHeight="1">
      <c r="A162" s="38"/>
      <c r="B162" s="39"/>
      <c r="C162" s="219" t="s">
        <v>152</v>
      </c>
      <c r="D162" s="219" t="s">
        <v>130</v>
      </c>
      <c r="E162" s="220" t="s">
        <v>175</v>
      </c>
      <c r="F162" s="221" t="s">
        <v>176</v>
      </c>
      <c r="G162" s="222" t="s">
        <v>177</v>
      </c>
      <c r="H162" s="223">
        <v>13.199999999999999</v>
      </c>
      <c r="I162" s="224"/>
      <c r="J162" s="225">
        <f>ROUND(I162*H162,2)</f>
        <v>0</v>
      </c>
      <c r="K162" s="226"/>
      <c r="L162" s="44"/>
      <c r="M162" s="227" t="s">
        <v>1</v>
      </c>
      <c r="N162" s="228" t="s">
        <v>41</v>
      </c>
      <c r="O162" s="91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91</v>
      </c>
      <c r="AT162" s="231" t="s">
        <v>130</v>
      </c>
      <c r="AU162" s="231" t="s">
        <v>85</v>
      </c>
      <c r="AY162" s="17" t="s">
        <v>128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81</v>
      </c>
      <c r="BK162" s="232">
        <f>ROUND(I162*H162,2)</f>
        <v>0</v>
      </c>
      <c r="BL162" s="17" t="s">
        <v>91</v>
      </c>
      <c r="BM162" s="231" t="s">
        <v>178</v>
      </c>
    </row>
    <row r="163" s="2" customFormat="1">
      <c r="A163" s="38"/>
      <c r="B163" s="39"/>
      <c r="C163" s="40"/>
      <c r="D163" s="233" t="s">
        <v>134</v>
      </c>
      <c r="E163" s="40"/>
      <c r="F163" s="234" t="s">
        <v>176</v>
      </c>
      <c r="G163" s="40"/>
      <c r="H163" s="40"/>
      <c r="I163" s="235"/>
      <c r="J163" s="40"/>
      <c r="K163" s="40"/>
      <c r="L163" s="44"/>
      <c r="M163" s="236"/>
      <c r="N163" s="237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134</v>
      </c>
      <c r="AU163" s="17" t="s">
        <v>85</v>
      </c>
    </row>
    <row r="164" s="13" customFormat="1">
      <c r="A164" s="13"/>
      <c r="B164" s="238"/>
      <c r="C164" s="239"/>
      <c r="D164" s="233" t="s">
        <v>138</v>
      </c>
      <c r="E164" s="240" t="s">
        <v>1</v>
      </c>
      <c r="F164" s="241" t="s">
        <v>179</v>
      </c>
      <c r="G164" s="239"/>
      <c r="H164" s="242">
        <v>13.199999999999999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138</v>
      </c>
      <c r="AU164" s="248" t="s">
        <v>85</v>
      </c>
      <c r="AV164" s="13" t="s">
        <v>85</v>
      </c>
      <c r="AW164" s="13" t="s">
        <v>32</v>
      </c>
      <c r="AX164" s="13" t="s">
        <v>76</v>
      </c>
      <c r="AY164" s="248" t="s">
        <v>128</v>
      </c>
    </row>
    <row r="165" s="14" customFormat="1">
      <c r="A165" s="14"/>
      <c r="B165" s="249"/>
      <c r="C165" s="250"/>
      <c r="D165" s="233" t="s">
        <v>138</v>
      </c>
      <c r="E165" s="251" t="s">
        <v>1</v>
      </c>
      <c r="F165" s="252" t="s">
        <v>180</v>
      </c>
      <c r="G165" s="250"/>
      <c r="H165" s="251" t="s">
        <v>1</v>
      </c>
      <c r="I165" s="253"/>
      <c r="J165" s="250"/>
      <c r="K165" s="250"/>
      <c r="L165" s="254"/>
      <c r="M165" s="255"/>
      <c r="N165" s="256"/>
      <c r="O165" s="256"/>
      <c r="P165" s="256"/>
      <c r="Q165" s="256"/>
      <c r="R165" s="256"/>
      <c r="S165" s="256"/>
      <c r="T165" s="25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8" t="s">
        <v>138</v>
      </c>
      <c r="AU165" s="258" t="s">
        <v>85</v>
      </c>
      <c r="AV165" s="14" t="s">
        <v>81</v>
      </c>
      <c r="AW165" s="14" t="s">
        <v>32</v>
      </c>
      <c r="AX165" s="14" t="s">
        <v>76</v>
      </c>
      <c r="AY165" s="258" t="s">
        <v>128</v>
      </c>
    </row>
    <row r="166" s="15" customFormat="1">
      <c r="A166" s="15"/>
      <c r="B166" s="259"/>
      <c r="C166" s="260"/>
      <c r="D166" s="233" t="s">
        <v>138</v>
      </c>
      <c r="E166" s="261" t="s">
        <v>1</v>
      </c>
      <c r="F166" s="262" t="s">
        <v>141</v>
      </c>
      <c r="G166" s="260"/>
      <c r="H166" s="263">
        <v>13.199999999999999</v>
      </c>
      <c r="I166" s="264"/>
      <c r="J166" s="260"/>
      <c r="K166" s="260"/>
      <c r="L166" s="265"/>
      <c r="M166" s="266"/>
      <c r="N166" s="267"/>
      <c r="O166" s="267"/>
      <c r="P166" s="267"/>
      <c r="Q166" s="267"/>
      <c r="R166" s="267"/>
      <c r="S166" s="267"/>
      <c r="T166" s="268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9" t="s">
        <v>138</v>
      </c>
      <c r="AU166" s="269" t="s">
        <v>85</v>
      </c>
      <c r="AV166" s="15" t="s">
        <v>91</v>
      </c>
      <c r="AW166" s="15" t="s">
        <v>32</v>
      </c>
      <c r="AX166" s="15" t="s">
        <v>81</v>
      </c>
      <c r="AY166" s="269" t="s">
        <v>128</v>
      </c>
    </row>
    <row r="167" s="12" customFormat="1" ht="22.8" customHeight="1">
      <c r="A167" s="12"/>
      <c r="B167" s="203"/>
      <c r="C167" s="204"/>
      <c r="D167" s="205" t="s">
        <v>75</v>
      </c>
      <c r="E167" s="217" t="s">
        <v>181</v>
      </c>
      <c r="F167" s="217" t="s">
        <v>182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SUM(P168:P171)</f>
        <v>0</v>
      </c>
      <c r="Q167" s="211"/>
      <c r="R167" s="212">
        <f>SUM(R168:R171)</f>
        <v>0</v>
      </c>
      <c r="S167" s="211"/>
      <c r="T167" s="213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81</v>
      </c>
      <c r="AT167" s="215" t="s">
        <v>75</v>
      </c>
      <c r="AU167" s="215" t="s">
        <v>81</v>
      </c>
      <c r="AY167" s="214" t="s">
        <v>128</v>
      </c>
      <c r="BK167" s="216">
        <f>SUM(BK168:BK171)</f>
        <v>0</v>
      </c>
    </row>
    <row r="168" s="2" customFormat="1" ht="33" customHeight="1">
      <c r="A168" s="38"/>
      <c r="B168" s="39"/>
      <c r="C168" s="219" t="s">
        <v>183</v>
      </c>
      <c r="D168" s="219" t="s">
        <v>130</v>
      </c>
      <c r="E168" s="220" t="s">
        <v>184</v>
      </c>
      <c r="F168" s="221" t="s">
        <v>185</v>
      </c>
      <c r="G168" s="222" t="s">
        <v>186</v>
      </c>
      <c r="H168" s="223">
        <v>168.61500000000001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41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91</v>
      </c>
      <c r="AT168" s="231" t="s">
        <v>130</v>
      </c>
      <c r="AU168" s="231" t="s">
        <v>85</v>
      </c>
      <c r="AY168" s="17" t="s">
        <v>128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91</v>
      </c>
      <c r="BM168" s="231" t="s">
        <v>187</v>
      </c>
    </row>
    <row r="169" s="2" customFormat="1">
      <c r="A169" s="38"/>
      <c r="B169" s="39"/>
      <c r="C169" s="40"/>
      <c r="D169" s="233" t="s">
        <v>134</v>
      </c>
      <c r="E169" s="40"/>
      <c r="F169" s="234" t="s">
        <v>185</v>
      </c>
      <c r="G169" s="40"/>
      <c r="H169" s="40"/>
      <c r="I169" s="235"/>
      <c r="J169" s="40"/>
      <c r="K169" s="40"/>
      <c r="L169" s="44"/>
      <c r="M169" s="236"/>
      <c r="N169" s="23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134</v>
      </c>
      <c r="AU169" s="17" t="s">
        <v>85</v>
      </c>
    </row>
    <row r="170" s="2" customFormat="1" ht="37.8" customHeight="1">
      <c r="A170" s="38"/>
      <c r="B170" s="39"/>
      <c r="C170" s="219" t="s">
        <v>8</v>
      </c>
      <c r="D170" s="219" t="s">
        <v>130</v>
      </c>
      <c r="E170" s="220" t="s">
        <v>188</v>
      </c>
      <c r="F170" s="221" t="s">
        <v>189</v>
      </c>
      <c r="G170" s="222" t="s">
        <v>186</v>
      </c>
      <c r="H170" s="223">
        <v>168.61500000000001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41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91</v>
      </c>
      <c r="AT170" s="231" t="s">
        <v>130</v>
      </c>
      <c r="AU170" s="231" t="s">
        <v>85</v>
      </c>
      <c r="AY170" s="17" t="s">
        <v>128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91</v>
      </c>
      <c r="BM170" s="231" t="s">
        <v>190</v>
      </c>
    </row>
    <row r="171" s="2" customFormat="1">
      <c r="A171" s="38"/>
      <c r="B171" s="39"/>
      <c r="C171" s="40"/>
      <c r="D171" s="233" t="s">
        <v>134</v>
      </c>
      <c r="E171" s="40"/>
      <c r="F171" s="234" t="s">
        <v>189</v>
      </c>
      <c r="G171" s="40"/>
      <c r="H171" s="40"/>
      <c r="I171" s="235"/>
      <c r="J171" s="40"/>
      <c r="K171" s="40"/>
      <c r="L171" s="44"/>
      <c r="M171" s="270"/>
      <c r="N171" s="271"/>
      <c r="O171" s="272"/>
      <c r="P171" s="272"/>
      <c r="Q171" s="272"/>
      <c r="R171" s="272"/>
      <c r="S171" s="272"/>
      <c r="T171" s="273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134</v>
      </c>
      <c r="AU171" s="17" t="s">
        <v>85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UKa+f6PoAtyqjkADpw9VOqK7BFE9YSjD+v8nmQEt4bDRRx6QyG0VGQWtzaNXcqoeQG55N3/ENj3VLeY/gNwqTA==" hashValue="81PufvUmBjj8d6MBxJgimNuVW9dlTR2nGZyUM839eQs1ktsShRVNWLlAU89YyMvx22K1bP5ImcIecnYnSd768w==" algorithmName="SHA-512" password="CDCC"/>
  <autoFilter ref="C119:K17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Počátky u Chotěboře - odbahnění rybníka na p.č. 63 (bez odbahnění)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18. 2. 2026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Počátky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VDG Projektování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Vítězslav Pavel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ROUND((SUM(BE118:BE155)),  2)</f>
        <v>0</v>
      </c>
      <c r="G33" s="38"/>
      <c r="H33" s="38"/>
      <c r="I33" s="155">
        <v>0.20999999999999999</v>
      </c>
      <c r="J33" s="154">
        <f>ROUND(((SUM(BE118:BE155))*I33),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ROUND((SUM(BF118:BF155)),  2)</f>
        <v>0</v>
      </c>
      <c r="G34" s="38"/>
      <c r="H34" s="38"/>
      <c r="I34" s="155">
        <v>0.12</v>
      </c>
      <c r="J34" s="154">
        <f>ROUND(((SUM(BF118:BF155))*I34),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ROUND((SUM(BG118:BG155)),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ROUND((SUM(BH118:BH155)),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ROUND((SUM(BI118:BI155)),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Počátky u Chotěboře - odbahnění rybníka na p.č. 63 (bez odbahnění)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2 - zemní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Počátky</v>
      </c>
      <c r="G91" s="40"/>
      <c r="H91" s="40"/>
      <c r="I91" s="32" t="s">
        <v>30</v>
      </c>
      <c r="J91" s="36" t="str">
        <f>E21</f>
        <v>VDG Projektování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Vítězslav Pavel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192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113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6.25" customHeight="1">
      <c r="A108" s="38"/>
      <c r="B108" s="39"/>
      <c r="C108" s="40"/>
      <c r="D108" s="40"/>
      <c r="E108" s="174" t="str">
        <f>E7</f>
        <v>Počátky u Chotěboře - odbahnění rybníka na p.č. 63 (bez odbahnění)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2 - zemní práce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18. 2. 2026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40"/>
      <c r="E114" s="40"/>
      <c r="F114" s="27" t="str">
        <f>E15</f>
        <v>Město Počátky</v>
      </c>
      <c r="G114" s="40"/>
      <c r="H114" s="40"/>
      <c r="I114" s="32" t="s">
        <v>30</v>
      </c>
      <c r="J114" s="36" t="str">
        <f>E21</f>
        <v>VDG Projektování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>Ing. Vítězslav Pavel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114</v>
      </c>
      <c r="D117" s="194" t="s">
        <v>61</v>
      </c>
      <c r="E117" s="194" t="s">
        <v>57</v>
      </c>
      <c r="F117" s="194" t="s">
        <v>58</v>
      </c>
      <c r="G117" s="194" t="s">
        <v>115</v>
      </c>
      <c r="H117" s="194" t="s">
        <v>116</v>
      </c>
      <c r="I117" s="194" t="s">
        <v>117</v>
      </c>
      <c r="J117" s="195" t="s">
        <v>106</v>
      </c>
      <c r="K117" s="196" t="s">
        <v>118</v>
      </c>
      <c r="L117" s="197"/>
      <c r="M117" s="100" t="s">
        <v>1</v>
      </c>
      <c r="N117" s="101" t="s">
        <v>40</v>
      </c>
      <c r="O117" s="101" t="s">
        <v>119</v>
      </c>
      <c r="P117" s="101" t="s">
        <v>120</v>
      </c>
      <c r="Q117" s="101" t="s">
        <v>121</v>
      </c>
      <c r="R117" s="101" t="s">
        <v>122</v>
      </c>
      <c r="S117" s="101" t="s">
        <v>123</v>
      </c>
      <c r="T117" s="102" t="s">
        <v>124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125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108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126</v>
      </c>
      <c r="F119" s="206" t="s">
        <v>127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81</v>
      </c>
      <c r="AT119" s="215" t="s">
        <v>75</v>
      </c>
      <c r="AU119" s="215" t="s">
        <v>76</v>
      </c>
      <c r="AY119" s="214" t="s">
        <v>128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75</v>
      </c>
      <c r="E120" s="217" t="s">
        <v>81</v>
      </c>
      <c r="F120" s="217" t="s">
        <v>193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SUM(P121:P155)</f>
        <v>0</v>
      </c>
      <c r="Q120" s="211"/>
      <c r="R120" s="212">
        <f>SUM(R121:R155)</f>
        <v>0</v>
      </c>
      <c r="S120" s="211"/>
      <c r="T120" s="213">
        <f>SUM(T121:T155)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81</v>
      </c>
      <c r="AT120" s="215" t="s">
        <v>75</v>
      </c>
      <c r="AU120" s="215" t="s">
        <v>81</v>
      </c>
      <c r="AY120" s="214" t="s">
        <v>128</v>
      </c>
      <c r="BK120" s="216">
        <f>SUM(BK121:BK155)</f>
        <v>0</v>
      </c>
    </row>
    <row r="121" s="2" customFormat="1" ht="33" customHeight="1">
      <c r="A121" s="38"/>
      <c r="B121" s="39"/>
      <c r="C121" s="219" t="s">
        <v>81</v>
      </c>
      <c r="D121" s="219" t="s">
        <v>130</v>
      </c>
      <c r="E121" s="220" t="s">
        <v>194</v>
      </c>
      <c r="F121" s="221" t="s">
        <v>195</v>
      </c>
      <c r="G121" s="222" t="s">
        <v>177</v>
      </c>
      <c r="H121" s="223">
        <v>510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91</v>
      </c>
      <c r="AT121" s="231" t="s">
        <v>130</v>
      </c>
      <c r="AU121" s="231" t="s">
        <v>85</v>
      </c>
      <c r="AY121" s="17" t="s">
        <v>128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81</v>
      </c>
      <c r="BK121" s="232">
        <f>ROUND(I121*H121,2)</f>
        <v>0</v>
      </c>
      <c r="BL121" s="17" t="s">
        <v>91</v>
      </c>
      <c r="BM121" s="231" t="s">
        <v>85</v>
      </c>
    </row>
    <row r="122" s="2" customFormat="1">
      <c r="A122" s="38"/>
      <c r="B122" s="39"/>
      <c r="C122" s="40"/>
      <c r="D122" s="233" t="s">
        <v>134</v>
      </c>
      <c r="E122" s="40"/>
      <c r="F122" s="234" t="s">
        <v>195</v>
      </c>
      <c r="G122" s="40"/>
      <c r="H122" s="40"/>
      <c r="I122" s="235"/>
      <c r="J122" s="40"/>
      <c r="K122" s="40"/>
      <c r="L122" s="44"/>
      <c r="M122" s="236"/>
      <c r="N122" s="23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134</v>
      </c>
      <c r="AU122" s="17" t="s">
        <v>85</v>
      </c>
    </row>
    <row r="123" s="13" customFormat="1">
      <c r="A123" s="13"/>
      <c r="B123" s="238"/>
      <c r="C123" s="239"/>
      <c r="D123" s="233" t="s">
        <v>138</v>
      </c>
      <c r="E123" s="240" t="s">
        <v>1</v>
      </c>
      <c r="F123" s="241" t="s">
        <v>196</v>
      </c>
      <c r="G123" s="239"/>
      <c r="H123" s="242">
        <v>510</v>
      </c>
      <c r="I123" s="243"/>
      <c r="J123" s="239"/>
      <c r="K123" s="239"/>
      <c r="L123" s="244"/>
      <c r="M123" s="245"/>
      <c r="N123" s="246"/>
      <c r="O123" s="246"/>
      <c r="P123" s="246"/>
      <c r="Q123" s="246"/>
      <c r="R123" s="246"/>
      <c r="S123" s="246"/>
      <c r="T123" s="24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8" t="s">
        <v>138</v>
      </c>
      <c r="AU123" s="248" t="s">
        <v>85</v>
      </c>
      <c r="AV123" s="13" t="s">
        <v>85</v>
      </c>
      <c r="AW123" s="13" t="s">
        <v>32</v>
      </c>
      <c r="AX123" s="13" t="s">
        <v>76</v>
      </c>
      <c r="AY123" s="248" t="s">
        <v>128</v>
      </c>
    </row>
    <row r="124" s="14" customFormat="1">
      <c r="A124" s="14"/>
      <c r="B124" s="249"/>
      <c r="C124" s="250"/>
      <c r="D124" s="233" t="s">
        <v>138</v>
      </c>
      <c r="E124" s="251" t="s">
        <v>1</v>
      </c>
      <c r="F124" s="252" t="s">
        <v>197</v>
      </c>
      <c r="G124" s="250"/>
      <c r="H124" s="251" t="s">
        <v>1</v>
      </c>
      <c r="I124" s="253"/>
      <c r="J124" s="250"/>
      <c r="K124" s="250"/>
      <c r="L124" s="254"/>
      <c r="M124" s="255"/>
      <c r="N124" s="256"/>
      <c r="O124" s="256"/>
      <c r="P124" s="256"/>
      <c r="Q124" s="256"/>
      <c r="R124" s="256"/>
      <c r="S124" s="256"/>
      <c r="T124" s="25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8" t="s">
        <v>138</v>
      </c>
      <c r="AU124" s="258" t="s">
        <v>85</v>
      </c>
      <c r="AV124" s="14" t="s">
        <v>81</v>
      </c>
      <c r="AW124" s="14" t="s">
        <v>32</v>
      </c>
      <c r="AX124" s="14" t="s">
        <v>76</v>
      </c>
      <c r="AY124" s="258" t="s">
        <v>128</v>
      </c>
    </row>
    <row r="125" s="15" customFormat="1">
      <c r="A125" s="15"/>
      <c r="B125" s="259"/>
      <c r="C125" s="260"/>
      <c r="D125" s="233" t="s">
        <v>138</v>
      </c>
      <c r="E125" s="261" t="s">
        <v>1</v>
      </c>
      <c r="F125" s="262" t="s">
        <v>141</v>
      </c>
      <c r="G125" s="260"/>
      <c r="H125" s="263">
        <v>510</v>
      </c>
      <c r="I125" s="264"/>
      <c r="J125" s="260"/>
      <c r="K125" s="260"/>
      <c r="L125" s="265"/>
      <c r="M125" s="266"/>
      <c r="N125" s="267"/>
      <c r="O125" s="267"/>
      <c r="P125" s="267"/>
      <c r="Q125" s="267"/>
      <c r="R125" s="267"/>
      <c r="S125" s="267"/>
      <c r="T125" s="268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9" t="s">
        <v>138</v>
      </c>
      <c r="AU125" s="269" t="s">
        <v>85</v>
      </c>
      <c r="AV125" s="15" t="s">
        <v>91</v>
      </c>
      <c r="AW125" s="15" t="s">
        <v>32</v>
      </c>
      <c r="AX125" s="15" t="s">
        <v>81</v>
      </c>
      <c r="AY125" s="269" t="s">
        <v>128</v>
      </c>
    </row>
    <row r="126" s="2" customFormat="1" ht="24.15" customHeight="1">
      <c r="A126" s="38"/>
      <c r="B126" s="39"/>
      <c r="C126" s="219" t="s">
        <v>85</v>
      </c>
      <c r="D126" s="219" t="s">
        <v>130</v>
      </c>
      <c r="E126" s="220" t="s">
        <v>198</v>
      </c>
      <c r="F126" s="221" t="s">
        <v>199</v>
      </c>
      <c r="G126" s="222" t="s">
        <v>177</v>
      </c>
      <c r="H126" s="223">
        <v>575.73000000000002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41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91</v>
      </c>
      <c r="AT126" s="231" t="s">
        <v>130</v>
      </c>
      <c r="AU126" s="231" t="s">
        <v>85</v>
      </c>
      <c r="AY126" s="17" t="s">
        <v>128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91</v>
      </c>
      <c r="BM126" s="231" t="s">
        <v>91</v>
      </c>
    </row>
    <row r="127" s="2" customFormat="1">
      <c r="A127" s="38"/>
      <c r="B127" s="39"/>
      <c r="C127" s="40"/>
      <c r="D127" s="233" t="s">
        <v>134</v>
      </c>
      <c r="E127" s="40"/>
      <c r="F127" s="234" t="s">
        <v>199</v>
      </c>
      <c r="G127" s="40"/>
      <c r="H127" s="40"/>
      <c r="I127" s="235"/>
      <c r="J127" s="40"/>
      <c r="K127" s="40"/>
      <c r="L127" s="44"/>
      <c r="M127" s="236"/>
      <c r="N127" s="23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134</v>
      </c>
      <c r="AU127" s="17" t="s">
        <v>85</v>
      </c>
    </row>
    <row r="128" s="13" customFormat="1">
      <c r="A128" s="13"/>
      <c r="B128" s="238"/>
      <c r="C128" s="239"/>
      <c r="D128" s="233" t="s">
        <v>138</v>
      </c>
      <c r="E128" s="240" t="s">
        <v>1</v>
      </c>
      <c r="F128" s="241" t="s">
        <v>200</v>
      </c>
      <c r="G128" s="239"/>
      <c r="H128" s="242">
        <v>575.73000000000002</v>
      </c>
      <c r="I128" s="243"/>
      <c r="J128" s="239"/>
      <c r="K128" s="239"/>
      <c r="L128" s="244"/>
      <c r="M128" s="245"/>
      <c r="N128" s="246"/>
      <c r="O128" s="246"/>
      <c r="P128" s="246"/>
      <c r="Q128" s="246"/>
      <c r="R128" s="246"/>
      <c r="S128" s="246"/>
      <c r="T128" s="24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8" t="s">
        <v>138</v>
      </c>
      <c r="AU128" s="248" t="s">
        <v>85</v>
      </c>
      <c r="AV128" s="13" t="s">
        <v>85</v>
      </c>
      <c r="AW128" s="13" t="s">
        <v>32</v>
      </c>
      <c r="AX128" s="13" t="s">
        <v>76</v>
      </c>
      <c r="AY128" s="248" t="s">
        <v>128</v>
      </c>
    </row>
    <row r="129" s="14" customFormat="1">
      <c r="A129" s="14"/>
      <c r="B129" s="249"/>
      <c r="C129" s="250"/>
      <c r="D129" s="233" t="s">
        <v>138</v>
      </c>
      <c r="E129" s="251" t="s">
        <v>1</v>
      </c>
      <c r="F129" s="252" t="s">
        <v>201</v>
      </c>
      <c r="G129" s="250"/>
      <c r="H129" s="251" t="s">
        <v>1</v>
      </c>
      <c r="I129" s="253"/>
      <c r="J129" s="250"/>
      <c r="K129" s="250"/>
      <c r="L129" s="254"/>
      <c r="M129" s="255"/>
      <c r="N129" s="256"/>
      <c r="O129" s="256"/>
      <c r="P129" s="256"/>
      <c r="Q129" s="256"/>
      <c r="R129" s="256"/>
      <c r="S129" s="256"/>
      <c r="T129" s="25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8" t="s">
        <v>138</v>
      </c>
      <c r="AU129" s="258" t="s">
        <v>85</v>
      </c>
      <c r="AV129" s="14" t="s">
        <v>81</v>
      </c>
      <c r="AW129" s="14" t="s">
        <v>32</v>
      </c>
      <c r="AX129" s="14" t="s">
        <v>76</v>
      </c>
      <c r="AY129" s="258" t="s">
        <v>128</v>
      </c>
    </row>
    <row r="130" s="15" customFormat="1">
      <c r="A130" s="15"/>
      <c r="B130" s="259"/>
      <c r="C130" s="260"/>
      <c r="D130" s="233" t="s">
        <v>138</v>
      </c>
      <c r="E130" s="261" t="s">
        <v>1</v>
      </c>
      <c r="F130" s="262" t="s">
        <v>141</v>
      </c>
      <c r="G130" s="260"/>
      <c r="H130" s="263">
        <v>575.73000000000002</v>
      </c>
      <c r="I130" s="264"/>
      <c r="J130" s="260"/>
      <c r="K130" s="260"/>
      <c r="L130" s="265"/>
      <c r="M130" s="266"/>
      <c r="N130" s="267"/>
      <c r="O130" s="267"/>
      <c r="P130" s="267"/>
      <c r="Q130" s="267"/>
      <c r="R130" s="267"/>
      <c r="S130" s="267"/>
      <c r="T130" s="26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9" t="s">
        <v>138</v>
      </c>
      <c r="AU130" s="269" t="s">
        <v>85</v>
      </c>
      <c r="AV130" s="15" t="s">
        <v>91</v>
      </c>
      <c r="AW130" s="15" t="s">
        <v>32</v>
      </c>
      <c r="AX130" s="15" t="s">
        <v>81</v>
      </c>
      <c r="AY130" s="269" t="s">
        <v>128</v>
      </c>
    </row>
    <row r="131" s="2" customFormat="1" ht="16.5" customHeight="1">
      <c r="A131" s="38"/>
      <c r="B131" s="39"/>
      <c r="C131" s="274" t="s">
        <v>88</v>
      </c>
      <c r="D131" s="274" t="s">
        <v>202</v>
      </c>
      <c r="E131" s="275" t="s">
        <v>203</v>
      </c>
      <c r="F131" s="276" t="s">
        <v>204</v>
      </c>
      <c r="G131" s="277" t="s">
        <v>133</v>
      </c>
      <c r="H131" s="278">
        <v>1</v>
      </c>
      <c r="I131" s="279"/>
      <c r="J131" s="280">
        <f>ROUND(I131*H131,2)</f>
        <v>0</v>
      </c>
      <c r="K131" s="281"/>
      <c r="L131" s="282"/>
      <c r="M131" s="283" t="s">
        <v>1</v>
      </c>
      <c r="N131" s="284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149</v>
      </c>
      <c r="AT131" s="231" t="s">
        <v>202</v>
      </c>
      <c r="AU131" s="231" t="s">
        <v>85</v>
      </c>
      <c r="AY131" s="17" t="s">
        <v>128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91</v>
      </c>
      <c r="BM131" s="231" t="s">
        <v>205</v>
      </c>
    </row>
    <row r="132" s="2" customFormat="1">
      <c r="A132" s="38"/>
      <c r="B132" s="39"/>
      <c r="C132" s="40"/>
      <c r="D132" s="233" t="s">
        <v>134</v>
      </c>
      <c r="E132" s="40"/>
      <c r="F132" s="234" t="s">
        <v>204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134</v>
      </c>
      <c r="AU132" s="17" t="s">
        <v>85</v>
      </c>
    </row>
    <row r="133" s="13" customFormat="1">
      <c r="A133" s="13"/>
      <c r="B133" s="238"/>
      <c r="C133" s="239"/>
      <c r="D133" s="233" t="s">
        <v>138</v>
      </c>
      <c r="E133" s="240" t="s">
        <v>1</v>
      </c>
      <c r="F133" s="241" t="s">
        <v>81</v>
      </c>
      <c r="G133" s="239"/>
      <c r="H133" s="242">
        <v>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138</v>
      </c>
      <c r="AU133" s="248" t="s">
        <v>85</v>
      </c>
      <c r="AV133" s="13" t="s">
        <v>85</v>
      </c>
      <c r="AW133" s="13" t="s">
        <v>32</v>
      </c>
      <c r="AX133" s="13" t="s">
        <v>81</v>
      </c>
      <c r="AY133" s="248" t="s">
        <v>128</v>
      </c>
    </row>
    <row r="134" s="14" customFormat="1">
      <c r="A134" s="14"/>
      <c r="B134" s="249"/>
      <c r="C134" s="250"/>
      <c r="D134" s="233" t="s">
        <v>138</v>
      </c>
      <c r="E134" s="251" t="s">
        <v>1</v>
      </c>
      <c r="F134" s="252" t="s">
        <v>206</v>
      </c>
      <c r="G134" s="250"/>
      <c r="H134" s="251" t="s">
        <v>1</v>
      </c>
      <c r="I134" s="253"/>
      <c r="J134" s="250"/>
      <c r="K134" s="250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138</v>
      </c>
      <c r="AU134" s="258" t="s">
        <v>85</v>
      </c>
      <c r="AV134" s="14" t="s">
        <v>81</v>
      </c>
      <c r="AW134" s="14" t="s">
        <v>32</v>
      </c>
      <c r="AX134" s="14" t="s">
        <v>76</v>
      </c>
      <c r="AY134" s="258" t="s">
        <v>128</v>
      </c>
    </row>
    <row r="135" s="14" customFormat="1">
      <c r="A135" s="14"/>
      <c r="B135" s="249"/>
      <c r="C135" s="250"/>
      <c r="D135" s="233" t="s">
        <v>138</v>
      </c>
      <c r="E135" s="251" t="s">
        <v>1</v>
      </c>
      <c r="F135" s="252" t="s">
        <v>207</v>
      </c>
      <c r="G135" s="250"/>
      <c r="H135" s="251" t="s">
        <v>1</v>
      </c>
      <c r="I135" s="253"/>
      <c r="J135" s="250"/>
      <c r="K135" s="250"/>
      <c r="L135" s="254"/>
      <c r="M135" s="255"/>
      <c r="N135" s="256"/>
      <c r="O135" s="256"/>
      <c r="P135" s="256"/>
      <c r="Q135" s="256"/>
      <c r="R135" s="256"/>
      <c r="S135" s="256"/>
      <c r="T135" s="25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8" t="s">
        <v>138</v>
      </c>
      <c r="AU135" s="258" t="s">
        <v>85</v>
      </c>
      <c r="AV135" s="14" t="s">
        <v>81</v>
      </c>
      <c r="AW135" s="14" t="s">
        <v>32</v>
      </c>
      <c r="AX135" s="14" t="s">
        <v>76</v>
      </c>
      <c r="AY135" s="258" t="s">
        <v>128</v>
      </c>
    </row>
    <row r="136" s="2" customFormat="1" ht="37.8" customHeight="1">
      <c r="A136" s="38"/>
      <c r="B136" s="39"/>
      <c r="C136" s="219" t="s">
        <v>91</v>
      </c>
      <c r="D136" s="219" t="s">
        <v>130</v>
      </c>
      <c r="E136" s="220" t="s">
        <v>208</v>
      </c>
      <c r="F136" s="221" t="s">
        <v>209</v>
      </c>
      <c r="G136" s="222" t="s">
        <v>177</v>
      </c>
      <c r="H136" s="223">
        <v>575.73000000000002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41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91</v>
      </c>
      <c r="AT136" s="231" t="s">
        <v>130</v>
      </c>
      <c r="AU136" s="231" t="s">
        <v>85</v>
      </c>
      <c r="AY136" s="17" t="s">
        <v>128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81</v>
      </c>
      <c r="BK136" s="232">
        <f>ROUND(I136*H136,2)</f>
        <v>0</v>
      </c>
      <c r="BL136" s="17" t="s">
        <v>91</v>
      </c>
      <c r="BM136" s="231" t="s">
        <v>149</v>
      </c>
    </row>
    <row r="137" s="2" customFormat="1">
      <c r="A137" s="38"/>
      <c r="B137" s="39"/>
      <c r="C137" s="40"/>
      <c r="D137" s="233" t="s">
        <v>134</v>
      </c>
      <c r="E137" s="40"/>
      <c r="F137" s="234" t="s">
        <v>209</v>
      </c>
      <c r="G137" s="40"/>
      <c r="H137" s="40"/>
      <c r="I137" s="235"/>
      <c r="J137" s="40"/>
      <c r="K137" s="40"/>
      <c r="L137" s="44"/>
      <c r="M137" s="236"/>
      <c r="N137" s="23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134</v>
      </c>
      <c r="AU137" s="17" t="s">
        <v>85</v>
      </c>
    </row>
    <row r="138" s="13" customFormat="1">
      <c r="A138" s="13"/>
      <c r="B138" s="238"/>
      <c r="C138" s="239"/>
      <c r="D138" s="233" t="s">
        <v>138</v>
      </c>
      <c r="E138" s="240" t="s">
        <v>1</v>
      </c>
      <c r="F138" s="241" t="s">
        <v>210</v>
      </c>
      <c r="G138" s="239"/>
      <c r="H138" s="242">
        <v>575.73000000000002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138</v>
      </c>
      <c r="AU138" s="248" t="s">
        <v>85</v>
      </c>
      <c r="AV138" s="13" t="s">
        <v>85</v>
      </c>
      <c r="AW138" s="13" t="s">
        <v>32</v>
      </c>
      <c r="AX138" s="13" t="s">
        <v>76</v>
      </c>
      <c r="AY138" s="248" t="s">
        <v>128</v>
      </c>
    </row>
    <row r="139" s="14" customFormat="1">
      <c r="A139" s="14"/>
      <c r="B139" s="249"/>
      <c r="C139" s="250"/>
      <c r="D139" s="233" t="s">
        <v>138</v>
      </c>
      <c r="E139" s="251" t="s">
        <v>1</v>
      </c>
      <c r="F139" s="252" t="s">
        <v>211</v>
      </c>
      <c r="G139" s="250"/>
      <c r="H139" s="251" t="s">
        <v>1</v>
      </c>
      <c r="I139" s="253"/>
      <c r="J139" s="250"/>
      <c r="K139" s="250"/>
      <c r="L139" s="254"/>
      <c r="M139" s="255"/>
      <c r="N139" s="256"/>
      <c r="O139" s="256"/>
      <c r="P139" s="256"/>
      <c r="Q139" s="256"/>
      <c r="R139" s="256"/>
      <c r="S139" s="256"/>
      <c r="T139" s="25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8" t="s">
        <v>138</v>
      </c>
      <c r="AU139" s="258" t="s">
        <v>85</v>
      </c>
      <c r="AV139" s="14" t="s">
        <v>81</v>
      </c>
      <c r="AW139" s="14" t="s">
        <v>32</v>
      </c>
      <c r="AX139" s="14" t="s">
        <v>76</v>
      </c>
      <c r="AY139" s="258" t="s">
        <v>128</v>
      </c>
    </row>
    <row r="140" s="15" customFormat="1">
      <c r="A140" s="15"/>
      <c r="B140" s="259"/>
      <c r="C140" s="260"/>
      <c r="D140" s="233" t="s">
        <v>138</v>
      </c>
      <c r="E140" s="261" t="s">
        <v>1</v>
      </c>
      <c r="F140" s="262" t="s">
        <v>141</v>
      </c>
      <c r="G140" s="260"/>
      <c r="H140" s="263">
        <v>575.73000000000002</v>
      </c>
      <c r="I140" s="264"/>
      <c r="J140" s="260"/>
      <c r="K140" s="260"/>
      <c r="L140" s="265"/>
      <c r="M140" s="266"/>
      <c r="N140" s="267"/>
      <c r="O140" s="267"/>
      <c r="P140" s="267"/>
      <c r="Q140" s="267"/>
      <c r="R140" s="267"/>
      <c r="S140" s="267"/>
      <c r="T140" s="268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9" t="s">
        <v>138</v>
      </c>
      <c r="AU140" s="269" t="s">
        <v>85</v>
      </c>
      <c r="AV140" s="15" t="s">
        <v>91</v>
      </c>
      <c r="AW140" s="15" t="s">
        <v>32</v>
      </c>
      <c r="AX140" s="15" t="s">
        <v>81</v>
      </c>
      <c r="AY140" s="269" t="s">
        <v>128</v>
      </c>
    </row>
    <row r="141" s="2" customFormat="1" ht="37.8" customHeight="1">
      <c r="A141" s="38"/>
      <c r="B141" s="39"/>
      <c r="C141" s="219" t="s">
        <v>94</v>
      </c>
      <c r="D141" s="219" t="s">
        <v>130</v>
      </c>
      <c r="E141" s="220" t="s">
        <v>212</v>
      </c>
      <c r="F141" s="221" t="s">
        <v>213</v>
      </c>
      <c r="G141" s="222" t="s">
        <v>177</v>
      </c>
      <c r="H141" s="223">
        <v>510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91</v>
      </c>
      <c r="AT141" s="231" t="s">
        <v>130</v>
      </c>
      <c r="AU141" s="231" t="s">
        <v>85</v>
      </c>
      <c r="AY141" s="17" t="s">
        <v>128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81</v>
      </c>
      <c r="BK141" s="232">
        <f>ROUND(I141*H141,2)</f>
        <v>0</v>
      </c>
      <c r="BL141" s="17" t="s">
        <v>91</v>
      </c>
      <c r="BM141" s="231" t="s">
        <v>8</v>
      </c>
    </row>
    <row r="142" s="2" customFormat="1">
      <c r="A142" s="38"/>
      <c r="B142" s="39"/>
      <c r="C142" s="40"/>
      <c r="D142" s="233" t="s">
        <v>134</v>
      </c>
      <c r="E142" s="40"/>
      <c r="F142" s="234" t="s">
        <v>213</v>
      </c>
      <c r="G142" s="40"/>
      <c r="H142" s="40"/>
      <c r="I142" s="235"/>
      <c r="J142" s="40"/>
      <c r="K142" s="40"/>
      <c r="L142" s="44"/>
      <c r="M142" s="236"/>
      <c r="N142" s="23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134</v>
      </c>
      <c r="AU142" s="17" t="s">
        <v>85</v>
      </c>
    </row>
    <row r="143" s="13" customFormat="1">
      <c r="A143" s="13"/>
      <c r="B143" s="238"/>
      <c r="C143" s="239"/>
      <c r="D143" s="233" t="s">
        <v>138</v>
      </c>
      <c r="E143" s="240" t="s">
        <v>1</v>
      </c>
      <c r="F143" s="241" t="s">
        <v>196</v>
      </c>
      <c r="G143" s="239"/>
      <c r="H143" s="242">
        <v>510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138</v>
      </c>
      <c r="AU143" s="248" t="s">
        <v>85</v>
      </c>
      <c r="AV143" s="13" t="s">
        <v>85</v>
      </c>
      <c r="AW143" s="13" t="s">
        <v>32</v>
      </c>
      <c r="AX143" s="13" t="s">
        <v>76</v>
      </c>
      <c r="AY143" s="248" t="s">
        <v>128</v>
      </c>
    </row>
    <row r="144" s="14" customFormat="1">
      <c r="A144" s="14"/>
      <c r="B144" s="249"/>
      <c r="C144" s="250"/>
      <c r="D144" s="233" t="s">
        <v>138</v>
      </c>
      <c r="E144" s="251" t="s">
        <v>1</v>
      </c>
      <c r="F144" s="252" t="s">
        <v>197</v>
      </c>
      <c r="G144" s="250"/>
      <c r="H144" s="251" t="s">
        <v>1</v>
      </c>
      <c r="I144" s="253"/>
      <c r="J144" s="250"/>
      <c r="K144" s="250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138</v>
      </c>
      <c r="AU144" s="258" t="s">
        <v>85</v>
      </c>
      <c r="AV144" s="14" t="s">
        <v>81</v>
      </c>
      <c r="AW144" s="14" t="s">
        <v>32</v>
      </c>
      <c r="AX144" s="14" t="s">
        <v>76</v>
      </c>
      <c r="AY144" s="258" t="s">
        <v>128</v>
      </c>
    </row>
    <row r="145" s="15" customFormat="1">
      <c r="A145" s="15"/>
      <c r="B145" s="259"/>
      <c r="C145" s="260"/>
      <c r="D145" s="233" t="s">
        <v>138</v>
      </c>
      <c r="E145" s="261" t="s">
        <v>1</v>
      </c>
      <c r="F145" s="262" t="s">
        <v>141</v>
      </c>
      <c r="G145" s="260"/>
      <c r="H145" s="263">
        <v>510</v>
      </c>
      <c r="I145" s="264"/>
      <c r="J145" s="260"/>
      <c r="K145" s="260"/>
      <c r="L145" s="265"/>
      <c r="M145" s="266"/>
      <c r="N145" s="267"/>
      <c r="O145" s="267"/>
      <c r="P145" s="267"/>
      <c r="Q145" s="267"/>
      <c r="R145" s="267"/>
      <c r="S145" s="267"/>
      <c r="T145" s="26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9" t="s">
        <v>138</v>
      </c>
      <c r="AU145" s="269" t="s">
        <v>85</v>
      </c>
      <c r="AV145" s="15" t="s">
        <v>91</v>
      </c>
      <c r="AW145" s="15" t="s">
        <v>32</v>
      </c>
      <c r="AX145" s="15" t="s">
        <v>81</v>
      </c>
      <c r="AY145" s="269" t="s">
        <v>128</v>
      </c>
    </row>
    <row r="146" s="2" customFormat="1" ht="24.15" customHeight="1">
      <c r="A146" s="38"/>
      <c r="B146" s="39"/>
      <c r="C146" s="219" t="s">
        <v>97</v>
      </c>
      <c r="D146" s="219" t="s">
        <v>130</v>
      </c>
      <c r="E146" s="220" t="s">
        <v>214</v>
      </c>
      <c r="F146" s="221" t="s">
        <v>215</v>
      </c>
      <c r="G146" s="222" t="s">
        <v>177</v>
      </c>
      <c r="H146" s="223">
        <v>1085.73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91</v>
      </c>
      <c r="AT146" s="231" t="s">
        <v>130</v>
      </c>
      <c r="AU146" s="231" t="s">
        <v>85</v>
      </c>
      <c r="AY146" s="17" t="s">
        <v>128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91</v>
      </c>
      <c r="BM146" s="231" t="s">
        <v>161</v>
      </c>
    </row>
    <row r="147" s="2" customFormat="1">
      <c r="A147" s="38"/>
      <c r="B147" s="39"/>
      <c r="C147" s="40"/>
      <c r="D147" s="233" t="s">
        <v>134</v>
      </c>
      <c r="E147" s="40"/>
      <c r="F147" s="234" t="s">
        <v>215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134</v>
      </c>
      <c r="AU147" s="17" t="s">
        <v>85</v>
      </c>
    </row>
    <row r="148" s="13" customFormat="1">
      <c r="A148" s="13"/>
      <c r="B148" s="238"/>
      <c r="C148" s="239"/>
      <c r="D148" s="233" t="s">
        <v>138</v>
      </c>
      <c r="E148" s="240" t="s">
        <v>1</v>
      </c>
      <c r="F148" s="241" t="s">
        <v>216</v>
      </c>
      <c r="G148" s="239"/>
      <c r="H148" s="242">
        <v>1085.73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138</v>
      </c>
      <c r="AU148" s="248" t="s">
        <v>85</v>
      </c>
      <c r="AV148" s="13" t="s">
        <v>85</v>
      </c>
      <c r="AW148" s="13" t="s">
        <v>32</v>
      </c>
      <c r="AX148" s="13" t="s">
        <v>76</v>
      </c>
      <c r="AY148" s="248" t="s">
        <v>128</v>
      </c>
    </row>
    <row r="149" s="14" customFormat="1">
      <c r="A149" s="14"/>
      <c r="B149" s="249"/>
      <c r="C149" s="250"/>
      <c r="D149" s="233" t="s">
        <v>138</v>
      </c>
      <c r="E149" s="251" t="s">
        <v>1</v>
      </c>
      <c r="F149" s="252" t="s">
        <v>217</v>
      </c>
      <c r="G149" s="250"/>
      <c r="H149" s="251" t="s">
        <v>1</v>
      </c>
      <c r="I149" s="253"/>
      <c r="J149" s="250"/>
      <c r="K149" s="250"/>
      <c r="L149" s="254"/>
      <c r="M149" s="255"/>
      <c r="N149" s="256"/>
      <c r="O149" s="256"/>
      <c r="P149" s="256"/>
      <c r="Q149" s="256"/>
      <c r="R149" s="256"/>
      <c r="S149" s="256"/>
      <c r="T149" s="25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8" t="s">
        <v>138</v>
      </c>
      <c r="AU149" s="258" t="s">
        <v>85</v>
      </c>
      <c r="AV149" s="14" t="s">
        <v>81</v>
      </c>
      <c r="AW149" s="14" t="s">
        <v>32</v>
      </c>
      <c r="AX149" s="14" t="s">
        <v>76</v>
      </c>
      <c r="AY149" s="258" t="s">
        <v>128</v>
      </c>
    </row>
    <row r="150" s="15" customFormat="1">
      <c r="A150" s="15"/>
      <c r="B150" s="259"/>
      <c r="C150" s="260"/>
      <c r="D150" s="233" t="s">
        <v>138</v>
      </c>
      <c r="E150" s="261" t="s">
        <v>1</v>
      </c>
      <c r="F150" s="262" t="s">
        <v>141</v>
      </c>
      <c r="G150" s="260"/>
      <c r="H150" s="263">
        <v>1085.73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9" t="s">
        <v>138</v>
      </c>
      <c r="AU150" s="269" t="s">
        <v>85</v>
      </c>
      <c r="AV150" s="15" t="s">
        <v>91</v>
      </c>
      <c r="AW150" s="15" t="s">
        <v>32</v>
      </c>
      <c r="AX150" s="15" t="s">
        <v>81</v>
      </c>
      <c r="AY150" s="269" t="s">
        <v>128</v>
      </c>
    </row>
    <row r="151" s="2" customFormat="1" ht="24.15" customHeight="1">
      <c r="A151" s="38"/>
      <c r="B151" s="39"/>
      <c r="C151" s="219" t="s">
        <v>158</v>
      </c>
      <c r="D151" s="219" t="s">
        <v>130</v>
      </c>
      <c r="E151" s="220" t="s">
        <v>218</v>
      </c>
      <c r="F151" s="221" t="s">
        <v>219</v>
      </c>
      <c r="G151" s="222" t="s">
        <v>137</v>
      </c>
      <c r="H151" s="223">
        <v>2800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41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91</v>
      </c>
      <c r="AT151" s="231" t="s">
        <v>130</v>
      </c>
      <c r="AU151" s="231" t="s">
        <v>85</v>
      </c>
      <c r="AY151" s="17" t="s">
        <v>128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91</v>
      </c>
      <c r="BM151" s="231" t="s">
        <v>178</v>
      </c>
    </row>
    <row r="152" s="2" customFormat="1">
      <c r="A152" s="38"/>
      <c r="B152" s="39"/>
      <c r="C152" s="40"/>
      <c r="D152" s="233" t="s">
        <v>134</v>
      </c>
      <c r="E152" s="40"/>
      <c r="F152" s="234" t="s">
        <v>219</v>
      </c>
      <c r="G152" s="40"/>
      <c r="H152" s="40"/>
      <c r="I152" s="235"/>
      <c r="J152" s="40"/>
      <c r="K152" s="40"/>
      <c r="L152" s="44"/>
      <c r="M152" s="236"/>
      <c r="N152" s="23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134</v>
      </c>
      <c r="AU152" s="17" t="s">
        <v>85</v>
      </c>
    </row>
    <row r="153" s="13" customFormat="1">
      <c r="A153" s="13"/>
      <c r="B153" s="238"/>
      <c r="C153" s="239"/>
      <c r="D153" s="233" t="s">
        <v>138</v>
      </c>
      <c r="E153" s="240" t="s">
        <v>1</v>
      </c>
      <c r="F153" s="241" t="s">
        <v>220</v>
      </c>
      <c r="G153" s="239"/>
      <c r="H153" s="242">
        <v>2800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138</v>
      </c>
      <c r="AU153" s="248" t="s">
        <v>85</v>
      </c>
      <c r="AV153" s="13" t="s">
        <v>85</v>
      </c>
      <c r="AW153" s="13" t="s">
        <v>32</v>
      </c>
      <c r="AX153" s="13" t="s">
        <v>76</v>
      </c>
      <c r="AY153" s="248" t="s">
        <v>128</v>
      </c>
    </row>
    <row r="154" s="14" customFormat="1">
      <c r="A154" s="14"/>
      <c r="B154" s="249"/>
      <c r="C154" s="250"/>
      <c r="D154" s="233" t="s">
        <v>138</v>
      </c>
      <c r="E154" s="251" t="s">
        <v>1</v>
      </c>
      <c r="F154" s="252" t="s">
        <v>221</v>
      </c>
      <c r="G154" s="250"/>
      <c r="H154" s="251" t="s">
        <v>1</v>
      </c>
      <c r="I154" s="253"/>
      <c r="J154" s="250"/>
      <c r="K154" s="250"/>
      <c r="L154" s="254"/>
      <c r="M154" s="255"/>
      <c r="N154" s="256"/>
      <c r="O154" s="256"/>
      <c r="P154" s="256"/>
      <c r="Q154" s="256"/>
      <c r="R154" s="256"/>
      <c r="S154" s="256"/>
      <c r="T154" s="25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8" t="s">
        <v>138</v>
      </c>
      <c r="AU154" s="258" t="s">
        <v>85</v>
      </c>
      <c r="AV154" s="14" t="s">
        <v>81</v>
      </c>
      <c r="AW154" s="14" t="s">
        <v>32</v>
      </c>
      <c r="AX154" s="14" t="s">
        <v>76</v>
      </c>
      <c r="AY154" s="258" t="s">
        <v>128</v>
      </c>
    </row>
    <row r="155" s="15" customFormat="1">
      <c r="A155" s="15"/>
      <c r="B155" s="259"/>
      <c r="C155" s="260"/>
      <c r="D155" s="233" t="s">
        <v>138</v>
      </c>
      <c r="E155" s="261" t="s">
        <v>1</v>
      </c>
      <c r="F155" s="262" t="s">
        <v>141</v>
      </c>
      <c r="G155" s="260"/>
      <c r="H155" s="263">
        <v>2800</v>
      </c>
      <c r="I155" s="264"/>
      <c r="J155" s="260"/>
      <c r="K155" s="260"/>
      <c r="L155" s="265"/>
      <c r="M155" s="285"/>
      <c r="N155" s="286"/>
      <c r="O155" s="286"/>
      <c r="P155" s="286"/>
      <c r="Q155" s="286"/>
      <c r="R155" s="286"/>
      <c r="S155" s="286"/>
      <c r="T155" s="28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9" t="s">
        <v>138</v>
      </c>
      <c r="AU155" s="269" t="s">
        <v>85</v>
      </c>
      <c r="AV155" s="15" t="s">
        <v>91</v>
      </c>
      <c r="AW155" s="15" t="s">
        <v>32</v>
      </c>
      <c r="AX155" s="15" t="s">
        <v>81</v>
      </c>
      <c r="AY155" s="269" t="s">
        <v>128</v>
      </c>
    </row>
    <row r="156" s="2" customFormat="1" ht="6.96" customHeight="1">
      <c r="A156" s="38"/>
      <c r="B156" s="66"/>
      <c r="C156" s="67"/>
      <c r="D156" s="67"/>
      <c r="E156" s="67"/>
      <c r="F156" s="67"/>
      <c r="G156" s="67"/>
      <c r="H156" s="67"/>
      <c r="I156" s="67"/>
      <c r="J156" s="67"/>
      <c r="K156" s="67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6OiilwiwfVoxHz0boh2t0o8apMJZE75u7XirWDyWX/6dEtxel7VbGKrQb8xeRhpMTx7xERwFEHNkOWJSBaHZTQ==" hashValue="C5bQi3gjNx6ABpAgpYTDArA90L7/resHdKyOQAPIzlr+r3/m7Z+6emoFD3rLw7MIAODtcKuc4cW8wK3uwk7NYQ==" algorithmName="SHA-512" password="CDCC"/>
  <autoFilter ref="C117:K15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Počátky u Chotěboře - odbahnění rybníka na p.č. 63 (bez odbahnění)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18. 2. 2026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Počátky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VDG Projektování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Vítězslav Pavel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ROUND((SUM(BE121:BE168)),  2)</f>
        <v>0</v>
      </c>
      <c r="G33" s="38"/>
      <c r="H33" s="38"/>
      <c r="I33" s="155">
        <v>0.20999999999999999</v>
      </c>
      <c r="J33" s="154">
        <f>ROUND(((SUM(BE121:BE168))*I33),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ROUND((SUM(BF121:BF168)),  2)</f>
        <v>0</v>
      </c>
      <c r="G34" s="38"/>
      <c r="H34" s="38"/>
      <c r="I34" s="155">
        <v>0.12</v>
      </c>
      <c r="J34" s="154">
        <f>ROUND(((SUM(BF121:BF168))*I34),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ROUND((SUM(BG121:BG168)),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ROUND((SUM(BH121:BH168)),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ROUND((SUM(BI121:BI168)),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Počátky u Chotěboře - odbahnění rybníka na p.č. 63 (bez odbahnění)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3 - úprava hráze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Počátky</v>
      </c>
      <c r="G91" s="40"/>
      <c r="H91" s="40"/>
      <c r="I91" s="32" t="s">
        <v>30</v>
      </c>
      <c r="J91" s="36" t="str">
        <f>E21</f>
        <v>VDG Projektování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Vítězslav Pavel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192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223</v>
      </c>
      <c r="E99" s="188"/>
      <c r="F99" s="188"/>
      <c r="G99" s="188"/>
      <c r="H99" s="188"/>
      <c r="I99" s="188"/>
      <c r="J99" s="189">
        <f>J134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224</v>
      </c>
      <c r="E100" s="188"/>
      <c r="F100" s="188"/>
      <c r="G100" s="188"/>
      <c r="H100" s="188"/>
      <c r="I100" s="188"/>
      <c r="J100" s="189">
        <f>J145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225</v>
      </c>
      <c r="E101" s="188"/>
      <c r="F101" s="188"/>
      <c r="G101" s="188"/>
      <c r="H101" s="188"/>
      <c r="I101" s="188"/>
      <c r="J101" s="189">
        <f>J166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113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74" t="str">
        <f>E7</f>
        <v>Počátky u Chotěboře - odbahnění rybníka na p.č. 63 (bez odbahnění)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3 - úprava hráze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18. 2. 2026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E15</f>
        <v>Město Počátky</v>
      </c>
      <c r="G117" s="40"/>
      <c r="H117" s="40"/>
      <c r="I117" s="32" t="s">
        <v>30</v>
      </c>
      <c r="J117" s="36" t="str">
        <f>E21</f>
        <v>VDG Projektování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Ing. Vítězslav Pavel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114</v>
      </c>
      <c r="D120" s="194" t="s">
        <v>61</v>
      </c>
      <c r="E120" s="194" t="s">
        <v>57</v>
      </c>
      <c r="F120" s="194" t="s">
        <v>58</v>
      </c>
      <c r="G120" s="194" t="s">
        <v>115</v>
      </c>
      <c r="H120" s="194" t="s">
        <v>116</v>
      </c>
      <c r="I120" s="194" t="s">
        <v>117</v>
      </c>
      <c r="J120" s="195" t="s">
        <v>106</v>
      </c>
      <c r="K120" s="196" t="s">
        <v>118</v>
      </c>
      <c r="L120" s="197"/>
      <c r="M120" s="100" t="s">
        <v>1</v>
      </c>
      <c r="N120" s="101" t="s">
        <v>40</v>
      </c>
      <c r="O120" s="101" t="s">
        <v>119</v>
      </c>
      <c r="P120" s="101" t="s">
        <v>120</v>
      </c>
      <c r="Q120" s="101" t="s">
        <v>121</v>
      </c>
      <c r="R120" s="101" t="s">
        <v>122</v>
      </c>
      <c r="S120" s="101" t="s">
        <v>123</v>
      </c>
      <c r="T120" s="102" t="s">
        <v>124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125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0</v>
      </c>
      <c r="S121" s="104"/>
      <c r="T121" s="201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108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75</v>
      </c>
      <c r="E122" s="206" t="s">
        <v>126</v>
      </c>
      <c r="F122" s="206" t="s">
        <v>127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P123+P134+P145+P166</f>
        <v>0</v>
      </c>
      <c r="Q122" s="211"/>
      <c r="R122" s="212">
        <f>R123+R134+R145+R166</f>
        <v>0</v>
      </c>
      <c r="S122" s="211"/>
      <c r="T122" s="213">
        <f>T123+T134+T145+T166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81</v>
      </c>
      <c r="AT122" s="215" t="s">
        <v>75</v>
      </c>
      <c r="AU122" s="215" t="s">
        <v>76</v>
      </c>
      <c r="AY122" s="214" t="s">
        <v>128</v>
      </c>
      <c r="BK122" s="216">
        <f>BK123+BK134+BK145+BK166</f>
        <v>0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81</v>
      </c>
      <c r="F123" s="217" t="s">
        <v>193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SUM(P124:P133)</f>
        <v>0</v>
      </c>
      <c r="Q123" s="211"/>
      <c r="R123" s="212">
        <f>SUM(R124:R133)</f>
        <v>0</v>
      </c>
      <c r="S123" s="211"/>
      <c r="T123" s="213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81</v>
      </c>
      <c r="AT123" s="215" t="s">
        <v>75</v>
      </c>
      <c r="AU123" s="215" t="s">
        <v>81</v>
      </c>
      <c r="AY123" s="214" t="s">
        <v>128</v>
      </c>
      <c r="BK123" s="216">
        <f>SUM(BK124:BK133)</f>
        <v>0</v>
      </c>
    </row>
    <row r="124" s="2" customFormat="1" ht="24.15" customHeight="1">
      <c r="A124" s="38"/>
      <c r="B124" s="39"/>
      <c r="C124" s="219" t="s">
        <v>81</v>
      </c>
      <c r="D124" s="219" t="s">
        <v>130</v>
      </c>
      <c r="E124" s="220" t="s">
        <v>226</v>
      </c>
      <c r="F124" s="221" t="s">
        <v>227</v>
      </c>
      <c r="G124" s="222" t="s">
        <v>137</v>
      </c>
      <c r="H124" s="223">
        <v>248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41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91</v>
      </c>
      <c r="AT124" s="231" t="s">
        <v>130</v>
      </c>
      <c r="AU124" s="231" t="s">
        <v>85</v>
      </c>
      <c r="AY124" s="17" t="s">
        <v>128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91</v>
      </c>
      <c r="BM124" s="231" t="s">
        <v>85</v>
      </c>
    </row>
    <row r="125" s="2" customFormat="1">
      <c r="A125" s="38"/>
      <c r="B125" s="39"/>
      <c r="C125" s="40"/>
      <c r="D125" s="233" t="s">
        <v>134</v>
      </c>
      <c r="E125" s="40"/>
      <c r="F125" s="234" t="s">
        <v>227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134</v>
      </c>
      <c r="AU125" s="17" t="s">
        <v>85</v>
      </c>
    </row>
    <row r="126" s="13" customFormat="1">
      <c r="A126" s="13"/>
      <c r="B126" s="238"/>
      <c r="C126" s="239"/>
      <c r="D126" s="233" t="s">
        <v>138</v>
      </c>
      <c r="E126" s="240" t="s">
        <v>1</v>
      </c>
      <c r="F126" s="241" t="s">
        <v>228</v>
      </c>
      <c r="G126" s="239"/>
      <c r="H126" s="242">
        <v>248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138</v>
      </c>
      <c r="AU126" s="248" t="s">
        <v>85</v>
      </c>
      <c r="AV126" s="13" t="s">
        <v>85</v>
      </c>
      <c r="AW126" s="13" t="s">
        <v>32</v>
      </c>
      <c r="AX126" s="13" t="s">
        <v>76</v>
      </c>
      <c r="AY126" s="248" t="s">
        <v>128</v>
      </c>
    </row>
    <row r="127" s="14" customFormat="1">
      <c r="A127" s="14"/>
      <c r="B127" s="249"/>
      <c r="C127" s="250"/>
      <c r="D127" s="233" t="s">
        <v>138</v>
      </c>
      <c r="E127" s="251" t="s">
        <v>1</v>
      </c>
      <c r="F127" s="252" t="s">
        <v>229</v>
      </c>
      <c r="G127" s="250"/>
      <c r="H127" s="251" t="s">
        <v>1</v>
      </c>
      <c r="I127" s="253"/>
      <c r="J127" s="250"/>
      <c r="K127" s="250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138</v>
      </c>
      <c r="AU127" s="258" t="s">
        <v>85</v>
      </c>
      <c r="AV127" s="14" t="s">
        <v>81</v>
      </c>
      <c r="AW127" s="14" t="s">
        <v>32</v>
      </c>
      <c r="AX127" s="14" t="s">
        <v>76</v>
      </c>
      <c r="AY127" s="258" t="s">
        <v>128</v>
      </c>
    </row>
    <row r="128" s="15" customFormat="1">
      <c r="A128" s="15"/>
      <c r="B128" s="259"/>
      <c r="C128" s="260"/>
      <c r="D128" s="233" t="s">
        <v>138</v>
      </c>
      <c r="E128" s="261" t="s">
        <v>1</v>
      </c>
      <c r="F128" s="262" t="s">
        <v>141</v>
      </c>
      <c r="G128" s="260"/>
      <c r="H128" s="263">
        <v>248</v>
      </c>
      <c r="I128" s="264"/>
      <c r="J128" s="260"/>
      <c r="K128" s="260"/>
      <c r="L128" s="265"/>
      <c r="M128" s="266"/>
      <c r="N128" s="267"/>
      <c r="O128" s="267"/>
      <c r="P128" s="267"/>
      <c r="Q128" s="267"/>
      <c r="R128" s="267"/>
      <c r="S128" s="267"/>
      <c r="T128" s="268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9" t="s">
        <v>138</v>
      </c>
      <c r="AU128" s="269" t="s">
        <v>85</v>
      </c>
      <c r="AV128" s="15" t="s">
        <v>91</v>
      </c>
      <c r="AW128" s="15" t="s">
        <v>32</v>
      </c>
      <c r="AX128" s="15" t="s">
        <v>81</v>
      </c>
      <c r="AY128" s="269" t="s">
        <v>128</v>
      </c>
    </row>
    <row r="129" s="2" customFormat="1" ht="24.15" customHeight="1">
      <c r="A129" s="38"/>
      <c r="B129" s="39"/>
      <c r="C129" s="219" t="s">
        <v>85</v>
      </c>
      <c r="D129" s="219" t="s">
        <v>130</v>
      </c>
      <c r="E129" s="220" t="s">
        <v>218</v>
      </c>
      <c r="F129" s="221" t="s">
        <v>219</v>
      </c>
      <c r="G129" s="222" t="s">
        <v>137</v>
      </c>
      <c r="H129" s="223">
        <v>850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91</v>
      </c>
      <c r="AT129" s="231" t="s">
        <v>130</v>
      </c>
      <c r="AU129" s="231" t="s">
        <v>85</v>
      </c>
      <c r="AY129" s="17" t="s">
        <v>128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91</v>
      </c>
      <c r="BM129" s="231" t="s">
        <v>91</v>
      </c>
    </row>
    <row r="130" s="2" customFormat="1">
      <c r="A130" s="38"/>
      <c r="B130" s="39"/>
      <c r="C130" s="40"/>
      <c r="D130" s="233" t="s">
        <v>134</v>
      </c>
      <c r="E130" s="40"/>
      <c r="F130" s="234" t="s">
        <v>219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134</v>
      </c>
      <c r="AU130" s="17" t="s">
        <v>85</v>
      </c>
    </row>
    <row r="131" s="13" customFormat="1">
      <c r="A131" s="13"/>
      <c r="B131" s="238"/>
      <c r="C131" s="239"/>
      <c r="D131" s="233" t="s">
        <v>138</v>
      </c>
      <c r="E131" s="240" t="s">
        <v>1</v>
      </c>
      <c r="F131" s="241" t="s">
        <v>230</v>
      </c>
      <c r="G131" s="239"/>
      <c r="H131" s="242">
        <v>850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138</v>
      </c>
      <c r="AU131" s="248" t="s">
        <v>85</v>
      </c>
      <c r="AV131" s="13" t="s">
        <v>85</v>
      </c>
      <c r="AW131" s="13" t="s">
        <v>32</v>
      </c>
      <c r="AX131" s="13" t="s">
        <v>76</v>
      </c>
      <c r="AY131" s="248" t="s">
        <v>128</v>
      </c>
    </row>
    <row r="132" s="14" customFormat="1">
      <c r="A132" s="14"/>
      <c r="B132" s="249"/>
      <c r="C132" s="250"/>
      <c r="D132" s="233" t="s">
        <v>138</v>
      </c>
      <c r="E132" s="251" t="s">
        <v>1</v>
      </c>
      <c r="F132" s="252" t="s">
        <v>231</v>
      </c>
      <c r="G132" s="250"/>
      <c r="H132" s="251" t="s">
        <v>1</v>
      </c>
      <c r="I132" s="253"/>
      <c r="J132" s="250"/>
      <c r="K132" s="250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138</v>
      </c>
      <c r="AU132" s="258" t="s">
        <v>85</v>
      </c>
      <c r="AV132" s="14" t="s">
        <v>81</v>
      </c>
      <c r="AW132" s="14" t="s">
        <v>32</v>
      </c>
      <c r="AX132" s="14" t="s">
        <v>76</v>
      </c>
      <c r="AY132" s="258" t="s">
        <v>128</v>
      </c>
    </row>
    <row r="133" s="15" customFormat="1">
      <c r="A133" s="15"/>
      <c r="B133" s="259"/>
      <c r="C133" s="260"/>
      <c r="D133" s="233" t="s">
        <v>138</v>
      </c>
      <c r="E133" s="261" t="s">
        <v>1</v>
      </c>
      <c r="F133" s="262" t="s">
        <v>141</v>
      </c>
      <c r="G133" s="260"/>
      <c r="H133" s="263">
        <v>850</v>
      </c>
      <c r="I133" s="264"/>
      <c r="J133" s="260"/>
      <c r="K133" s="260"/>
      <c r="L133" s="265"/>
      <c r="M133" s="266"/>
      <c r="N133" s="267"/>
      <c r="O133" s="267"/>
      <c r="P133" s="267"/>
      <c r="Q133" s="267"/>
      <c r="R133" s="267"/>
      <c r="S133" s="267"/>
      <c r="T133" s="26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9" t="s">
        <v>138</v>
      </c>
      <c r="AU133" s="269" t="s">
        <v>85</v>
      </c>
      <c r="AV133" s="15" t="s">
        <v>91</v>
      </c>
      <c r="AW133" s="15" t="s">
        <v>32</v>
      </c>
      <c r="AX133" s="15" t="s">
        <v>81</v>
      </c>
      <c r="AY133" s="269" t="s">
        <v>128</v>
      </c>
    </row>
    <row r="134" s="12" customFormat="1" ht="22.8" customHeight="1">
      <c r="A134" s="12"/>
      <c r="B134" s="203"/>
      <c r="C134" s="204"/>
      <c r="D134" s="205" t="s">
        <v>75</v>
      </c>
      <c r="E134" s="217" t="s">
        <v>85</v>
      </c>
      <c r="F134" s="217" t="s">
        <v>232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SUM(P135:P144)</f>
        <v>0</v>
      </c>
      <c r="Q134" s="211"/>
      <c r="R134" s="212">
        <f>SUM(R135:R144)</f>
        <v>0</v>
      </c>
      <c r="S134" s="211"/>
      <c r="T134" s="213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81</v>
      </c>
      <c r="AT134" s="215" t="s">
        <v>75</v>
      </c>
      <c r="AU134" s="215" t="s">
        <v>81</v>
      </c>
      <c r="AY134" s="214" t="s">
        <v>128</v>
      </c>
      <c r="BK134" s="216">
        <f>SUM(BK135:BK144)</f>
        <v>0</v>
      </c>
    </row>
    <row r="135" s="2" customFormat="1" ht="24.15" customHeight="1">
      <c r="A135" s="38"/>
      <c r="B135" s="39"/>
      <c r="C135" s="219" t="s">
        <v>88</v>
      </c>
      <c r="D135" s="219" t="s">
        <v>130</v>
      </c>
      <c r="E135" s="220" t="s">
        <v>233</v>
      </c>
      <c r="F135" s="221" t="s">
        <v>234</v>
      </c>
      <c r="G135" s="222" t="s">
        <v>177</v>
      </c>
      <c r="H135" s="223">
        <v>285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91</v>
      </c>
      <c r="AT135" s="231" t="s">
        <v>130</v>
      </c>
      <c r="AU135" s="231" t="s">
        <v>85</v>
      </c>
      <c r="AY135" s="17" t="s">
        <v>128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91</v>
      </c>
      <c r="BM135" s="231" t="s">
        <v>97</v>
      </c>
    </row>
    <row r="136" s="2" customFormat="1">
      <c r="A136" s="38"/>
      <c r="B136" s="39"/>
      <c r="C136" s="40"/>
      <c r="D136" s="233" t="s">
        <v>134</v>
      </c>
      <c r="E136" s="40"/>
      <c r="F136" s="234" t="s">
        <v>234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85</v>
      </c>
    </row>
    <row r="137" s="13" customFormat="1">
      <c r="A137" s="13"/>
      <c r="B137" s="238"/>
      <c r="C137" s="239"/>
      <c r="D137" s="233" t="s">
        <v>138</v>
      </c>
      <c r="E137" s="240" t="s">
        <v>1</v>
      </c>
      <c r="F137" s="241" t="s">
        <v>162</v>
      </c>
      <c r="G137" s="239"/>
      <c r="H137" s="242">
        <v>285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138</v>
      </c>
      <c r="AU137" s="248" t="s">
        <v>85</v>
      </c>
      <c r="AV137" s="13" t="s">
        <v>85</v>
      </c>
      <c r="AW137" s="13" t="s">
        <v>32</v>
      </c>
      <c r="AX137" s="13" t="s">
        <v>76</v>
      </c>
      <c r="AY137" s="248" t="s">
        <v>128</v>
      </c>
    </row>
    <row r="138" s="14" customFormat="1">
      <c r="A138" s="14"/>
      <c r="B138" s="249"/>
      <c r="C138" s="250"/>
      <c r="D138" s="233" t="s">
        <v>138</v>
      </c>
      <c r="E138" s="251" t="s">
        <v>1</v>
      </c>
      <c r="F138" s="252" t="s">
        <v>235</v>
      </c>
      <c r="G138" s="250"/>
      <c r="H138" s="251" t="s">
        <v>1</v>
      </c>
      <c r="I138" s="253"/>
      <c r="J138" s="250"/>
      <c r="K138" s="250"/>
      <c r="L138" s="254"/>
      <c r="M138" s="255"/>
      <c r="N138" s="256"/>
      <c r="O138" s="256"/>
      <c r="P138" s="256"/>
      <c r="Q138" s="256"/>
      <c r="R138" s="256"/>
      <c r="S138" s="256"/>
      <c r="T138" s="25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8" t="s">
        <v>138</v>
      </c>
      <c r="AU138" s="258" t="s">
        <v>85</v>
      </c>
      <c r="AV138" s="14" t="s">
        <v>81</v>
      </c>
      <c r="AW138" s="14" t="s">
        <v>32</v>
      </c>
      <c r="AX138" s="14" t="s">
        <v>76</v>
      </c>
      <c r="AY138" s="258" t="s">
        <v>128</v>
      </c>
    </row>
    <row r="139" s="15" customFormat="1">
      <c r="A139" s="15"/>
      <c r="B139" s="259"/>
      <c r="C139" s="260"/>
      <c r="D139" s="233" t="s">
        <v>138</v>
      </c>
      <c r="E139" s="261" t="s">
        <v>1</v>
      </c>
      <c r="F139" s="262" t="s">
        <v>141</v>
      </c>
      <c r="G139" s="260"/>
      <c r="H139" s="263">
        <v>285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9" t="s">
        <v>138</v>
      </c>
      <c r="AU139" s="269" t="s">
        <v>85</v>
      </c>
      <c r="AV139" s="15" t="s">
        <v>91</v>
      </c>
      <c r="AW139" s="15" t="s">
        <v>32</v>
      </c>
      <c r="AX139" s="15" t="s">
        <v>81</v>
      </c>
      <c r="AY139" s="269" t="s">
        <v>128</v>
      </c>
    </row>
    <row r="140" s="2" customFormat="1" ht="24.15" customHeight="1">
      <c r="A140" s="38"/>
      <c r="B140" s="39"/>
      <c r="C140" s="219" t="s">
        <v>91</v>
      </c>
      <c r="D140" s="219" t="s">
        <v>130</v>
      </c>
      <c r="E140" s="220" t="s">
        <v>236</v>
      </c>
      <c r="F140" s="221" t="s">
        <v>237</v>
      </c>
      <c r="G140" s="222" t="s">
        <v>137</v>
      </c>
      <c r="H140" s="223">
        <v>285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41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91</v>
      </c>
      <c r="AT140" s="231" t="s">
        <v>130</v>
      </c>
      <c r="AU140" s="231" t="s">
        <v>85</v>
      </c>
      <c r="AY140" s="17" t="s">
        <v>128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91</v>
      </c>
      <c r="BM140" s="231" t="s">
        <v>149</v>
      </c>
    </row>
    <row r="141" s="2" customFormat="1">
      <c r="A141" s="38"/>
      <c r="B141" s="39"/>
      <c r="C141" s="40"/>
      <c r="D141" s="233" t="s">
        <v>134</v>
      </c>
      <c r="E141" s="40"/>
      <c r="F141" s="234" t="s">
        <v>237</v>
      </c>
      <c r="G141" s="40"/>
      <c r="H141" s="40"/>
      <c r="I141" s="235"/>
      <c r="J141" s="40"/>
      <c r="K141" s="40"/>
      <c r="L141" s="44"/>
      <c r="M141" s="236"/>
      <c r="N141" s="23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134</v>
      </c>
      <c r="AU141" s="17" t="s">
        <v>85</v>
      </c>
    </row>
    <row r="142" s="13" customFormat="1">
      <c r="A142" s="13"/>
      <c r="B142" s="238"/>
      <c r="C142" s="239"/>
      <c r="D142" s="233" t="s">
        <v>138</v>
      </c>
      <c r="E142" s="240" t="s">
        <v>1</v>
      </c>
      <c r="F142" s="241" t="s">
        <v>162</v>
      </c>
      <c r="G142" s="239"/>
      <c r="H142" s="242">
        <v>285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138</v>
      </c>
      <c r="AU142" s="248" t="s">
        <v>85</v>
      </c>
      <c r="AV142" s="13" t="s">
        <v>85</v>
      </c>
      <c r="AW142" s="13" t="s">
        <v>32</v>
      </c>
      <c r="AX142" s="13" t="s">
        <v>76</v>
      </c>
      <c r="AY142" s="248" t="s">
        <v>128</v>
      </c>
    </row>
    <row r="143" s="14" customFormat="1">
      <c r="A143" s="14"/>
      <c r="B143" s="249"/>
      <c r="C143" s="250"/>
      <c r="D143" s="233" t="s">
        <v>138</v>
      </c>
      <c r="E143" s="251" t="s">
        <v>1</v>
      </c>
      <c r="F143" s="252" t="s">
        <v>238</v>
      </c>
      <c r="G143" s="250"/>
      <c r="H143" s="251" t="s">
        <v>1</v>
      </c>
      <c r="I143" s="253"/>
      <c r="J143" s="250"/>
      <c r="K143" s="250"/>
      <c r="L143" s="254"/>
      <c r="M143" s="255"/>
      <c r="N143" s="256"/>
      <c r="O143" s="256"/>
      <c r="P143" s="256"/>
      <c r="Q143" s="256"/>
      <c r="R143" s="256"/>
      <c r="S143" s="256"/>
      <c r="T143" s="25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8" t="s">
        <v>138</v>
      </c>
      <c r="AU143" s="258" t="s">
        <v>85</v>
      </c>
      <c r="AV143" s="14" t="s">
        <v>81</v>
      </c>
      <c r="AW143" s="14" t="s">
        <v>32</v>
      </c>
      <c r="AX143" s="14" t="s">
        <v>76</v>
      </c>
      <c r="AY143" s="258" t="s">
        <v>128</v>
      </c>
    </row>
    <row r="144" s="15" customFormat="1">
      <c r="A144" s="15"/>
      <c r="B144" s="259"/>
      <c r="C144" s="260"/>
      <c r="D144" s="233" t="s">
        <v>138</v>
      </c>
      <c r="E144" s="261" t="s">
        <v>1</v>
      </c>
      <c r="F144" s="262" t="s">
        <v>141</v>
      </c>
      <c r="G144" s="260"/>
      <c r="H144" s="263">
        <v>285</v>
      </c>
      <c r="I144" s="264"/>
      <c r="J144" s="260"/>
      <c r="K144" s="260"/>
      <c r="L144" s="265"/>
      <c r="M144" s="266"/>
      <c r="N144" s="267"/>
      <c r="O144" s="267"/>
      <c r="P144" s="267"/>
      <c r="Q144" s="267"/>
      <c r="R144" s="267"/>
      <c r="S144" s="267"/>
      <c r="T144" s="26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9" t="s">
        <v>138</v>
      </c>
      <c r="AU144" s="269" t="s">
        <v>85</v>
      </c>
      <c r="AV144" s="15" t="s">
        <v>91</v>
      </c>
      <c r="AW144" s="15" t="s">
        <v>32</v>
      </c>
      <c r="AX144" s="15" t="s">
        <v>81</v>
      </c>
      <c r="AY144" s="269" t="s">
        <v>128</v>
      </c>
    </row>
    <row r="145" s="12" customFormat="1" ht="22.8" customHeight="1">
      <c r="A145" s="12"/>
      <c r="B145" s="203"/>
      <c r="C145" s="204"/>
      <c r="D145" s="205" t="s">
        <v>75</v>
      </c>
      <c r="E145" s="217" t="s">
        <v>91</v>
      </c>
      <c r="F145" s="217" t="s">
        <v>239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SUM(P146:P165)</f>
        <v>0</v>
      </c>
      <c r="Q145" s="211"/>
      <c r="R145" s="212">
        <f>SUM(R146:R165)</f>
        <v>0</v>
      </c>
      <c r="S145" s="211"/>
      <c r="T145" s="213">
        <f>SUM(T146:T165)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81</v>
      </c>
      <c r="AT145" s="215" t="s">
        <v>75</v>
      </c>
      <c r="AU145" s="215" t="s">
        <v>81</v>
      </c>
      <c r="AY145" s="214" t="s">
        <v>128</v>
      </c>
      <c r="BK145" s="216">
        <f>SUM(BK146:BK165)</f>
        <v>0</v>
      </c>
    </row>
    <row r="146" s="2" customFormat="1" ht="24.15" customHeight="1">
      <c r="A146" s="38"/>
      <c r="B146" s="39"/>
      <c r="C146" s="219" t="s">
        <v>97</v>
      </c>
      <c r="D146" s="219" t="s">
        <v>130</v>
      </c>
      <c r="E146" s="220" t="s">
        <v>240</v>
      </c>
      <c r="F146" s="221" t="s">
        <v>241</v>
      </c>
      <c r="G146" s="222" t="s">
        <v>177</v>
      </c>
      <c r="H146" s="223">
        <v>80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91</v>
      </c>
      <c r="AT146" s="231" t="s">
        <v>130</v>
      </c>
      <c r="AU146" s="231" t="s">
        <v>85</v>
      </c>
      <c r="AY146" s="17" t="s">
        <v>128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91</v>
      </c>
      <c r="BM146" s="231" t="s">
        <v>152</v>
      </c>
    </row>
    <row r="147" s="2" customFormat="1">
      <c r="A147" s="38"/>
      <c r="B147" s="39"/>
      <c r="C147" s="40"/>
      <c r="D147" s="233" t="s">
        <v>134</v>
      </c>
      <c r="E147" s="40"/>
      <c r="F147" s="234" t="s">
        <v>241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134</v>
      </c>
      <c r="AU147" s="17" t="s">
        <v>85</v>
      </c>
    </row>
    <row r="148" s="13" customFormat="1">
      <c r="A148" s="13"/>
      <c r="B148" s="238"/>
      <c r="C148" s="239"/>
      <c r="D148" s="233" t="s">
        <v>138</v>
      </c>
      <c r="E148" s="240" t="s">
        <v>1</v>
      </c>
      <c r="F148" s="241" t="s">
        <v>242</v>
      </c>
      <c r="G148" s="239"/>
      <c r="H148" s="242">
        <v>80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8" t="s">
        <v>138</v>
      </c>
      <c r="AU148" s="248" t="s">
        <v>85</v>
      </c>
      <c r="AV148" s="13" t="s">
        <v>85</v>
      </c>
      <c r="AW148" s="13" t="s">
        <v>32</v>
      </c>
      <c r="AX148" s="13" t="s">
        <v>76</v>
      </c>
      <c r="AY148" s="248" t="s">
        <v>128</v>
      </c>
    </row>
    <row r="149" s="14" customFormat="1">
      <c r="A149" s="14"/>
      <c r="B149" s="249"/>
      <c r="C149" s="250"/>
      <c r="D149" s="233" t="s">
        <v>138</v>
      </c>
      <c r="E149" s="251" t="s">
        <v>1</v>
      </c>
      <c r="F149" s="252" t="s">
        <v>243</v>
      </c>
      <c r="G149" s="250"/>
      <c r="H149" s="251" t="s">
        <v>1</v>
      </c>
      <c r="I149" s="253"/>
      <c r="J149" s="250"/>
      <c r="K149" s="250"/>
      <c r="L149" s="254"/>
      <c r="M149" s="255"/>
      <c r="N149" s="256"/>
      <c r="O149" s="256"/>
      <c r="P149" s="256"/>
      <c r="Q149" s="256"/>
      <c r="R149" s="256"/>
      <c r="S149" s="256"/>
      <c r="T149" s="25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8" t="s">
        <v>138</v>
      </c>
      <c r="AU149" s="258" t="s">
        <v>85</v>
      </c>
      <c r="AV149" s="14" t="s">
        <v>81</v>
      </c>
      <c r="AW149" s="14" t="s">
        <v>32</v>
      </c>
      <c r="AX149" s="14" t="s">
        <v>76</v>
      </c>
      <c r="AY149" s="258" t="s">
        <v>128</v>
      </c>
    </row>
    <row r="150" s="15" customFormat="1">
      <c r="A150" s="15"/>
      <c r="B150" s="259"/>
      <c r="C150" s="260"/>
      <c r="D150" s="233" t="s">
        <v>138</v>
      </c>
      <c r="E150" s="261" t="s">
        <v>1</v>
      </c>
      <c r="F150" s="262" t="s">
        <v>141</v>
      </c>
      <c r="G150" s="260"/>
      <c r="H150" s="263">
        <v>80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9" t="s">
        <v>138</v>
      </c>
      <c r="AU150" s="269" t="s">
        <v>85</v>
      </c>
      <c r="AV150" s="15" t="s">
        <v>91</v>
      </c>
      <c r="AW150" s="15" t="s">
        <v>32</v>
      </c>
      <c r="AX150" s="15" t="s">
        <v>81</v>
      </c>
      <c r="AY150" s="269" t="s">
        <v>128</v>
      </c>
    </row>
    <row r="151" s="2" customFormat="1" ht="21.75" customHeight="1">
      <c r="A151" s="38"/>
      <c r="B151" s="39"/>
      <c r="C151" s="219" t="s">
        <v>158</v>
      </c>
      <c r="D151" s="219" t="s">
        <v>130</v>
      </c>
      <c r="E151" s="220" t="s">
        <v>244</v>
      </c>
      <c r="F151" s="221" t="s">
        <v>245</v>
      </c>
      <c r="G151" s="222" t="s">
        <v>177</v>
      </c>
      <c r="H151" s="223">
        <v>41.25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41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91</v>
      </c>
      <c r="AT151" s="231" t="s">
        <v>130</v>
      </c>
      <c r="AU151" s="231" t="s">
        <v>85</v>
      </c>
      <c r="AY151" s="17" t="s">
        <v>128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81</v>
      </c>
      <c r="BK151" s="232">
        <f>ROUND(I151*H151,2)</f>
        <v>0</v>
      </c>
      <c r="BL151" s="17" t="s">
        <v>91</v>
      </c>
      <c r="BM151" s="231" t="s">
        <v>8</v>
      </c>
    </row>
    <row r="152" s="2" customFormat="1">
      <c r="A152" s="38"/>
      <c r="B152" s="39"/>
      <c r="C152" s="40"/>
      <c r="D152" s="233" t="s">
        <v>134</v>
      </c>
      <c r="E152" s="40"/>
      <c r="F152" s="234" t="s">
        <v>245</v>
      </c>
      <c r="G152" s="40"/>
      <c r="H152" s="40"/>
      <c r="I152" s="235"/>
      <c r="J152" s="40"/>
      <c r="K152" s="40"/>
      <c r="L152" s="44"/>
      <c r="M152" s="236"/>
      <c r="N152" s="23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134</v>
      </c>
      <c r="AU152" s="17" t="s">
        <v>85</v>
      </c>
    </row>
    <row r="153" s="13" customFormat="1">
      <c r="A153" s="13"/>
      <c r="B153" s="238"/>
      <c r="C153" s="239"/>
      <c r="D153" s="233" t="s">
        <v>138</v>
      </c>
      <c r="E153" s="240" t="s">
        <v>1</v>
      </c>
      <c r="F153" s="241" t="s">
        <v>246</v>
      </c>
      <c r="G153" s="239"/>
      <c r="H153" s="242">
        <v>41.25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8" t="s">
        <v>138</v>
      </c>
      <c r="AU153" s="248" t="s">
        <v>85</v>
      </c>
      <c r="AV153" s="13" t="s">
        <v>85</v>
      </c>
      <c r="AW153" s="13" t="s">
        <v>32</v>
      </c>
      <c r="AX153" s="13" t="s">
        <v>76</v>
      </c>
      <c r="AY153" s="248" t="s">
        <v>128</v>
      </c>
    </row>
    <row r="154" s="14" customFormat="1">
      <c r="A154" s="14"/>
      <c r="B154" s="249"/>
      <c r="C154" s="250"/>
      <c r="D154" s="233" t="s">
        <v>138</v>
      </c>
      <c r="E154" s="251" t="s">
        <v>1</v>
      </c>
      <c r="F154" s="252" t="s">
        <v>247</v>
      </c>
      <c r="G154" s="250"/>
      <c r="H154" s="251" t="s">
        <v>1</v>
      </c>
      <c r="I154" s="253"/>
      <c r="J154" s="250"/>
      <c r="K154" s="250"/>
      <c r="L154" s="254"/>
      <c r="M154" s="255"/>
      <c r="N154" s="256"/>
      <c r="O154" s="256"/>
      <c r="P154" s="256"/>
      <c r="Q154" s="256"/>
      <c r="R154" s="256"/>
      <c r="S154" s="256"/>
      <c r="T154" s="25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8" t="s">
        <v>138</v>
      </c>
      <c r="AU154" s="258" t="s">
        <v>85</v>
      </c>
      <c r="AV154" s="14" t="s">
        <v>81</v>
      </c>
      <c r="AW154" s="14" t="s">
        <v>32</v>
      </c>
      <c r="AX154" s="14" t="s">
        <v>76</v>
      </c>
      <c r="AY154" s="258" t="s">
        <v>128</v>
      </c>
    </row>
    <row r="155" s="15" customFormat="1">
      <c r="A155" s="15"/>
      <c r="B155" s="259"/>
      <c r="C155" s="260"/>
      <c r="D155" s="233" t="s">
        <v>138</v>
      </c>
      <c r="E155" s="261" t="s">
        <v>1</v>
      </c>
      <c r="F155" s="262" t="s">
        <v>141</v>
      </c>
      <c r="G155" s="260"/>
      <c r="H155" s="263">
        <v>41.25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9" t="s">
        <v>138</v>
      </c>
      <c r="AU155" s="269" t="s">
        <v>85</v>
      </c>
      <c r="AV155" s="15" t="s">
        <v>91</v>
      </c>
      <c r="AW155" s="15" t="s">
        <v>32</v>
      </c>
      <c r="AX155" s="15" t="s">
        <v>81</v>
      </c>
      <c r="AY155" s="269" t="s">
        <v>128</v>
      </c>
    </row>
    <row r="156" s="2" customFormat="1" ht="24.15" customHeight="1">
      <c r="A156" s="38"/>
      <c r="B156" s="39"/>
      <c r="C156" s="219" t="s">
        <v>149</v>
      </c>
      <c r="D156" s="219" t="s">
        <v>130</v>
      </c>
      <c r="E156" s="220" t="s">
        <v>248</v>
      </c>
      <c r="F156" s="221" t="s">
        <v>249</v>
      </c>
      <c r="G156" s="222" t="s">
        <v>177</v>
      </c>
      <c r="H156" s="223">
        <v>240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41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91</v>
      </c>
      <c r="AT156" s="231" t="s">
        <v>130</v>
      </c>
      <c r="AU156" s="231" t="s">
        <v>85</v>
      </c>
      <c r="AY156" s="17" t="s">
        <v>128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91</v>
      </c>
      <c r="BM156" s="231" t="s">
        <v>161</v>
      </c>
    </row>
    <row r="157" s="2" customFormat="1">
      <c r="A157" s="38"/>
      <c r="B157" s="39"/>
      <c r="C157" s="40"/>
      <c r="D157" s="233" t="s">
        <v>134</v>
      </c>
      <c r="E157" s="40"/>
      <c r="F157" s="234" t="s">
        <v>249</v>
      </c>
      <c r="G157" s="40"/>
      <c r="H157" s="40"/>
      <c r="I157" s="235"/>
      <c r="J157" s="40"/>
      <c r="K157" s="40"/>
      <c r="L157" s="44"/>
      <c r="M157" s="236"/>
      <c r="N157" s="23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134</v>
      </c>
      <c r="AU157" s="17" t="s">
        <v>85</v>
      </c>
    </row>
    <row r="158" s="13" customFormat="1">
      <c r="A158" s="13"/>
      <c r="B158" s="238"/>
      <c r="C158" s="239"/>
      <c r="D158" s="233" t="s">
        <v>138</v>
      </c>
      <c r="E158" s="240" t="s">
        <v>1</v>
      </c>
      <c r="F158" s="241" t="s">
        <v>250</v>
      </c>
      <c r="G158" s="239"/>
      <c r="H158" s="242">
        <v>240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138</v>
      </c>
      <c r="AU158" s="248" t="s">
        <v>85</v>
      </c>
      <c r="AV158" s="13" t="s">
        <v>85</v>
      </c>
      <c r="AW158" s="13" t="s">
        <v>32</v>
      </c>
      <c r="AX158" s="13" t="s">
        <v>76</v>
      </c>
      <c r="AY158" s="248" t="s">
        <v>128</v>
      </c>
    </row>
    <row r="159" s="14" customFormat="1">
      <c r="A159" s="14"/>
      <c r="B159" s="249"/>
      <c r="C159" s="250"/>
      <c r="D159" s="233" t="s">
        <v>138</v>
      </c>
      <c r="E159" s="251" t="s">
        <v>1</v>
      </c>
      <c r="F159" s="252" t="s">
        <v>251</v>
      </c>
      <c r="G159" s="250"/>
      <c r="H159" s="251" t="s">
        <v>1</v>
      </c>
      <c r="I159" s="253"/>
      <c r="J159" s="250"/>
      <c r="K159" s="250"/>
      <c r="L159" s="254"/>
      <c r="M159" s="255"/>
      <c r="N159" s="256"/>
      <c r="O159" s="256"/>
      <c r="P159" s="256"/>
      <c r="Q159" s="256"/>
      <c r="R159" s="256"/>
      <c r="S159" s="256"/>
      <c r="T159" s="25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8" t="s">
        <v>138</v>
      </c>
      <c r="AU159" s="258" t="s">
        <v>85</v>
      </c>
      <c r="AV159" s="14" t="s">
        <v>81</v>
      </c>
      <c r="AW159" s="14" t="s">
        <v>32</v>
      </c>
      <c r="AX159" s="14" t="s">
        <v>76</v>
      </c>
      <c r="AY159" s="258" t="s">
        <v>128</v>
      </c>
    </row>
    <row r="160" s="15" customFormat="1">
      <c r="A160" s="15"/>
      <c r="B160" s="259"/>
      <c r="C160" s="260"/>
      <c r="D160" s="233" t="s">
        <v>138</v>
      </c>
      <c r="E160" s="261" t="s">
        <v>1</v>
      </c>
      <c r="F160" s="262" t="s">
        <v>141</v>
      </c>
      <c r="G160" s="260"/>
      <c r="H160" s="263">
        <v>240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9" t="s">
        <v>138</v>
      </c>
      <c r="AU160" s="269" t="s">
        <v>85</v>
      </c>
      <c r="AV160" s="15" t="s">
        <v>91</v>
      </c>
      <c r="AW160" s="15" t="s">
        <v>32</v>
      </c>
      <c r="AX160" s="15" t="s">
        <v>81</v>
      </c>
      <c r="AY160" s="269" t="s">
        <v>128</v>
      </c>
    </row>
    <row r="161" s="2" customFormat="1" ht="24.15" customHeight="1">
      <c r="A161" s="38"/>
      <c r="B161" s="39"/>
      <c r="C161" s="219" t="s">
        <v>169</v>
      </c>
      <c r="D161" s="219" t="s">
        <v>130</v>
      </c>
      <c r="E161" s="220" t="s">
        <v>252</v>
      </c>
      <c r="F161" s="221" t="s">
        <v>253</v>
      </c>
      <c r="G161" s="222" t="s">
        <v>137</v>
      </c>
      <c r="H161" s="223">
        <v>800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41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91</v>
      </c>
      <c r="AT161" s="231" t="s">
        <v>130</v>
      </c>
      <c r="AU161" s="231" t="s">
        <v>85</v>
      </c>
      <c r="AY161" s="17" t="s">
        <v>128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91</v>
      </c>
      <c r="BM161" s="231" t="s">
        <v>166</v>
      </c>
    </row>
    <row r="162" s="2" customFormat="1">
      <c r="A162" s="38"/>
      <c r="B162" s="39"/>
      <c r="C162" s="40"/>
      <c r="D162" s="233" t="s">
        <v>134</v>
      </c>
      <c r="E162" s="40"/>
      <c r="F162" s="234" t="s">
        <v>253</v>
      </c>
      <c r="G162" s="40"/>
      <c r="H162" s="40"/>
      <c r="I162" s="235"/>
      <c r="J162" s="40"/>
      <c r="K162" s="40"/>
      <c r="L162" s="44"/>
      <c r="M162" s="236"/>
      <c r="N162" s="23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134</v>
      </c>
      <c r="AU162" s="17" t="s">
        <v>85</v>
      </c>
    </row>
    <row r="163" s="13" customFormat="1">
      <c r="A163" s="13"/>
      <c r="B163" s="238"/>
      <c r="C163" s="239"/>
      <c r="D163" s="233" t="s">
        <v>138</v>
      </c>
      <c r="E163" s="240" t="s">
        <v>1</v>
      </c>
      <c r="F163" s="241" t="s">
        <v>254</v>
      </c>
      <c r="G163" s="239"/>
      <c r="H163" s="242">
        <v>800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138</v>
      </c>
      <c r="AU163" s="248" t="s">
        <v>85</v>
      </c>
      <c r="AV163" s="13" t="s">
        <v>85</v>
      </c>
      <c r="AW163" s="13" t="s">
        <v>32</v>
      </c>
      <c r="AX163" s="13" t="s">
        <v>76</v>
      </c>
      <c r="AY163" s="248" t="s">
        <v>128</v>
      </c>
    </row>
    <row r="164" s="14" customFormat="1">
      <c r="A164" s="14"/>
      <c r="B164" s="249"/>
      <c r="C164" s="250"/>
      <c r="D164" s="233" t="s">
        <v>138</v>
      </c>
      <c r="E164" s="251" t="s">
        <v>1</v>
      </c>
      <c r="F164" s="252" t="s">
        <v>255</v>
      </c>
      <c r="G164" s="250"/>
      <c r="H164" s="251" t="s">
        <v>1</v>
      </c>
      <c r="I164" s="253"/>
      <c r="J164" s="250"/>
      <c r="K164" s="250"/>
      <c r="L164" s="254"/>
      <c r="M164" s="255"/>
      <c r="N164" s="256"/>
      <c r="O164" s="256"/>
      <c r="P164" s="256"/>
      <c r="Q164" s="256"/>
      <c r="R164" s="256"/>
      <c r="S164" s="256"/>
      <c r="T164" s="25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8" t="s">
        <v>138</v>
      </c>
      <c r="AU164" s="258" t="s">
        <v>85</v>
      </c>
      <c r="AV164" s="14" t="s">
        <v>81</v>
      </c>
      <c r="AW164" s="14" t="s">
        <v>32</v>
      </c>
      <c r="AX164" s="14" t="s">
        <v>76</v>
      </c>
      <c r="AY164" s="258" t="s">
        <v>128</v>
      </c>
    </row>
    <row r="165" s="15" customFormat="1">
      <c r="A165" s="15"/>
      <c r="B165" s="259"/>
      <c r="C165" s="260"/>
      <c r="D165" s="233" t="s">
        <v>138</v>
      </c>
      <c r="E165" s="261" t="s">
        <v>1</v>
      </c>
      <c r="F165" s="262" t="s">
        <v>141</v>
      </c>
      <c r="G165" s="260"/>
      <c r="H165" s="263">
        <v>800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9" t="s">
        <v>138</v>
      </c>
      <c r="AU165" s="269" t="s">
        <v>85</v>
      </c>
      <c r="AV165" s="15" t="s">
        <v>91</v>
      </c>
      <c r="AW165" s="15" t="s">
        <v>32</v>
      </c>
      <c r="AX165" s="15" t="s">
        <v>81</v>
      </c>
      <c r="AY165" s="269" t="s">
        <v>128</v>
      </c>
    </row>
    <row r="166" s="12" customFormat="1" ht="22.8" customHeight="1">
      <c r="A166" s="12"/>
      <c r="B166" s="203"/>
      <c r="C166" s="204"/>
      <c r="D166" s="205" t="s">
        <v>75</v>
      </c>
      <c r="E166" s="217" t="s">
        <v>256</v>
      </c>
      <c r="F166" s="217" t="s">
        <v>257</v>
      </c>
      <c r="G166" s="204"/>
      <c r="H166" s="204"/>
      <c r="I166" s="207"/>
      <c r="J166" s="218">
        <f>BK166</f>
        <v>0</v>
      </c>
      <c r="K166" s="204"/>
      <c r="L166" s="209"/>
      <c r="M166" s="210"/>
      <c r="N166" s="211"/>
      <c r="O166" s="211"/>
      <c r="P166" s="212">
        <f>SUM(P167:P168)</f>
        <v>0</v>
      </c>
      <c r="Q166" s="211"/>
      <c r="R166" s="212">
        <f>SUM(R167:R168)</f>
        <v>0</v>
      </c>
      <c r="S166" s="211"/>
      <c r="T166" s="213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81</v>
      </c>
      <c r="AT166" s="215" t="s">
        <v>75</v>
      </c>
      <c r="AU166" s="215" t="s">
        <v>81</v>
      </c>
      <c r="AY166" s="214" t="s">
        <v>128</v>
      </c>
      <c r="BK166" s="216">
        <f>SUM(BK167:BK168)</f>
        <v>0</v>
      </c>
    </row>
    <row r="167" s="2" customFormat="1" ht="21.75" customHeight="1">
      <c r="A167" s="38"/>
      <c r="B167" s="39"/>
      <c r="C167" s="219" t="s">
        <v>152</v>
      </c>
      <c r="D167" s="219" t="s">
        <v>130</v>
      </c>
      <c r="E167" s="220" t="s">
        <v>258</v>
      </c>
      <c r="F167" s="221" t="s">
        <v>259</v>
      </c>
      <c r="G167" s="222" t="s">
        <v>186</v>
      </c>
      <c r="H167" s="223">
        <v>1327.0650000000001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41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91</v>
      </c>
      <c r="AT167" s="231" t="s">
        <v>130</v>
      </c>
      <c r="AU167" s="231" t="s">
        <v>85</v>
      </c>
      <c r="AY167" s="17" t="s">
        <v>128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81</v>
      </c>
      <c r="BK167" s="232">
        <f>ROUND(I167*H167,2)</f>
        <v>0</v>
      </c>
      <c r="BL167" s="17" t="s">
        <v>91</v>
      </c>
      <c r="BM167" s="231" t="s">
        <v>172</v>
      </c>
    </row>
    <row r="168" s="2" customFormat="1">
      <c r="A168" s="38"/>
      <c r="B168" s="39"/>
      <c r="C168" s="40"/>
      <c r="D168" s="233" t="s">
        <v>134</v>
      </c>
      <c r="E168" s="40"/>
      <c r="F168" s="234" t="s">
        <v>259</v>
      </c>
      <c r="G168" s="40"/>
      <c r="H168" s="40"/>
      <c r="I168" s="235"/>
      <c r="J168" s="40"/>
      <c r="K168" s="40"/>
      <c r="L168" s="44"/>
      <c r="M168" s="270"/>
      <c r="N168" s="271"/>
      <c r="O168" s="272"/>
      <c r="P168" s="272"/>
      <c r="Q168" s="272"/>
      <c r="R168" s="272"/>
      <c r="S168" s="272"/>
      <c r="T168" s="273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134</v>
      </c>
      <c r="AU168" s="17" t="s">
        <v>85</v>
      </c>
    </row>
    <row r="169" s="2" customFormat="1" ht="6.96" customHeight="1">
      <c r="A169" s="38"/>
      <c r="B169" s="66"/>
      <c r="C169" s="67"/>
      <c r="D169" s="67"/>
      <c r="E169" s="67"/>
      <c r="F169" s="67"/>
      <c r="G169" s="67"/>
      <c r="H169" s="67"/>
      <c r="I169" s="67"/>
      <c r="J169" s="67"/>
      <c r="K169" s="67"/>
      <c r="L169" s="44"/>
      <c r="M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</sheetData>
  <sheetProtection sheet="1" autoFilter="0" formatColumns="0" formatRows="0" objects="1" scenarios="1" spinCount="100000" saltValue="Pd5DnGteXNuEJUuJZahl5HwNdYAhSUzbPjHK2a4zWj4eJr1/6nEXDvV6sjfizO0kmXNSitvC6HZzllGI5A78Qg==" hashValue="PF4HStjtuR8GDc8e5nLTCQiUEuv7ZL7R6hMhvFncWeeJ5TAmb/rzDdvAF1ZKx2x7jw+vx4L1EnpeNGhNgZDNPA==" algorithmName="SHA-512" password="CDCC"/>
  <autoFilter ref="C120:K16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Počátky u Chotěboře - odbahnění rybníka na p.č. 63 (bez odbahnění)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260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18. 2. 2026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Počátky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VDG Projektování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Vítězslav Pavel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ROUND((SUM(BE124:BE298)),  2)</f>
        <v>0</v>
      </c>
      <c r="G33" s="38"/>
      <c r="H33" s="38"/>
      <c r="I33" s="155">
        <v>0.20999999999999999</v>
      </c>
      <c r="J33" s="154">
        <f>ROUND(((SUM(BE124:BE298))*I33),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ROUND((SUM(BF124:BF298)),  2)</f>
        <v>0</v>
      </c>
      <c r="G34" s="38"/>
      <c r="H34" s="38"/>
      <c r="I34" s="155">
        <v>0.12</v>
      </c>
      <c r="J34" s="154">
        <f>ROUND(((SUM(BF124:BF298))*I34),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ROUND((SUM(BG124:BG298)),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ROUND((SUM(BH124:BH298)),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ROUND((SUM(BI124:BI298)),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Počátky u Chotěboře - odbahnění rybníka na p.č. 63 (bez odbahnění)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4 - sdružený objekt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Počátky</v>
      </c>
      <c r="G91" s="40"/>
      <c r="H91" s="40"/>
      <c r="I91" s="32" t="s">
        <v>30</v>
      </c>
      <c r="J91" s="36" t="str">
        <f>E21</f>
        <v>VDG Projektování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Vítězslav Pavel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192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223</v>
      </c>
      <c r="E99" s="188"/>
      <c r="F99" s="188"/>
      <c r="G99" s="188"/>
      <c r="H99" s="188"/>
      <c r="I99" s="188"/>
      <c r="J99" s="189">
        <f>J149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261</v>
      </c>
      <c r="E100" s="188"/>
      <c r="F100" s="188"/>
      <c r="G100" s="188"/>
      <c r="H100" s="188"/>
      <c r="I100" s="188"/>
      <c r="J100" s="189">
        <f>J199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224</v>
      </c>
      <c r="E101" s="188"/>
      <c r="F101" s="188"/>
      <c r="G101" s="188"/>
      <c r="H101" s="188"/>
      <c r="I101" s="188"/>
      <c r="J101" s="189">
        <f>J227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262</v>
      </c>
      <c r="E102" s="188"/>
      <c r="F102" s="188"/>
      <c r="G102" s="188"/>
      <c r="H102" s="188"/>
      <c r="I102" s="188"/>
      <c r="J102" s="189">
        <f>J238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263</v>
      </c>
      <c r="E103" s="188"/>
      <c r="F103" s="188"/>
      <c r="G103" s="188"/>
      <c r="H103" s="188"/>
      <c r="I103" s="188"/>
      <c r="J103" s="189">
        <f>J260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225</v>
      </c>
      <c r="E104" s="188"/>
      <c r="F104" s="188"/>
      <c r="G104" s="188"/>
      <c r="H104" s="188"/>
      <c r="I104" s="188"/>
      <c r="J104" s="189">
        <f>J296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113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4" t="str">
        <f>E7</f>
        <v>Počátky u Chotěboře - odbahnění rybníka na p.č. 63 (bez odbahnění)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4 - sdružený objekt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18. 2. 2026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E15</f>
        <v>Město Počátky</v>
      </c>
      <c r="G120" s="40"/>
      <c r="H120" s="40"/>
      <c r="I120" s="32" t="s">
        <v>30</v>
      </c>
      <c r="J120" s="36" t="str">
        <f>E21</f>
        <v>VDG Projektování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40"/>
      <c r="E121" s="40"/>
      <c r="F121" s="27" t="str">
        <f>IF(E18="","",E18)</f>
        <v>Vyplň údaj</v>
      </c>
      <c r="G121" s="40"/>
      <c r="H121" s="40"/>
      <c r="I121" s="32" t="s">
        <v>33</v>
      </c>
      <c r="J121" s="36" t="str">
        <f>E24</f>
        <v>Ing. Vítězslav Pavel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114</v>
      </c>
      <c r="D123" s="194" t="s">
        <v>61</v>
      </c>
      <c r="E123" s="194" t="s">
        <v>57</v>
      </c>
      <c r="F123" s="194" t="s">
        <v>58</v>
      </c>
      <c r="G123" s="194" t="s">
        <v>115</v>
      </c>
      <c r="H123" s="194" t="s">
        <v>116</v>
      </c>
      <c r="I123" s="194" t="s">
        <v>117</v>
      </c>
      <c r="J123" s="195" t="s">
        <v>106</v>
      </c>
      <c r="K123" s="196" t="s">
        <v>118</v>
      </c>
      <c r="L123" s="197"/>
      <c r="M123" s="100" t="s">
        <v>1</v>
      </c>
      <c r="N123" s="101" t="s">
        <v>40</v>
      </c>
      <c r="O123" s="101" t="s">
        <v>119</v>
      </c>
      <c r="P123" s="101" t="s">
        <v>120</v>
      </c>
      <c r="Q123" s="101" t="s">
        <v>121</v>
      </c>
      <c r="R123" s="101" t="s">
        <v>122</v>
      </c>
      <c r="S123" s="101" t="s">
        <v>123</v>
      </c>
      <c r="T123" s="102" t="s">
        <v>124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125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</f>
        <v>0</v>
      </c>
      <c r="Q124" s="104"/>
      <c r="R124" s="200">
        <f>R125</f>
        <v>0</v>
      </c>
      <c r="S124" s="104"/>
      <c r="T124" s="201">
        <f>T125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108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126</v>
      </c>
      <c r="F125" s="206" t="s">
        <v>127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P126+P149+P199+P227+P238+P260+P296</f>
        <v>0</v>
      </c>
      <c r="Q125" s="211"/>
      <c r="R125" s="212">
        <f>R126+R149+R199+R227+R238+R260+R296</f>
        <v>0</v>
      </c>
      <c r="S125" s="211"/>
      <c r="T125" s="213">
        <f>T126+T149+T199+T227+T238+T260+T296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81</v>
      </c>
      <c r="AT125" s="215" t="s">
        <v>75</v>
      </c>
      <c r="AU125" s="215" t="s">
        <v>76</v>
      </c>
      <c r="AY125" s="214" t="s">
        <v>128</v>
      </c>
      <c r="BK125" s="216">
        <f>BK126+BK149+BK199+BK227+BK238+BK260+BK296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81</v>
      </c>
      <c r="F126" s="217" t="s">
        <v>193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SUM(P127:P148)</f>
        <v>0</v>
      </c>
      <c r="Q126" s="211"/>
      <c r="R126" s="212">
        <f>SUM(R127:R148)</f>
        <v>0</v>
      </c>
      <c r="S126" s="211"/>
      <c r="T126" s="213">
        <f>SUM(T127:T148)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81</v>
      </c>
      <c r="AT126" s="215" t="s">
        <v>75</v>
      </c>
      <c r="AU126" s="215" t="s">
        <v>81</v>
      </c>
      <c r="AY126" s="214" t="s">
        <v>128</v>
      </c>
      <c r="BK126" s="216">
        <f>SUM(BK127:BK148)</f>
        <v>0</v>
      </c>
    </row>
    <row r="127" s="2" customFormat="1" ht="33" customHeight="1">
      <c r="A127" s="38"/>
      <c r="B127" s="39"/>
      <c r="C127" s="219" t="s">
        <v>81</v>
      </c>
      <c r="D127" s="219" t="s">
        <v>130</v>
      </c>
      <c r="E127" s="220" t="s">
        <v>264</v>
      </c>
      <c r="F127" s="221" t="s">
        <v>265</v>
      </c>
      <c r="G127" s="222" t="s">
        <v>177</v>
      </c>
      <c r="H127" s="223">
        <v>202.82900000000001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41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91</v>
      </c>
      <c r="AT127" s="231" t="s">
        <v>130</v>
      </c>
      <c r="AU127" s="231" t="s">
        <v>85</v>
      </c>
      <c r="AY127" s="17" t="s">
        <v>128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91</v>
      </c>
      <c r="BM127" s="231" t="s">
        <v>85</v>
      </c>
    </row>
    <row r="128" s="2" customFormat="1">
      <c r="A128" s="38"/>
      <c r="B128" s="39"/>
      <c r="C128" s="40"/>
      <c r="D128" s="233" t="s">
        <v>134</v>
      </c>
      <c r="E128" s="40"/>
      <c r="F128" s="234" t="s">
        <v>265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134</v>
      </c>
      <c r="AU128" s="17" t="s">
        <v>85</v>
      </c>
    </row>
    <row r="129" s="2" customFormat="1" ht="37.8" customHeight="1">
      <c r="A129" s="38"/>
      <c r="B129" s="39"/>
      <c r="C129" s="219" t="s">
        <v>85</v>
      </c>
      <c r="D129" s="219" t="s">
        <v>130</v>
      </c>
      <c r="E129" s="220" t="s">
        <v>208</v>
      </c>
      <c r="F129" s="221" t="s">
        <v>209</v>
      </c>
      <c r="G129" s="222" t="s">
        <v>177</v>
      </c>
      <c r="H129" s="223">
        <v>405.65699999999998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91</v>
      </c>
      <c r="AT129" s="231" t="s">
        <v>130</v>
      </c>
      <c r="AU129" s="231" t="s">
        <v>85</v>
      </c>
      <c r="AY129" s="17" t="s">
        <v>128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91</v>
      </c>
      <c r="BM129" s="231" t="s">
        <v>91</v>
      </c>
    </row>
    <row r="130" s="2" customFormat="1">
      <c r="A130" s="38"/>
      <c r="B130" s="39"/>
      <c r="C130" s="40"/>
      <c r="D130" s="233" t="s">
        <v>134</v>
      </c>
      <c r="E130" s="40"/>
      <c r="F130" s="234" t="s">
        <v>209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134</v>
      </c>
      <c r="AU130" s="17" t="s">
        <v>85</v>
      </c>
    </row>
    <row r="131" s="13" customFormat="1">
      <c r="A131" s="13"/>
      <c r="B131" s="238"/>
      <c r="C131" s="239"/>
      <c r="D131" s="233" t="s">
        <v>138</v>
      </c>
      <c r="E131" s="240" t="s">
        <v>1</v>
      </c>
      <c r="F131" s="241" t="s">
        <v>266</v>
      </c>
      <c r="G131" s="239"/>
      <c r="H131" s="242">
        <v>405.65699999999998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138</v>
      </c>
      <c r="AU131" s="248" t="s">
        <v>85</v>
      </c>
      <c r="AV131" s="13" t="s">
        <v>85</v>
      </c>
      <c r="AW131" s="13" t="s">
        <v>32</v>
      </c>
      <c r="AX131" s="13" t="s">
        <v>76</v>
      </c>
      <c r="AY131" s="248" t="s">
        <v>128</v>
      </c>
    </row>
    <row r="132" s="14" customFormat="1">
      <c r="A132" s="14"/>
      <c r="B132" s="249"/>
      <c r="C132" s="250"/>
      <c r="D132" s="233" t="s">
        <v>138</v>
      </c>
      <c r="E132" s="251" t="s">
        <v>1</v>
      </c>
      <c r="F132" s="252" t="s">
        <v>267</v>
      </c>
      <c r="G132" s="250"/>
      <c r="H132" s="251" t="s">
        <v>1</v>
      </c>
      <c r="I132" s="253"/>
      <c r="J132" s="250"/>
      <c r="K132" s="250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138</v>
      </c>
      <c r="AU132" s="258" t="s">
        <v>85</v>
      </c>
      <c r="AV132" s="14" t="s">
        <v>81</v>
      </c>
      <c r="AW132" s="14" t="s">
        <v>32</v>
      </c>
      <c r="AX132" s="14" t="s">
        <v>76</v>
      </c>
      <c r="AY132" s="258" t="s">
        <v>128</v>
      </c>
    </row>
    <row r="133" s="15" customFormat="1">
      <c r="A133" s="15"/>
      <c r="B133" s="259"/>
      <c r="C133" s="260"/>
      <c r="D133" s="233" t="s">
        <v>138</v>
      </c>
      <c r="E133" s="261" t="s">
        <v>1</v>
      </c>
      <c r="F133" s="262" t="s">
        <v>141</v>
      </c>
      <c r="G133" s="260"/>
      <c r="H133" s="263">
        <v>405.65699999999998</v>
      </c>
      <c r="I133" s="264"/>
      <c r="J133" s="260"/>
      <c r="K133" s="260"/>
      <c r="L133" s="265"/>
      <c r="M133" s="266"/>
      <c r="N133" s="267"/>
      <c r="O133" s="267"/>
      <c r="P133" s="267"/>
      <c r="Q133" s="267"/>
      <c r="R133" s="267"/>
      <c r="S133" s="267"/>
      <c r="T133" s="26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9" t="s">
        <v>138</v>
      </c>
      <c r="AU133" s="269" t="s">
        <v>85</v>
      </c>
      <c r="AV133" s="15" t="s">
        <v>91</v>
      </c>
      <c r="AW133" s="15" t="s">
        <v>32</v>
      </c>
      <c r="AX133" s="15" t="s">
        <v>81</v>
      </c>
      <c r="AY133" s="269" t="s">
        <v>128</v>
      </c>
    </row>
    <row r="134" s="2" customFormat="1" ht="37.8" customHeight="1">
      <c r="A134" s="38"/>
      <c r="B134" s="39"/>
      <c r="C134" s="219" t="s">
        <v>88</v>
      </c>
      <c r="D134" s="219" t="s">
        <v>130</v>
      </c>
      <c r="E134" s="220" t="s">
        <v>268</v>
      </c>
      <c r="F134" s="221" t="s">
        <v>269</v>
      </c>
      <c r="G134" s="222" t="s">
        <v>177</v>
      </c>
      <c r="H134" s="223">
        <v>202.82900000000001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41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91</v>
      </c>
      <c r="AT134" s="231" t="s">
        <v>130</v>
      </c>
      <c r="AU134" s="231" t="s">
        <v>85</v>
      </c>
      <c r="AY134" s="17" t="s">
        <v>128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91</v>
      </c>
      <c r="BM134" s="231" t="s">
        <v>97</v>
      </c>
    </row>
    <row r="135" s="2" customFormat="1">
      <c r="A135" s="38"/>
      <c r="B135" s="39"/>
      <c r="C135" s="40"/>
      <c r="D135" s="233" t="s">
        <v>134</v>
      </c>
      <c r="E135" s="40"/>
      <c r="F135" s="234" t="s">
        <v>269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134</v>
      </c>
      <c r="AU135" s="17" t="s">
        <v>85</v>
      </c>
    </row>
    <row r="136" s="13" customFormat="1">
      <c r="A136" s="13"/>
      <c r="B136" s="238"/>
      <c r="C136" s="239"/>
      <c r="D136" s="233" t="s">
        <v>138</v>
      </c>
      <c r="E136" s="240" t="s">
        <v>1</v>
      </c>
      <c r="F136" s="241" t="s">
        <v>270</v>
      </c>
      <c r="G136" s="239"/>
      <c r="H136" s="242">
        <v>202.82900000000001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138</v>
      </c>
      <c r="AU136" s="248" t="s">
        <v>85</v>
      </c>
      <c r="AV136" s="13" t="s">
        <v>85</v>
      </c>
      <c r="AW136" s="13" t="s">
        <v>32</v>
      </c>
      <c r="AX136" s="13" t="s">
        <v>76</v>
      </c>
      <c r="AY136" s="248" t="s">
        <v>128</v>
      </c>
    </row>
    <row r="137" s="14" customFormat="1">
      <c r="A137" s="14"/>
      <c r="B137" s="249"/>
      <c r="C137" s="250"/>
      <c r="D137" s="233" t="s">
        <v>138</v>
      </c>
      <c r="E137" s="251" t="s">
        <v>1</v>
      </c>
      <c r="F137" s="252" t="s">
        <v>271</v>
      </c>
      <c r="G137" s="250"/>
      <c r="H137" s="251" t="s">
        <v>1</v>
      </c>
      <c r="I137" s="253"/>
      <c r="J137" s="250"/>
      <c r="K137" s="250"/>
      <c r="L137" s="254"/>
      <c r="M137" s="255"/>
      <c r="N137" s="256"/>
      <c r="O137" s="256"/>
      <c r="P137" s="256"/>
      <c r="Q137" s="256"/>
      <c r="R137" s="256"/>
      <c r="S137" s="256"/>
      <c r="T137" s="25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8" t="s">
        <v>138</v>
      </c>
      <c r="AU137" s="258" t="s">
        <v>85</v>
      </c>
      <c r="AV137" s="14" t="s">
        <v>81</v>
      </c>
      <c r="AW137" s="14" t="s">
        <v>32</v>
      </c>
      <c r="AX137" s="14" t="s">
        <v>76</v>
      </c>
      <c r="AY137" s="258" t="s">
        <v>128</v>
      </c>
    </row>
    <row r="138" s="15" customFormat="1">
      <c r="A138" s="15"/>
      <c r="B138" s="259"/>
      <c r="C138" s="260"/>
      <c r="D138" s="233" t="s">
        <v>138</v>
      </c>
      <c r="E138" s="261" t="s">
        <v>1</v>
      </c>
      <c r="F138" s="262" t="s">
        <v>141</v>
      </c>
      <c r="G138" s="260"/>
      <c r="H138" s="263">
        <v>202.82900000000001</v>
      </c>
      <c r="I138" s="264"/>
      <c r="J138" s="260"/>
      <c r="K138" s="260"/>
      <c r="L138" s="265"/>
      <c r="M138" s="266"/>
      <c r="N138" s="267"/>
      <c r="O138" s="267"/>
      <c r="P138" s="267"/>
      <c r="Q138" s="267"/>
      <c r="R138" s="267"/>
      <c r="S138" s="267"/>
      <c r="T138" s="26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9" t="s">
        <v>138</v>
      </c>
      <c r="AU138" s="269" t="s">
        <v>85</v>
      </c>
      <c r="AV138" s="15" t="s">
        <v>91</v>
      </c>
      <c r="AW138" s="15" t="s">
        <v>32</v>
      </c>
      <c r="AX138" s="15" t="s">
        <v>81</v>
      </c>
      <c r="AY138" s="269" t="s">
        <v>128</v>
      </c>
    </row>
    <row r="139" s="2" customFormat="1" ht="16.5" customHeight="1">
      <c r="A139" s="38"/>
      <c r="B139" s="39"/>
      <c r="C139" s="219" t="s">
        <v>91</v>
      </c>
      <c r="D139" s="219" t="s">
        <v>130</v>
      </c>
      <c r="E139" s="220" t="s">
        <v>272</v>
      </c>
      <c r="F139" s="221" t="s">
        <v>273</v>
      </c>
      <c r="G139" s="222" t="s">
        <v>177</v>
      </c>
      <c r="H139" s="223">
        <v>202.82900000000001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91</v>
      </c>
      <c r="AT139" s="231" t="s">
        <v>130</v>
      </c>
      <c r="AU139" s="231" t="s">
        <v>85</v>
      </c>
      <c r="AY139" s="17" t="s">
        <v>128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91</v>
      </c>
      <c r="BM139" s="231" t="s">
        <v>149</v>
      </c>
    </row>
    <row r="140" s="2" customFormat="1">
      <c r="A140" s="38"/>
      <c r="B140" s="39"/>
      <c r="C140" s="40"/>
      <c r="D140" s="233" t="s">
        <v>134</v>
      </c>
      <c r="E140" s="40"/>
      <c r="F140" s="234" t="s">
        <v>273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134</v>
      </c>
      <c r="AU140" s="17" t="s">
        <v>85</v>
      </c>
    </row>
    <row r="141" s="13" customFormat="1">
      <c r="A141" s="13"/>
      <c r="B141" s="238"/>
      <c r="C141" s="239"/>
      <c r="D141" s="233" t="s">
        <v>138</v>
      </c>
      <c r="E141" s="240" t="s">
        <v>1</v>
      </c>
      <c r="F141" s="241" t="s">
        <v>270</v>
      </c>
      <c r="G141" s="239"/>
      <c r="H141" s="242">
        <v>202.82900000000001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138</v>
      </c>
      <c r="AU141" s="248" t="s">
        <v>85</v>
      </c>
      <c r="AV141" s="13" t="s">
        <v>85</v>
      </c>
      <c r="AW141" s="13" t="s">
        <v>32</v>
      </c>
      <c r="AX141" s="13" t="s">
        <v>76</v>
      </c>
      <c r="AY141" s="248" t="s">
        <v>128</v>
      </c>
    </row>
    <row r="142" s="14" customFormat="1">
      <c r="A142" s="14"/>
      <c r="B142" s="249"/>
      <c r="C142" s="250"/>
      <c r="D142" s="233" t="s">
        <v>138</v>
      </c>
      <c r="E142" s="251" t="s">
        <v>1</v>
      </c>
      <c r="F142" s="252" t="s">
        <v>274</v>
      </c>
      <c r="G142" s="250"/>
      <c r="H142" s="251" t="s">
        <v>1</v>
      </c>
      <c r="I142" s="253"/>
      <c r="J142" s="250"/>
      <c r="K142" s="250"/>
      <c r="L142" s="254"/>
      <c r="M142" s="255"/>
      <c r="N142" s="256"/>
      <c r="O142" s="256"/>
      <c r="P142" s="256"/>
      <c r="Q142" s="256"/>
      <c r="R142" s="256"/>
      <c r="S142" s="256"/>
      <c r="T142" s="25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138</v>
      </c>
      <c r="AU142" s="258" t="s">
        <v>85</v>
      </c>
      <c r="AV142" s="14" t="s">
        <v>81</v>
      </c>
      <c r="AW142" s="14" t="s">
        <v>32</v>
      </c>
      <c r="AX142" s="14" t="s">
        <v>76</v>
      </c>
      <c r="AY142" s="258" t="s">
        <v>128</v>
      </c>
    </row>
    <row r="143" s="15" customFormat="1">
      <c r="A143" s="15"/>
      <c r="B143" s="259"/>
      <c r="C143" s="260"/>
      <c r="D143" s="233" t="s">
        <v>138</v>
      </c>
      <c r="E143" s="261" t="s">
        <v>1</v>
      </c>
      <c r="F143" s="262" t="s">
        <v>141</v>
      </c>
      <c r="G143" s="260"/>
      <c r="H143" s="263">
        <v>202.82900000000001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138</v>
      </c>
      <c r="AU143" s="269" t="s">
        <v>85</v>
      </c>
      <c r="AV143" s="15" t="s">
        <v>91</v>
      </c>
      <c r="AW143" s="15" t="s">
        <v>32</v>
      </c>
      <c r="AX143" s="15" t="s">
        <v>81</v>
      </c>
      <c r="AY143" s="269" t="s">
        <v>128</v>
      </c>
    </row>
    <row r="144" s="2" customFormat="1" ht="24.15" customHeight="1">
      <c r="A144" s="38"/>
      <c r="B144" s="39"/>
      <c r="C144" s="219" t="s">
        <v>94</v>
      </c>
      <c r="D144" s="219" t="s">
        <v>130</v>
      </c>
      <c r="E144" s="220" t="s">
        <v>218</v>
      </c>
      <c r="F144" s="221" t="s">
        <v>219</v>
      </c>
      <c r="G144" s="222" t="s">
        <v>137</v>
      </c>
      <c r="H144" s="223">
        <v>112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41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91</v>
      </c>
      <c r="AT144" s="231" t="s">
        <v>130</v>
      </c>
      <c r="AU144" s="231" t="s">
        <v>85</v>
      </c>
      <c r="AY144" s="17" t="s">
        <v>128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91</v>
      </c>
      <c r="BM144" s="231" t="s">
        <v>152</v>
      </c>
    </row>
    <row r="145" s="2" customFormat="1">
      <c r="A145" s="38"/>
      <c r="B145" s="39"/>
      <c r="C145" s="40"/>
      <c r="D145" s="233" t="s">
        <v>134</v>
      </c>
      <c r="E145" s="40"/>
      <c r="F145" s="234" t="s">
        <v>219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134</v>
      </c>
      <c r="AU145" s="17" t="s">
        <v>85</v>
      </c>
    </row>
    <row r="146" s="13" customFormat="1">
      <c r="A146" s="13"/>
      <c r="B146" s="238"/>
      <c r="C146" s="239"/>
      <c r="D146" s="233" t="s">
        <v>138</v>
      </c>
      <c r="E146" s="240" t="s">
        <v>1</v>
      </c>
      <c r="F146" s="241" t="s">
        <v>275</v>
      </c>
      <c r="G146" s="239"/>
      <c r="H146" s="242">
        <v>112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138</v>
      </c>
      <c r="AU146" s="248" t="s">
        <v>85</v>
      </c>
      <c r="AV146" s="13" t="s">
        <v>85</v>
      </c>
      <c r="AW146" s="13" t="s">
        <v>32</v>
      </c>
      <c r="AX146" s="13" t="s">
        <v>76</v>
      </c>
      <c r="AY146" s="248" t="s">
        <v>128</v>
      </c>
    </row>
    <row r="147" s="14" customFormat="1">
      <c r="A147" s="14"/>
      <c r="B147" s="249"/>
      <c r="C147" s="250"/>
      <c r="D147" s="233" t="s">
        <v>138</v>
      </c>
      <c r="E147" s="251" t="s">
        <v>1</v>
      </c>
      <c r="F147" s="252" t="s">
        <v>276</v>
      </c>
      <c r="G147" s="250"/>
      <c r="H147" s="251" t="s">
        <v>1</v>
      </c>
      <c r="I147" s="253"/>
      <c r="J147" s="250"/>
      <c r="K147" s="250"/>
      <c r="L147" s="254"/>
      <c r="M147" s="255"/>
      <c r="N147" s="256"/>
      <c r="O147" s="256"/>
      <c r="P147" s="256"/>
      <c r="Q147" s="256"/>
      <c r="R147" s="256"/>
      <c r="S147" s="256"/>
      <c r="T147" s="25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8" t="s">
        <v>138</v>
      </c>
      <c r="AU147" s="258" t="s">
        <v>85</v>
      </c>
      <c r="AV147" s="14" t="s">
        <v>81</v>
      </c>
      <c r="AW147" s="14" t="s">
        <v>32</v>
      </c>
      <c r="AX147" s="14" t="s">
        <v>76</v>
      </c>
      <c r="AY147" s="258" t="s">
        <v>128</v>
      </c>
    </row>
    <row r="148" s="15" customFormat="1">
      <c r="A148" s="15"/>
      <c r="B148" s="259"/>
      <c r="C148" s="260"/>
      <c r="D148" s="233" t="s">
        <v>138</v>
      </c>
      <c r="E148" s="261" t="s">
        <v>1</v>
      </c>
      <c r="F148" s="262" t="s">
        <v>141</v>
      </c>
      <c r="G148" s="260"/>
      <c r="H148" s="263">
        <v>112</v>
      </c>
      <c r="I148" s="264"/>
      <c r="J148" s="260"/>
      <c r="K148" s="260"/>
      <c r="L148" s="265"/>
      <c r="M148" s="266"/>
      <c r="N148" s="267"/>
      <c r="O148" s="267"/>
      <c r="P148" s="267"/>
      <c r="Q148" s="267"/>
      <c r="R148" s="267"/>
      <c r="S148" s="267"/>
      <c r="T148" s="26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9" t="s">
        <v>138</v>
      </c>
      <c r="AU148" s="269" t="s">
        <v>85</v>
      </c>
      <c r="AV148" s="15" t="s">
        <v>91</v>
      </c>
      <c r="AW148" s="15" t="s">
        <v>32</v>
      </c>
      <c r="AX148" s="15" t="s">
        <v>81</v>
      </c>
      <c r="AY148" s="269" t="s">
        <v>128</v>
      </c>
    </row>
    <row r="149" s="12" customFormat="1" ht="22.8" customHeight="1">
      <c r="A149" s="12"/>
      <c r="B149" s="203"/>
      <c r="C149" s="204"/>
      <c r="D149" s="205" t="s">
        <v>75</v>
      </c>
      <c r="E149" s="217" t="s">
        <v>85</v>
      </c>
      <c r="F149" s="217" t="s">
        <v>232</v>
      </c>
      <c r="G149" s="204"/>
      <c r="H149" s="204"/>
      <c r="I149" s="207"/>
      <c r="J149" s="218">
        <f>BK149</f>
        <v>0</v>
      </c>
      <c r="K149" s="204"/>
      <c r="L149" s="209"/>
      <c r="M149" s="210"/>
      <c r="N149" s="211"/>
      <c r="O149" s="211"/>
      <c r="P149" s="212">
        <f>SUM(P150:P198)</f>
        <v>0</v>
      </c>
      <c r="Q149" s="211"/>
      <c r="R149" s="212">
        <f>SUM(R150:R198)</f>
        <v>0</v>
      </c>
      <c r="S149" s="211"/>
      <c r="T149" s="213">
        <f>SUM(T150:T198)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81</v>
      </c>
      <c r="AT149" s="215" t="s">
        <v>75</v>
      </c>
      <c r="AU149" s="215" t="s">
        <v>81</v>
      </c>
      <c r="AY149" s="214" t="s">
        <v>128</v>
      </c>
      <c r="BK149" s="216">
        <f>SUM(BK150:BK198)</f>
        <v>0</v>
      </c>
    </row>
    <row r="150" s="2" customFormat="1" ht="16.5" customHeight="1">
      <c r="A150" s="38"/>
      <c r="B150" s="39"/>
      <c r="C150" s="219" t="s">
        <v>97</v>
      </c>
      <c r="D150" s="219" t="s">
        <v>130</v>
      </c>
      <c r="E150" s="220" t="s">
        <v>183</v>
      </c>
      <c r="F150" s="221" t="s">
        <v>277</v>
      </c>
      <c r="G150" s="222" t="s">
        <v>133</v>
      </c>
      <c r="H150" s="223">
        <v>1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41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91</v>
      </c>
      <c r="AT150" s="231" t="s">
        <v>130</v>
      </c>
      <c r="AU150" s="231" t="s">
        <v>85</v>
      </c>
      <c r="AY150" s="17" t="s">
        <v>128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91</v>
      </c>
      <c r="BM150" s="231" t="s">
        <v>8</v>
      </c>
    </row>
    <row r="151" s="2" customFormat="1">
      <c r="A151" s="38"/>
      <c r="B151" s="39"/>
      <c r="C151" s="40"/>
      <c r="D151" s="233" t="s">
        <v>134</v>
      </c>
      <c r="E151" s="40"/>
      <c r="F151" s="234" t="s">
        <v>277</v>
      </c>
      <c r="G151" s="40"/>
      <c r="H151" s="40"/>
      <c r="I151" s="235"/>
      <c r="J151" s="40"/>
      <c r="K151" s="40"/>
      <c r="L151" s="44"/>
      <c r="M151" s="236"/>
      <c r="N151" s="23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134</v>
      </c>
      <c r="AU151" s="17" t="s">
        <v>85</v>
      </c>
    </row>
    <row r="152" s="13" customFormat="1">
      <c r="A152" s="13"/>
      <c r="B152" s="238"/>
      <c r="C152" s="239"/>
      <c r="D152" s="233" t="s">
        <v>138</v>
      </c>
      <c r="E152" s="240" t="s">
        <v>1</v>
      </c>
      <c r="F152" s="241" t="s">
        <v>81</v>
      </c>
      <c r="G152" s="239"/>
      <c r="H152" s="242">
        <v>1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138</v>
      </c>
      <c r="AU152" s="248" t="s">
        <v>85</v>
      </c>
      <c r="AV152" s="13" t="s">
        <v>85</v>
      </c>
      <c r="AW152" s="13" t="s">
        <v>32</v>
      </c>
      <c r="AX152" s="13" t="s">
        <v>76</v>
      </c>
      <c r="AY152" s="248" t="s">
        <v>128</v>
      </c>
    </row>
    <row r="153" s="14" customFormat="1">
      <c r="A153" s="14"/>
      <c r="B153" s="249"/>
      <c r="C153" s="250"/>
      <c r="D153" s="233" t="s">
        <v>138</v>
      </c>
      <c r="E153" s="251" t="s">
        <v>1</v>
      </c>
      <c r="F153" s="252" t="s">
        <v>278</v>
      </c>
      <c r="G153" s="250"/>
      <c r="H153" s="251" t="s">
        <v>1</v>
      </c>
      <c r="I153" s="253"/>
      <c r="J153" s="250"/>
      <c r="K153" s="250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138</v>
      </c>
      <c r="AU153" s="258" t="s">
        <v>85</v>
      </c>
      <c r="AV153" s="14" t="s">
        <v>81</v>
      </c>
      <c r="AW153" s="14" t="s">
        <v>32</v>
      </c>
      <c r="AX153" s="14" t="s">
        <v>76</v>
      </c>
      <c r="AY153" s="258" t="s">
        <v>128</v>
      </c>
    </row>
    <row r="154" s="15" customFormat="1">
      <c r="A154" s="15"/>
      <c r="B154" s="259"/>
      <c r="C154" s="260"/>
      <c r="D154" s="233" t="s">
        <v>138</v>
      </c>
      <c r="E154" s="261" t="s">
        <v>1</v>
      </c>
      <c r="F154" s="262" t="s">
        <v>141</v>
      </c>
      <c r="G154" s="260"/>
      <c r="H154" s="263">
        <v>1</v>
      </c>
      <c r="I154" s="264"/>
      <c r="J154" s="260"/>
      <c r="K154" s="260"/>
      <c r="L154" s="265"/>
      <c r="M154" s="266"/>
      <c r="N154" s="267"/>
      <c r="O154" s="267"/>
      <c r="P154" s="267"/>
      <c r="Q154" s="267"/>
      <c r="R154" s="267"/>
      <c r="S154" s="267"/>
      <c r="T154" s="26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9" t="s">
        <v>138</v>
      </c>
      <c r="AU154" s="269" t="s">
        <v>85</v>
      </c>
      <c r="AV154" s="15" t="s">
        <v>91</v>
      </c>
      <c r="AW154" s="15" t="s">
        <v>32</v>
      </c>
      <c r="AX154" s="15" t="s">
        <v>81</v>
      </c>
      <c r="AY154" s="269" t="s">
        <v>128</v>
      </c>
    </row>
    <row r="155" s="2" customFormat="1" ht="16.5" customHeight="1">
      <c r="A155" s="38"/>
      <c r="B155" s="39"/>
      <c r="C155" s="219" t="s">
        <v>158</v>
      </c>
      <c r="D155" s="219" t="s">
        <v>130</v>
      </c>
      <c r="E155" s="220" t="s">
        <v>8</v>
      </c>
      <c r="F155" s="221" t="s">
        <v>279</v>
      </c>
      <c r="G155" s="222" t="s">
        <v>133</v>
      </c>
      <c r="H155" s="223">
        <v>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41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91</v>
      </c>
      <c r="AT155" s="231" t="s">
        <v>130</v>
      </c>
      <c r="AU155" s="231" t="s">
        <v>85</v>
      </c>
      <c r="AY155" s="17" t="s">
        <v>128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81</v>
      </c>
      <c r="BK155" s="232">
        <f>ROUND(I155*H155,2)</f>
        <v>0</v>
      </c>
      <c r="BL155" s="17" t="s">
        <v>91</v>
      </c>
      <c r="BM155" s="231" t="s">
        <v>161</v>
      </c>
    </row>
    <row r="156" s="2" customFormat="1">
      <c r="A156" s="38"/>
      <c r="B156" s="39"/>
      <c r="C156" s="40"/>
      <c r="D156" s="233" t="s">
        <v>134</v>
      </c>
      <c r="E156" s="40"/>
      <c r="F156" s="234" t="s">
        <v>279</v>
      </c>
      <c r="G156" s="40"/>
      <c r="H156" s="40"/>
      <c r="I156" s="235"/>
      <c r="J156" s="40"/>
      <c r="K156" s="40"/>
      <c r="L156" s="44"/>
      <c r="M156" s="236"/>
      <c r="N156" s="23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134</v>
      </c>
      <c r="AU156" s="17" t="s">
        <v>85</v>
      </c>
    </row>
    <row r="157" s="13" customFormat="1">
      <c r="A157" s="13"/>
      <c r="B157" s="238"/>
      <c r="C157" s="239"/>
      <c r="D157" s="233" t="s">
        <v>138</v>
      </c>
      <c r="E157" s="240" t="s">
        <v>1</v>
      </c>
      <c r="F157" s="241" t="s">
        <v>81</v>
      </c>
      <c r="G157" s="239"/>
      <c r="H157" s="242">
        <v>1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8" t="s">
        <v>138</v>
      </c>
      <c r="AU157" s="248" t="s">
        <v>85</v>
      </c>
      <c r="AV157" s="13" t="s">
        <v>85</v>
      </c>
      <c r="AW157" s="13" t="s">
        <v>32</v>
      </c>
      <c r="AX157" s="13" t="s">
        <v>76</v>
      </c>
      <c r="AY157" s="248" t="s">
        <v>128</v>
      </c>
    </row>
    <row r="158" s="14" customFormat="1">
      <c r="A158" s="14"/>
      <c r="B158" s="249"/>
      <c r="C158" s="250"/>
      <c r="D158" s="233" t="s">
        <v>138</v>
      </c>
      <c r="E158" s="251" t="s">
        <v>1</v>
      </c>
      <c r="F158" s="252" t="s">
        <v>280</v>
      </c>
      <c r="G158" s="250"/>
      <c r="H158" s="251" t="s">
        <v>1</v>
      </c>
      <c r="I158" s="253"/>
      <c r="J158" s="250"/>
      <c r="K158" s="250"/>
      <c r="L158" s="254"/>
      <c r="M158" s="255"/>
      <c r="N158" s="256"/>
      <c r="O158" s="256"/>
      <c r="P158" s="256"/>
      <c r="Q158" s="256"/>
      <c r="R158" s="256"/>
      <c r="S158" s="256"/>
      <c r="T158" s="25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8" t="s">
        <v>138</v>
      </c>
      <c r="AU158" s="258" t="s">
        <v>85</v>
      </c>
      <c r="AV158" s="14" t="s">
        <v>81</v>
      </c>
      <c r="AW158" s="14" t="s">
        <v>32</v>
      </c>
      <c r="AX158" s="14" t="s">
        <v>76</v>
      </c>
      <c r="AY158" s="258" t="s">
        <v>128</v>
      </c>
    </row>
    <row r="159" s="15" customFormat="1">
      <c r="A159" s="15"/>
      <c r="B159" s="259"/>
      <c r="C159" s="260"/>
      <c r="D159" s="233" t="s">
        <v>138</v>
      </c>
      <c r="E159" s="261" t="s">
        <v>1</v>
      </c>
      <c r="F159" s="262" t="s">
        <v>141</v>
      </c>
      <c r="G159" s="260"/>
      <c r="H159" s="263">
        <v>1</v>
      </c>
      <c r="I159" s="264"/>
      <c r="J159" s="260"/>
      <c r="K159" s="260"/>
      <c r="L159" s="265"/>
      <c r="M159" s="266"/>
      <c r="N159" s="267"/>
      <c r="O159" s="267"/>
      <c r="P159" s="267"/>
      <c r="Q159" s="267"/>
      <c r="R159" s="267"/>
      <c r="S159" s="267"/>
      <c r="T159" s="268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9" t="s">
        <v>138</v>
      </c>
      <c r="AU159" s="269" t="s">
        <v>85</v>
      </c>
      <c r="AV159" s="15" t="s">
        <v>91</v>
      </c>
      <c r="AW159" s="15" t="s">
        <v>32</v>
      </c>
      <c r="AX159" s="15" t="s">
        <v>81</v>
      </c>
      <c r="AY159" s="269" t="s">
        <v>128</v>
      </c>
    </row>
    <row r="160" s="2" customFormat="1" ht="16.5" customHeight="1">
      <c r="A160" s="38"/>
      <c r="B160" s="39"/>
      <c r="C160" s="219" t="s">
        <v>149</v>
      </c>
      <c r="D160" s="219" t="s">
        <v>130</v>
      </c>
      <c r="E160" s="220" t="s">
        <v>281</v>
      </c>
      <c r="F160" s="221" t="s">
        <v>282</v>
      </c>
      <c r="G160" s="222" t="s">
        <v>177</v>
      </c>
      <c r="H160" s="223">
        <v>2.46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41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91</v>
      </c>
      <c r="AT160" s="231" t="s">
        <v>130</v>
      </c>
      <c r="AU160" s="231" t="s">
        <v>85</v>
      </c>
      <c r="AY160" s="17" t="s">
        <v>128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91</v>
      </c>
      <c r="BM160" s="231" t="s">
        <v>166</v>
      </c>
    </row>
    <row r="161" s="2" customFormat="1">
      <c r="A161" s="38"/>
      <c r="B161" s="39"/>
      <c r="C161" s="40"/>
      <c r="D161" s="233" t="s">
        <v>134</v>
      </c>
      <c r="E161" s="40"/>
      <c r="F161" s="234" t="s">
        <v>282</v>
      </c>
      <c r="G161" s="40"/>
      <c r="H161" s="40"/>
      <c r="I161" s="235"/>
      <c r="J161" s="40"/>
      <c r="K161" s="40"/>
      <c r="L161" s="44"/>
      <c r="M161" s="236"/>
      <c r="N161" s="23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134</v>
      </c>
      <c r="AU161" s="17" t="s">
        <v>85</v>
      </c>
    </row>
    <row r="162" s="13" customFormat="1">
      <c r="A162" s="13"/>
      <c r="B162" s="238"/>
      <c r="C162" s="239"/>
      <c r="D162" s="233" t="s">
        <v>138</v>
      </c>
      <c r="E162" s="240" t="s">
        <v>1</v>
      </c>
      <c r="F162" s="241" t="s">
        <v>283</v>
      </c>
      <c r="G162" s="239"/>
      <c r="H162" s="242">
        <v>2.46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138</v>
      </c>
      <c r="AU162" s="248" t="s">
        <v>85</v>
      </c>
      <c r="AV162" s="13" t="s">
        <v>85</v>
      </c>
      <c r="AW162" s="13" t="s">
        <v>32</v>
      </c>
      <c r="AX162" s="13" t="s">
        <v>76</v>
      </c>
      <c r="AY162" s="248" t="s">
        <v>128</v>
      </c>
    </row>
    <row r="163" s="14" customFormat="1">
      <c r="A163" s="14"/>
      <c r="B163" s="249"/>
      <c r="C163" s="250"/>
      <c r="D163" s="233" t="s">
        <v>138</v>
      </c>
      <c r="E163" s="251" t="s">
        <v>1</v>
      </c>
      <c r="F163" s="252" t="s">
        <v>284</v>
      </c>
      <c r="G163" s="250"/>
      <c r="H163" s="251" t="s">
        <v>1</v>
      </c>
      <c r="I163" s="253"/>
      <c r="J163" s="250"/>
      <c r="K163" s="250"/>
      <c r="L163" s="254"/>
      <c r="M163" s="255"/>
      <c r="N163" s="256"/>
      <c r="O163" s="256"/>
      <c r="P163" s="256"/>
      <c r="Q163" s="256"/>
      <c r="R163" s="256"/>
      <c r="S163" s="256"/>
      <c r="T163" s="25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8" t="s">
        <v>138</v>
      </c>
      <c r="AU163" s="258" t="s">
        <v>85</v>
      </c>
      <c r="AV163" s="14" t="s">
        <v>81</v>
      </c>
      <c r="AW163" s="14" t="s">
        <v>32</v>
      </c>
      <c r="AX163" s="14" t="s">
        <v>76</v>
      </c>
      <c r="AY163" s="258" t="s">
        <v>128</v>
      </c>
    </row>
    <row r="164" s="15" customFormat="1">
      <c r="A164" s="15"/>
      <c r="B164" s="259"/>
      <c r="C164" s="260"/>
      <c r="D164" s="233" t="s">
        <v>138</v>
      </c>
      <c r="E164" s="261" t="s">
        <v>1</v>
      </c>
      <c r="F164" s="262" t="s">
        <v>141</v>
      </c>
      <c r="G164" s="260"/>
      <c r="H164" s="263">
        <v>2.46</v>
      </c>
      <c r="I164" s="264"/>
      <c r="J164" s="260"/>
      <c r="K164" s="260"/>
      <c r="L164" s="265"/>
      <c r="M164" s="266"/>
      <c r="N164" s="267"/>
      <c r="O164" s="267"/>
      <c r="P164" s="267"/>
      <c r="Q164" s="267"/>
      <c r="R164" s="267"/>
      <c r="S164" s="267"/>
      <c r="T164" s="26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9" t="s">
        <v>138</v>
      </c>
      <c r="AU164" s="269" t="s">
        <v>85</v>
      </c>
      <c r="AV164" s="15" t="s">
        <v>91</v>
      </c>
      <c r="AW164" s="15" t="s">
        <v>32</v>
      </c>
      <c r="AX164" s="15" t="s">
        <v>81</v>
      </c>
      <c r="AY164" s="269" t="s">
        <v>128</v>
      </c>
    </row>
    <row r="165" s="2" customFormat="1" ht="16.5" customHeight="1">
      <c r="A165" s="38"/>
      <c r="B165" s="39"/>
      <c r="C165" s="219" t="s">
        <v>169</v>
      </c>
      <c r="D165" s="219" t="s">
        <v>130</v>
      </c>
      <c r="E165" s="220" t="s">
        <v>285</v>
      </c>
      <c r="F165" s="221" t="s">
        <v>286</v>
      </c>
      <c r="G165" s="222" t="s">
        <v>177</v>
      </c>
      <c r="H165" s="223">
        <v>9.8399999999999999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41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91</v>
      </c>
      <c r="AT165" s="231" t="s">
        <v>130</v>
      </c>
      <c r="AU165" s="231" t="s">
        <v>85</v>
      </c>
      <c r="AY165" s="17" t="s">
        <v>128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91</v>
      </c>
      <c r="BM165" s="231" t="s">
        <v>172</v>
      </c>
    </row>
    <row r="166" s="2" customFormat="1">
      <c r="A166" s="38"/>
      <c r="B166" s="39"/>
      <c r="C166" s="40"/>
      <c r="D166" s="233" t="s">
        <v>134</v>
      </c>
      <c r="E166" s="40"/>
      <c r="F166" s="234" t="s">
        <v>286</v>
      </c>
      <c r="G166" s="40"/>
      <c r="H166" s="40"/>
      <c r="I166" s="235"/>
      <c r="J166" s="40"/>
      <c r="K166" s="40"/>
      <c r="L166" s="44"/>
      <c r="M166" s="236"/>
      <c r="N166" s="23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134</v>
      </c>
      <c r="AU166" s="17" t="s">
        <v>85</v>
      </c>
    </row>
    <row r="167" s="13" customFormat="1">
      <c r="A167" s="13"/>
      <c r="B167" s="238"/>
      <c r="C167" s="239"/>
      <c r="D167" s="233" t="s">
        <v>138</v>
      </c>
      <c r="E167" s="240" t="s">
        <v>1</v>
      </c>
      <c r="F167" s="241" t="s">
        <v>287</v>
      </c>
      <c r="G167" s="239"/>
      <c r="H167" s="242">
        <v>9.8399999999999999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138</v>
      </c>
      <c r="AU167" s="248" t="s">
        <v>85</v>
      </c>
      <c r="AV167" s="13" t="s">
        <v>85</v>
      </c>
      <c r="AW167" s="13" t="s">
        <v>32</v>
      </c>
      <c r="AX167" s="13" t="s">
        <v>76</v>
      </c>
      <c r="AY167" s="248" t="s">
        <v>128</v>
      </c>
    </row>
    <row r="168" s="14" customFormat="1">
      <c r="A168" s="14"/>
      <c r="B168" s="249"/>
      <c r="C168" s="250"/>
      <c r="D168" s="233" t="s">
        <v>138</v>
      </c>
      <c r="E168" s="251" t="s">
        <v>1</v>
      </c>
      <c r="F168" s="252" t="s">
        <v>288</v>
      </c>
      <c r="G168" s="250"/>
      <c r="H168" s="251" t="s">
        <v>1</v>
      </c>
      <c r="I168" s="253"/>
      <c r="J168" s="250"/>
      <c r="K168" s="250"/>
      <c r="L168" s="254"/>
      <c r="M168" s="255"/>
      <c r="N168" s="256"/>
      <c r="O168" s="256"/>
      <c r="P168" s="256"/>
      <c r="Q168" s="256"/>
      <c r="R168" s="256"/>
      <c r="S168" s="256"/>
      <c r="T168" s="25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8" t="s">
        <v>138</v>
      </c>
      <c r="AU168" s="258" t="s">
        <v>85</v>
      </c>
      <c r="AV168" s="14" t="s">
        <v>81</v>
      </c>
      <c r="AW168" s="14" t="s">
        <v>32</v>
      </c>
      <c r="AX168" s="14" t="s">
        <v>76</v>
      </c>
      <c r="AY168" s="258" t="s">
        <v>128</v>
      </c>
    </row>
    <row r="169" s="15" customFormat="1">
      <c r="A169" s="15"/>
      <c r="B169" s="259"/>
      <c r="C169" s="260"/>
      <c r="D169" s="233" t="s">
        <v>138</v>
      </c>
      <c r="E169" s="261" t="s">
        <v>1</v>
      </c>
      <c r="F169" s="262" t="s">
        <v>141</v>
      </c>
      <c r="G169" s="260"/>
      <c r="H169" s="263">
        <v>9.8399999999999999</v>
      </c>
      <c r="I169" s="264"/>
      <c r="J169" s="260"/>
      <c r="K169" s="260"/>
      <c r="L169" s="265"/>
      <c r="M169" s="266"/>
      <c r="N169" s="267"/>
      <c r="O169" s="267"/>
      <c r="P169" s="267"/>
      <c r="Q169" s="267"/>
      <c r="R169" s="267"/>
      <c r="S169" s="267"/>
      <c r="T169" s="26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9" t="s">
        <v>138</v>
      </c>
      <c r="AU169" s="269" t="s">
        <v>85</v>
      </c>
      <c r="AV169" s="15" t="s">
        <v>91</v>
      </c>
      <c r="AW169" s="15" t="s">
        <v>32</v>
      </c>
      <c r="AX169" s="15" t="s">
        <v>81</v>
      </c>
      <c r="AY169" s="269" t="s">
        <v>128</v>
      </c>
    </row>
    <row r="170" s="2" customFormat="1" ht="21.75" customHeight="1">
      <c r="A170" s="38"/>
      <c r="B170" s="39"/>
      <c r="C170" s="219" t="s">
        <v>152</v>
      </c>
      <c r="D170" s="219" t="s">
        <v>130</v>
      </c>
      <c r="E170" s="220" t="s">
        <v>289</v>
      </c>
      <c r="F170" s="221" t="s">
        <v>290</v>
      </c>
      <c r="G170" s="222" t="s">
        <v>186</v>
      </c>
      <c r="H170" s="223">
        <v>0.39400000000000002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41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91</v>
      </c>
      <c r="AT170" s="231" t="s">
        <v>130</v>
      </c>
      <c r="AU170" s="231" t="s">
        <v>85</v>
      </c>
      <c r="AY170" s="17" t="s">
        <v>128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81</v>
      </c>
      <c r="BK170" s="232">
        <f>ROUND(I170*H170,2)</f>
        <v>0</v>
      </c>
      <c r="BL170" s="17" t="s">
        <v>91</v>
      </c>
      <c r="BM170" s="231" t="s">
        <v>178</v>
      </c>
    </row>
    <row r="171" s="2" customFormat="1">
      <c r="A171" s="38"/>
      <c r="B171" s="39"/>
      <c r="C171" s="40"/>
      <c r="D171" s="233" t="s">
        <v>134</v>
      </c>
      <c r="E171" s="40"/>
      <c r="F171" s="234" t="s">
        <v>290</v>
      </c>
      <c r="G171" s="40"/>
      <c r="H171" s="40"/>
      <c r="I171" s="235"/>
      <c r="J171" s="40"/>
      <c r="K171" s="40"/>
      <c r="L171" s="44"/>
      <c r="M171" s="236"/>
      <c r="N171" s="23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134</v>
      </c>
      <c r="AU171" s="17" t="s">
        <v>85</v>
      </c>
    </row>
    <row r="172" s="13" customFormat="1">
      <c r="A172" s="13"/>
      <c r="B172" s="238"/>
      <c r="C172" s="239"/>
      <c r="D172" s="233" t="s">
        <v>138</v>
      </c>
      <c r="E172" s="240" t="s">
        <v>1</v>
      </c>
      <c r="F172" s="241" t="s">
        <v>291</v>
      </c>
      <c r="G172" s="239"/>
      <c r="H172" s="242">
        <v>0.39400000000000002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138</v>
      </c>
      <c r="AU172" s="248" t="s">
        <v>85</v>
      </c>
      <c r="AV172" s="13" t="s">
        <v>85</v>
      </c>
      <c r="AW172" s="13" t="s">
        <v>32</v>
      </c>
      <c r="AX172" s="13" t="s">
        <v>76</v>
      </c>
      <c r="AY172" s="248" t="s">
        <v>128</v>
      </c>
    </row>
    <row r="173" s="14" customFormat="1">
      <c r="A173" s="14"/>
      <c r="B173" s="249"/>
      <c r="C173" s="250"/>
      <c r="D173" s="233" t="s">
        <v>138</v>
      </c>
      <c r="E173" s="251" t="s">
        <v>1</v>
      </c>
      <c r="F173" s="252" t="s">
        <v>292</v>
      </c>
      <c r="G173" s="250"/>
      <c r="H173" s="251" t="s">
        <v>1</v>
      </c>
      <c r="I173" s="253"/>
      <c r="J173" s="250"/>
      <c r="K173" s="250"/>
      <c r="L173" s="254"/>
      <c r="M173" s="255"/>
      <c r="N173" s="256"/>
      <c r="O173" s="256"/>
      <c r="P173" s="256"/>
      <c r="Q173" s="256"/>
      <c r="R173" s="256"/>
      <c r="S173" s="256"/>
      <c r="T173" s="25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8" t="s">
        <v>138</v>
      </c>
      <c r="AU173" s="258" t="s">
        <v>85</v>
      </c>
      <c r="AV173" s="14" t="s">
        <v>81</v>
      </c>
      <c r="AW173" s="14" t="s">
        <v>32</v>
      </c>
      <c r="AX173" s="14" t="s">
        <v>76</v>
      </c>
      <c r="AY173" s="258" t="s">
        <v>128</v>
      </c>
    </row>
    <row r="174" s="15" customFormat="1">
      <c r="A174" s="15"/>
      <c r="B174" s="259"/>
      <c r="C174" s="260"/>
      <c r="D174" s="233" t="s">
        <v>138</v>
      </c>
      <c r="E174" s="261" t="s">
        <v>1</v>
      </c>
      <c r="F174" s="262" t="s">
        <v>141</v>
      </c>
      <c r="G174" s="260"/>
      <c r="H174" s="263">
        <v>0.39400000000000002</v>
      </c>
      <c r="I174" s="264"/>
      <c r="J174" s="260"/>
      <c r="K174" s="260"/>
      <c r="L174" s="265"/>
      <c r="M174" s="266"/>
      <c r="N174" s="267"/>
      <c r="O174" s="267"/>
      <c r="P174" s="267"/>
      <c r="Q174" s="267"/>
      <c r="R174" s="267"/>
      <c r="S174" s="267"/>
      <c r="T174" s="26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9" t="s">
        <v>138</v>
      </c>
      <c r="AU174" s="269" t="s">
        <v>85</v>
      </c>
      <c r="AV174" s="15" t="s">
        <v>91</v>
      </c>
      <c r="AW174" s="15" t="s">
        <v>32</v>
      </c>
      <c r="AX174" s="15" t="s">
        <v>81</v>
      </c>
      <c r="AY174" s="269" t="s">
        <v>128</v>
      </c>
    </row>
    <row r="175" s="2" customFormat="1" ht="16.5" customHeight="1">
      <c r="A175" s="38"/>
      <c r="B175" s="39"/>
      <c r="C175" s="219" t="s">
        <v>183</v>
      </c>
      <c r="D175" s="219" t="s">
        <v>130</v>
      </c>
      <c r="E175" s="220" t="s">
        <v>293</v>
      </c>
      <c r="F175" s="221" t="s">
        <v>294</v>
      </c>
      <c r="G175" s="222" t="s">
        <v>177</v>
      </c>
      <c r="H175" s="223">
        <v>1.5629999999999999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41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91</v>
      </c>
      <c r="AT175" s="231" t="s">
        <v>130</v>
      </c>
      <c r="AU175" s="231" t="s">
        <v>85</v>
      </c>
      <c r="AY175" s="17" t="s">
        <v>128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81</v>
      </c>
      <c r="BK175" s="232">
        <f>ROUND(I175*H175,2)</f>
        <v>0</v>
      </c>
      <c r="BL175" s="17" t="s">
        <v>91</v>
      </c>
      <c r="BM175" s="231" t="s">
        <v>187</v>
      </c>
    </row>
    <row r="176" s="2" customFormat="1">
      <c r="A176" s="38"/>
      <c r="B176" s="39"/>
      <c r="C176" s="40"/>
      <c r="D176" s="233" t="s">
        <v>134</v>
      </c>
      <c r="E176" s="40"/>
      <c r="F176" s="234" t="s">
        <v>294</v>
      </c>
      <c r="G176" s="40"/>
      <c r="H176" s="40"/>
      <c r="I176" s="235"/>
      <c r="J176" s="40"/>
      <c r="K176" s="40"/>
      <c r="L176" s="44"/>
      <c r="M176" s="236"/>
      <c r="N176" s="23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134</v>
      </c>
      <c r="AU176" s="17" t="s">
        <v>85</v>
      </c>
    </row>
    <row r="177" s="13" customFormat="1">
      <c r="A177" s="13"/>
      <c r="B177" s="238"/>
      <c r="C177" s="239"/>
      <c r="D177" s="233" t="s">
        <v>138</v>
      </c>
      <c r="E177" s="240" t="s">
        <v>1</v>
      </c>
      <c r="F177" s="241" t="s">
        <v>295</v>
      </c>
      <c r="G177" s="239"/>
      <c r="H177" s="242">
        <v>1.5629999999999999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138</v>
      </c>
      <c r="AU177" s="248" t="s">
        <v>85</v>
      </c>
      <c r="AV177" s="13" t="s">
        <v>85</v>
      </c>
      <c r="AW177" s="13" t="s">
        <v>32</v>
      </c>
      <c r="AX177" s="13" t="s">
        <v>76</v>
      </c>
      <c r="AY177" s="248" t="s">
        <v>128</v>
      </c>
    </row>
    <row r="178" s="14" customFormat="1">
      <c r="A178" s="14"/>
      <c r="B178" s="249"/>
      <c r="C178" s="250"/>
      <c r="D178" s="233" t="s">
        <v>138</v>
      </c>
      <c r="E178" s="251" t="s">
        <v>1</v>
      </c>
      <c r="F178" s="252" t="s">
        <v>296</v>
      </c>
      <c r="G178" s="250"/>
      <c r="H178" s="251" t="s">
        <v>1</v>
      </c>
      <c r="I178" s="253"/>
      <c r="J178" s="250"/>
      <c r="K178" s="250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138</v>
      </c>
      <c r="AU178" s="258" t="s">
        <v>85</v>
      </c>
      <c r="AV178" s="14" t="s">
        <v>81</v>
      </c>
      <c r="AW178" s="14" t="s">
        <v>32</v>
      </c>
      <c r="AX178" s="14" t="s">
        <v>76</v>
      </c>
      <c r="AY178" s="258" t="s">
        <v>128</v>
      </c>
    </row>
    <row r="179" s="15" customFormat="1">
      <c r="A179" s="15"/>
      <c r="B179" s="259"/>
      <c r="C179" s="260"/>
      <c r="D179" s="233" t="s">
        <v>138</v>
      </c>
      <c r="E179" s="261" t="s">
        <v>1</v>
      </c>
      <c r="F179" s="262" t="s">
        <v>141</v>
      </c>
      <c r="G179" s="260"/>
      <c r="H179" s="263">
        <v>1.5629999999999999</v>
      </c>
      <c r="I179" s="264"/>
      <c r="J179" s="260"/>
      <c r="K179" s="260"/>
      <c r="L179" s="265"/>
      <c r="M179" s="266"/>
      <c r="N179" s="267"/>
      <c r="O179" s="267"/>
      <c r="P179" s="267"/>
      <c r="Q179" s="267"/>
      <c r="R179" s="267"/>
      <c r="S179" s="267"/>
      <c r="T179" s="26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9" t="s">
        <v>138</v>
      </c>
      <c r="AU179" s="269" t="s">
        <v>85</v>
      </c>
      <c r="AV179" s="15" t="s">
        <v>91</v>
      </c>
      <c r="AW179" s="15" t="s">
        <v>32</v>
      </c>
      <c r="AX179" s="15" t="s">
        <v>81</v>
      </c>
      <c r="AY179" s="269" t="s">
        <v>128</v>
      </c>
    </row>
    <row r="180" s="2" customFormat="1" ht="24.15" customHeight="1">
      <c r="A180" s="38"/>
      <c r="B180" s="39"/>
      <c r="C180" s="219" t="s">
        <v>8</v>
      </c>
      <c r="D180" s="219" t="s">
        <v>130</v>
      </c>
      <c r="E180" s="220" t="s">
        <v>297</v>
      </c>
      <c r="F180" s="221" t="s">
        <v>298</v>
      </c>
      <c r="G180" s="222" t="s">
        <v>177</v>
      </c>
      <c r="H180" s="223">
        <v>12.661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41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91</v>
      </c>
      <c r="AT180" s="231" t="s">
        <v>130</v>
      </c>
      <c r="AU180" s="231" t="s">
        <v>85</v>
      </c>
      <c r="AY180" s="17" t="s">
        <v>128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81</v>
      </c>
      <c r="BK180" s="232">
        <f>ROUND(I180*H180,2)</f>
        <v>0</v>
      </c>
      <c r="BL180" s="17" t="s">
        <v>91</v>
      </c>
      <c r="BM180" s="231" t="s">
        <v>190</v>
      </c>
    </row>
    <row r="181" s="2" customFormat="1">
      <c r="A181" s="38"/>
      <c r="B181" s="39"/>
      <c r="C181" s="40"/>
      <c r="D181" s="233" t="s">
        <v>134</v>
      </c>
      <c r="E181" s="40"/>
      <c r="F181" s="234" t="s">
        <v>298</v>
      </c>
      <c r="G181" s="40"/>
      <c r="H181" s="40"/>
      <c r="I181" s="235"/>
      <c r="J181" s="40"/>
      <c r="K181" s="40"/>
      <c r="L181" s="44"/>
      <c r="M181" s="236"/>
      <c r="N181" s="23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134</v>
      </c>
      <c r="AU181" s="17" t="s">
        <v>85</v>
      </c>
    </row>
    <row r="182" s="13" customFormat="1">
      <c r="A182" s="13"/>
      <c r="B182" s="238"/>
      <c r="C182" s="239"/>
      <c r="D182" s="233" t="s">
        <v>138</v>
      </c>
      <c r="E182" s="240" t="s">
        <v>1</v>
      </c>
      <c r="F182" s="241" t="s">
        <v>299</v>
      </c>
      <c r="G182" s="239"/>
      <c r="H182" s="242">
        <v>12.661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138</v>
      </c>
      <c r="AU182" s="248" t="s">
        <v>85</v>
      </c>
      <c r="AV182" s="13" t="s">
        <v>85</v>
      </c>
      <c r="AW182" s="13" t="s">
        <v>32</v>
      </c>
      <c r="AX182" s="13" t="s">
        <v>76</v>
      </c>
      <c r="AY182" s="248" t="s">
        <v>128</v>
      </c>
    </row>
    <row r="183" s="14" customFormat="1">
      <c r="A183" s="14"/>
      <c r="B183" s="249"/>
      <c r="C183" s="250"/>
      <c r="D183" s="233" t="s">
        <v>138</v>
      </c>
      <c r="E183" s="251" t="s">
        <v>1</v>
      </c>
      <c r="F183" s="252" t="s">
        <v>300</v>
      </c>
      <c r="G183" s="250"/>
      <c r="H183" s="251" t="s">
        <v>1</v>
      </c>
      <c r="I183" s="253"/>
      <c r="J183" s="250"/>
      <c r="K183" s="250"/>
      <c r="L183" s="254"/>
      <c r="M183" s="255"/>
      <c r="N183" s="256"/>
      <c r="O183" s="256"/>
      <c r="P183" s="256"/>
      <c r="Q183" s="256"/>
      <c r="R183" s="256"/>
      <c r="S183" s="256"/>
      <c r="T183" s="25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8" t="s">
        <v>138</v>
      </c>
      <c r="AU183" s="258" t="s">
        <v>85</v>
      </c>
      <c r="AV183" s="14" t="s">
        <v>81</v>
      </c>
      <c r="AW183" s="14" t="s">
        <v>32</v>
      </c>
      <c r="AX183" s="14" t="s">
        <v>76</v>
      </c>
      <c r="AY183" s="258" t="s">
        <v>128</v>
      </c>
    </row>
    <row r="184" s="15" customFormat="1">
      <c r="A184" s="15"/>
      <c r="B184" s="259"/>
      <c r="C184" s="260"/>
      <c r="D184" s="233" t="s">
        <v>138</v>
      </c>
      <c r="E184" s="261" t="s">
        <v>1</v>
      </c>
      <c r="F184" s="262" t="s">
        <v>141</v>
      </c>
      <c r="G184" s="260"/>
      <c r="H184" s="263">
        <v>12.661</v>
      </c>
      <c r="I184" s="264"/>
      <c r="J184" s="260"/>
      <c r="K184" s="260"/>
      <c r="L184" s="265"/>
      <c r="M184" s="266"/>
      <c r="N184" s="267"/>
      <c r="O184" s="267"/>
      <c r="P184" s="267"/>
      <c r="Q184" s="267"/>
      <c r="R184" s="267"/>
      <c r="S184" s="267"/>
      <c r="T184" s="268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9" t="s">
        <v>138</v>
      </c>
      <c r="AU184" s="269" t="s">
        <v>85</v>
      </c>
      <c r="AV184" s="15" t="s">
        <v>91</v>
      </c>
      <c r="AW184" s="15" t="s">
        <v>32</v>
      </c>
      <c r="AX184" s="15" t="s">
        <v>81</v>
      </c>
      <c r="AY184" s="269" t="s">
        <v>128</v>
      </c>
    </row>
    <row r="185" s="2" customFormat="1" ht="16.5" customHeight="1">
      <c r="A185" s="38"/>
      <c r="B185" s="39"/>
      <c r="C185" s="219" t="s">
        <v>301</v>
      </c>
      <c r="D185" s="219" t="s">
        <v>130</v>
      </c>
      <c r="E185" s="220" t="s">
        <v>302</v>
      </c>
      <c r="F185" s="221" t="s">
        <v>303</v>
      </c>
      <c r="G185" s="222" t="s">
        <v>137</v>
      </c>
      <c r="H185" s="223">
        <v>32.799999999999997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41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91</v>
      </c>
      <c r="AT185" s="231" t="s">
        <v>130</v>
      </c>
      <c r="AU185" s="231" t="s">
        <v>85</v>
      </c>
      <c r="AY185" s="17" t="s">
        <v>128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81</v>
      </c>
      <c r="BK185" s="232">
        <f>ROUND(I185*H185,2)</f>
        <v>0</v>
      </c>
      <c r="BL185" s="17" t="s">
        <v>91</v>
      </c>
      <c r="BM185" s="231" t="s">
        <v>304</v>
      </c>
    </row>
    <row r="186" s="2" customFormat="1">
      <c r="A186" s="38"/>
      <c r="B186" s="39"/>
      <c r="C186" s="40"/>
      <c r="D186" s="233" t="s">
        <v>134</v>
      </c>
      <c r="E186" s="40"/>
      <c r="F186" s="234" t="s">
        <v>303</v>
      </c>
      <c r="G186" s="40"/>
      <c r="H186" s="40"/>
      <c r="I186" s="235"/>
      <c r="J186" s="40"/>
      <c r="K186" s="40"/>
      <c r="L186" s="44"/>
      <c r="M186" s="236"/>
      <c r="N186" s="23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134</v>
      </c>
      <c r="AU186" s="17" t="s">
        <v>85</v>
      </c>
    </row>
    <row r="187" s="13" customFormat="1">
      <c r="A187" s="13"/>
      <c r="B187" s="238"/>
      <c r="C187" s="239"/>
      <c r="D187" s="233" t="s">
        <v>138</v>
      </c>
      <c r="E187" s="240" t="s">
        <v>1</v>
      </c>
      <c r="F187" s="241" t="s">
        <v>305</v>
      </c>
      <c r="G187" s="239"/>
      <c r="H187" s="242">
        <v>32.799999999999997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138</v>
      </c>
      <c r="AU187" s="248" t="s">
        <v>85</v>
      </c>
      <c r="AV187" s="13" t="s">
        <v>85</v>
      </c>
      <c r="AW187" s="13" t="s">
        <v>32</v>
      </c>
      <c r="AX187" s="13" t="s">
        <v>76</v>
      </c>
      <c r="AY187" s="248" t="s">
        <v>128</v>
      </c>
    </row>
    <row r="188" s="14" customFormat="1">
      <c r="A188" s="14"/>
      <c r="B188" s="249"/>
      <c r="C188" s="250"/>
      <c r="D188" s="233" t="s">
        <v>138</v>
      </c>
      <c r="E188" s="251" t="s">
        <v>1</v>
      </c>
      <c r="F188" s="252" t="s">
        <v>306</v>
      </c>
      <c r="G188" s="250"/>
      <c r="H188" s="251" t="s">
        <v>1</v>
      </c>
      <c r="I188" s="253"/>
      <c r="J188" s="250"/>
      <c r="K188" s="250"/>
      <c r="L188" s="254"/>
      <c r="M188" s="255"/>
      <c r="N188" s="256"/>
      <c r="O188" s="256"/>
      <c r="P188" s="256"/>
      <c r="Q188" s="256"/>
      <c r="R188" s="256"/>
      <c r="S188" s="256"/>
      <c r="T188" s="25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8" t="s">
        <v>138</v>
      </c>
      <c r="AU188" s="258" t="s">
        <v>85</v>
      </c>
      <c r="AV188" s="14" t="s">
        <v>81</v>
      </c>
      <c r="AW188" s="14" t="s">
        <v>32</v>
      </c>
      <c r="AX188" s="14" t="s">
        <v>76</v>
      </c>
      <c r="AY188" s="258" t="s">
        <v>128</v>
      </c>
    </row>
    <row r="189" s="15" customFormat="1">
      <c r="A189" s="15"/>
      <c r="B189" s="259"/>
      <c r="C189" s="260"/>
      <c r="D189" s="233" t="s">
        <v>138</v>
      </c>
      <c r="E189" s="261" t="s">
        <v>1</v>
      </c>
      <c r="F189" s="262" t="s">
        <v>141</v>
      </c>
      <c r="G189" s="260"/>
      <c r="H189" s="263">
        <v>32.799999999999997</v>
      </c>
      <c r="I189" s="264"/>
      <c r="J189" s="260"/>
      <c r="K189" s="260"/>
      <c r="L189" s="265"/>
      <c r="M189" s="266"/>
      <c r="N189" s="267"/>
      <c r="O189" s="267"/>
      <c r="P189" s="267"/>
      <c r="Q189" s="267"/>
      <c r="R189" s="267"/>
      <c r="S189" s="267"/>
      <c r="T189" s="268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9" t="s">
        <v>138</v>
      </c>
      <c r="AU189" s="269" t="s">
        <v>85</v>
      </c>
      <c r="AV189" s="15" t="s">
        <v>91</v>
      </c>
      <c r="AW189" s="15" t="s">
        <v>32</v>
      </c>
      <c r="AX189" s="15" t="s">
        <v>81</v>
      </c>
      <c r="AY189" s="269" t="s">
        <v>128</v>
      </c>
    </row>
    <row r="190" s="2" customFormat="1" ht="21.75" customHeight="1">
      <c r="A190" s="38"/>
      <c r="B190" s="39"/>
      <c r="C190" s="219" t="s">
        <v>161</v>
      </c>
      <c r="D190" s="219" t="s">
        <v>130</v>
      </c>
      <c r="E190" s="220" t="s">
        <v>307</v>
      </c>
      <c r="F190" s="221" t="s">
        <v>308</v>
      </c>
      <c r="G190" s="222" t="s">
        <v>137</v>
      </c>
      <c r="H190" s="223">
        <v>32.799999999999997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41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91</v>
      </c>
      <c r="AT190" s="231" t="s">
        <v>130</v>
      </c>
      <c r="AU190" s="231" t="s">
        <v>85</v>
      </c>
      <c r="AY190" s="17" t="s">
        <v>128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81</v>
      </c>
      <c r="BK190" s="232">
        <f>ROUND(I190*H190,2)</f>
        <v>0</v>
      </c>
      <c r="BL190" s="17" t="s">
        <v>91</v>
      </c>
      <c r="BM190" s="231" t="s">
        <v>309</v>
      </c>
    </row>
    <row r="191" s="2" customFormat="1">
      <c r="A191" s="38"/>
      <c r="B191" s="39"/>
      <c r="C191" s="40"/>
      <c r="D191" s="233" t="s">
        <v>134</v>
      </c>
      <c r="E191" s="40"/>
      <c r="F191" s="234" t="s">
        <v>308</v>
      </c>
      <c r="G191" s="40"/>
      <c r="H191" s="40"/>
      <c r="I191" s="235"/>
      <c r="J191" s="40"/>
      <c r="K191" s="40"/>
      <c r="L191" s="44"/>
      <c r="M191" s="236"/>
      <c r="N191" s="23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134</v>
      </c>
      <c r="AU191" s="17" t="s">
        <v>85</v>
      </c>
    </row>
    <row r="192" s="13" customFormat="1">
      <c r="A192" s="13"/>
      <c r="B192" s="238"/>
      <c r="C192" s="239"/>
      <c r="D192" s="233" t="s">
        <v>138</v>
      </c>
      <c r="E192" s="240" t="s">
        <v>1</v>
      </c>
      <c r="F192" s="241" t="s">
        <v>305</v>
      </c>
      <c r="G192" s="239"/>
      <c r="H192" s="242">
        <v>32.799999999999997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138</v>
      </c>
      <c r="AU192" s="248" t="s">
        <v>85</v>
      </c>
      <c r="AV192" s="13" t="s">
        <v>85</v>
      </c>
      <c r="AW192" s="13" t="s">
        <v>32</v>
      </c>
      <c r="AX192" s="13" t="s">
        <v>76</v>
      </c>
      <c r="AY192" s="248" t="s">
        <v>128</v>
      </c>
    </row>
    <row r="193" s="14" customFormat="1">
      <c r="A193" s="14"/>
      <c r="B193" s="249"/>
      <c r="C193" s="250"/>
      <c r="D193" s="233" t="s">
        <v>138</v>
      </c>
      <c r="E193" s="251" t="s">
        <v>1</v>
      </c>
      <c r="F193" s="252" t="s">
        <v>310</v>
      </c>
      <c r="G193" s="250"/>
      <c r="H193" s="251" t="s">
        <v>1</v>
      </c>
      <c r="I193" s="253"/>
      <c r="J193" s="250"/>
      <c r="K193" s="250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138</v>
      </c>
      <c r="AU193" s="258" t="s">
        <v>85</v>
      </c>
      <c r="AV193" s="14" t="s">
        <v>81</v>
      </c>
      <c r="AW193" s="14" t="s">
        <v>32</v>
      </c>
      <c r="AX193" s="14" t="s">
        <v>76</v>
      </c>
      <c r="AY193" s="258" t="s">
        <v>128</v>
      </c>
    </row>
    <row r="194" s="15" customFormat="1">
      <c r="A194" s="15"/>
      <c r="B194" s="259"/>
      <c r="C194" s="260"/>
      <c r="D194" s="233" t="s">
        <v>138</v>
      </c>
      <c r="E194" s="261" t="s">
        <v>1</v>
      </c>
      <c r="F194" s="262" t="s">
        <v>141</v>
      </c>
      <c r="G194" s="260"/>
      <c r="H194" s="263">
        <v>32.799999999999997</v>
      </c>
      <c r="I194" s="264"/>
      <c r="J194" s="260"/>
      <c r="K194" s="260"/>
      <c r="L194" s="265"/>
      <c r="M194" s="266"/>
      <c r="N194" s="267"/>
      <c r="O194" s="267"/>
      <c r="P194" s="267"/>
      <c r="Q194" s="267"/>
      <c r="R194" s="267"/>
      <c r="S194" s="267"/>
      <c r="T194" s="268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9" t="s">
        <v>138</v>
      </c>
      <c r="AU194" s="269" t="s">
        <v>85</v>
      </c>
      <c r="AV194" s="15" t="s">
        <v>91</v>
      </c>
      <c r="AW194" s="15" t="s">
        <v>32</v>
      </c>
      <c r="AX194" s="15" t="s">
        <v>81</v>
      </c>
      <c r="AY194" s="269" t="s">
        <v>128</v>
      </c>
    </row>
    <row r="195" s="2" customFormat="1" ht="24.15" customHeight="1">
      <c r="A195" s="38"/>
      <c r="B195" s="39"/>
      <c r="C195" s="219" t="s">
        <v>311</v>
      </c>
      <c r="D195" s="219" t="s">
        <v>130</v>
      </c>
      <c r="E195" s="220" t="s">
        <v>312</v>
      </c>
      <c r="F195" s="221" t="s">
        <v>313</v>
      </c>
      <c r="G195" s="222" t="s">
        <v>186</v>
      </c>
      <c r="H195" s="223">
        <v>1.2909999999999999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41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91</v>
      </c>
      <c r="AT195" s="231" t="s">
        <v>130</v>
      </c>
      <c r="AU195" s="231" t="s">
        <v>85</v>
      </c>
      <c r="AY195" s="17" t="s">
        <v>128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81</v>
      </c>
      <c r="BK195" s="232">
        <f>ROUND(I195*H195,2)</f>
        <v>0</v>
      </c>
      <c r="BL195" s="17" t="s">
        <v>91</v>
      </c>
      <c r="BM195" s="231" t="s">
        <v>314</v>
      </c>
    </row>
    <row r="196" s="2" customFormat="1">
      <c r="A196" s="38"/>
      <c r="B196" s="39"/>
      <c r="C196" s="40"/>
      <c r="D196" s="233" t="s">
        <v>134</v>
      </c>
      <c r="E196" s="40"/>
      <c r="F196" s="234" t="s">
        <v>313</v>
      </c>
      <c r="G196" s="40"/>
      <c r="H196" s="40"/>
      <c r="I196" s="235"/>
      <c r="J196" s="40"/>
      <c r="K196" s="40"/>
      <c r="L196" s="44"/>
      <c r="M196" s="236"/>
      <c r="N196" s="23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134</v>
      </c>
      <c r="AU196" s="17" t="s">
        <v>85</v>
      </c>
    </row>
    <row r="197" s="13" customFormat="1">
      <c r="A197" s="13"/>
      <c r="B197" s="238"/>
      <c r="C197" s="239"/>
      <c r="D197" s="233" t="s">
        <v>138</v>
      </c>
      <c r="E197" s="240" t="s">
        <v>1</v>
      </c>
      <c r="F197" s="241" t="s">
        <v>315</v>
      </c>
      <c r="G197" s="239"/>
      <c r="H197" s="242">
        <v>1.2909999999999999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138</v>
      </c>
      <c r="AU197" s="248" t="s">
        <v>85</v>
      </c>
      <c r="AV197" s="13" t="s">
        <v>85</v>
      </c>
      <c r="AW197" s="13" t="s">
        <v>32</v>
      </c>
      <c r="AX197" s="13" t="s">
        <v>76</v>
      </c>
      <c r="AY197" s="248" t="s">
        <v>128</v>
      </c>
    </row>
    <row r="198" s="15" customFormat="1">
      <c r="A198" s="15"/>
      <c r="B198" s="259"/>
      <c r="C198" s="260"/>
      <c r="D198" s="233" t="s">
        <v>138</v>
      </c>
      <c r="E198" s="261" t="s">
        <v>1</v>
      </c>
      <c r="F198" s="262" t="s">
        <v>141</v>
      </c>
      <c r="G198" s="260"/>
      <c r="H198" s="263">
        <v>1.2909999999999999</v>
      </c>
      <c r="I198" s="264"/>
      <c r="J198" s="260"/>
      <c r="K198" s="260"/>
      <c r="L198" s="265"/>
      <c r="M198" s="266"/>
      <c r="N198" s="267"/>
      <c r="O198" s="267"/>
      <c r="P198" s="267"/>
      <c r="Q198" s="267"/>
      <c r="R198" s="267"/>
      <c r="S198" s="267"/>
      <c r="T198" s="268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9" t="s">
        <v>138</v>
      </c>
      <c r="AU198" s="269" t="s">
        <v>85</v>
      </c>
      <c r="AV198" s="15" t="s">
        <v>91</v>
      </c>
      <c r="AW198" s="15" t="s">
        <v>32</v>
      </c>
      <c r="AX198" s="15" t="s">
        <v>81</v>
      </c>
      <c r="AY198" s="269" t="s">
        <v>128</v>
      </c>
    </row>
    <row r="199" s="12" customFormat="1" ht="22.8" customHeight="1">
      <c r="A199" s="12"/>
      <c r="B199" s="203"/>
      <c r="C199" s="204"/>
      <c r="D199" s="205" t="s">
        <v>75</v>
      </c>
      <c r="E199" s="217" t="s">
        <v>88</v>
      </c>
      <c r="F199" s="217" t="s">
        <v>316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SUM(P200:P226)</f>
        <v>0</v>
      </c>
      <c r="Q199" s="211"/>
      <c r="R199" s="212">
        <f>SUM(R200:R226)</f>
        <v>0</v>
      </c>
      <c r="S199" s="211"/>
      <c r="T199" s="213">
        <f>SUM(T200:T226)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81</v>
      </c>
      <c r="AT199" s="215" t="s">
        <v>75</v>
      </c>
      <c r="AU199" s="215" t="s">
        <v>81</v>
      </c>
      <c r="AY199" s="214" t="s">
        <v>128</v>
      </c>
      <c r="BK199" s="216">
        <f>SUM(BK200:BK226)</f>
        <v>0</v>
      </c>
    </row>
    <row r="200" s="2" customFormat="1" ht="24.15" customHeight="1">
      <c r="A200" s="38"/>
      <c r="B200" s="39"/>
      <c r="C200" s="219" t="s">
        <v>166</v>
      </c>
      <c r="D200" s="219" t="s">
        <v>130</v>
      </c>
      <c r="E200" s="220" t="s">
        <v>317</v>
      </c>
      <c r="F200" s="221" t="s">
        <v>318</v>
      </c>
      <c r="G200" s="222" t="s">
        <v>137</v>
      </c>
      <c r="H200" s="223">
        <v>63.304000000000002</v>
      </c>
      <c r="I200" s="224"/>
      <c r="J200" s="225">
        <f>ROUND(I200*H200,2)</f>
        <v>0</v>
      </c>
      <c r="K200" s="226"/>
      <c r="L200" s="44"/>
      <c r="M200" s="227" t="s">
        <v>1</v>
      </c>
      <c r="N200" s="228" t="s">
        <v>41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91</v>
      </c>
      <c r="AT200" s="231" t="s">
        <v>130</v>
      </c>
      <c r="AU200" s="231" t="s">
        <v>85</v>
      </c>
      <c r="AY200" s="17" t="s">
        <v>128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81</v>
      </c>
      <c r="BK200" s="232">
        <f>ROUND(I200*H200,2)</f>
        <v>0</v>
      </c>
      <c r="BL200" s="17" t="s">
        <v>91</v>
      </c>
      <c r="BM200" s="231" t="s">
        <v>319</v>
      </c>
    </row>
    <row r="201" s="2" customFormat="1">
      <c r="A201" s="38"/>
      <c r="B201" s="39"/>
      <c r="C201" s="40"/>
      <c r="D201" s="233" t="s">
        <v>134</v>
      </c>
      <c r="E201" s="40"/>
      <c r="F201" s="234" t="s">
        <v>318</v>
      </c>
      <c r="G201" s="40"/>
      <c r="H201" s="40"/>
      <c r="I201" s="235"/>
      <c r="J201" s="40"/>
      <c r="K201" s="40"/>
      <c r="L201" s="44"/>
      <c r="M201" s="236"/>
      <c r="N201" s="237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134</v>
      </c>
      <c r="AU201" s="17" t="s">
        <v>85</v>
      </c>
    </row>
    <row r="202" s="13" customFormat="1">
      <c r="A202" s="13"/>
      <c r="B202" s="238"/>
      <c r="C202" s="239"/>
      <c r="D202" s="233" t="s">
        <v>138</v>
      </c>
      <c r="E202" s="240" t="s">
        <v>1</v>
      </c>
      <c r="F202" s="241" t="s">
        <v>320</v>
      </c>
      <c r="G202" s="239"/>
      <c r="H202" s="242">
        <v>63.304000000000002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138</v>
      </c>
      <c r="AU202" s="248" t="s">
        <v>85</v>
      </c>
      <c r="AV202" s="13" t="s">
        <v>85</v>
      </c>
      <c r="AW202" s="13" t="s">
        <v>32</v>
      </c>
      <c r="AX202" s="13" t="s">
        <v>76</v>
      </c>
      <c r="AY202" s="248" t="s">
        <v>128</v>
      </c>
    </row>
    <row r="203" s="15" customFormat="1">
      <c r="A203" s="15"/>
      <c r="B203" s="259"/>
      <c r="C203" s="260"/>
      <c r="D203" s="233" t="s">
        <v>138</v>
      </c>
      <c r="E203" s="261" t="s">
        <v>1</v>
      </c>
      <c r="F203" s="262" t="s">
        <v>141</v>
      </c>
      <c r="G203" s="260"/>
      <c r="H203" s="263">
        <v>63.304000000000002</v>
      </c>
      <c r="I203" s="264"/>
      <c r="J203" s="260"/>
      <c r="K203" s="260"/>
      <c r="L203" s="265"/>
      <c r="M203" s="266"/>
      <c r="N203" s="267"/>
      <c r="O203" s="267"/>
      <c r="P203" s="267"/>
      <c r="Q203" s="267"/>
      <c r="R203" s="267"/>
      <c r="S203" s="267"/>
      <c r="T203" s="26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9" t="s">
        <v>138</v>
      </c>
      <c r="AU203" s="269" t="s">
        <v>85</v>
      </c>
      <c r="AV203" s="15" t="s">
        <v>91</v>
      </c>
      <c r="AW203" s="15" t="s">
        <v>32</v>
      </c>
      <c r="AX203" s="15" t="s">
        <v>81</v>
      </c>
      <c r="AY203" s="269" t="s">
        <v>128</v>
      </c>
    </row>
    <row r="204" s="2" customFormat="1" ht="24.15" customHeight="1">
      <c r="A204" s="38"/>
      <c r="B204" s="39"/>
      <c r="C204" s="219" t="s">
        <v>321</v>
      </c>
      <c r="D204" s="219" t="s">
        <v>130</v>
      </c>
      <c r="E204" s="220" t="s">
        <v>322</v>
      </c>
      <c r="F204" s="221" t="s">
        <v>323</v>
      </c>
      <c r="G204" s="222" t="s">
        <v>137</v>
      </c>
      <c r="H204" s="223">
        <v>63.304000000000002</v>
      </c>
      <c r="I204" s="224"/>
      <c r="J204" s="225">
        <f>ROUND(I204*H204,2)</f>
        <v>0</v>
      </c>
      <c r="K204" s="226"/>
      <c r="L204" s="44"/>
      <c r="M204" s="227" t="s">
        <v>1</v>
      </c>
      <c r="N204" s="228" t="s">
        <v>41</v>
      </c>
      <c r="O204" s="91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91</v>
      </c>
      <c r="AT204" s="231" t="s">
        <v>130</v>
      </c>
      <c r="AU204" s="231" t="s">
        <v>85</v>
      </c>
      <c r="AY204" s="17" t="s">
        <v>128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81</v>
      </c>
      <c r="BK204" s="232">
        <f>ROUND(I204*H204,2)</f>
        <v>0</v>
      </c>
      <c r="BL204" s="17" t="s">
        <v>91</v>
      </c>
      <c r="BM204" s="231" t="s">
        <v>324</v>
      </c>
    </row>
    <row r="205" s="2" customFormat="1">
      <c r="A205" s="38"/>
      <c r="B205" s="39"/>
      <c r="C205" s="40"/>
      <c r="D205" s="233" t="s">
        <v>134</v>
      </c>
      <c r="E205" s="40"/>
      <c r="F205" s="234" t="s">
        <v>323</v>
      </c>
      <c r="G205" s="40"/>
      <c r="H205" s="40"/>
      <c r="I205" s="235"/>
      <c r="J205" s="40"/>
      <c r="K205" s="40"/>
      <c r="L205" s="44"/>
      <c r="M205" s="236"/>
      <c r="N205" s="237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134</v>
      </c>
      <c r="AU205" s="17" t="s">
        <v>85</v>
      </c>
    </row>
    <row r="206" s="13" customFormat="1">
      <c r="A206" s="13"/>
      <c r="B206" s="238"/>
      <c r="C206" s="239"/>
      <c r="D206" s="233" t="s">
        <v>138</v>
      </c>
      <c r="E206" s="240" t="s">
        <v>1</v>
      </c>
      <c r="F206" s="241" t="s">
        <v>320</v>
      </c>
      <c r="G206" s="239"/>
      <c r="H206" s="242">
        <v>63.304000000000002</v>
      </c>
      <c r="I206" s="243"/>
      <c r="J206" s="239"/>
      <c r="K206" s="239"/>
      <c r="L206" s="244"/>
      <c r="M206" s="245"/>
      <c r="N206" s="246"/>
      <c r="O206" s="246"/>
      <c r="P206" s="246"/>
      <c r="Q206" s="246"/>
      <c r="R206" s="246"/>
      <c r="S206" s="246"/>
      <c r="T206" s="24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8" t="s">
        <v>138</v>
      </c>
      <c r="AU206" s="248" t="s">
        <v>85</v>
      </c>
      <c r="AV206" s="13" t="s">
        <v>85</v>
      </c>
      <c r="AW206" s="13" t="s">
        <v>32</v>
      </c>
      <c r="AX206" s="13" t="s">
        <v>76</v>
      </c>
      <c r="AY206" s="248" t="s">
        <v>128</v>
      </c>
    </row>
    <row r="207" s="15" customFormat="1">
      <c r="A207" s="15"/>
      <c r="B207" s="259"/>
      <c r="C207" s="260"/>
      <c r="D207" s="233" t="s">
        <v>138</v>
      </c>
      <c r="E207" s="261" t="s">
        <v>1</v>
      </c>
      <c r="F207" s="262" t="s">
        <v>141</v>
      </c>
      <c r="G207" s="260"/>
      <c r="H207" s="263">
        <v>63.304000000000002</v>
      </c>
      <c r="I207" s="264"/>
      <c r="J207" s="260"/>
      <c r="K207" s="260"/>
      <c r="L207" s="265"/>
      <c r="M207" s="266"/>
      <c r="N207" s="267"/>
      <c r="O207" s="267"/>
      <c r="P207" s="267"/>
      <c r="Q207" s="267"/>
      <c r="R207" s="267"/>
      <c r="S207" s="267"/>
      <c r="T207" s="26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9" t="s">
        <v>138</v>
      </c>
      <c r="AU207" s="269" t="s">
        <v>85</v>
      </c>
      <c r="AV207" s="15" t="s">
        <v>91</v>
      </c>
      <c r="AW207" s="15" t="s">
        <v>32</v>
      </c>
      <c r="AX207" s="15" t="s">
        <v>81</v>
      </c>
      <c r="AY207" s="269" t="s">
        <v>128</v>
      </c>
    </row>
    <row r="208" s="2" customFormat="1" ht="24.15" customHeight="1">
      <c r="A208" s="38"/>
      <c r="B208" s="39"/>
      <c r="C208" s="219" t="s">
        <v>172</v>
      </c>
      <c r="D208" s="219" t="s">
        <v>130</v>
      </c>
      <c r="E208" s="220" t="s">
        <v>325</v>
      </c>
      <c r="F208" s="221" t="s">
        <v>326</v>
      </c>
      <c r="G208" s="222" t="s">
        <v>177</v>
      </c>
      <c r="H208" s="223">
        <v>0.69999999999999996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41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91</v>
      </c>
      <c r="AT208" s="231" t="s">
        <v>130</v>
      </c>
      <c r="AU208" s="231" t="s">
        <v>85</v>
      </c>
      <c r="AY208" s="17" t="s">
        <v>128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81</v>
      </c>
      <c r="BK208" s="232">
        <f>ROUND(I208*H208,2)</f>
        <v>0</v>
      </c>
      <c r="BL208" s="17" t="s">
        <v>91</v>
      </c>
      <c r="BM208" s="231" t="s">
        <v>327</v>
      </c>
    </row>
    <row r="209" s="2" customFormat="1">
      <c r="A209" s="38"/>
      <c r="B209" s="39"/>
      <c r="C209" s="40"/>
      <c r="D209" s="233" t="s">
        <v>134</v>
      </c>
      <c r="E209" s="40"/>
      <c r="F209" s="234" t="s">
        <v>326</v>
      </c>
      <c r="G209" s="40"/>
      <c r="H209" s="40"/>
      <c r="I209" s="235"/>
      <c r="J209" s="40"/>
      <c r="K209" s="40"/>
      <c r="L209" s="44"/>
      <c r="M209" s="236"/>
      <c r="N209" s="23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134</v>
      </c>
      <c r="AU209" s="17" t="s">
        <v>85</v>
      </c>
    </row>
    <row r="210" s="13" customFormat="1">
      <c r="A210" s="13"/>
      <c r="B210" s="238"/>
      <c r="C210" s="239"/>
      <c r="D210" s="233" t="s">
        <v>138</v>
      </c>
      <c r="E210" s="240" t="s">
        <v>1</v>
      </c>
      <c r="F210" s="241" t="s">
        <v>328</v>
      </c>
      <c r="G210" s="239"/>
      <c r="H210" s="242">
        <v>0.69999999999999996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138</v>
      </c>
      <c r="AU210" s="248" t="s">
        <v>85</v>
      </c>
      <c r="AV210" s="13" t="s">
        <v>85</v>
      </c>
      <c r="AW210" s="13" t="s">
        <v>32</v>
      </c>
      <c r="AX210" s="13" t="s">
        <v>76</v>
      </c>
      <c r="AY210" s="248" t="s">
        <v>128</v>
      </c>
    </row>
    <row r="211" s="14" customFormat="1">
      <c r="A211" s="14"/>
      <c r="B211" s="249"/>
      <c r="C211" s="250"/>
      <c r="D211" s="233" t="s">
        <v>138</v>
      </c>
      <c r="E211" s="251" t="s">
        <v>1</v>
      </c>
      <c r="F211" s="252" t="s">
        <v>329</v>
      </c>
      <c r="G211" s="250"/>
      <c r="H211" s="251" t="s">
        <v>1</v>
      </c>
      <c r="I211" s="253"/>
      <c r="J211" s="250"/>
      <c r="K211" s="250"/>
      <c r="L211" s="254"/>
      <c r="M211" s="255"/>
      <c r="N211" s="256"/>
      <c r="O211" s="256"/>
      <c r="P211" s="256"/>
      <c r="Q211" s="256"/>
      <c r="R211" s="256"/>
      <c r="S211" s="256"/>
      <c r="T211" s="25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8" t="s">
        <v>138</v>
      </c>
      <c r="AU211" s="258" t="s">
        <v>85</v>
      </c>
      <c r="AV211" s="14" t="s">
        <v>81</v>
      </c>
      <c r="AW211" s="14" t="s">
        <v>32</v>
      </c>
      <c r="AX211" s="14" t="s">
        <v>76</v>
      </c>
      <c r="AY211" s="258" t="s">
        <v>128</v>
      </c>
    </row>
    <row r="212" s="15" customFormat="1">
      <c r="A212" s="15"/>
      <c r="B212" s="259"/>
      <c r="C212" s="260"/>
      <c r="D212" s="233" t="s">
        <v>138</v>
      </c>
      <c r="E212" s="261" t="s">
        <v>1</v>
      </c>
      <c r="F212" s="262" t="s">
        <v>141</v>
      </c>
      <c r="G212" s="260"/>
      <c r="H212" s="263">
        <v>0.69999999999999996</v>
      </c>
      <c r="I212" s="264"/>
      <c r="J212" s="260"/>
      <c r="K212" s="260"/>
      <c r="L212" s="265"/>
      <c r="M212" s="266"/>
      <c r="N212" s="267"/>
      <c r="O212" s="267"/>
      <c r="P212" s="267"/>
      <c r="Q212" s="267"/>
      <c r="R212" s="267"/>
      <c r="S212" s="267"/>
      <c r="T212" s="26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9" t="s">
        <v>138</v>
      </c>
      <c r="AU212" s="269" t="s">
        <v>85</v>
      </c>
      <c r="AV212" s="15" t="s">
        <v>91</v>
      </c>
      <c r="AW212" s="15" t="s">
        <v>32</v>
      </c>
      <c r="AX212" s="15" t="s">
        <v>81</v>
      </c>
      <c r="AY212" s="269" t="s">
        <v>128</v>
      </c>
    </row>
    <row r="213" s="2" customFormat="1" ht="24.15" customHeight="1">
      <c r="A213" s="38"/>
      <c r="B213" s="39"/>
      <c r="C213" s="219" t="s">
        <v>330</v>
      </c>
      <c r="D213" s="219" t="s">
        <v>130</v>
      </c>
      <c r="E213" s="220" t="s">
        <v>331</v>
      </c>
      <c r="F213" s="221" t="s">
        <v>332</v>
      </c>
      <c r="G213" s="222" t="s">
        <v>148</v>
      </c>
      <c r="H213" s="223">
        <v>2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41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91</v>
      </c>
      <c r="AT213" s="231" t="s">
        <v>130</v>
      </c>
      <c r="AU213" s="231" t="s">
        <v>85</v>
      </c>
      <c r="AY213" s="17" t="s">
        <v>128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81</v>
      </c>
      <c r="BK213" s="232">
        <f>ROUND(I213*H213,2)</f>
        <v>0</v>
      </c>
      <c r="BL213" s="17" t="s">
        <v>91</v>
      </c>
      <c r="BM213" s="231" t="s">
        <v>333</v>
      </c>
    </row>
    <row r="214" s="2" customFormat="1">
      <c r="A214" s="38"/>
      <c r="B214" s="39"/>
      <c r="C214" s="40"/>
      <c r="D214" s="233" t="s">
        <v>134</v>
      </c>
      <c r="E214" s="40"/>
      <c r="F214" s="234" t="s">
        <v>332</v>
      </c>
      <c r="G214" s="40"/>
      <c r="H214" s="40"/>
      <c r="I214" s="235"/>
      <c r="J214" s="40"/>
      <c r="K214" s="40"/>
      <c r="L214" s="44"/>
      <c r="M214" s="236"/>
      <c r="N214" s="23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134</v>
      </c>
      <c r="AU214" s="17" t="s">
        <v>85</v>
      </c>
    </row>
    <row r="215" s="13" customFormat="1">
      <c r="A215" s="13"/>
      <c r="B215" s="238"/>
      <c r="C215" s="239"/>
      <c r="D215" s="233" t="s">
        <v>138</v>
      </c>
      <c r="E215" s="240" t="s">
        <v>1</v>
      </c>
      <c r="F215" s="241" t="s">
        <v>85</v>
      </c>
      <c r="G215" s="239"/>
      <c r="H215" s="242">
        <v>2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8" t="s">
        <v>138</v>
      </c>
      <c r="AU215" s="248" t="s">
        <v>85</v>
      </c>
      <c r="AV215" s="13" t="s">
        <v>85</v>
      </c>
      <c r="AW215" s="13" t="s">
        <v>32</v>
      </c>
      <c r="AX215" s="13" t="s">
        <v>76</v>
      </c>
      <c r="AY215" s="248" t="s">
        <v>128</v>
      </c>
    </row>
    <row r="216" s="15" customFormat="1">
      <c r="A216" s="15"/>
      <c r="B216" s="259"/>
      <c r="C216" s="260"/>
      <c r="D216" s="233" t="s">
        <v>138</v>
      </c>
      <c r="E216" s="261" t="s">
        <v>1</v>
      </c>
      <c r="F216" s="262" t="s">
        <v>141</v>
      </c>
      <c r="G216" s="260"/>
      <c r="H216" s="263">
        <v>2</v>
      </c>
      <c r="I216" s="264"/>
      <c r="J216" s="260"/>
      <c r="K216" s="260"/>
      <c r="L216" s="265"/>
      <c r="M216" s="266"/>
      <c r="N216" s="267"/>
      <c r="O216" s="267"/>
      <c r="P216" s="267"/>
      <c r="Q216" s="267"/>
      <c r="R216" s="267"/>
      <c r="S216" s="267"/>
      <c r="T216" s="268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9" t="s">
        <v>138</v>
      </c>
      <c r="AU216" s="269" t="s">
        <v>85</v>
      </c>
      <c r="AV216" s="15" t="s">
        <v>91</v>
      </c>
      <c r="AW216" s="15" t="s">
        <v>32</v>
      </c>
      <c r="AX216" s="15" t="s">
        <v>81</v>
      </c>
      <c r="AY216" s="269" t="s">
        <v>128</v>
      </c>
    </row>
    <row r="217" s="2" customFormat="1" ht="24.15" customHeight="1">
      <c r="A217" s="38"/>
      <c r="B217" s="39"/>
      <c r="C217" s="274" t="s">
        <v>178</v>
      </c>
      <c r="D217" s="274" t="s">
        <v>202</v>
      </c>
      <c r="E217" s="275" t="s">
        <v>334</v>
      </c>
      <c r="F217" s="276" t="s">
        <v>335</v>
      </c>
      <c r="G217" s="277" t="s">
        <v>148</v>
      </c>
      <c r="H217" s="278">
        <v>2</v>
      </c>
      <c r="I217" s="279"/>
      <c r="J217" s="280">
        <f>ROUND(I217*H217,2)</f>
        <v>0</v>
      </c>
      <c r="K217" s="281"/>
      <c r="L217" s="282"/>
      <c r="M217" s="283" t="s">
        <v>1</v>
      </c>
      <c r="N217" s="284" t="s">
        <v>41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149</v>
      </c>
      <c r="AT217" s="231" t="s">
        <v>202</v>
      </c>
      <c r="AU217" s="231" t="s">
        <v>85</v>
      </c>
      <c r="AY217" s="17" t="s">
        <v>128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81</v>
      </c>
      <c r="BK217" s="232">
        <f>ROUND(I217*H217,2)</f>
        <v>0</v>
      </c>
      <c r="BL217" s="17" t="s">
        <v>91</v>
      </c>
      <c r="BM217" s="231" t="s">
        <v>336</v>
      </c>
    </row>
    <row r="218" s="2" customFormat="1">
      <c r="A218" s="38"/>
      <c r="B218" s="39"/>
      <c r="C218" s="40"/>
      <c r="D218" s="233" t="s">
        <v>134</v>
      </c>
      <c r="E218" s="40"/>
      <c r="F218" s="234" t="s">
        <v>335</v>
      </c>
      <c r="G218" s="40"/>
      <c r="H218" s="40"/>
      <c r="I218" s="235"/>
      <c r="J218" s="40"/>
      <c r="K218" s="40"/>
      <c r="L218" s="44"/>
      <c r="M218" s="236"/>
      <c r="N218" s="23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134</v>
      </c>
      <c r="AU218" s="17" t="s">
        <v>85</v>
      </c>
    </row>
    <row r="219" s="2" customFormat="1" ht="24.15" customHeight="1">
      <c r="A219" s="38"/>
      <c r="B219" s="39"/>
      <c r="C219" s="219" t="s">
        <v>7</v>
      </c>
      <c r="D219" s="219" t="s">
        <v>130</v>
      </c>
      <c r="E219" s="220" t="s">
        <v>337</v>
      </c>
      <c r="F219" s="221" t="s">
        <v>338</v>
      </c>
      <c r="G219" s="222" t="s">
        <v>148</v>
      </c>
      <c r="H219" s="223">
        <v>1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41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91</v>
      </c>
      <c r="AT219" s="231" t="s">
        <v>130</v>
      </c>
      <c r="AU219" s="231" t="s">
        <v>85</v>
      </c>
      <c r="AY219" s="17" t="s">
        <v>128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81</v>
      </c>
      <c r="BK219" s="232">
        <f>ROUND(I219*H219,2)</f>
        <v>0</v>
      </c>
      <c r="BL219" s="17" t="s">
        <v>91</v>
      </c>
      <c r="BM219" s="231" t="s">
        <v>339</v>
      </c>
    </row>
    <row r="220" s="2" customFormat="1">
      <c r="A220" s="38"/>
      <c r="B220" s="39"/>
      <c r="C220" s="40"/>
      <c r="D220" s="233" t="s">
        <v>134</v>
      </c>
      <c r="E220" s="40"/>
      <c r="F220" s="234" t="s">
        <v>338</v>
      </c>
      <c r="G220" s="40"/>
      <c r="H220" s="40"/>
      <c r="I220" s="235"/>
      <c r="J220" s="40"/>
      <c r="K220" s="40"/>
      <c r="L220" s="44"/>
      <c r="M220" s="236"/>
      <c r="N220" s="23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134</v>
      </c>
      <c r="AU220" s="17" t="s">
        <v>85</v>
      </c>
    </row>
    <row r="221" s="13" customFormat="1">
      <c r="A221" s="13"/>
      <c r="B221" s="238"/>
      <c r="C221" s="239"/>
      <c r="D221" s="233" t="s">
        <v>138</v>
      </c>
      <c r="E221" s="240" t="s">
        <v>1</v>
      </c>
      <c r="F221" s="241" t="s">
        <v>81</v>
      </c>
      <c r="G221" s="239"/>
      <c r="H221" s="242">
        <v>1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138</v>
      </c>
      <c r="AU221" s="248" t="s">
        <v>85</v>
      </c>
      <c r="AV221" s="13" t="s">
        <v>85</v>
      </c>
      <c r="AW221" s="13" t="s">
        <v>32</v>
      </c>
      <c r="AX221" s="13" t="s">
        <v>76</v>
      </c>
      <c r="AY221" s="248" t="s">
        <v>128</v>
      </c>
    </row>
    <row r="222" s="15" customFormat="1">
      <c r="A222" s="15"/>
      <c r="B222" s="259"/>
      <c r="C222" s="260"/>
      <c r="D222" s="233" t="s">
        <v>138</v>
      </c>
      <c r="E222" s="261" t="s">
        <v>1</v>
      </c>
      <c r="F222" s="262" t="s">
        <v>141</v>
      </c>
      <c r="G222" s="260"/>
      <c r="H222" s="263">
        <v>1</v>
      </c>
      <c r="I222" s="264"/>
      <c r="J222" s="260"/>
      <c r="K222" s="260"/>
      <c r="L222" s="265"/>
      <c r="M222" s="266"/>
      <c r="N222" s="267"/>
      <c r="O222" s="267"/>
      <c r="P222" s="267"/>
      <c r="Q222" s="267"/>
      <c r="R222" s="267"/>
      <c r="S222" s="267"/>
      <c r="T222" s="268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9" t="s">
        <v>138</v>
      </c>
      <c r="AU222" s="269" t="s">
        <v>85</v>
      </c>
      <c r="AV222" s="15" t="s">
        <v>91</v>
      </c>
      <c r="AW222" s="15" t="s">
        <v>32</v>
      </c>
      <c r="AX222" s="15" t="s">
        <v>81</v>
      </c>
      <c r="AY222" s="269" t="s">
        <v>128</v>
      </c>
    </row>
    <row r="223" s="2" customFormat="1" ht="33" customHeight="1">
      <c r="A223" s="38"/>
      <c r="B223" s="39"/>
      <c r="C223" s="274" t="s">
        <v>187</v>
      </c>
      <c r="D223" s="274" t="s">
        <v>202</v>
      </c>
      <c r="E223" s="275" t="s">
        <v>340</v>
      </c>
      <c r="F223" s="276" t="s">
        <v>341</v>
      </c>
      <c r="G223" s="277" t="s">
        <v>148</v>
      </c>
      <c r="H223" s="278">
        <v>1</v>
      </c>
      <c r="I223" s="279"/>
      <c r="J223" s="280">
        <f>ROUND(I223*H223,2)</f>
        <v>0</v>
      </c>
      <c r="K223" s="281"/>
      <c r="L223" s="282"/>
      <c r="M223" s="283" t="s">
        <v>1</v>
      </c>
      <c r="N223" s="284" t="s">
        <v>41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149</v>
      </c>
      <c r="AT223" s="231" t="s">
        <v>202</v>
      </c>
      <c r="AU223" s="231" t="s">
        <v>85</v>
      </c>
      <c r="AY223" s="17" t="s">
        <v>128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81</v>
      </c>
      <c r="BK223" s="232">
        <f>ROUND(I223*H223,2)</f>
        <v>0</v>
      </c>
      <c r="BL223" s="17" t="s">
        <v>91</v>
      </c>
      <c r="BM223" s="231" t="s">
        <v>342</v>
      </c>
    </row>
    <row r="224" s="2" customFormat="1">
      <c r="A224" s="38"/>
      <c r="B224" s="39"/>
      <c r="C224" s="40"/>
      <c r="D224" s="233" t="s">
        <v>134</v>
      </c>
      <c r="E224" s="40"/>
      <c r="F224" s="234" t="s">
        <v>341</v>
      </c>
      <c r="G224" s="40"/>
      <c r="H224" s="40"/>
      <c r="I224" s="235"/>
      <c r="J224" s="40"/>
      <c r="K224" s="40"/>
      <c r="L224" s="44"/>
      <c r="M224" s="236"/>
      <c r="N224" s="237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134</v>
      </c>
      <c r="AU224" s="17" t="s">
        <v>85</v>
      </c>
    </row>
    <row r="225" s="2" customFormat="1" ht="16.5" customHeight="1">
      <c r="A225" s="38"/>
      <c r="B225" s="39"/>
      <c r="C225" s="219" t="s">
        <v>343</v>
      </c>
      <c r="D225" s="219" t="s">
        <v>130</v>
      </c>
      <c r="E225" s="220" t="s">
        <v>158</v>
      </c>
      <c r="F225" s="221" t="s">
        <v>344</v>
      </c>
      <c r="G225" s="222" t="s">
        <v>345</v>
      </c>
      <c r="H225" s="223">
        <v>3.5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41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91</v>
      </c>
      <c r="AT225" s="231" t="s">
        <v>130</v>
      </c>
      <c r="AU225" s="231" t="s">
        <v>85</v>
      </c>
      <c r="AY225" s="17" t="s">
        <v>128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81</v>
      </c>
      <c r="BK225" s="232">
        <f>ROUND(I225*H225,2)</f>
        <v>0</v>
      </c>
      <c r="BL225" s="17" t="s">
        <v>91</v>
      </c>
      <c r="BM225" s="231" t="s">
        <v>346</v>
      </c>
    </row>
    <row r="226" s="2" customFormat="1">
      <c r="A226" s="38"/>
      <c r="B226" s="39"/>
      <c r="C226" s="40"/>
      <c r="D226" s="233" t="s">
        <v>134</v>
      </c>
      <c r="E226" s="40"/>
      <c r="F226" s="234" t="s">
        <v>344</v>
      </c>
      <c r="G226" s="40"/>
      <c r="H226" s="40"/>
      <c r="I226" s="235"/>
      <c r="J226" s="40"/>
      <c r="K226" s="40"/>
      <c r="L226" s="44"/>
      <c r="M226" s="236"/>
      <c r="N226" s="23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134</v>
      </c>
      <c r="AU226" s="17" t="s">
        <v>85</v>
      </c>
    </row>
    <row r="227" s="12" customFormat="1" ht="22.8" customHeight="1">
      <c r="A227" s="12"/>
      <c r="B227" s="203"/>
      <c r="C227" s="204"/>
      <c r="D227" s="205" t="s">
        <v>75</v>
      </c>
      <c r="E227" s="217" t="s">
        <v>91</v>
      </c>
      <c r="F227" s="217" t="s">
        <v>239</v>
      </c>
      <c r="G227" s="204"/>
      <c r="H227" s="204"/>
      <c r="I227" s="207"/>
      <c r="J227" s="218">
        <f>BK227</f>
        <v>0</v>
      </c>
      <c r="K227" s="204"/>
      <c r="L227" s="209"/>
      <c r="M227" s="210"/>
      <c r="N227" s="211"/>
      <c r="O227" s="211"/>
      <c r="P227" s="212">
        <f>SUM(P228:P237)</f>
        <v>0</v>
      </c>
      <c r="Q227" s="211"/>
      <c r="R227" s="212">
        <f>SUM(R228:R237)</f>
        <v>0</v>
      </c>
      <c r="S227" s="211"/>
      <c r="T227" s="213">
        <f>SUM(T228:T237)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4" t="s">
        <v>81</v>
      </c>
      <c r="AT227" s="215" t="s">
        <v>75</v>
      </c>
      <c r="AU227" s="215" t="s">
        <v>81</v>
      </c>
      <c r="AY227" s="214" t="s">
        <v>128</v>
      </c>
      <c r="BK227" s="216">
        <f>SUM(BK228:BK237)</f>
        <v>0</v>
      </c>
    </row>
    <row r="228" s="2" customFormat="1" ht="33" customHeight="1">
      <c r="A228" s="38"/>
      <c r="B228" s="39"/>
      <c r="C228" s="219" t="s">
        <v>190</v>
      </c>
      <c r="D228" s="219" t="s">
        <v>130</v>
      </c>
      <c r="E228" s="220" t="s">
        <v>347</v>
      </c>
      <c r="F228" s="221" t="s">
        <v>348</v>
      </c>
      <c r="G228" s="222" t="s">
        <v>137</v>
      </c>
      <c r="H228" s="223">
        <v>9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41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91</v>
      </c>
      <c r="AT228" s="231" t="s">
        <v>130</v>
      </c>
      <c r="AU228" s="231" t="s">
        <v>85</v>
      </c>
      <c r="AY228" s="17" t="s">
        <v>128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81</v>
      </c>
      <c r="BK228" s="232">
        <f>ROUND(I228*H228,2)</f>
        <v>0</v>
      </c>
      <c r="BL228" s="17" t="s">
        <v>91</v>
      </c>
      <c r="BM228" s="231" t="s">
        <v>349</v>
      </c>
    </row>
    <row r="229" s="2" customFormat="1">
      <c r="A229" s="38"/>
      <c r="B229" s="39"/>
      <c r="C229" s="40"/>
      <c r="D229" s="233" t="s">
        <v>134</v>
      </c>
      <c r="E229" s="40"/>
      <c r="F229" s="234" t="s">
        <v>348</v>
      </c>
      <c r="G229" s="40"/>
      <c r="H229" s="40"/>
      <c r="I229" s="235"/>
      <c r="J229" s="40"/>
      <c r="K229" s="40"/>
      <c r="L229" s="44"/>
      <c r="M229" s="236"/>
      <c r="N229" s="23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134</v>
      </c>
      <c r="AU229" s="17" t="s">
        <v>85</v>
      </c>
    </row>
    <row r="230" s="13" customFormat="1">
      <c r="A230" s="13"/>
      <c r="B230" s="238"/>
      <c r="C230" s="239"/>
      <c r="D230" s="233" t="s">
        <v>138</v>
      </c>
      <c r="E230" s="240" t="s">
        <v>1</v>
      </c>
      <c r="F230" s="241" t="s">
        <v>350</v>
      </c>
      <c r="G230" s="239"/>
      <c r="H230" s="242">
        <v>9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138</v>
      </c>
      <c r="AU230" s="248" t="s">
        <v>85</v>
      </c>
      <c r="AV230" s="13" t="s">
        <v>85</v>
      </c>
      <c r="AW230" s="13" t="s">
        <v>32</v>
      </c>
      <c r="AX230" s="13" t="s">
        <v>76</v>
      </c>
      <c r="AY230" s="248" t="s">
        <v>128</v>
      </c>
    </row>
    <row r="231" s="14" customFormat="1">
      <c r="A231" s="14"/>
      <c r="B231" s="249"/>
      <c r="C231" s="250"/>
      <c r="D231" s="233" t="s">
        <v>138</v>
      </c>
      <c r="E231" s="251" t="s">
        <v>1</v>
      </c>
      <c r="F231" s="252" t="s">
        <v>351</v>
      </c>
      <c r="G231" s="250"/>
      <c r="H231" s="251" t="s">
        <v>1</v>
      </c>
      <c r="I231" s="253"/>
      <c r="J231" s="250"/>
      <c r="K231" s="250"/>
      <c r="L231" s="254"/>
      <c r="M231" s="255"/>
      <c r="N231" s="256"/>
      <c r="O231" s="256"/>
      <c r="P231" s="256"/>
      <c r="Q231" s="256"/>
      <c r="R231" s="256"/>
      <c r="S231" s="256"/>
      <c r="T231" s="25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8" t="s">
        <v>138</v>
      </c>
      <c r="AU231" s="258" t="s">
        <v>85</v>
      </c>
      <c r="AV231" s="14" t="s">
        <v>81</v>
      </c>
      <c r="AW231" s="14" t="s">
        <v>32</v>
      </c>
      <c r="AX231" s="14" t="s">
        <v>76</v>
      </c>
      <c r="AY231" s="258" t="s">
        <v>128</v>
      </c>
    </row>
    <row r="232" s="15" customFormat="1">
      <c r="A232" s="15"/>
      <c r="B232" s="259"/>
      <c r="C232" s="260"/>
      <c r="D232" s="233" t="s">
        <v>138</v>
      </c>
      <c r="E232" s="261" t="s">
        <v>1</v>
      </c>
      <c r="F232" s="262" t="s">
        <v>141</v>
      </c>
      <c r="G232" s="260"/>
      <c r="H232" s="263">
        <v>9</v>
      </c>
      <c r="I232" s="264"/>
      <c r="J232" s="260"/>
      <c r="K232" s="260"/>
      <c r="L232" s="265"/>
      <c r="M232" s="266"/>
      <c r="N232" s="267"/>
      <c r="O232" s="267"/>
      <c r="P232" s="267"/>
      <c r="Q232" s="267"/>
      <c r="R232" s="267"/>
      <c r="S232" s="267"/>
      <c r="T232" s="26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9" t="s">
        <v>138</v>
      </c>
      <c r="AU232" s="269" t="s">
        <v>85</v>
      </c>
      <c r="AV232" s="15" t="s">
        <v>91</v>
      </c>
      <c r="AW232" s="15" t="s">
        <v>32</v>
      </c>
      <c r="AX232" s="15" t="s">
        <v>81</v>
      </c>
      <c r="AY232" s="269" t="s">
        <v>128</v>
      </c>
    </row>
    <row r="233" s="2" customFormat="1" ht="33" customHeight="1">
      <c r="A233" s="38"/>
      <c r="B233" s="39"/>
      <c r="C233" s="219" t="s">
        <v>352</v>
      </c>
      <c r="D233" s="219" t="s">
        <v>130</v>
      </c>
      <c r="E233" s="220" t="s">
        <v>353</v>
      </c>
      <c r="F233" s="221" t="s">
        <v>354</v>
      </c>
      <c r="G233" s="222" t="s">
        <v>137</v>
      </c>
      <c r="H233" s="223">
        <v>9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41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91</v>
      </c>
      <c r="AT233" s="231" t="s">
        <v>130</v>
      </c>
      <c r="AU233" s="231" t="s">
        <v>85</v>
      </c>
      <c r="AY233" s="17" t="s">
        <v>128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81</v>
      </c>
      <c r="BK233" s="232">
        <f>ROUND(I233*H233,2)</f>
        <v>0</v>
      </c>
      <c r="BL233" s="17" t="s">
        <v>91</v>
      </c>
      <c r="BM233" s="231" t="s">
        <v>355</v>
      </c>
    </row>
    <row r="234" s="2" customFormat="1">
      <c r="A234" s="38"/>
      <c r="B234" s="39"/>
      <c r="C234" s="40"/>
      <c r="D234" s="233" t="s">
        <v>134</v>
      </c>
      <c r="E234" s="40"/>
      <c r="F234" s="234" t="s">
        <v>354</v>
      </c>
      <c r="G234" s="40"/>
      <c r="H234" s="40"/>
      <c r="I234" s="235"/>
      <c r="J234" s="40"/>
      <c r="K234" s="40"/>
      <c r="L234" s="44"/>
      <c r="M234" s="236"/>
      <c r="N234" s="237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134</v>
      </c>
      <c r="AU234" s="17" t="s">
        <v>85</v>
      </c>
    </row>
    <row r="235" s="13" customFormat="1">
      <c r="A235" s="13"/>
      <c r="B235" s="238"/>
      <c r="C235" s="239"/>
      <c r="D235" s="233" t="s">
        <v>138</v>
      </c>
      <c r="E235" s="240" t="s">
        <v>1</v>
      </c>
      <c r="F235" s="241" t="s">
        <v>350</v>
      </c>
      <c r="G235" s="239"/>
      <c r="H235" s="242">
        <v>9</v>
      </c>
      <c r="I235" s="243"/>
      <c r="J235" s="239"/>
      <c r="K235" s="239"/>
      <c r="L235" s="244"/>
      <c r="M235" s="245"/>
      <c r="N235" s="246"/>
      <c r="O235" s="246"/>
      <c r="P235" s="246"/>
      <c r="Q235" s="246"/>
      <c r="R235" s="246"/>
      <c r="S235" s="246"/>
      <c r="T235" s="24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138</v>
      </c>
      <c r="AU235" s="248" t="s">
        <v>85</v>
      </c>
      <c r="AV235" s="13" t="s">
        <v>85</v>
      </c>
      <c r="AW235" s="13" t="s">
        <v>32</v>
      </c>
      <c r="AX235" s="13" t="s">
        <v>76</v>
      </c>
      <c r="AY235" s="248" t="s">
        <v>128</v>
      </c>
    </row>
    <row r="236" s="14" customFormat="1">
      <c r="A236" s="14"/>
      <c r="B236" s="249"/>
      <c r="C236" s="250"/>
      <c r="D236" s="233" t="s">
        <v>138</v>
      </c>
      <c r="E236" s="251" t="s">
        <v>1</v>
      </c>
      <c r="F236" s="252" t="s">
        <v>356</v>
      </c>
      <c r="G236" s="250"/>
      <c r="H236" s="251" t="s">
        <v>1</v>
      </c>
      <c r="I236" s="253"/>
      <c r="J236" s="250"/>
      <c r="K236" s="250"/>
      <c r="L236" s="254"/>
      <c r="M236" s="255"/>
      <c r="N236" s="256"/>
      <c r="O236" s="256"/>
      <c r="P236" s="256"/>
      <c r="Q236" s="256"/>
      <c r="R236" s="256"/>
      <c r="S236" s="256"/>
      <c r="T236" s="25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8" t="s">
        <v>138</v>
      </c>
      <c r="AU236" s="258" t="s">
        <v>85</v>
      </c>
      <c r="AV236" s="14" t="s">
        <v>81</v>
      </c>
      <c r="AW236" s="14" t="s">
        <v>32</v>
      </c>
      <c r="AX236" s="14" t="s">
        <v>76</v>
      </c>
      <c r="AY236" s="258" t="s">
        <v>128</v>
      </c>
    </row>
    <row r="237" s="15" customFormat="1">
      <c r="A237" s="15"/>
      <c r="B237" s="259"/>
      <c r="C237" s="260"/>
      <c r="D237" s="233" t="s">
        <v>138</v>
      </c>
      <c r="E237" s="261" t="s">
        <v>1</v>
      </c>
      <c r="F237" s="262" t="s">
        <v>141</v>
      </c>
      <c r="G237" s="260"/>
      <c r="H237" s="263">
        <v>9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9" t="s">
        <v>138</v>
      </c>
      <c r="AU237" s="269" t="s">
        <v>85</v>
      </c>
      <c r="AV237" s="15" t="s">
        <v>91</v>
      </c>
      <c r="AW237" s="15" t="s">
        <v>32</v>
      </c>
      <c r="AX237" s="15" t="s">
        <v>81</v>
      </c>
      <c r="AY237" s="269" t="s">
        <v>128</v>
      </c>
    </row>
    <row r="238" s="12" customFormat="1" ht="22.8" customHeight="1">
      <c r="A238" s="12"/>
      <c r="B238" s="203"/>
      <c r="C238" s="204"/>
      <c r="D238" s="205" t="s">
        <v>75</v>
      </c>
      <c r="E238" s="217" t="s">
        <v>149</v>
      </c>
      <c r="F238" s="217" t="s">
        <v>357</v>
      </c>
      <c r="G238" s="204"/>
      <c r="H238" s="204"/>
      <c r="I238" s="207"/>
      <c r="J238" s="218">
        <f>BK238</f>
        <v>0</v>
      </c>
      <c r="K238" s="204"/>
      <c r="L238" s="209"/>
      <c r="M238" s="210"/>
      <c r="N238" s="211"/>
      <c r="O238" s="211"/>
      <c r="P238" s="212">
        <f>SUM(P239:P259)</f>
        <v>0</v>
      </c>
      <c r="Q238" s="211"/>
      <c r="R238" s="212">
        <f>SUM(R239:R259)</f>
        <v>0</v>
      </c>
      <c r="S238" s="211"/>
      <c r="T238" s="213">
        <f>SUM(T239:T259)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4" t="s">
        <v>81</v>
      </c>
      <c r="AT238" s="215" t="s">
        <v>75</v>
      </c>
      <c r="AU238" s="215" t="s">
        <v>81</v>
      </c>
      <c r="AY238" s="214" t="s">
        <v>128</v>
      </c>
      <c r="BK238" s="216">
        <f>SUM(BK239:BK259)</f>
        <v>0</v>
      </c>
    </row>
    <row r="239" s="2" customFormat="1" ht="24.15" customHeight="1">
      <c r="A239" s="38"/>
      <c r="B239" s="39"/>
      <c r="C239" s="219" t="s">
        <v>304</v>
      </c>
      <c r="D239" s="219" t="s">
        <v>130</v>
      </c>
      <c r="E239" s="220" t="s">
        <v>358</v>
      </c>
      <c r="F239" s="221" t="s">
        <v>359</v>
      </c>
      <c r="G239" s="222" t="s">
        <v>345</v>
      </c>
      <c r="H239" s="223">
        <v>7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41</v>
      </c>
      <c r="O239" s="91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91</v>
      </c>
      <c r="AT239" s="231" t="s">
        <v>130</v>
      </c>
      <c r="AU239" s="231" t="s">
        <v>85</v>
      </c>
      <c r="AY239" s="17" t="s">
        <v>128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81</v>
      </c>
      <c r="BK239" s="232">
        <f>ROUND(I239*H239,2)</f>
        <v>0</v>
      </c>
      <c r="BL239" s="17" t="s">
        <v>91</v>
      </c>
      <c r="BM239" s="231" t="s">
        <v>360</v>
      </c>
    </row>
    <row r="240" s="2" customFormat="1">
      <c r="A240" s="38"/>
      <c r="B240" s="39"/>
      <c r="C240" s="40"/>
      <c r="D240" s="233" t="s">
        <v>134</v>
      </c>
      <c r="E240" s="40"/>
      <c r="F240" s="234" t="s">
        <v>359</v>
      </c>
      <c r="G240" s="40"/>
      <c r="H240" s="40"/>
      <c r="I240" s="235"/>
      <c r="J240" s="40"/>
      <c r="K240" s="40"/>
      <c r="L240" s="44"/>
      <c r="M240" s="236"/>
      <c r="N240" s="237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134</v>
      </c>
      <c r="AU240" s="17" t="s">
        <v>85</v>
      </c>
    </row>
    <row r="241" s="13" customFormat="1">
      <c r="A241" s="13"/>
      <c r="B241" s="238"/>
      <c r="C241" s="239"/>
      <c r="D241" s="233" t="s">
        <v>138</v>
      </c>
      <c r="E241" s="240" t="s">
        <v>1</v>
      </c>
      <c r="F241" s="241" t="s">
        <v>158</v>
      </c>
      <c r="G241" s="239"/>
      <c r="H241" s="242">
        <v>7</v>
      </c>
      <c r="I241" s="243"/>
      <c r="J241" s="239"/>
      <c r="K241" s="239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138</v>
      </c>
      <c r="AU241" s="248" t="s">
        <v>85</v>
      </c>
      <c r="AV241" s="13" t="s">
        <v>85</v>
      </c>
      <c r="AW241" s="13" t="s">
        <v>32</v>
      </c>
      <c r="AX241" s="13" t="s">
        <v>76</v>
      </c>
      <c r="AY241" s="248" t="s">
        <v>128</v>
      </c>
    </row>
    <row r="242" s="14" customFormat="1">
      <c r="A242" s="14"/>
      <c r="B242" s="249"/>
      <c r="C242" s="250"/>
      <c r="D242" s="233" t="s">
        <v>138</v>
      </c>
      <c r="E242" s="251" t="s">
        <v>1</v>
      </c>
      <c r="F242" s="252" t="s">
        <v>361</v>
      </c>
      <c r="G242" s="250"/>
      <c r="H242" s="251" t="s">
        <v>1</v>
      </c>
      <c r="I242" s="253"/>
      <c r="J242" s="250"/>
      <c r="K242" s="250"/>
      <c r="L242" s="254"/>
      <c r="M242" s="255"/>
      <c r="N242" s="256"/>
      <c r="O242" s="256"/>
      <c r="P242" s="256"/>
      <c r="Q242" s="256"/>
      <c r="R242" s="256"/>
      <c r="S242" s="256"/>
      <c r="T242" s="25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8" t="s">
        <v>138</v>
      </c>
      <c r="AU242" s="258" t="s">
        <v>85</v>
      </c>
      <c r="AV242" s="14" t="s">
        <v>81</v>
      </c>
      <c r="AW242" s="14" t="s">
        <v>32</v>
      </c>
      <c r="AX242" s="14" t="s">
        <v>76</v>
      </c>
      <c r="AY242" s="258" t="s">
        <v>128</v>
      </c>
    </row>
    <row r="243" s="15" customFormat="1">
      <c r="A243" s="15"/>
      <c r="B243" s="259"/>
      <c r="C243" s="260"/>
      <c r="D243" s="233" t="s">
        <v>138</v>
      </c>
      <c r="E243" s="261" t="s">
        <v>1</v>
      </c>
      <c r="F243" s="262" t="s">
        <v>141</v>
      </c>
      <c r="G243" s="260"/>
      <c r="H243" s="263">
        <v>7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9" t="s">
        <v>138</v>
      </c>
      <c r="AU243" s="269" t="s">
        <v>85</v>
      </c>
      <c r="AV243" s="15" t="s">
        <v>91</v>
      </c>
      <c r="AW243" s="15" t="s">
        <v>32</v>
      </c>
      <c r="AX243" s="15" t="s">
        <v>81</v>
      </c>
      <c r="AY243" s="269" t="s">
        <v>128</v>
      </c>
    </row>
    <row r="244" s="2" customFormat="1" ht="24.15" customHeight="1">
      <c r="A244" s="38"/>
      <c r="B244" s="39"/>
      <c r="C244" s="274" t="s">
        <v>362</v>
      </c>
      <c r="D244" s="274" t="s">
        <v>202</v>
      </c>
      <c r="E244" s="275" t="s">
        <v>363</v>
      </c>
      <c r="F244" s="276" t="s">
        <v>364</v>
      </c>
      <c r="G244" s="277" t="s">
        <v>345</v>
      </c>
      <c r="H244" s="278">
        <v>7</v>
      </c>
      <c r="I244" s="279"/>
      <c r="J244" s="280">
        <f>ROUND(I244*H244,2)</f>
        <v>0</v>
      </c>
      <c r="K244" s="281"/>
      <c r="L244" s="282"/>
      <c r="M244" s="283" t="s">
        <v>1</v>
      </c>
      <c r="N244" s="284" t="s">
        <v>41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149</v>
      </c>
      <c r="AT244" s="231" t="s">
        <v>202</v>
      </c>
      <c r="AU244" s="231" t="s">
        <v>85</v>
      </c>
      <c r="AY244" s="17" t="s">
        <v>128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81</v>
      </c>
      <c r="BK244" s="232">
        <f>ROUND(I244*H244,2)</f>
        <v>0</v>
      </c>
      <c r="BL244" s="17" t="s">
        <v>91</v>
      </c>
      <c r="BM244" s="231" t="s">
        <v>365</v>
      </c>
    </row>
    <row r="245" s="2" customFormat="1">
      <c r="A245" s="38"/>
      <c r="B245" s="39"/>
      <c r="C245" s="40"/>
      <c r="D245" s="233" t="s">
        <v>134</v>
      </c>
      <c r="E245" s="40"/>
      <c r="F245" s="234" t="s">
        <v>364</v>
      </c>
      <c r="G245" s="40"/>
      <c r="H245" s="40"/>
      <c r="I245" s="235"/>
      <c r="J245" s="40"/>
      <c r="K245" s="40"/>
      <c r="L245" s="44"/>
      <c r="M245" s="236"/>
      <c r="N245" s="237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134</v>
      </c>
      <c r="AU245" s="17" t="s">
        <v>85</v>
      </c>
    </row>
    <row r="246" s="13" customFormat="1">
      <c r="A246" s="13"/>
      <c r="B246" s="238"/>
      <c r="C246" s="239"/>
      <c r="D246" s="233" t="s">
        <v>138</v>
      </c>
      <c r="E246" s="240" t="s">
        <v>1</v>
      </c>
      <c r="F246" s="241" t="s">
        <v>366</v>
      </c>
      <c r="G246" s="239"/>
      <c r="H246" s="242">
        <v>7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138</v>
      </c>
      <c r="AU246" s="248" t="s">
        <v>85</v>
      </c>
      <c r="AV246" s="13" t="s">
        <v>85</v>
      </c>
      <c r="AW246" s="13" t="s">
        <v>32</v>
      </c>
      <c r="AX246" s="13" t="s">
        <v>76</v>
      </c>
      <c r="AY246" s="248" t="s">
        <v>128</v>
      </c>
    </row>
    <row r="247" s="15" customFormat="1">
      <c r="A247" s="15"/>
      <c r="B247" s="259"/>
      <c r="C247" s="260"/>
      <c r="D247" s="233" t="s">
        <v>138</v>
      </c>
      <c r="E247" s="261" t="s">
        <v>1</v>
      </c>
      <c r="F247" s="262" t="s">
        <v>141</v>
      </c>
      <c r="G247" s="260"/>
      <c r="H247" s="263">
        <v>7</v>
      </c>
      <c r="I247" s="264"/>
      <c r="J247" s="260"/>
      <c r="K247" s="260"/>
      <c r="L247" s="265"/>
      <c r="M247" s="266"/>
      <c r="N247" s="267"/>
      <c r="O247" s="267"/>
      <c r="P247" s="267"/>
      <c r="Q247" s="267"/>
      <c r="R247" s="267"/>
      <c r="S247" s="267"/>
      <c r="T247" s="26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9" t="s">
        <v>138</v>
      </c>
      <c r="AU247" s="269" t="s">
        <v>85</v>
      </c>
      <c r="AV247" s="15" t="s">
        <v>91</v>
      </c>
      <c r="AW247" s="15" t="s">
        <v>32</v>
      </c>
      <c r="AX247" s="15" t="s">
        <v>81</v>
      </c>
      <c r="AY247" s="269" t="s">
        <v>128</v>
      </c>
    </row>
    <row r="248" s="2" customFormat="1" ht="24.15" customHeight="1">
      <c r="A248" s="38"/>
      <c r="B248" s="39"/>
      <c r="C248" s="219" t="s">
        <v>309</v>
      </c>
      <c r="D248" s="219" t="s">
        <v>130</v>
      </c>
      <c r="E248" s="220" t="s">
        <v>367</v>
      </c>
      <c r="F248" s="221" t="s">
        <v>368</v>
      </c>
      <c r="G248" s="222" t="s">
        <v>177</v>
      </c>
      <c r="H248" s="223">
        <v>13.720000000000001</v>
      </c>
      <c r="I248" s="224"/>
      <c r="J248" s="225">
        <f>ROUND(I248*H248,2)</f>
        <v>0</v>
      </c>
      <c r="K248" s="226"/>
      <c r="L248" s="44"/>
      <c r="M248" s="227" t="s">
        <v>1</v>
      </c>
      <c r="N248" s="228" t="s">
        <v>41</v>
      </c>
      <c r="O248" s="91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1" t="s">
        <v>91</v>
      </c>
      <c r="AT248" s="231" t="s">
        <v>130</v>
      </c>
      <c r="AU248" s="231" t="s">
        <v>85</v>
      </c>
      <c r="AY248" s="17" t="s">
        <v>128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7" t="s">
        <v>81</v>
      </c>
      <c r="BK248" s="232">
        <f>ROUND(I248*H248,2)</f>
        <v>0</v>
      </c>
      <c r="BL248" s="17" t="s">
        <v>91</v>
      </c>
      <c r="BM248" s="231" t="s">
        <v>369</v>
      </c>
    </row>
    <row r="249" s="2" customFormat="1">
      <c r="A249" s="38"/>
      <c r="B249" s="39"/>
      <c r="C249" s="40"/>
      <c r="D249" s="233" t="s">
        <v>134</v>
      </c>
      <c r="E249" s="40"/>
      <c r="F249" s="234" t="s">
        <v>368</v>
      </c>
      <c r="G249" s="40"/>
      <c r="H249" s="40"/>
      <c r="I249" s="235"/>
      <c r="J249" s="40"/>
      <c r="K249" s="40"/>
      <c r="L249" s="44"/>
      <c r="M249" s="236"/>
      <c r="N249" s="237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134</v>
      </c>
      <c r="AU249" s="17" t="s">
        <v>85</v>
      </c>
    </row>
    <row r="250" s="13" customFormat="1">
      <c r="A250" s="13"/>
      <c r="B250" s="238"/>
      <c r="C250" s="239"/>
      <c r="D250" s="233" t="s">
        <v>138</v>
      </c>
      <c r="E250" s="240" t="s">
        <v>1</v>
      </c>
      <c r="F250" s="241" t="s">
        <v>370</v>
      </c>
      <c r="G250" s="239"/>
      <c r="H250" s="242">
        <v>13.720000000000001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138</v>
      </c>
      <c r="AU250" s="248" t="s">
        <v>85</v>
      </c>
      <c r="AV250" s="13" t="s">
        <v>85</v>
      </c>
      <c r="AW250" s="13" t="s">
        <v>32</v>
      </c>
      <c r="AX250" s="13" t="s">
        <v>76</v>
      </c>
      <c r="AY250" s="248" t="s">
        <v>128</v>
      </c>
    </row>
    <row r="251" s="14" customFormat="1">
      <c r="A251" s="14"/>
      <c r="B251" s="249"/>
      <c r="C251" s="250"/>
      <c r="D251" s="233" t="s">
        <v>138</v>
      </c>
      <c r="E251" s="251" t="s">
        <v>1</v>
      </c>
      <c r="F251" s="252" t="s">
        <v>371</v>
      </c>
      <c r="G251" s="250"/>
      <c r="H251" s="251" t="s">
        <v>1</v>
      </c>
      <c r="I251" s="253"/>
      <c r="J251" s="250"/>
      <c r="K251" s="250"/>
      <c r="L251" s="254"/>
      <c r="M251" s="255"/>
      <c r="N251" s="256"/>
      <c r="O251" s="256"/>
      <c r="P251" s="256"/>
      <c r="Q251" s="256"/>
      <c r="R251" s="256"/>
      <c r="S251" s="256"/>
      <c r="T251" s="25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8" t="s">
        <v>138</v>
      </c>
      <c r="AU251" s="258" t="s">
        <v>85</v>
      </c>
      <c r="AV251" s="14" t="s">
        <v>81</v>
      </c>
      <c r="AW251" s="14" t="s">
        <v>32</v>
      </c>
      <c r="AX251" s="14" t="s">
        <v>76</v>
      </c>
      <c r="AY251" s="258" t="s">
        <v>128</v>
      </c>
    </row>
    <row r="252" s="14" customFormat="1">
      <c r="A252" s="14"/>
      <c r="B252" s="249"/>
      <c r="C252" s="250"/>
      <c r="D252" s="233" t="s">
        <v>138</v>
      </c>
      <c r="E252" s="251" t="s">
        <v>1</v>
      </c>
      <c r="F252" s="252" t="s">
        <v>372</v>
      </c>
      <c r="G252" s="250"/>
      <c r="H252" s="251" t="s">
        <v>1</v>
      </c>
      <c r="I252" s="253"/>
      <c r="J252" s="250"/>
      <c r="K252" s="250"/>
      <c r="L252" s="254"/>
      <c r="M252" s="255"/>
      <c r="N252" s="256"/>
      <c r="O252" s="256"/>
      <c r="P252" s="256"/>
      <c r="Q252" s="256"/>
      <c r="R252" s="256"/>
      <c r="S252" s="256"/>
      <c r="T252" s="25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8" t="s">
        <v>138</v>
      </c>
      <c r="AU252" s="258" t="s">
        <v>85</v>
      </c>
      <c r="AV252" s="14" t="s">
        <v>81</v>
      </c>
      <c r="AW252" s="14" t="s">
        <v>32</v>
      </c>
      <c r="AX252" s="14" t="s">
        <v>76</v>
      </c>
      <c r="AY252" s="258" t="s">
        <v>128</v>
      </c>
    </row>
    <row r="253" s="15" customFormat="1">
      <c r="A253" s="15"/>
      <c r="B253" s="259"/>
      <c r="C253" s="260"/>
      <c r="D253" s="233" t="s">
        <v>138</v>
      </c>
      <c r="E253" s="261" t="s">
        <v>1</v>
      </c>
      <c r="F253" s="262" t="s">
        <v>141</v>
      </c>
      <c r="G253" s="260"/>
      <c r="H253" s="263">
        <v>13.720000000000001</v>
      </c>
      <c r="I253" s="264"/>
      <c r="J253" s="260"/>
      <c r="K253" s="260"/>
      <c r="L253" s="265"/>
      <c r="M253" s="266"/>
      <c r="N253" s="267"/>
      <c r="O253" s="267"/>
      <c r="P253" s="267"/>
      <c r="Q253" s="267"/>
      <c r="R253" s="267"/>
      <c r="S253" s="267"/>
      <c r="T253" s="268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9" t="s">
        <v>138</v>
      </c>
      <c r="AU253" s="269" t="s">
        <v>85</v>
      </c>
      <c r="AV253" s="15" t="s">
        <v>91</v>
      </c>
      <c r="AW253" s="15" t="s">
        <v>32</v>
      </c>
      <c r="AX253" s="15" t="s">
        <v>81</v>
      </c>
      <c r="AY253" s="269" t="s">
        <v>128</v>
      </c>
    </row>
    <row r="254" s="2" customFormat="1" ht="16.5" customHeight="1">
      <c r="A254" s="38"/>
      <c r="B254" s="39"/>
      <c r="C254" s="219" t="s">
        <v>373</v>
      </c>
      <c r="D254" s="219" t="s">
        <v>130</v>
      </c>
      <c r="E254" s="220" t="s">
        <v>374</v>
      </c>
      <c r="F254" s="221" t="s">
        <v>375</v>
      </c>
      <c r="G254" s="222" t="s">
        <v>137</v>
      </c>
      <c r="H254" s="223">
        <v>39.200000000000003</v>
      </c>
      <c r="I254" s="224"/>
      <c r="J254" s="225">
        <f>ROUND(I254*H254,2)</f>
        <v>0</v>
      </c>
      <c r="K254" s="226"/>
      <c r="L254" s="44"/>
      <c r="M254" s="227" t="s">
        <v>1</v>
      </c>
      <c r="N254" s="228" t="s">
        <v>41</v>
      </c>
      <c r="O254" s="91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1" t="s">
        <v>91</v>
      </c>
      <c r="AT254" s="231" t="s">
        <v>130</v>
      </c>
      <c r="AU254" s="231" t="s">
        <v>85</v>
      </c>
      <c r="AY254" s="17" t="s">
        <v>128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7" t="s">
        <v>81</v>
      </c>
      <c r="BK254" s="232">
        <f>ROUND(I254*H254,2)</f>
        <v>0</v>
      </c>
      <c r="BL254" s="17" t="s">
        <v>91</v>
      </c>
      <c r="BM254" s="231" t="s">
        <v>376</v>
      </c>
    </row>
    <row r="255" s="2" customFormat="1">
      <c r="A255" s="38"/>
      <c r="B255" s="39"/>
      <c r="C255" s="40"/>
      <c r="D255" s="233" t="s">
        <v>134</v>
      </c>
      <c r="E255" s="40"/>
      <c r="F255" s="234" t="s">
        <v>375</v>
      </c>
      <c r="G255" s="40"/>
      <c r="H255" s="40"/>
      <c r="I255" s="235"/>
      <c r="J255" s="40"/>
      <c r="K255" s="40"/>
      <c r="L255" s="44"/>
      <c r="M255" s="236"/>
      <c r="N255" s="237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134</v>
      </c>
      <c r="AU255" s="17" t="s">
        <v>85</v>
      </c>
    </row>
    <row r="256" s="13" customFormat="1">
      <c r="A256" s="13"/>
      <c r="B256" s="238"/>
      <c r="C256" s="239"/>
      <c r="D256" s="233" t="s">
        <v>138</v>
      </c>
      <c r="E256" s="240" t="s">
        <v>1</v>
      </c>
      <c r="F256" s="241" t="s">
        <v>377</v>
      </c>
      <c r="G256" s="239"/>
      <c r="H256" s="242">
        <v>39.200000000000003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138</v>
      </c>
      <c r="AU256" s="248" t="s">
        <v>85</v>
      </c>
      <c r="AV256" s="13" t="s">
        <v>85</v>
      </c>
      <c r="AW256" s="13" t="s">
        <v>32</v>
      </c>
      <c r="AX256" s="13" t="s">
        <v>76</v>
      </c>
      <c r="AY256" s="248" t="s">
        <v>128</v>
      </c>
    </row>
    <row r="257" s="14" customFormat="1">
      <c r="A257" s="14"/>
      <c r="B257" s="249"/>
      <c r="C257" s="250"/>
      <c r="D257" s="233" t="s">
        <v>138</v>
      </c>
      <c r="E257" s="251" t="s">
        <v>1</v>
      </c>
      <c r="F257" s="252" t="s">
        <v>378</v>
      </c>
      <c r="G257" s="250"/>
      <c r="H257" s="251" t="s">
        <v>1</v>
      </c>
      <c r="I257" s="253"/>
      <c r="J257" s="250"/>
      <c r="K257" s="250"/>
      <c r="L257" s="254"/>
      <c r="M257" s="255"/>
      <c r="N257" s="256"/>
      <c r="O257" s="256"/>
      <c r="P257" s="256"/>
      <c r="Q257" s="256"/>
      <c r="R257" s="256"/>
      <c r="S257" s="256"/>
      <c r="T257" s="25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8" t="s">
        <v>138</v>
      </c>
      <c r="AU257" s="258" t="s">
        <v>85</v>
      </c>
      <c r="AV257" s="14" t="s">
        <v>81</v>
      </c>
      <c r="AW257" s="14" t="s">
        <v>32</v>
      </c>
      <c r="AX257" s="14" t="s">
        <v>76</v>
      </c>
      <c r="AY257" s="258" t="s">
        <v>128</v>
      </c>
    </row>
    <row r="258" s="14" customFormat="1">
      <c r="A258" s="14"/>
      <c r="B258" s="249"/>
      <c r="C258" s="250"/>
      <c r="D258" s="233" t="s">
        <v>138</v>
      </c>
      <c r="E258" s="251" t="s">
        <v>1</v>
      </c>
      <c r="F258" s="252" t="s">
        <v>379</v>
      </c>
      <c r="G258" s="250"/>
      <c r="H258" s="251" t="s">
        <v>1</v>
      </c>
      <c r="I258" s="253"/>
      <c r="J258" s="250"/>
      <c r="K258" s="250"/>
      <c r="L258" s="254"/>
      <c r="M258" s="255"/>
      <c r="N258" s="256"/>
      <c r="O258" s="256"/>
      <c r="P258" s="256"/>
      <c r="Q258" s="256"/>
      <c r="R258" s="256"/>
      <c r="S258" s="256"/>
      <c r="T258" s="25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8" t="s">
        <v>138</v>
      </c>
      <c r="AU258" s="258" t="s">
        <v>85</v>
      </c>
      <c r="AV258" s="14" t="s">
        <v>81</v>
      </c>
      <c r="AW258" s="14" t="s">
        <v>32</v>
      </c>
      <c r="AX258" s="14" t="s">
        <v>76</v>
      </c>
      <c r="AY258" s="258" t="s">
        <v>128</v>
      </c>
    </row>
    <row r="259" s="15" customFormat="1">
      <c r="A259" s="15"/>
      <c r="B259" s="259"/>
      <c r="C259" s="260"/>
      <c r="D259" s="233" t="s">
        <v>138</v>
      </c>
      <c r="E259" s="261" t="s">
        <v>1</v>
      </c>
      <c r="F259" s="262" t="s">
        <v>141</v>
      </c>
      <c r="G259" s="260"/>
      <c r="H259" s="263">
        <v>39.200000000000003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9" t="s">
        <v>138</v>
      </c>
      <c r="AU259" s="269" t="s">
        <v>85</v>
      </c>
      <c r="AV259" s="15" t="s">
        <v>91</v>
      </c>
      <c r="AW259" s="15" t="s">
        <v>32</v>
      </c>
      <c r="AX259" s="15" t="s">
        <v>81</v>
      </c>
      <c r="AY259" s="269" t="s">
        <v>128</v>
      </c>
    </row>
    <row r="260" s="12" customFormat="1" ht="22.8" customHeight="1">
      <c r="A260" s="12"/>
      <c r="B260" s="203"/>
      <c r="C260" s="204"/>
      <c r="D260" s="205" t="s">
        <v>75</v>
      </c>
      <c r="E260" s="217" t="s">
        <v>169</v>
      </c>
      <c r="F260" s="217" t="s">
        <v>380</v>
      </c>
      <c r="G260" s="204"/>
      <c r="H260" s="204"/>
      <c r="I260" s="207"/>
      <c r="J260" s="218">
        <f>BK260</f>
        <v>0</v>
      </c>
      <c r="K260" s="204"/>
      <c r="L260" s="209"/>
      <c r="M260" s="210"/>
      <c r="N260" s="211"/>
      <c r="O260" s="211"/>
      <c r="P260" s="212">
        <f>SUM(P261:P295)</f>
        <v>0</v>
      </c>
      <c r="Q260" s="211"/>
      <c r="R260" s="212">
        <f>SUM(R261:R295)</f>
        <v>0</v>
      </c>
      <c r="S260" s="211"/>
      <c r="T260" s="213">
        <f>SUM(T261:T295)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4" t="s">
        <v>81</v>
      </c>
      <c r="AT260" s="215" t="s">
        <v>75</v>
      </c>
      <c r="AU260" s="215" t="s">
        <v>81</v>
      </c>
      <c r="AY260" s="214" t="s">
        <v>128</v>
      </c>
      <c r="BK260" s="216">
        <f>SUM(BK261:BK295)</f>
        <v>0</v>
      </c>
    </row>
    <row r="261" s="2" customFormat="1" ht="16.5" customHeight="1">
      <c r="A261" s="38"/>
      <c r="B261" s="39"/>
      <c r="C261" s="219" t="s">
        <v>314</v>
      </c>
      <c r="D261" s="219" t="s">
        <v>130</v>
      </c>
      <c r="E261" s="220" t="s">
        <v>91</v>
      </c>
      <c r="F261" s="221" t="s">
        <v>381</v>
      </c>
      <c r="G261" s="222" t="s">
        <v>382</v>
      </c>
      <c r="H261" s="223">
        <v>1</v>
      </c>
      <c r="I261" s="224"/>
      <c r="J261" s="225">
        <f>ROUND(I261*H261,2)</f>
        <v>0</v>
      </c>
      <c r="K261" s="226"/>
      <c r="L261" s="44"/>
      <c r="M261" s="227" t="s">
        <v>1</v>
      </c>
      <c r="N261" s="228" t="s">
        <v>41</v>
      </c>
      <c r="O261" s="91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91</v>
      </c>
      <c r="AT261" s="231" t="s">
        <v>130</v>
      </c>
      <c r="AU261" s="231" t="s">
        <v>85</v>
      </c>
      <c r="AY261" s="17" t="s">
        <v>128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7" t="s">
        <v>81</v>
      </c>
      <c r="BK261" s="232">
        <f>ROUND(I261*H261,2)</f>
        <v>0</v>
      </c>
      <c r="BL261" s="17" t="s">
        <v>91</v>
      </c>
      <c r="BM261" s="231" t="s">
        <v>383</v>
      </c>
    </row>
    <row r="262" s="2" customFormat="1">
      <c r="A262" s="38"/>
      <c r="B262" s="39"/>
      <c r="C262" s="40"/>
      <c r="D262" s="233" t="s">
        <v>134</v>
      </c>
      <c r="E262" s="40"/>
      <c r="F262" s="234" t="s">
        <v>381</v>
      </c>
      <c r="G262" s="40"/>
      <c r="H262" s="40"/>
      <c r="I262" s="235"/>
      <c r="J262" s="40"/>
      <c r="K262" s="40"/>
      <c r="L262" s="44"/>
      <c r="M262" s="236"/>
      <c r="N262" s="237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134</v>
      </c>
      <c r="AU262" s="17" t="s">
        <v>85</v>
      </c>
    </row>
    <row r="263" s="13" customFormat="1">
      <c r="A263" s="13"/>
      <c r="B263" s="238"/>
      <c r="C263" s="239"/>
      <c r="D263" s="233" t="s">
        <v>138</v>
      </c>
      <c r="E263" s="240" t="s">
        <v>1</v>
      </c>
      <c r="F263" s="241" t="s">
        <v>81</v>
      </c>
      <c r="G263" s="239"/>
      <c r="H263" s="242">
        <v>1</v>
      </c>
      <c r="I263" s="243"/>
      <c r="J263" s="239"/>
      <c r="K263" s="239"/>
      <c r="L263" s="244"/>
      <c r="M263" s="245"/>
      <c r="N263" s="246"/>
      <c r="O263" s="246"/>
      <c r="P263" s="246"/>
      <c r="Q263" s="246"/>
      <c r="R263" s="246"/>
      <c r="S263" s="246"/>
      <c r="T263" s="24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8" t="s">
        <v>138</v>
      </c>
      <c r="AU263" s="248" t="s">
        <v>85</v>
      </c>
      <c r="AV263" s="13" t="s">
        <v>85</v>
      </c>
      <c r="AW263" s="13" t="s">
        <v>32</v>
      </c>
      <c r="AX263" s="13" t="s">
        <v>76</v>
      </c>
      <c r="AY263" s="248" t="s">
        <v>128</v>
      </c>
    </row>
    <row r="264" s="14" customFormat="1">
      <c r="A264" s="14"/>
      <c r="B264" s="249"/>
      <c r="C264" s="250"/>
      <c r="D264" s="233" t="s">
        <v>138</v>
      </c>
      <c r="E264" s="251" t="s">
        <v>1</v>
      </c>
      <c r="F264" s="252" t="s">
        <v>384</v>
      </c>
      <c r="G264" s="250"/>
      <c r="H264" s="251" t="s">
        <v>1</v>
      </c>
      <c r="I264" s="253"/>
      <c r="J264" s="250"/>
      <c r="K264" s="250"/>
      <c r="L264" s="254"/>
      <c r="M264" s="255"/>
      <c r="N264" s="256"/>
      <c r="O264" s="256"/>
      <c r="P264" s="256"/>
      <c r="Q264" s="256"/>
      <c r="R264" s="256"/>
      <c r="S264" s="256"/>
      <c r="T264" s="25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8" t="s">
        <v>138</v>
      </c>
      <c r="AU264" s="258" t="s">
        <v>85</v>
      </c>
      <c r="AV264" s="14" t="s">
        <v>81</v>
      </c>
      <c r="AW264" s="14" t="s">
        <v>32</v>
      </c>
      <c r="AX264" s="14" t="s">
        <v>76</v>
      </c>
      <c r="AY264" s="258" t="s">
        <v>128</v>
      </c>
    </row>
    <row r="265" s="15" customFormat="1">
      <c r="A265" s="15"/>
      <c r="B265" s="259"/>
      <c r="C265" s="260"/>
      <c r="D265" s="233" t="s">
        <v>138</v>
      </c>
      <c r="E265" s="261" t="s">
        <v>1</v>
      </c>
      <c r="F265" s="262" t="s">
        <v>141</v>
      </c>
      <c r="G265" s="260"/>
      <c r="H265" s="263">
        <v>1</v>
      </c>
      <c r="I265" s="264"/>
      <c r="J265" s="260"/>
      <c r="K265" s="260"/>
      <c r="L265" s="265"/>
      <c r="M265" s="266"/>
      <c r="N265" s="267"/>
      <c r="O265" s="267"/>
      <c r="P265" s="267"/>
      <c r="Q265" s="267"/>
      <c r="R265" s="267"/>
      <c r="S265" s="267"/>
      <c r="T265" s="26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9" t="s">
        <v>138</v>
      </c>
      <c r="AU265" s="269" t="s">
        <v>85</v>
      </c>
      <c r="AV265" s="15" t="s">
        <v>91</v>
      </c>
      <c r="AW265" s="15" t="s">
        <v>32</v>
      </c>
      <c r="AX265" s="15" t="s">
        <v>81</v>
      </c>
      <c r="AY265" s="269" t="s">
        <v>128</v>
      </c>
    </row>
    <row r="266" s="2" customFormat="1" ht="24.15" customHeight="1">
      <c r="A266" s="38"/>
      <c r="B266" s="39"/>
      <c r="C266" s="274" t="s">
        <v>385</v>
      </c>
      <c r="D266" s="274" t="s">
        <v>202</v>
      </c>
      <c r="E266" s="275" t="s">
        <v>81</v>
      </c>
      <c r="F266" s="276" t="s">
        <v>386</v>
      </c>
      <c r="G266" s="277" t="s">
        <v>133</v>
      </c>
      <c r="H266" s="278">
        <v>1</v>
      </c>
      <c r="I266" s="279"/>
      <c r="J266" s="280">
        <f>ROUND(I266*H266,2)</f>
        <v>0</v>
      </c>
      <c r="K266" s="281"/>
      <c r="L266" s="282"/>
      <c r="M266" s="283" t="s">
        <v>1</v>
      </c>
      <c r="N266" s="284" t="s">
        <v>41</v>
      </c>
      <c r="O266" s="91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149</v>
      </c>
      <c r="AT266" s="231" t="s">
        <v>202</v>
      </c>
      <c r="AU266" s="231" t="s">
        <v>85</v>
      </c>
      <c r="AY266" s="17" t="s">
        <v>128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7" t="s">
        <v>81</v>
      </c>
      <c r="BK266" s="232">
        <f>ROUND(I266*H266,2)</f>
        <v>0</v>
      </c>
      <c r="BL266" s="17" t="s">
        <v>91</v>
      </c>
      <c r="BM266" s="231" t="s">
        <v>387</v>
      </c>
    </row>
    <row r="267" s="2" customFormat="1">
      <c r="A267" s="38"/>
      <c r="B267" s="39"/>
      <c r="C267" s="40"/>
      <c r="D267" s="233" t="s">
        <v>134</v>
      </c>
      <c r="E267" s="40"/>
      <c r="F267" s="234" t="s">
        <v>386</v>
      </c>
      <c r="G267" s="40"/>
      <c r="H267" s="40"/>
      <c r="I267" s="235"/>
      <c r="J267" s="40"/>
      <c r="K267" s="40"/>
      <c r="L267" s="44"/>
      <c r="M267" s="236"/>
      <c r="N267" s="237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134</v>
      </c>
      <c r="AU267" s="17" t="s">
        <v>85</v>
      </c>
    </row>
    <row r="268" s="13" customFormat="1">
      <c r="A268" s="13"/>
      <c r="B268" s="238"/>
      <c r="C268" s="239"/>
      <c r="D268" s="233" t="s">
        <v>138</v>
      </c>
      <c r="E268" s="240" t="s">
        <v>1</v>
      </c>
      <c r="F268" s="241" t="s">
        <v>81</v>
      </c>
      <c r="G268" s="239"/>
      <c r="H268" s="242">
        <v>1</v>
      </c>
      <c r="I268" s="243"/>
      <c r="J268" s="239"/>
      <c r="K268" s="239"/>
      <c r="L268" s="244"/>
      <c r="M268" s="245"/>
      <c r="N268" s="246"/>
      <c r="O268" s="246"/>
      <c r="P268" s="246"/>
      <c r="Q268" s="246"/>
      <c r="R268" s="246"/>
      <c r="S268" s="246"/>
      <c r="T268" s="24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8" t="s">
        <v>138</v>
      </c>
      <c r="AU268" s="248" t="s">
        <v>85</v>
      </c>
      <c r="AV268" s="13" t="s">
        <v>85</v>
      </c>
      <c r="AW268" s="13" t="s">
        <v>32</v>
      </c>
      <c r="AX268" s="13" t="s">
        <v>76</v>
      </c>
      <c r="AY268" s="248" t="s">
        <v>128</v>
      </c>
    </row>
    <row r="269" s="14" customFormat="1">
      <c r="A269" s="14"/>
      <c r="B269" s="249"/>
      <c r="C269" s="250"/>
      <c r="D269" s="233" t="s">
        <v>138</v>
      </c>
      <c r="E269" s="251" t="s">
        <v>1</v>
      </c>
      <c r="F269" s="252" t="s">
        <v>388</v>
      </c>
      <c r="G269" s="250"/>
      <c r="H269" s="251" t="s">
        <v>1</v>
      </c>
      <c r="I269" s="253"/>
      <c r="J269" s="250"/>
      <c r="K269" s="250"/>
      <c r="L269" s="254"/>
      <c r="M269" s="255"/>
      <c r="N269" s="256"/>
      <c r="O269" s="256"/>
      <c r="P269" s="256"/>
      <c r="Q269" s="256"/>
      <c r="R269" s="256"/>
      <c r="S269" s="256"/>
      <c r="T269" s="25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8" t="s">
        <v>138</v>
      </c>
      <c r="AU269" s="258" t="s">
        <v>85</v>
      </c>
      <c r="AV269" s="14" t="s">
        <v>81</v>
      </c>
      <c r="AW269" s="14" t="s">
        <v>32</v>
      </c>
      <c r="AX269" s="14" t="s">
        <v>76</v>
      </c>
      <c r="AY269" s="258" t="s">
        <v>128</v>
      </c>
    </row>
    <row r="270" s="15" customFormat="1">
      <c r="A270" s="15"/>
      <c r="B270" s="259"/>
      <c r="C270" s="260"/>
      <c r="D270" s="233" t="s">
        <v>138</v>
      </c>
      <c r="E270" s="261" t="s">
        <v>1</v>
      </c>
      <c r="F270" s="262" t="s">
        <v>141</v>
      </c>
      <c r="G270" s="260"/>
      <c r="H270" s="263">
        <v>1</v>
      </c>
      <c r="I270" s="264"/>
      <c r="J270" s="260"/>
      <c r="K270" s="260"/>
      <c r="L270" s="265"/>
      <c r="M270" s="266"/>
      <c r="N270" s="267"/>
      <c r="O270" s="267"/>
      <c r="P270" s="267"/>
      <c r="Q270" s="267"/>
      <c r="R270" s="267"/>
      <c r="S270" s="267"/>
      <c r="T270" s="268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9" t="s">
        <v>138</v>
      </c>
      <c r="AU270" s="269" t="s">
        <v>85</v>
      </c>
      <c r="AV270" s="15" t="s">
        <v>91</v>
      </c>
      <c r="AW270" s="15" t="s">
        <v>32</v>
      </c>
      <c r="AX270" s="15" t="s">
        <v>81</v>
      </c>
      <c r="AY270" s="269" t="s">
        <v>128</v>
      </c>
    </row>
    <row r="271" s="2" customFormat="1" ht="16.5" customHeight="1">
      <c r="A271" s="38"/>
      <c r="B271" s="39"/>
      <c r="C271" s="274" t="s">
        <v>319</v>
      </c>
      <c r="D271" s="274" t="s">
        <v>202</v>
      </c>
      <c r="E271" s="275" t="s">
        <v>91</v>
      </c>
      <c r="F271" s="276" t="s">
        <v>389</v>
      </c>
      <c r="G271" s="277" t="s">
        <v>382</v>
      </c>
      <c r="H271" s="278">
        <v>1</v>
      </c>
      <c r="I271" s="279"/>
      <c r="J271" s="280">
        <f>ROUND(I271*H271,2)</f>
        <v>0</v>
      </c>
      <c r="K271" s="281"/>
      <c r="L271" s="282"/>
      <c r="M271" s="283" t="s">
        <v>1</v>
      </c>
      <c r="N271" s="284" t="s">
        <v>41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149</v>
      </c>
      <c r="AT271" s="231" t="s">
        <v>202</v>
      </c>
      <c r="AU271" s="231" t="s">
        <v>85</v>
      </c>
      <c r="AY271" s="17" t="s">
        <v>128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81</v>
      </c>
      <c r="BK271" s="232">
        <f>ROUND(I271*H271,2)</f>
        <v>0</v>
      </c>
      <c r="BL271" s="17" t="s">
        <v>91</v>
      </c>
      <c r="BM271" s="231" t="s">
        <v>390</v>
      </c>
    </row>
    <row r="272" s="2" customFormat="1">
      <c r="A272" s="38"/>
      <c r="B272" s="39"/>
      <c r="C272" s="40"/>
      <c r="D272" s="233" t="s">
        <v>134</v>
      </c>
      <c r="E272" s="40"/>
      <c r="F272" s="234" t="s">
        <v>389</v>
      </c>
      <c r="G272" s="40"/>
      <c r="H272" s="40"/>
      <c r="I272" s="235"/>
      <c r="J272" s="40"/>
      <c r="K272" s="40"/>
      <c r="L272" s="44"/>
      <c r="M272" s="236"/>
      <c r="N272" s="237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134</v>
      </c>
      <c r="AU272" s="17" t="s">
        <v>85</v>
      </c>
    </row>
    <row r="273" s="13" customFormat="1">
      <c r="A273" s="13"/>
      <c r="B273" s="238"/>
      <c r="C273" s="239"/>
      <c r="D273" s="233" t="s">
        <v>138</v>
      </c>
      <c r="E273" s="240" t="s">
        <v>1</v>
      </c>
      <c r="F273" s="241" t="s">
        <v>81</v>
      </c>
      <c r="G273" s="239"/>
      <c r="H273" s="242">
        <v>1</v>
      </c>
      <c r="I273" s="243"/>
      <c r="J273" s="239"/>
      <c r="K273" s="239"/>
      <c r="L273" s="244"/>
      <c r="M273" s="245"/>
      <c r="N273" s="246"/>
      <c r="O273" s="246"/>
      <c r="P273" s="246"/>
      <c r="Q273" s="246"/>
      <c r="R273" s="246"/>
      <c r="S273" s="246"/>
      <c r="T273" s="24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8" t="s">
        <v>138</v>
      </c>
      <c r="AU273" s="248" t="s">
        <v>85</v>
      </c>
      <c r="AV273" s="13" t="s">
        <v>85</v>
      </c>
      <c r="AW273" s="13" t="s">
        <v>32</v>
      </c>
      <c r="AX273" s="13" t="s">
        <v>76</v>
      </c>
      <c r="AY273" s="248" t="s">
        <v>128</v>
      </c>
    </row>
    <row r="274" s="14" customFormat="1">
      <c r="A274" s="14"/>
      <c r="B274" s="249"/>
      <c r="C274" s="250"/>
      <c r="D274" s="233" t="s">
        <v>138</v>
      </c>
      <c r="E274" s="251" t="s">
        <v>1</v>
      </c>
      <c r="F274" s="252" t="s">
        <v>391</v>
      </c>
      <c r="G274" s="250"/>
      <c r="H274" s="251" t="s">
        <v>1</v>
      </c>
      <c r="I274" s="253"/>
      <c r="J274" s="250"/>
      <c r="K274" s="250"/>
      <c r="L274" s="254"/>
      <c r="M274" s="255"/>
      <c r="N274" s="256"/>
      <c r="O274" s="256"/>
      <c r="P274" s="256"/>
      <c r="Q274" s="256"/>
      <c r="R274" s="256"/>
      <c r="S274" s="256"/>
      <c r="T274" s="25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8" t="s">
        <v>138</v>
      </c>
      <c r="AU274" s="258" t="s">
        <v>85</v>
      </c>
      <c r="AV274" s="14" t="s">
        <v>81</v>
      </c>
      <c r="AW274" s="14" t="s">
        <v>32</v>
      </c>
      <c r="AX274" s="14" t="s">
        <v>76</v>
      </c>
      <c r="AY274" s="258" t="s">
        <v>128</v>
      </c>
    </row>
    <row r="275" s="15" customFormat="1">
      <c r="A275" s="15"/>
      <c r="B275" s="259"/>
      <c r="C275" s="260"/>
      <c r="D275" s="233" t="s">
        <v>138</v>
      </c>
      <c r="E275" s="261" t="s">
        <v>1</v>
      </c>
      <c r="F275" s="262" t="s">
        <v>141</v>
      </c>
      <c r="G275" s="260"/>
      <c r="H275" s="263">
        <v>1</v>
      </c>
      <c r="I275" s="264"/>
      <c r="J275" s="260"/>
      <c r="K275" s="260"/>
      <c r="L275" s="265"/>
      <c r="M275" s="266"/>
      <c r="N275" s="267"/>
      <c r="O275" s="267"/>
      <c r="P275" s="267"/>
      <c r="Q275" s="267"/>
      <c r="R275" s="267"/>
      <c r="S275" s="267"/>
      <c r="T275" s="268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9" t="s">
        <v>138</v>
      </c>
      <c r="AU275" s="269" t="s">
        <v>85</v>
      </c>
      <c r="AV275" s="15" t="s">
        <v>91</v>
      </c>
      <c r="AW275" s="15" t="s">
        <v>32</v>
      </c>
      <c r="AX275" s="15" t="s">
        <v>81</v>
      </c>
      <c r="AY275" s="269" t="s">
        <v>128</v>
      </c>
    </row>
    <row r="276" s="2" customFormat="1" ht="16.5" customHeight="1">
      <c r="A276" s="38"/>
      <c r="B276" s="39"/>
      <c r="C276" s="274" t="s">
        <v>392</v>
      </c>
      <c r="D276" s="274" t="s">
        <v>202</v>
      </c>
      <c r="E276" s="275" t="s">
        <v>94</v>
      </c>
      <c r="F276" s="276" t="s">
        <v>393</v>
      </c>
      <c r="G276" s="277" t="s">
        <v>133</v>
      </c>
      <c r="H276" s="278">
        <v>1</v>
      </c>
      <c r="I276" s="279"/>
      <c r="J276" s="280">
        <f>ROUND(I276*H276,2)</f>
        <v>0</v>
      </c>
      <c r="K276" s="281"/>
      <c r="L276" s="282"/>
      <c r="M276" s="283" t="s">
        <v>1</v>
      </c>
      <c r="N276" s="284" t="s">
        <v>41</v>
      </c>
      <c r="O276" s="91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149</v>
      </c>
      <c r="AT276" s="231" t="s">
        <v>202</v>
      </c>
      <c r="AU276" s="231" t="s">
        <v>85</v>
      </c>
      <c r="AY276" s="17" t="s">
        <v>128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7" t="s">
        <v>81</v>
      </c>
      <c r="BK276" s="232">
        <f>ROUND(I276*H276,2)</f>
        <v>0</v>
      </c>
      <c r="BL276" s="17" t="s">
        <v>91</v>
      </c>
      <c r="BM276" s="231" t="s">
        <v>394</v>
      </c>
    </row>
    <row r="277" s="2" customFormat="1">
      <c r="A277" s="38"/>
      <c r="B277" s="39"/>
      <c r="C277" s="40"/>
      <c r="D277" s="233" t="s">
        <v>134</v>
      </c>
      <c r="E277" s="40"/>
      <c r="F277" s="234" t="s">
        <v>393</v>
      </c>
      <c r="G277" s="40"/>
      <c r="H277" s="40"/>
      <c r="I277" s="235"/>
      <c r="J277" s="40"/>
      <c r="K277" s="40"/>
      <c r="L277" s="44"/>
      <c r="M277" s="236"/>
      <c r="N277" s="237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134</v>
      </c>
      <c r="AU277" s="17" t="s">
        <v>85</v>
      </c>
    </row>
    <row r="278" s="13" customFormat="1">
      <c r="A278" s="13"/>
      <c r="B278" s="238"/>
      <c r="C278" s="239"/>
      <c r="D278" s="233" t="s">
        <v>138</v>
      </c>
      <c r="E278" s="240" t="s">
        <v>1</v>
      </c>
      <c r="F278" s="241" t="s">
        <v>81</v>
      </c>
      <c r="G278" s="239"/>
      <c r="H278" s="242">
        <v>1</v>
      </c>
      <c r="I278" s="243"/>
      <c r="J278" s="239"/>
      <c r="K278" s="239"/>
      <c r="L278" s="244"/>
      <c r="M278" s="245"/>
      <c r="N278" s="246"/>
      <c r="O278" s="246"/>
      <c r="P278" s="246"/>
      <c r="Q278" s="246"/>
      <c r="R278" s="246"/>
      <c r="S278" s="246"/>
      <c r="T278" s="24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8" t="s">
        <v>138</v>
      </c>
      <c r="AU278" s="248" t="s">
        <v>85</v>
      </c>
      <c r="AV278" s="13" t="s">
        <v>85</v>
      </c>
      <c r="AW278" s="13" t="s">
        <v>32</v>
      </c>
      <c r="AX278" s="13" t="s">
        <v>76</v>
      </c>
      <c r="AY278" s="248" t="s">
        <v>128</v>
      </c>
    </row>
    <row r="279" s="14" customFormat="1">
      <c r="A279" s="14"/>
      <c r="B279" s="249"/>
      <c r="C279" s="250"/>
      <c r="D279" s="233" t="s">
        <v>138</v>
      </c>
      <c r="E279" s="251" t="s">
        <v>1</v>
      </c>
      <c r="F279" s="252" t="s">
        <v>395</v>
      </c>
      <c r="G279" s="250"/>
      <c r="H279" s="251" t="s">
        <v>1</v>
      </c>
      <c r="I279" s="253"/>
      <c r="J279" s="250"/>
      <c r="K279" s="250"/>
      <c r="L279" s="254"/>
      <c r="M279" s="255"/>
      <c r="N279" s="256"/>
      <c r="O279" s="256"/>
      <c r="P279" s="256"/>
      <c r="Q279" s="256"/>
      <c r="R279" s="256"/>
      <c r="S279" s="256"/>
      <c r="T279" s="25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8" t="s">
        <v>138</v>
      </c>
      <c r="AU279" s="258" t="s">
        <v>85</v>
      </c>
      <c r="AV279" s="14" t="s">
        <v>81</v>
      </c>
      <c r="AW279" s="14" t="s">
        <v>32</v>
      </c>
      <c r="AX279" s="14" t="s">
        <v>76</v>
      </c>
      <c r="AY279" s="258" t="s">
        <v>128</v>
      </c>
    </row>
    <row r="280" s="15" customFormat="1">
      <c r="A280" s="15"/>
      <c r="B280" s="259"/>
      <c r="C280" s="260"/>
      <c r="D280" s="233" t="s">
        <v>138</v>
      </c>
      <c r="E280" s="261" t="s">
        <v>1</v>
      </c>
      <c r="F280" s="262" t="s">
        <v>141</v>
      </c>
      <c r="G280" s="260"/>
      <c r="H280" s="263">
        <v>1</v>
      </c>
      <c r="I280" s="264"/>
      <c r="J280" s="260"/>
      <c r="K280" s="260"/>
      <c r="L280" s="265"/>
      <c r="M280" s="266"/>
      <c r="N280" s="267"/>
      <c r="O280" s="267"/>
      <c r="P280" s="267"/>
      <c r="Q280" s="267"/>
      <c r="R280" s="267"/>
      <c r="S280" s="267"/>
      <c r="T280" s="268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9" t="s">
        <v>138</v>
      </c>
      <c r="AU280" s="269" t="s">
        <v>85</v>
      </c>
      <c r="AV280" s="15" t="s">
        <v>91</v>
      </c>
      <c r="AW280" s="15" t="s">
        <v>32</v>
      </c>
      <c r="AX280" s="15" t="s">
        <v>81</v>
      </c>
      <c r="AY280" s="269" t="s">
        <v>128</v>
      </c>
    </row>
    <row r="281" s="2" customFormat="1" ht="21.75" customHeight="1">
      <c r="A281" s="38"/>
      <c r="B281" s="39"/>
      <c r="C281" s="219" t="s">
        <v>324</v>
      </c>
      <c r="D281" s="219" t="s">
        <v>130</v>
      </c>
      <c r="E281" s="220" t="s">
        <v>396</v>
      </c>
      <c r="F281" s="221" t="s">
        <v>397</v>
      </c>
      <c r="G281" s="222" t="s">
        <v>177</v>
      </c>
      <c r="H281" s="223">
        <v>3.8399999999999999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41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91</v>
      </c>
      <c r="AT281" s="231" t="s">
        <v>130</v>
      </c>
      <c r="AU281" s="231" t="s">
        <v>85</v>
      </c>
      <c r="AY281" s="17" t="s">
        <v>128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81</v>
      </c>
      <c r="BK281" s="232">
        <f>ROUND(I281*H281,2)</f>
        <v>0</v>
      </c>
      <c r="BL281" s="17" t="s">
        <v>91</v>
      </c>
      <c r="BM281" s="231" t="s">
        <v>398</v>
      </c>
    </row>
    <row r="282" s="2" customFormat="1">
      <c r="A282" s="38"/>
      <c r="B282" s="39"/>
      <c r="C282" s="40"/>
      <c r="D282" s="233" t="s">
        <v>134</v>
      </c>
      <c r="E282" s="40"/>
      <c r="F282" s="234" t="s">
        <v>397</v>
      </c>
      <c r="G282" s="40"/>
      <c r="H282" s="40"/>
      <c r="I282" s="235"/>
      <c r="J282" s="40"/>
      <c r="K282" s="40"/>
      <c r="L282" s="44"/>
      <c r="M282" s="236"/>
      <c r="N282" s="237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134</v>
      </c>
      <c r="AU282" s="17" t="s">
        <v>85</v>
      </c>
    </row>
    <row r="283" s="13" customFormat="1">
      <c r="A283" s="13"/>
      <c r="B283" s="238"/>
      <c r="C283" s="239"/>
      <c r="D283" s="233" t="s">
        <v>138</v>
      </c>
      <c r="E283" s="240" t="s">
        <v>1</v>
      </c>
      <c r="F283" s="241" t="s">
        <v>399</v>
      </c>
      <c r="G283" s="239"/>
      <c r="H283" s="242">
        <v>3.8399999999999999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8" t="s">
        <v>138</v>
      </c>
      <c r="AU283" s="248" t="s">
        <v>85</v>
      </c>
      <c r="AV283" s="13" t="s">
        <v>85</v>
      </c>
      <c r="AW283" s="13" t="s">
        <v>32</v>
      </c>
      <c r="AX283" s="13" t="s">
        <v>76</v>
      </c>
      <c r="AY283" s="248" t="s">
        <v>128</v>
      </c>
    </row>
    <row r="284" s="14" customFormat="1">
      <c r="A284" s="14"/>
      <c r="B284" s="249"/>
      <c r="C284" s="250"/>
      <c r="D284" s="233" t="s">
        <v>138</v>
      </c>
      <c r="E284" s="251" t="s">
        <v>1</v>
      </c>
      <c r="F284" s="252" t="s">
        <v>400</v>
      </c>
      <c r="G284" s="250"/>
      <c r="H284" s="251" t="s">
        <v>1</v>
      </c>
      <c r="I284" s="253"/>
      <c r="J284" s="250"/>
      <c r="K284" s="250"/>
      <c r="L284" s="254"/>
      <c r="M284" s="255"/>
      <c r="N284" s="256"/>
      <c r="O284" s="256"/>
      <c r="P284" s="256"/>
      <c r="Q284" s="256"/>
      <c r="R284" s="256"/>
      <c r="S284" s="256"/>
      <c r="T284" s="25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8" t="s">
        <v>138</v>
      </c>
      <c r="AU284" s="258" t="s">
        <v>85</v>
      </c>
      <c r="AV284" s="14" t="s">
        <v>81</v>
      </c>
      <c r="AW284" s="14" t="s">
        <v>32</v>
      </c>
      <c r="AX284" s="14" t="s">
        <v>76</v>
      </c>
      <c r="AY284" s="258" t="s">
        <v>128</v>
      </c>
    </row>
    <row r="285" s="15" customFormat="1">
      <c r="A285" s="15"/>
      <c r="B285" s="259"/>
      <c r="C285" s="260"/>
      <c r="D285" s="233" t="s">
        <v>138</v>
      </c>
      <c r="E285" s="261" t="s">
        <v>1</v>
      </c>
      <c r="F285" s="262" t="s">
        <v>141</v>
      </c>
      <c r="G285" s="260"/>
      <c r="H285" s="263">
        <v>3.8399999999999999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9" t="s">
        <v>138</v>
      </c>
      <c r="AU285" s="269" t="s">
        <v>85</v>
      </c>
      <c r="AV285" s="15" t="s">
        <v>91</v>
      </c>
      <c r="AW285" s="15" t="s">
        <v>32</v>
      </c>
      <c r="AX285" s="15" t="s">
        <v>81</v>
      </c>
      <c r="AY285" s="269" t="s">
        <v>128</v>
      </c>
    </row>
    <row r="286" s="2" customFormat="1" ht="24.15" customHeight="1">
      <c r="A286" s="38"/>
      <c r="B286" s="39"/>
      <c r="C286" s="219" t="s">
        <v>401</v>
      </c>
      <c r="D286" s="219" t="s">
        <v>130</v>
      </c>
      <c r="E286" s="220" t="s">
        <v>402</v>
      </c>
      <c r="F286" s="221" t="s">
        <v>403</v>
      </c>
      <c r="G286" s="222" t="s">
        <v>186</v>
      </c>
      <c r="H286" s="223">
        <v>0.154</v>
      </c>
      <c r="I286" s="224"/>
      <c r="J286" s="225">
        <f>ROUND(I286*H286,2)</f>
        <v>0</v>
      </c>
      <c r="K286" s="226"/>
      <c r="L286" s="44"/>
      <c r="M286" s="227" t="s">
        <v>1</v>
      </c>
      <c r="N286" s="228" t="s">
        <v>41</v>
      </c>
      <c r="O286" s="91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1" t="s">
        <v>91</v>
      </c>
      <c r="AT286" s="231" t="s">
        <v>130</v>
      </c>
      <c r="AU286" s="231" t="s">
        <v>85</v>
      </c>
      <c r="AY286" s="17" t="s">
        <v>128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7" t="s">
        <v>81</v>
      </c>
      <c r="BK286" s="232">
        <f>ROUND(I286*H286,2)</f>
        <v>0</v>
      </c>
      <c r="BL286" s="17" t="s">
        <v>91</v>
      </c>
      <c r="BM286" s="231" t="s">
        <v>404</v>
      </c>
    </row>
    <row r="287" s="2" customFormat="1">
      <c r="A287" s="38"/>
      <c r="B287" s="39"/>
      <c r="C287" s="40"/>
      <c r="D287" s="233" t="s">
        <v>134</v>
      </c>
      <c r="E287" s="40"/>
      <c r="F287" s="234" t="s">
        <v>403</v>
      </c>
      <c r="G287" s="40"/>
      <c r="H287" s="40"/>
      <c r="I287" s="235"/>
      <c r="J287" s="40"/>
      <c r="K287" s="40"/>
      <c r="L287" s="44"/>
      <c r="M287" s="236"/>
      <c r="N287" s="237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134</v>
      </c>
      <c r="AU287" s="17" t="s">
        <v>85</v>
      </c>
    </row>
    <row r="288" s="13" customFormat="1">
      <c r="A288" s="13"/>
      <c r="B288" s="238"/>
      <c r="C288" s="239"/>
      <c r="D288" s="233" t="s">
        <v>138</v>
      </c>
      <c r="E288" s="240" t="s">
        <v>1</v>
      </c>
      <c r="F288" s="241" t="s">
        <v>405</v>
      </c>
      <c r="G288" s="239"/>
      <c r="H288" s="242">
        <v>0.154</v>
      </c>
      <c r="I288" s="243"/>
      <c r="J288" s="239"/>
      <c r="K288" s="239"/>
      <c r="L288" s="244"/>
      <c r="M288" s="245"/>
      <c r="N288" s="246"/>
      <c r="O288" s="246"/>
      <c r="P288" s="246"/>
      <c r="Q288" s="246"/>
      <c r="R288" s="246"/>
      <c r="S288" s="246"/>
      <c r="T288" s="24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8" t="s">
        <v>138</v>
      </c>
      <c r="AU288" s="248" t="s">
        <v>85</v>
      </c>
      <c r="AV288" s="13" t="s">
        <v>85</v>
      </c>
      <c r="AW288" s="13" t="s">
        <v>32</v>
      </c>
      <c r="AX288" s="13" t="s">
        <v>76</v>
      </c>
      <c r="AY288" s="248" t="s">
        <v>128</v>
      </c>
    </row>
    <row r="289" s="14" customFormat="1">
      <c r="A289" s="14"/>
      <c r="B289" s="249"/>
      <c r="C289" s="250"/>
      <c r="D289" s="233" t="s">
        <v>138</v>
      </c>
      <c r="E289" s="251" t="s">
        <v>1</v>
      </c>
      <c r="F289" s="252" t="s">
        <v>406</v>
      </c>
      <c r="G289" s="250"/>
      <c r="H289" s="251" t="s">
        <v>1</v>
      </c>
      <c r="I289" s="253"/>
      <c r="J289" s="250"/>
      <c r="K289" s="250"/>
      <c r="L289" s="254"/>
      <c r="M289" s="255"/>
      <c r="N289" s="256"/>
      <c r="O289" s="256"/>
      <c r="P289" s="256"/>
      <c r="Q289" s="256"/>
      <c r="R289" s="256"/>
      <c r="S289" s="256"/>
      <c r="T289" s="25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8" t="s">
        <v>138</v>
      </c>
      <c r="AU289" s="258" t="s">
        <v>85</v>
      </c>
      <c r="AV289" s="14" t="s">
        <v>81</v>
      </c>
      <c r="AW289" s="14" t="s">
        <v>32</v>
      </c>
      <c r="AX289" s="14" t="s">
        <v>76</v>
      </c>
      <c r="AY289" s="258" t="s">
        <v>128</v>
      </c>
    </row>
    <row r="290" s="15" customFormat="1">
      <c r="A290" s="15"/>
      <c r="B290" s="259"/>
      <c r="C290" s="260"/>
      <c r="D290" s="233" t="s">
        <v>138</v>
      </c>
      <c r="E290" s="261" t="s">
        <v>1</v>
      </c>
      <c r="F290" s="262" t="s">
        <v>141</v>
      </c>
      <c r="G290" s="260"/>
      <c r="H290" s="263">
        <v>0.154</v>
      </c>
      <c r="I290" s="264"/>
      <c r="J290" s="260"/>
      <c r="K290" s="260"/>
      <c r="L290" s="265"/>
      <c r="M290" s="266"/>
      <c r="N290" s="267"/>
      <c r="O290" s="267"/>
      <c r="P290" s="267"/>
      <c r="Q290" s="267"/>
      <c r="R290" s="267"/>
      <c r="S290" s="267"/>
      <c r="T290" s="268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9" t="s">
        <v>138</v>
      </c>
      <c r="AU290" s="269" t="s">
        <v>85</v>
      </c>
      <c r="AV290" s="15" t="s">
        <v>91</v>
      </c>
      <c r="AW290" s="15" t="s">
        <v>32</v>
      </c>
      <c r="AX290" s="15" t="s">
        <v>81</v>
      </c>
      <c r="AY290" s="269" t="s">
        <v>128</v>
      </c>
    </row>
    <row r="291" s="2" customFormat="1" ht="16.5" customHeight="1">
      <c r="A291" s="38"/>
      <c r="B291" s="39"/>
      <c r="C291" s="219" t="s">
        <v>327</v>
      </c>
      <c r="D291" s="219" t="s">
        <v>130</v>
      </c>
      <c r="E291" s="220" t="s">
        <v>407</v>
      </c>
      <c r="F291" s="221" t="s">
        <v>408</v>
      </c>
      <c r="G291" s="222" t="s">
        <v>137</v>
      </c>
      <c r="H291" s="223">
        <v>2.52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41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91</v>
      </c>
      <c r="AT291" s="231" t="s">
        <v>130</v>
      </c>
      <c r="AU291" s="231" t="s">
        <v>85</v>
      </c>
      <c r="AY291" s="17" t="s">
        <v>128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81</v>
      </c>
      <c r="BK291" s="232">
        <f>ROUND(I291*H291,2)</f>
        <v>0</v>
      </c>
      <c r="BL291" s="17" t="s">
        <v>91</v>
      </c>
      <c r="BM291" s="231" t="s">
        <v>409</v>
      </c>
    </row>
    <row r="292" s="2" customFormat="1">
      <c r="A292" s="38"/>
      <c r="B292" s="39"/>
      <c r="C292" s="40"/>
      <c r="D292" s="233" t="s">
        <v>134</v>
      </c>
      <c r="E292" s="40"/>
      <c r="F292" s="234" t="s">
        <v>408</v>
      </c>
      <c r="G292" s="40"/>
      <c r="H292" s="40"/>
      <c r="I292" s="235"/>
      <c r="J292" s="40"/>
      <c r="K292" s="40"/>
      <c r="L292" s="44"/>
      <c r="M292" s="236"/>
      <c r="N292" s="237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134</v>
      </c>
      <c r="AU292" s="17" t="s">
        <v>85</v>
      </c>
    </row>
    <row r="293" s="13" customFormat="1">
      <c r="A293" s="13"/>
      <c r="B293" s="238"/>
      <c r="C293" s="239"/>
      <c r="D293" s="233" t="s">
        <v>138</v>
      </c>
      <c r="E293" s="240" t="s">
        <v>1</v>
      </c>
      <c r="F293" s="241" t="s">
        <v>410</v>
      </c>
      <c r="G293" s="239"/>
      <c r="H293" s="242">
        <v>2.52</v>
      </c>
      <c r="I293" s="243"/>
      <c r="J293" s="239"/>
      <c r="K293" s="239"/>
      <c r="L293" s="244"/>
      <c r="M293" s="245"/>
      <c r="N293" s="246"/>
      <c r="O293" s="246"/>
      <c r="P293" s="246"/>
      <c r="Q293" s="246"/>
      <c r="R293" s="246"/>
      <c r="S293" s="246"/>
      <c r="T293" s="24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8" t="s">
        <v>138</v>
      </c>
      <c r="AU293" s="248" t="s">
        <v>85</v>
      </c>
      <c r="AV293" s="13" t="s">
        <v>85</v>
      </c>
      <c r="AW293" s="13" t="s">
        <v>32</v>
      </c>
      <c r="AX293" s="13" t="s">
        <v>76</v>
      </c>
      <c r="AY293" s="248" t="s">
        <v>128</v>
      </c>
    </row>
    <row r="294" s="14" customFormat="1">
      <c r="A294" s="14"/>
      <c r="B294" s="249"/>
      <c r="C294" s="250"/>
      <c r="D294" s="233" t="s">
        <v>138</v>
      </c>
      <c r="E294" s="251" t="s">
        <v>1</v>
      </c>
      <c r="F294" s="252" t="s">
        <v>411</v>
      </c>
      <c r="G294" s="250"/>
      <c r="H294" s="251" t="s">
        <v>1</v>
      </c>
      <c r="I294" s="253"/>
      <c r="J294" s="250"/>
      <c r="K294" s="250"/>
      <c r="L294" s="254"/>
      <c r="M294" s="255"/>
      <c r="N294" s="256"/>
      <c r="O294" s="256"/>
      <c r="P294" s="256"/>
      <c r="Q294" s="256"/>
      <c r="R294" s="256"/>
      <c r="S294" s="256"/>
      <c r="T294" s="25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8" t="s">
        <v>138</v>
      </c>
      <c r="AU294" s="258" t="s">
        <v>85</v>
      </c>
      <c r="AV294" s="14" t="s">
        <v>81</v>
      </c>
      <c r="AW294" s="14" t="s">
        <v>32</v>
      </c>
      <c r="AX294" s="14" t="s">
        <v>76</v>
      </c>
      <c r="AY294" s="258" t="s">
        <v>128</v>
      </c>
    </row>
    <row r="295" s="15" customFormat="1">
      <c r="A295" s="15"/>
      <c r="B295" s="259"/>
      <c r="C295" s="260"/>
      <c r="D295" s="233" t="s">
        <v>138</v>
      </c>
      <c r="E295" s="261" t="s">
        <v>1</v>
      </c>
      <c r="F295" s="262" t="s">
        <v>141</v>
      </c>
      <c r="G295" s="260"/>
      <c r="H295" s="263">
        <v>2.52</v>
      </c>
      <c r="I295" s="264"/>
      <c r="J295" s="260"/>
      <c r="K295" s="260"/>
      <c r="L295" s="265"/>
      <c r="M295" s="266"/>
      <c r="N295" s="267"/>
      <c r="O295" s="267"/>
      <c r="P295" s="267"/>
      <c r="Q295" s="267"/>
      <c r="R295" s="267"/>
      <c r="S295" s="267"/>
      <c r="T295" s="268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9" t="s">
        <v>138</v>
      </c>
      <c r="AU295" s="269" t="s">
        <v>85</v>
      </c>
      <c r="AV295" s="15" t="s">
        <v>91</v>
      </c>
      <c r="AW295" s="15" t="s">
        <v>32</v>
      </c>
      <c r="AX295" s="15" t="s">
        <v>81</v>
      </c>
      <c r="AY295" s="269" t="s">
        <v>128</v>
      </c>
    </row>
    <row r="296" s="12" customFormat="1" ht="22.8" customHeight="1">
      <c r="A296" s="12"/>
      <c r="B296" s="203"/>
      <c r="C296" s="204"/>
      <c r="D296" s="205" t="s">
        <v>75</v>
      </c>
      <c r="E296" s="217" t="s">
        <v>256</v>
      </c>
      <c r="F296" s="217" t="s">
        <v>257</v>
      </c>
      <c r="G296" s="204"/>
      <c r="H296" s="204"/>
      <c r="I296" s="207"/>
      <c r="J296" s="218">
        <f>BK296</f>
        <v>0</v>
      </c>
      <c r="K296" s="204"/>
      <c r="L296" s="209"/>
      <c r="M296" s="210"/>
      <c r="N296" s="211"/>
      <c r="O296" s="211"/>
      <c r="P296" s="212">
        <f>SUM(P297:P298)</f>
        <v>0</v>
      </c>
      <c r="Q296" s="211"/>
      <c r="R296" s="212">
        <f>SUM(R297:R298)</f>
        <v>0</v>
      </c>
      <c r="S296" s="211"/>
      <c r="T296" s="213">
        <f>SUM(T297:T298)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81</v>
      </c>
      <c r="AT296" s="215" t="s">
        <v>75</v>
      </c>
      <c r="AU296" s="215" t="s">
        <v>81</v>
      </c>
      <c r="AY296" s="214" t="s">
        <v>128</v>
      </c>
      <c r="BK296" s="216">
        <f>SUM(BK297:BK298)</f>
        <v>0</v>
      </c>
    </row>
    <row r="297" s="2" customFormat="1" ht="21.75" customHeight="1">
      <c r="A297" s="38"/>
      <c r="B297" s="39"/>
      <c r="C297" s="219" t="s">
        <v>412</v>
      </c>
      <c r="D297" s="219" t="s">
        <v>130</v>
      </c>
      <c r="E297" s="220" t="s">
        <v>258</v>
      </c>
      <c r="F297" s="221" t="s">
        <v>259</v>
      </c>
      <c r="G297" s="222" t="s">
        <v>186</v>
      </c>
      <c r="H297" s="223">
        <v>86.908000000000001</v>
      </c>
      <c r="I297" s="224"/>
      <c r="J297" s="225">
        <f>ROUND(I297*H297,2)</f>
        <v>0</v>
      </c>
      <c r="K297" s="226"/>
      <c r="L297" s="44"/>
      <c r="M297" s="227" t="s">
        <v>1</v>
      </c>
      <c r="N297" s="228" t="s">
        <v>41</v>
      </c>
      <c r="O297" s="91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1" t="s">
        <v>91</v>
      </c>
      <c r="AT297" s="231" t="s">
        <v>130</v>
      </c>
      <c r="AU297" s="231" t="s">
        <v>85</v>
      </c>
      <c r="AY297" s="17" t="s">
        <v>128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7" t="s">
        <v>81</v>
      </c>
      <c r="BK297" s="232">
        <f>ROUND(I297*H297,2)</f>
        <v>0</v>
      </c>
      <c r="BL297" s="17" t="s">
        <v>91</v>
      </c>
      <c r="BM297" s="231" t="s">
        <v>413</v>
      </c>
    </row>
    <row r="298" s="2" customFormat="1">
      <c r="A298" s="38"/>
      <c r="B298" s="39"/>
      <c r="C298" s="40"/>
      <c r="D298" s="233" t="s">
        <v>134</v>
      </c>
      <c r="E298" s="40"/>
      <c r="F298" s="234" t="s">
        <v>259</v>
      </c>
      <c r="G298" s="40"/>
      <c r="H298" s="40"/>
      <c r="I298" s="235"/>
      <c r="J298" s="40"/>
      <c r="K298" s="40"/>
      <c r="L298" s="44"/>
      <c r="M298" s="270"/>
      <c r="N298" s="271"/>
      <c r="O298" s="272"/>
      <c r="P298" s="272"/>
      <c r="Q298" s="272"/>
      <c r="R298" s="272"/>
      <c r="S298" s="272"/>
      <c r="T298" s="273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134</v>
      </c>
      <c r="AU298" s="17" t="s">
        <v>85</v>
      </c>
    </row>
    <row r="299" s="2" customFormat="1" ht="6.96" customHeight="1">
      <c r="A299" s="38"/>
      <c r="B299" s="66"/>
      <c r="C299" s="67"/>
      <c r="D299" s="67"/>
      <c r="E299" s="67"/>
      <c r="F299" s="67"/>
      <c r="G299" s="67"/>
      <c r="H299" s="67"/>
      <c r="I299" s="67"/>
      <c r="J299" s="67"/>
      <c r="K299" s="67"/>
      <c r="L299" s="44"/>
      <c r="M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</row>
  </sheetData>
  <sheetProtection sheet="1" autoFilter="0" formatColumns="0" formatRows="0" objects="1" scenarios="1" spinCount="100000" saltValue="Qt+oVUKzC+bYn6JNJ3+/DAMj/8aa8kj+9dMiYSE+ogI5BkHCctsYw0k7SZnoDdUdaMUW1APNo6itT3CfjHSqsQ==" hashValue="hTh60X6PBqcs/rN9JMI/jMrh613HtCo6nTrfUYabbUxus0OtruJgOOaTLwA/IwtyJtmkTOATAq6g8oFs1yDAGw==" algorithmName="SHA-512" password="CDCC"/>
  <autoFilter ref="C123:K298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Počátky u Chotěboře - odbahnění rybníka na p.č. 63 (bez odbahnění)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18. 2. 2026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Počátky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VDG Projektování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Vítězslav Pavel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ROUND((SUM(BE119:BE143)),  2)</f>
        <v>0</v>
      </c>
      <c r="G33" s="38"/>
      <c r="H33" s="38"/>
      <c r="I33" s="155">
        <v>0.20999999999999999</v>
      </c>
      <c r="J33" s="154">
        <f>ROUND(((SUM(BE119:BE143))*I33),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ROUND((SUM(BF119:BF143)),  2)</f>
        <v>0</v>
      </c>
      <c r="G34" s="38"/>
      <c r="H34" s="38"/>
      <c r="I34" s="155">
        <v>0.12</v>
      </c>
      <c r="J34" s="154">
        <f>ROUND(((SUM(BF119:BF143))*I34),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ROUND((SUM(BG119:BG143)),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ROUND((SUM(BH119:BH143)),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Počátky u Chotěboře - odbahnění rybníka na p.č. 63 (bez odbahnění)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5 - dokončovací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Počátky</v>
      </c>
      <c r="G91" s="40"/>
      <c r="H91" s="40"/>
      <c r="I91" s="32" t="s">
        <v>30</v>
      </c>
      <c r="J91" s="36" t="str">
        <f>E21</f>
        <v>VDG Projektování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Vítězslav Pavel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109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192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415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Počátky u Chotěboře - odbahnění rybníka na p.č. 63 (bez odbahnění)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5 - dokončovací práce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18. 2. 2026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24</v>
      </c>
      <c r="D115" s="40"/>
      <c r="E115" s="40"/>
      <c r="F115" s="27" t="str">
        <f>E15</f>
        <v>Město Počátky</v>
      </c>
      <c r="G115" s="40"/>
      <c r="H115" s="40"/>
      <c r="I115" s="32" t="s">
        <v>30</v>
      </c>
      <c r="J115" s="36" t="str">
        <f>E21</f>
        <v>VDG Projektování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Ing. Vítězslav Pavel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114</v>
      </c>
      <c r="D118" s="194" t="s">
        <v>61</v>
      </c>
      <c r="E118" s="194" t="s">
        <v>57</v>
      </c>
      <c r="F118" s="194" t="s">
        <v>58</v>
      </c>
      <c r="G118" s="194" t="s">
        <v>115</v>
      </c>
      <c r="H118" s="194" t="s">
        <v>116</v>
      </c>
      <c r="I118" s="194" t="s">
        <v>117</v>
      </c>
      <c r="J118" s="195" t="s">
        <v>106</v>
      </c>
      <c r="K118" s="196" t="s">
        <v>118</v>
      </c>
      <c r="L118" s="197"/>
      <c r="M118" s="100" t="s">
        <v>1</v>
      </c>
      <c r="N118" s="101" t="s">
        <v>40</v>
      </c>
      <c r="O118" s="101" t="s">
        <v>119</v>
      </c>
      <c r="P118" s="101" t="s">
        <v>120</v>
      </c>
      <c r="Q118" s="101" t="s">
        <v>121</v>
      </c>
      <c r="R118" s="101" t="s">
        <v>122</v>
      </c>
      <c r="S118" s="101" t="s">
        <v>123</v>
      </c>
      <c r="T118" s="102" t="s">
        <v>124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125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</f>
        <v>0</v>
      </c>
      <c r="Q119" s="104"/>
      <c r="R119" s="200">
        <f>R120</f>
        <v>0</v>
      </c>
      <c r="S119" s="104"/>
      <c r="T119" s="201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108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75</v>
      </c>
      <c r="E120" s="206" t="s">
        <v>126</v>
      </c>
      <c r="F120" s="206" t="s">
        <v>127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P121+P138</f>
        <v>0</v>
      </c>
      <c r="Q120" s="211"/>
      <c r="R120" s="212">
        <f>R121+R138</f>
        <v>0</v>
      </c>
      <c r="S120" s="211"/>
      <c r="T120" s="213">
        <f>T121+T138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81</v>
      </c>
      <c r="AT120" s="215" t="s">
        <v>75</v>
      </c>
      <c r="AU120" s="215" t="s">
        <v>76</v>
      </c>
      <c r="AY120" s="214" t="s">
        <v>128</v>
      </c>
      <c r="BK120" s="216">
        <f>BK121+BK138</f>
        <v>0</v>
      </c>
    </row>
    <row r="121" s="12" customFormat="1" ht="22.8" customHeight="1">
      <c r="A121" s="12"/>
      <c r="B121" s="203"/>
      <c r="C121" s="204"/>
      <c r="D121" s="205" t="s">
        <v>75</v>
      </c>
      <c r="E121" s="217" t="s">
        <v>81</v>
      </c>
      <c r="F121" s="217" t="s">
        <v>193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SUM(P122:P137)</f>
        <v>0</v>
      </c>
      <c r="Q121" s="211"/>
      <c r="R121" s="212">
        <f>SUM(R122:R137)</f>
        <v>0</v>
      </c>
      <c r="S121" s="211"/>
      <c r="T121" s="213">
        <f>SUM(T122:T137)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81</v>
      </c>
      <c r="AT121" s="215" t="s">
        <v>75</v>
      </c>
      <c r="AU121" s="215" t="s">
        <v>81</v>
      </c>
      <c r="AY121" s="214" t="s">
        <v>128</v>
      </c>
      <c r="BK121" s="216">
        <f>SUM(BK122:BK137)</f>
        <v>0</v>
      </c>
    </row>
    <row r="122" s="2" customFormat="1" ht="16.5" customHeight="1">
      <c r="A122" s="38"/>
      <c r="B122" s="39"/>
      <c r="C122" s="219" t="s">
        <v>81</v>
      </c>
      <c r="D122" s="219" t="s">
        <v>130</v>
      </c>
      <c r="E122" s="220" t="s">
        <v>416</v>
      </c>
      <c r="F122" s="221" t="s">
        <v>417</v>
      </c>
      <c r="G122" s="222" t="s">
        <v>418</v>
      </c>
      <c r="H122" s="223">
        <v>0.40000000000000002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41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91</v>
      </c>
      <c r="AT122" s="231" t="s">
        <v>130</v>
      </c>
      <c r="AU122" s="231" t="s">
        <v>85</v>
      </c>
      <c r="AY122" s="17" t="s">
        <v>128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91</v>
      </c>
      <c r="BM122" s="231" t="s">
        <v>85</v>
      </c>
    </row>
    <row r="123" s="2" customFormat="1">
      <c r="A123" s="38"/>
      <c r="B123" s="39"/>
      <c r="C123" s="40"/>
      <c r="D123" s="233" t="s">
        <v>134</v>
      </c>
      <c r="E123" s="40"/>
      <c r="F123" s="234" t="s">
        <v>417</v>
      </c>
      <c r="G123" s="40"/>
      <c r="H123" s="40"/>
      <c r="I123" s="235"/>
      <c r="J123" s="40"/>
      <c r="K123" s="40"/>
      <c r="L123" s="44"/>
      <c r="M123" s="236"/>
      <c r="N123" s="23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134</v>
      </c>
      <c r="AU123" s="17" t="s">
        <v>85</v>
      </c>
    </row>
    <row r="124" s="13" customFormat="1">
      <c r="A124" s="13"/>
      <c r="B124" s="238"/>
      <c r="C124" s="239"/>
      <c r="D124" s="233" t="s">
        <v>138</v>
      </c>
      <c r="E124" s="240" t="s">
        <v>1</v>
      </c>
      <c r="F124" s="241" t="s">
        <v>419</v>
      </c>
      <c r="G124" s="239"/>
      <c r="H124" s="242">
        <v>0.40000000000000002</v>
      </c>
      <c r="I124" s="243"/>
      <c r="J124" s="239"/>
      <c r="K124" s="239"/>
      <c r="L124" s="244"/>
      <c r="M124" s="245"/>
      <c r="N124" s="246"/>
      <c r="O124" s="246"/>
      <c r="P124" s="246"/>
      <c r="Q124" s="246"/>
      <c r="R124" s="246"/>
      <c r="S124" s="246"/>
      <c r="T124" s="24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8" t="s">
        <v>138</v>
      </c>
      <c r="AU124" s="248" t="s">
        <v>85</v>
      </c>
      <c r="AV124" s="13" t="s">
        <v>85</v>
      </c>
      <c r="AW124" s="13" t="s">
        <v>32</v>
      </c>
      <c r="AX124" s="13" t="s">
        <v>76</v>
      </c>
      <c r="AY124" s="248" t="s">
        <v>128</v>
      </c>
    </row>
    <row r="125" s="14" customFormat="1">
      <c r="A125" s="14"/>
      <c r="B125" s="249"/>
      <c r="C125" s="250"/>
      <c r="D125" s="233" t="s">
        <v>138</v>
      </c>
      <c r="E125" s="251" t="s">
        <v>1</v>
      </c>
      <c r="F125" s="252" t="s">
        <v>420</v>
      </c>
      <c r="G125" s="250"/>
      <c r="H125" s="251" t="s">
        <v>1</v>
      </c>
      <c r="I125" s="253"/>
      <c r="J125" s="250"/>
      <c r="K125" s="250"/>
      <c r="L125" s="254"/>
      <c r="M125" s="255"/>
      <c r="N125" s="256"/>
      <c r="O125" s="256"/>
      <c r="P125" s="256"/>
      <c r="Q125" s="256"/>
      <c r="R125" s="256"/>
      <c r="S125" s="256"/>
      <c r="T125" s="25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8" t="s">
        <v>138</v>
      </c>
      <c r="AU125" s="258" t="s">
        <v>85</v>
      </c>
      <c r="AV125" s="14" t="s">
        <v>81</v>
      </c>
      <c r="AW125" s="14" t="s">
        <v>32</v>
      </c>
      <c r="AX125" s="14" t="s">
        <v>76</v>
      </c>
      <c r="AY125" s="258" t="s">
        <v>128</v>
      </c>
    </row>
    <row r="126" s="15" customFormat="1">
      <c r="A126" s="15"/>
      <c r="B126" s="259"/>
      <c r="C126" s="260"/>
      <c r="D126" s="233" t="s">
        <v>138</v>
      </c>
      <c r="E126" s="261" t="s">
        <v>1</v>
      </c>
      <c r="F126" s="262" t="s">
        <v>141</v>
      </c>
      <c r="G126" s="260"/>
      <c r="H126" s="263">
        <v>0.40000000000000002</v>
      </c>
      <c r="I126" s="264"/>
      <c r="J126" s="260"/>
      <c r="K126" s="260"/>
      <c r="L126" s="265"/>
      <c r="M126" s="266"/>
      <c r="N126" s="267"/>
      <c r="O126" s="267"/>
      <c r="P126" s="267"/>
      <c r="Q126" s="267"/>
      <c r="R126" s="267"/>
      <c r="S126" s="267"/>
      <c r="T126" s="26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9" t="s">
        <v>138</v>
      </c>
      <c r="AU126" s="269" t="s">
        <v>85</v>
      </c>
      <c r="AV126" s="15" t="s">
        <v>91</v>
      </c>
      <c r="AW126" s="15" t="s">
        <v>32</v>
      </c>
      <c r="AX126" s="15" t="s">
        <v>81</v>
      </c>
      <c r="AY126" s="269" t="s">
        <v>128</v>
      </c>
    </row>
    <row r="127" s="2" customFormat="1" ht="16.5" customHeight="1">
      <c r="A127" s="38"/>
      <c r="B127" s="39"/>
      <c r="C127" s="274" t="s">
        <v>85</v>
      </c>
      <c r="D127" s="274" t="s">
        <v>202</v>
      </c>
      <c r="E127" s="275" t="s">
        <v>421</v>
      </c>
      <c r="F127" s="276" t="s">
        <v>422</v>
      </c>
      <c r="G127" s="277" t="s">
        <v>423</v>
      </c>
      <c r="H127" s="278">
        <v>18</v>
      </c>
      <c r="I127" s="279"/>
      <c r="J127" s="280">
        <f>ROUND(I127*H127,2)</f>
        <v>0</v>
      </c>
      <c r="K127" s="281"/>
      <c r="L127" s="282"/>
      <c r="M127" s="283" t="s">
        <v>1</v>
      </c>
      <c r="N127" s="284" t="s">
        <v>41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149</v>
      </c>
      <c r="AT127" s="231" t="s">
        <v>202</v>
      </c>
      <c r="AU127" s="231" t="s">
        <v>85</v>
      </c>
      <c r="AY127" s="17" t="s">
        <v>128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91</v>
      </c>
      <c r="BM127" s="231" t="s">
        <v>91</v>
      </c>
    </row>
    <row r="128" s="2" customFormat="1">
      <c r="A128" s="38"/>
      <c r="B128" s="39"/>
      <c r="C128" s="40"/>
      <c r="D128" s="233" t="s">
        <v>134</v>
      </c>
      <c r="E128" s="40"/>
      <c r="F128" s="234" t="s">
        <v>422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134</v>
      </c>
      <c r="AU128" s="17" t="s">
        <v>85</v>
      </c>
    </row>
    <row r="129" s="2" customFormat="1" ht="33" customHeight="1">
      <c r="A129" s="38"/>
      <c r="B129" s="39"/>
      <c r="C129" s="219" t="s">
        <v>88</v>
      </c>
      <c r="D129" s="219" t="s">
        <v>130</v>
      </c>
      <c r="E129" s="220" t="s">
        <v>424</v>
      </c>
      <c r="F129" s="221" t="s">
        <v>425</v>
      </c>
      <c r="G129" s="222" t="s">
        <v>137</v>
      </c>
      <c r="H129" s="223">
        <v>210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91</v>
      </c>
      <c r="AT129" s="231" t="s">
        <v>130</v>
      </c>
      <c r="AU129" s="231" t="s">
        <v>85</v>
      </c>
      <c r="AY129" s="17" t="s">
        <v>128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91</v>
      </c>
      <c r="BM129" s="231" t="s">
        <v>97</v>
      </c>
    </row>
    <row r="130" s="2" customFormat="1">
      <c r="A130" s="38"/>
      <c r="B130" s="39"/>
      <c r="C130" s="40"/>
      <c r="D130" s="233" t="s">
        <v>134</v>
      </c>
      <c r="E130" s="40"/>
      <c r="F130" s="234" t="s">
        <v>425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134</v>
      </c>
      <c r="AU130" s="17" t="s">
        <v>85</v>
      </c>
    </row>
    <row r="131" s="13" customFormat="1">
      <c r="A131" s="13"/>
      <c r="B131" s="238"/>
      <c r="C131" s="239"/>
      <c r="D131" s="233" t="s">
        <v>138</v>
      </c>
      <c r="E131" s="240" t="s">
        <v>1</v>
      </c>
      <c r="F131" s="241" t="s">
        <v>426</v>
      </c>
      <c r="G131" s="239"/>
      <c r="H131" s="242">
        <v>210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138</v>
      </c>
      <c r="AU131" s="248" t="s">
        <v>85</v>
      </c>
      <c r="AV131" s="13" t="s">
        <v>85</v>
      </c>
      <c r="AW131" s="13" t="s">
        <v>32</v>
      </c>
      <c r="AX131" s="13" t="s">
        <v>76</v>
      </c>
      <c r="AY131" s="248" t="s">
        <v>128</v>
      </c>
    </row>
    <row r="132" s="14" customFormat="1">
      <c r="A132" s="14"/>
      <c r="B132" s="249"/>
      <c r="C132" s="250"/>
      <c r="D132" s="233" t="s">
        <v>138</v>
      </c>
      <c r="E132" s="251" t="s">
        <v>1</v>
      </c>
      <c r="F132" s="252" t="s">
        <v>427</v>
      </c>
      <c r="G132" s="250"/>
      <c r="H132" s="251" t="s">
        <v>1</v>
      </c>
      <c r="I132" s="253"/>
      <c r="J132" s="250"/>
      <c r="K132" s="250"/>
      <c r="L132" s="254"/>
      <c r="M132" s="255"/>
      <c r="N132" s="256"/>
      <c r="O132" s="256"/>
      <c r="P132" s="256"/>
      <c r="Q132" s="256"/>
      <c r="R132" s="256"/>
      <c r="S132" s="256"/>
      <c r="T132" s="25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8" t="s">
        <v>138</v>
      </c>
      <c r="AU132" s="258" t="s">
        <v>85</v>
      </c>
      <c r="AV132" s="14" t="s">
        <v>81</v>
      </c>
      <c r="AW132" s="14" t="s">
        <v>32</v>
      </c>
      <c r="AX132" s="14" t="s">
        <v>76</v>
      </c>
      <c r="AY132" s="258" t="s">
        <v>128</v>
      </c>
    </row>
    <row r="133" s="15" customFormat="1">
      <c r="A133" s="15"/>
      <c r="B133" s="259"/>
      <c r="C133" s="260"/>
      <c r="D133" s="233" t="s">
        <v>138</v>
      </c>
      <c r="E133" s="261" t="s">
        <v>1</v>
      </c>
      <c r="F133" s="262" t="s">
        <v>141</v>
      </c>
      <c r="G133" s="260"/>
      <c r="H133" s="263">
        <v>210</v>
      </c>
      <c r="I133" s="264"/>
      <c r="J133" s="260"/>
      <c r="K133" s="260"/>
      <c r="L133" s="265"/>
      <c r="M133" s="266"/>
      <c r="N133" s="267"/>
      <c r="O133" s="267"/>
      <c r="P133" s="267"/>
      <c r="Q133" s="267"/>
      <c r="R133" s="267"/>
      <c r="S133" s="267"/>
      <c r="T133" s="26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9" t="s">
        <v>138</v>
      </c>
      <c r="AU133" s="269" t="s">
        <v>85</v>
      </c>
      <c r="AV133" s="15" t="s">
        <v>91</v>
      </c>
      <c r="AW133" s="15" t="s">
        <v>32</v>
      </c>
      <c r="AX133" s="15" t="s">
        <v>81</v>
      </c>
      <c r="AY133" s="269" t="s">
        <v>128</v>
      </c>
    </row>
    <row r="134" s="2" customFormat="1" ht="24.15" customHeight="1">
      <c r="A134" s="38"/>
      <c r="B134" s="39"/>
      <c r="C134" s="219" t="s">
        <v>91</v>
      </c>
      <c r="D134" s="219" t="s">
        <v>130</v>
      </c>
      <c r="E134" s="220" t="s">
        <v>428</v>
      </c>
      <c r="F134" s="221" t="s">
        <v>429</v>
      </c>
      <c r="G134" s="222" t="s">
        <v>137</v>
      </c>
      <c r="H134" s="223">
        <v>360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41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91</v>
      </c>
      <c r="AT134" s="231" t="s">
        <v>130</v>
      </c>
      <c r="AU134" s="231" t="s">
        <v>85</v>
      </c>
      <c r="AY134" s="17" t="s">
        <v>128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91</v>
      </c>
      <c r="BM134" s="231" t="s">
        <v>149</v>
      </c>
    </row>
    <row r="135" s="2" customFormat="1">
      <c r="A135" s="38"/>
      <c r="B135" s="39"/>
      <c r="C135" s="40"/>
      <c r="D135" s="233" t="s">
        <v>134</v>
      </c>
      <c r="E135" s="40"/>
      <c r="F135" s="234" t="s">
        <v>429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134</v>
      </c>
      <c r="AU135" s="17" t="s">
        <v>85</v>
      </c>
    </row>
    <row r="136" s="13" customFormat="1">
      <c r="A136" s="13"/>
      <c r="B136" s="238"/>
      <c r="C136" s="239"/>
      <c r="D136" s="233" t="s">
        <v>138</v>
      </c>
      <c r="E136" s="240" t="s">
        <v>1</v>
      </c>
      <c r="F136" s="241" t="s">
        <v>430</v>
      </c>
      <c r="G136" s="239"/>
      <c r="H136" s="242">
        <v>360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138</v>
      </c>
      <c r="AU136" s="248" t="s">
        <v>85</v>
      </c>
      <c r="AV136" s="13" t="s">
        <v>85</v>
      </c>
      <c r="AW136" s="13" t="s">
        <v>32</v>
      </c>
      <c r="AX136" s="13" t="s">
        <v>76</v>
      </c>
      <c r="AY136" s="248" t="s">
        <v>128</v>
      </c>
    </row>
    <row r="137" s="15" customFormat="1">
      <c r="A137" s="15"/>
      <c r="B137" s="259"/>
      <c r="C137" s="260"/>
      <c r="D137" s="233" t="s">
        <v>138</v>
      </c>
      <c r="E137" s="261" t="s">
        <v>1</v>
      </c>
      <c r="F137" s="262" t="s">
        <v>141</v>
      </c>
      <c r="G137" s="260"/>
      <c r="H137" s="263">
        <v>360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9" t="s">
        <v>138</v>
      </c>
      <c r="AU137" s="269" t="s">
        <v>85</v>
      </c>
      <c r="AV137" s="15" t="s">
        <v>91</v>
      </c>
      <c r="AW137" s="15" t="s">
        <v>32</v>
      </c>
      <c r="AX137" s="15" t="s">
        <v>81</v>
      </c>
      <c r="AY137" s="269" t="s">
        <v>128</v>
      </c>
    </row>
    <row r="138" s="12" customFormat="1" ht="22.8" customHeight="1">
      <c r="A138" s="12"/>
      <c r="B138" s="203"/>
      <c r="C138" s="204"/>
      <c r="D138" s="205" t="s">
        <v>75</v>
      </c>
      <c r="E138" s="217" t="s">
        <v>169</v>
      </c>
      <c r="F138" s="217" t="s">
        <v>431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SUM(P139:P143)</f>
        <v>0</v>
      </c>
      <c r="Q138" s="211"/>
      <c r="R138" s="212">
        <f>SUM(R139:R143)</f>
        <v>0</v>
      </c>
      <c r="S138" s="211"/>
      <c r="T138" s="213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81</v>
      </c>
      <c r="AT138" s="215" t="s">
        <v>75</v>
      </c>
      <c r="AU138" s="215" t="s">
        <v>81</v>
      </c>
      <c r="AY138" s="214" t="s">
        <v>128</v>
      </c>
      <c r="BK138" s="216">
        <f>SUM(BK139:BK143)</f>
        <v>0</v>
      </c>
    </row>
    <row r="139" s="2" customFormat="1" ht="16.5" customHeight="1">
      <c r="A139" s="38"/>
      <c r="B139" s="39"/>
      <c r="C139" s="219" t="s">
        <v>94</v>
      </c>
      <c r="D139" s="219" t="s">
        <v>130</v>
      </c>
      <c r="E139" s="220" t="s">
        <v>432</v>
      </c>
      <c r="F139" s="221" t="s">
        <v>433</v>
      </c>
      <c r="G139" s="222" t="s">
        <v>345</v>
      </c>
      <c r="H139" s="223">
        <v>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91</v>
      </c>
      <c r="AT139" s="231" t="s">
        <v>130</v>
      </c>
      <c r="AU139" s="231" t="s">
        <v>85</v>
      </c>
      <c r="AY139" s="17" t="s">
        <v>128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91</v>
      </c>
      <c r="BM139" s="231" t="s">
        <v>152</v>
      </c>
    </row>
    <row r="140" s="2" customFormat="1">
      <c r="A140" s="38"/>
      <c r="B140" s="39"/>
      <c r="C140" s="40"/>
      <c r="D140" s="233" t="s">
        <v>134</v>
      </c>
      <c r="E140" s="40"/>
      <c r="F140" s="234" t="s">
        <v>433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134</v>
      </c>
      <c r="AU140" s="17" t="s">
        <v>85</v>
      </c>
    </row>
    <row r="141" s="13" customFormat="1">
      <c r="A141" s="13"/>
      <c r="B141" s="238"/>
      <c r="C141" s="239"/>
      <c r="D141" s="233" t="s">
        <v>138</v>
      </c>
      <c r="E141" s="240" t="s">
        <v>1</v>
      </c>
      <c r="F141" s="241" t="s">
        <v>81</v>
      </c>
      <c r="G141" s="239"/>
      <c r="H141" s="242">
        <v>1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138</v>
      </c>
      <c r="AU141" s="248" t="s">
        <v>85</v>
      </c>
      <c r="AV141" s="13" t="s">
        <v>85</v>
      </c>
      <c r="AW141" s="13" t="s">
        <v>32</v>
      </c>
      <c r="AX141" s="13" t="s">
        <v>76</v>
      </c>
      <c r="AY141" s="248" t="s">
        <v>128</v>
      </c>
    </row>
    <row r="142" s="14" customFormat="1">
      <c r="A142" s="14"/>
      <c r="B142" s="249"/>
      <c r="C142" s="250"/>
      <c r="D142" s="233" t="s">
        <v>138</v>
      </c>
      <c r="E142" s="251" t="s">
        <v>1</v>
      </c>
      <c r="F142" s="252" t="s">
        <v>434</v>
      </c>
      <c r="G142" s="250"/>
      <c r="H142" s="251" t="s">
        <v>1</v>
      </c>
      <c r="I142" s="253"/>
      <c r="J142" s="250"/>
      <c r="K142" s="250"/>
      <c r="L142" s="254"/>
      <c r="M142" s="255"/>
      <c r="N142" s="256"/>
      <c r="O142" s="256"/>
      <c r="P142" s="256"/>
      <c r="Q142" s="256"/>
      <c r="R142" s="256"/>
      <c r="S142" s="256"/>
      <c r="T142" s="25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138</v>
      </c>
      <c r="AU142" s="258" t="s">
        <v>85</v>
      </c>
      <c r="AV142" s="14" t="s">
        <v>81</v>
      </c>
      <c r="AW142" s="14" t="s">
        <v>32</v>
      </c>
      <c r="AX142" s="14" t="s">
        <v>76</v>
      </c>
      <c r="AY142" s="258" t="s">
        <v>128</v>
      </c>
    </row>
    <row r="143" s="15" customFormat="1">
      <c r="A143" s="15"/>
      <c r="B143" s="259"/>
      <c r="C143" s="260"/>
      <c r="D143" s="233" t="s">
        <v>138</v>
      </c>
      <c r="E143" s="261" t="s">
        <v>1</v>
      </c>
      <c r="F143" s="262" t="s">
        <v>141</v>
      </c>
      <c r="G143" s="260"/>
      <c r="H143" s="263">
        <v>1</v>
      </c>
      <c r="I143" s="264"/>
      <c r="J143" s="260"/>
      <c r="K143" s="260"/>
      <c r="L143" s="265"/>
      <c r="M143" s="285"/>
      <c r="N143" s="286"/>
      <c r="O143" s="286"/>
      <c r="P143" s="286"/>
      <c r="Q143" s="286"/>
      <c r="R143" s="286"/>
      <c r="S143" s="286"/>
      <c r="T143" s="28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138</v>
      </c>
      <c r="AU143" s="269" t="s">
        <v>85</v>
      </c>
      <c r="AV143" s="15" t="s">
        <v>91</v>
      </c>
      <c r="AW143" s="15" t="s">
        <v>32</v>
      </c>
      <c r="AX143" s="15" t="s">
        <v>81</v>
      </c>
      <c r="AY143" s="269" t="s">
        <v>128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sSEGKcel755jjdoYC6emkptrDCb0G665Vv/8CCF0G4W++p/zZ+KzfSp4Ht+BzKhhbjDgB1Cp5qEEmlK9HyDqBw==" hashValue="S1ICi5KZfptZcQ5yLZJsU48e3U+QOnCmm8/IqWPyDLCWYinjytTKu+5hLf3QFZL4jPCmh3tWDtY4w8FBhxrt1Q==" algorithmName="SHA-512" password="CDCC"/>
  <autoFilter ref="C118:K143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Počátky u Chotěboře - odbahnění rybníka na p.č. 63 (bez odbahnění)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103</v>
      </c>
      <c r="G12" s="38"/>
      <c r="H12" s="38"/>
      <c r="I12" s="140" t="s">
        <v>22</v>
      </c>
      <c r="J12" s="144" t="str">
        <f>'Rekapitulace stavby'!AN8</f>
        <v>18. 2. 2026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Počátky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VDG Projektování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Vítězslav Pavel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ROUND((SUM(BE119:BE161)),  2)</f>
        <v>0</v>
      </c>
      <c r="G33" s="38"/>
      <c r="H33" s="38"/>
      <c r="I33" s="155">
        <v>0.20999999999999999</v>
      </c>
      <c r="J33" s="154">
        <f>ROUND(((SUM(BE119:BE161))*I33),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ROUND((SUM(BF119:BF161)),  2)</f>
        <v>0</v>
      </c>
      <c r="G34" s="38"/>
      <c r="H34" s="38"/>
      <c r="I34" s="155">
        <v>0.12</v>
      </c>
      <c r="J34" s="154">
        <f>ROUND(((SUM(BF119:BF161))*I34),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ROUND((SUM(BG119:BG161)),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ROUND((SUM(BH119:BH161)),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ROUND((SUM(BI119:BI161)),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Počátky u Chotěboře - odbahnění rybníka na p.č. 63 (bez odbahnění)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6 - vedlejší rozpočtové n...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18. 2. 2026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Počátky</v>
      </c>
      <c r="G91" s="40"/>
      <c r="H91" s="40"/>
      <c r="I91" s="32" t="s">
        <v>30</v>
      </c>
      <c r="J91" s="36" t="str">
        <f>E21</f>
        <v>VDG Projektování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Vítězslav Pavel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105</v>
      </c>
      <c r="D94" s="176"/>
      <c r="E94" s="176"/>
      <c r="F94" s="176"/>
      <c r="G94" s="176"/>
      <c r="H94" s="176"/>
      <c r="I94" s="176"/>
      <c r="J94" s="177" t="s">
        <v>106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107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108</v>
      </c>
    </row>
    <row r="97" s="9" customFormat="1" ht="24.96" customHeight="1">
      <c r="A97" s="9"/>
      <c r="B97" s="179"/>
      <c r="C97" s="180"/>
      <c r="D97" s="181" t="s">
        <v>436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437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438</v>
      </c>
      <c r="E99" s="188"/>
      <c r="F99" s="188"/>
      <c r="G99" s="188"/>
      <c r="H99" s="188"/>
      <c r="I99" s="188"/>
      <c r="J99" s="189">
        <f>J155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Počátky u Chotěboře - odbahnění rybníka na p.č. 63 (bez odbahnění)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6 - vedlejší rozpočtové n...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18. 2. 2026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24</v>
      </c>
      <c r="D115" s="40"/>
      <c r="E115" s="40"/>
      <c r="F115" s="27" t="str">
        <f>E15</f>
        <v>Město Počátky</v>
      </c>
      <c r="G115" s="40"/>
      <c r="H115" s="40"/>
      <c r="I115" s="32" t="s">
        <v>30</v>
      </c>
      <c r="J115" s="36" t="str">
        <f>E21</f>
        <v>VDG Projektování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Ing. Vítězslav Pavel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114</v>
      </c>
      <c r="D118" s="194" t="s">
        <v>61</v>
      </c>
      <c r="E118" s="194" t="s">
        <v>57</v>
      </c>
      <c r="F118" s="194" t="s">
        <v>58</v>
      </c>
      <c r="G118" s="194" t="s">
        <v>115</v>
      </c>
      <c r="H118" s="194" t="s">
        <v>116</v>
      </c>
      <c r="I118" s="194" t="s">
        <v>117</v>
      </c>
      <c r="J118" s="195" t="s">
        <v>106</v>
      </c>
      <c r="K118" s="196" t="s">
        <v>118</v>
      </c>
      <c r="L118" s="197"/>
      <c r="M118" s="100" t="s">
        <v>1</v>
      </c>
      <c r="N118" s="101" t="s">
        <v>40</v>
      </c>
      <c r="O118" s="101" t="s">
        <v>119</v>
      </c>
      <c r="P118" s="101" t="s">
        <v>120</v>
      </c>
      <c r="Q118" s="101" t="s">
        <v>121</v>
      </c>
      <c r="R118" s="101" t="s">
        <v>122</v>
      </c>
      <c r="S118" s="101" t="s">
        <v>123</v>
      </c>
      <c r="T118" s="102" t="s">
        <v>124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125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</f>
        <v>0</v>
      </c>
      <c r="Q119" s="104"/>
      <c r="R119" s="200">
        <f>R120</f>
        <v>0</v>
      </c>
      <c r="S119" s="104"/>
      <c r="T119" s="201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108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75</v>
      </c>
      <c r="E120" s="206" t="s">
        <v>439</v>
      </c>
      <c r="F120" s="206" t="s">
        <v>440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P121+P155</f>
        <v>0</v>
      </c>
      <c r="Q120" s="211"/>
      <c r="R120" s="212">
        <f>R121+R155</f>
        <v>0</v>
      </c>
      <c r="S120" s="211"/>
      <c r="T120" s="213">
        <f>T121+T155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94</v>
      </c>
      <c r="AT120" s="215" t="s">
        <v>75</v>
      </c>
      <c r="AU120" s="215" t="s">
        <v>76</v>
      </c>
      <c r="AY120" s="214" t="s">
        <v>128</v>
      </c>
      <c r="BK120" s="216">
        <f>BK121+BK155</f>
        <v>0</v>
      </c>
    </row>
    <row r="121" s="12" customFormat="1" ht="22.8" customHeight="1">
      <c r="A121" s="12"/>
      <c r="B121" s="203"/>
      <c r="C121" s="204"/>
      <c r="D121" s="205" t="s">
        <v>75</v>
      </c>
      <c r="E121" s="217" t="s">
        <v>441</v>
      </c>
      <c r="F121" s="217" t="s">
        <v>442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SUM(P122:P154)</f>
        <v>0</v>
      </c>
      <c r="Q121" s="211"/>
      <c r="R121" s="212">
        <f>SUM(R122:R154)</f>
        <v>0</v>
      </c>
      <c r="S121" s="211"/>
      <c r="T121" s="213">
        <f>SUM(T122:T154)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94</v>
      </c>
      <c r="AT121" s="215" t="s">
        <v>75</v>
      </c>
      <c r="AU121" s="215" t="s">
        <v>81</v>
      </c>
      <c r="AY121" s="214" t="s">
        <v>128</v>
      </c>
      <c r="BK121" s="216">
        <f>SUM(BK122:BK154)</f>
        <v>0</v>
      </c>
    </row>
    <row r="122" s="2" customFormat="1" ht="16.5" customHeight="1">
      <c r="A122" s="38"/>
      <c r="B122" s="39"/>
      <c r="C122" s="274" t="s">
        <v>81</v>
      </c>
      <c r="D122" s="274" t="s">
        <v>202</v>
      </c>
      <c r="E122" s="275" t="s">
        <v>161</v>
      </c>
      <c r="F122" s="276" t="s">
        <v>443</v>
      </c>
      <c r="G122" s="277" t="s">
        <v>133</v>
      </c>
      <c r="H122" s="278">
        <v>1</v>
      </c>
      <c r="I122" s="279"/>
      <c r="J122" s="280">
        <f>ROUND(I122*H122,2)</f>
        <v>0</v>
      </c>
      <c r="K122" s="281"/>
      <c r="L122" s="282"/>
      <c r="M122" s="283" t="s">
        <v>1</v>
      </c>
      <c r="N122" s="284" t="s">
        <v>41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149</v>
      </c>
      <c r="AT122" s="231" t="s">
        <v>202</v>
      </c>
      <c r="AU122" s="231" t="s">
        <v>85</v>
      </c>
      <c r="AY122" s="17" t="s">
        <v>128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91</v>
      </c>
      <c r="BM122" s="231" t="s">
        <v>85</v>
      </c>
    </row>
    <row r="123" s="2" customFormat="1">
      <c r="A123" s="38"/>
      <c r="B123" s="39"/>
      <c r="C123" s="40"/>
      <c r="D123" s="233" t="s">
        <v>134</v>
      </c>
      <c r="E123" s="40"/>
      <c r="F123" s="234" t="s">
        <v>443</v>
      </c>
      <c r="G123" s="40"/>
      <c r="H123" s="40"/>
      <c r="I123" s="235"/>
      <c r="J123" s="40"/>
      <c r="K123" s="40"/>
      <c r="L123" s="44"/>
      <c r="M123" s="236"/>
      <c r="N123" s="23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134</v>
      </c>
      <c r="AU123" s="17" t="s">
        <v>85</v>
      </c>
    </row>
    <row r="124" s="2" customFormat="1" ht="16.5" customHeight="1">
      <c r="A124" s="38"/>
      <c r="B124" s="39"/>
      <c r="C124" s="274" t="s">
        <v>85</v>
      </c>
      <c r="D124" s="274" t="s">
        <v>202</v>
      </c>
      <c r="E124" s="275" t="s">
        <v>444</v>
      </c>
      <c r="F124" s="276" t="s">
        <v>445</v>
      </c>
      <c r="G124" s="277" t="s">
        <v>446</v>
      </c>
      <c r="H124" s="278">
        <v>1</v>
      </c>
      <c r="I124" s="279"/>
      <c r="J124" s="280">
        <f>ROUND(I124*H124,2)</f>
        <v>0</v>
      </c>
      <c r="K124" s="281"/>
      <c r="L124" s="282"/>
      <c r="M124" s="283" t="s">
        <v>1</v>
      </c>
      <c r="N124" s="284" t="s">
        <v>41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149</v>
      </c>
      <c r="AT124" s="231" t="s">
        <v>202</v>
      </c>
      <c r="AU124" s="231" t="s">
        <v>85</v>
      </c>
      <c r="AY124" s="17" t="s">
        <v>128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91</v>
      </c>
      <c r="BM124" s="231" t="s">
        <v>91</v>
      </c>
    </row>
    <row r="125" s="2" customFormat="1">
      <c r="A125" s="38"/>
      <c r="B125" s="39"/>
      <c r="C125" s="40"/>
      <c r="D125" s="233" t="s">
        <v>134</v>
      </c>
      <c r="E125" s="40"/>
      <c r="F125" s="234" t="s">
        <v>445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134</v>
      </c>
      <c r="AU125" s="17" t="s">
        <v>85</v>
      </c>
    </row>
    <row r="126" s="13" customFormat="1">
      <c r="A126" s="13"/>
      <c r="B126" s="238"/>
      <c r="C126" s="239"/>
      <c r="D126" s="233" t="s">
        <v>138</v>
      </c>
      <c r="E126" s="240" t="s">
        <v>1</v>
      </c>
      <c r="F126" s="241" t="s">
        <v>81</v>
      </c>
      <c r="G126" s="239"/>
      <c r="H126" s="242">
        <v>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138</v>
      </c>
      <c r="AU126" s="248" t="s">
        <v>85</v>
      </c>
      <c r="AV126" s="13" t="s">
        <v>85</v>
      </c>
      <c r="AW126" s="13" t="s">
        <v>32</v>
      </c>
      <c r="AX126" s="13" t="s">
        <v>76</v>
      </c>
      <c r="AY126" s="248" t="s">
        <v>128</v>
      </c>
    </row>
    <row r="127" s="14" customFormat="1">
      <c r="A127" s="14"/>
      <c r="B127" s="249"/>
      <c r="C127" s="250"/>
      <c r="D127" s="233" t="s">
        <v>138</v>
      </c>
      <c r="E127" s="251" t="s">
        <v>1</v>
      </c>
      <c r="F127" s="252" t="s">
        <v>447</v>
      </c>
      <c r="G127" s="250"/>
      <c r="H127" s="251" t="s">
        <v>1</v>
      </c>
      <c r="I127" s="253"/>
      <c r="J127" s="250"/>
      <c r="K127" s="250"/>
      <c r="L127" s="254"/>
      <c r="M127" s="255"/>
      <c r="N127" s="256"/>
      <c r="O127" s="256"/>
      <c r="P127" s="256"/>
      <c r="Q127" s="256"/>
      <c r="R127" s="256"/>
      <c r="S127" s="256"/>
      <c r="T127" s="25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8" t="s">
        <v>138</v>
      </c>
      <c r="AU127" s="258" t="s">
        <v>85</v>
      </c>
      <c r="AV127" s="14" t="s">
        <v>81</v>
      </c>
      <c r="AW127" s="14" t="s">
        <v>32</v>
      </c>
      <c r="AX127" s="14" t="s">
        <v>76</v>
      </c>
      <c r="AY127" s="258" t="s">
        <v>128</v>
      </c>
    </row>
    <row r="128" s="15" customFormat="1">
      <c r="A128" s="15"/>
      <c r="B128" s="259"/>
      <c r="C128" s="260"/>
      <c r="D128" s="233" t="s">
        <v>138</v>
      </c>
      <c r="E128" s="261" t="s">
        <v>1</v>
      </c>
      <c r="F128" s="262" t="s">
        <v>141</v>
      </c>
      <c r="G128" s="260"/>
      <c r="H128" s="263">
        <v>1</v>
      </c>
      <c r="I128" s="264"/>
      <c r="J128" s="260"/>
      <c r="K128" s="260"/>
      <c r="L128" s="265"/>
      <c r="M128" s="266"/>
      <c r="N128" s="267"/>
      <c r="O128" s="267"/>
      <c r="P128" s="267"/>
      <c r="Q128" s="267"/>
      <c r="R128" s="267"/>
      <c r="S128" s="267"/>
      <c r="T128" s="268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9" t="s">
        <v>138</v>
      </c>
      <c r="AU128" s="269" t="s">
        <v>85</v>
      </c>
      <c r="AV128" s="15" t="s">
        <v>91</v>
      </c>
      <c r="AW128" s="15" t="s">
        <v>32</v>
      </c>
      <c r="AX128" s="15" t="s">
        <v>81</v>
      </c>
      <c r="AY128" s="269" t="s">
        <v>128</v>
      </c>
    </row>
    <row r="129" s="2" customFormat="1" ht="16.5" customHeight="1">
      <c r="A129" s="38"/>
      <c r="B129" s="39"/>
      <c r="C129" s="274" t="s">
        <v>88</v>
      </c>
      <c r="D129" s="274" t="s">
        <v>202</v>
      </c>
      <c r="E129" s="275" t="s">
        <v>321</v>
      </c>
      <c r="F129" s="276" t="s">
        <v>448</v>
      </c>
      <c r="G129" s="277" t="s">
        <v>133</v>
      </c>
      <c r="H129" s="278">
        <v>1</v>
      </c>
      <c r="I129" s="279"/>
      <c r="J129" s="280">
        <f>ROUND(I129*H129,2)</f>
        <v>0</v>
      </c>
      <c r="K129" s="281"/>
      <c r="L129" s="282"/>
      <c r="M129" s="283" t="s">
        <v>1</v>
      </c>
      <c r="N129" s="284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149</v>
      </c>
      <c r="AT129" s="231" t="s">
        <v>202</v>
      </c>
      <c r="AU129" s="231" t="s">
        <v>85</v>
      </c>
      <c r="AY129" s="17" t="s">
        <v>128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91</v>
      </c>
      <c r="BM129" s="231" t="s">
        <v>97</v>
      </c>
    </row>
    <row r="130" s="2" customFormat="1">
      <c r="A130" s="38"/>
      <c r="B130" s="39"/>
      <c r="C130" s="40"/>
      <c r="D130" s="233" t="s">
        <v>134</v>
      </c>
      <c r="E130" s="40"/>
      <c r="F130" s="234" t="s">
        <v>448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134</v>
      </c>
      <c r="AU130" s="17" t="s">
        <v>85</v>
      </c>
    </row>
    <row r="131" s="2" customFormat="1" ht="16.5" customHeight="1">
      <c r="A131" s="38"/>
      <c r="B131" s="39"/>
      <c r="C131" s="274" t="s">
        <v>91</v>
      </c>
      <c r="D131" s="274" t="s">
        <v>202</v>
      </c>
      <c r="E131" s="275" t="s">
        <v>449</v>
      </c>
      <c r="F131" s="276" t="s">
        <v>450</v>
      </c>
      <c r="G131" s="277" t="s">
        <v>446</v>
      </c>
      <c r="H131" s="278">
        <v>1</v>
      </c>
      <c r="I131" s="279"/>
      <c r="J131" s="280">
        <f>ROUND(I131*H131,2)</f>
        <v>0</v>
      </c>
      <c r="K131" s="281"/>
      <c r="L131" s="282"/>
      <c r="M131" s="283" t="s">
        <v>1</v>
      </c>
      <c r="N131" s="284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149</v>
      </c>
      <c r="AT131" s="231" t="s">
        <v>202</v>
      </c>
      <c r="AU131" s="231" t="s">
        <v>85</v>
      </c>
      <c r="AY131" s="17" t="s">
        <v>128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91</v>
      </c>
      <c r="BM131" s="231" t="s">
        <v>149</v>
      </c>
    </row>
    <row r="132" s="2" customFormat="1">
      <c r="A132" s="38"/>
      <c r="B132" s="39"/>
      <c r="C132" s="40"/>
      <c r="D132" s="233" t="s">
        <v>134</v>
      </c>
      <c r="E132" s="40"/>
      <c r="F132" s="234" t="s">
        <v>450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134</v>
      </c>
      <c r="AU132" s="17" t="s">
        <v>85</v>
      </c>
    </row>
    <row r="133" s="13" customFormat="1">
      <c r="A133" s="13"/>
      <c r="B133" s="238"/>
      <c r="C133" s="239"/>
      <c r="D133" s="233" t="s">
        <v>138</v>
      </c>
      <c r="E133" s="240" t="s">
        <v>1</v>
      </c>
      <c r="F133" s="241" t="s">
        <v>81</v>
      </c>
      <c r="G133" s="239"/>
      <c r="H133" s="242">
        <v>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138</v>
      </c>
      <c r="AU133" s="248" t="s">
        <v>85</v>
      </c>
      <c r="AV133" s="13" t="s">
        <v>85</v>
      </c>
      <c r="AW133" s="13" t="s">
        <v>32</v>
      </c>
      <c r="AX133" s="13" t="s">
        <v>76</v>
      </c>
      <c r="AY133" s="248" t="s">
        <v>128</v>
      </c>
    </row>
    <row r="134" s="15" customFormat="1">
      <c r="A134" s="15"/>
      <c r="B134" s="259"/>
      <c r="C134" s="260"/>
      <c r="D134" s="233" t="s">
        <v>138</v>
      </c>
      <c r="E134" s="261" t="s">
        <v>1</v>
      </c>
      <c r="F134" s="262" t="s">
        <v>141</v>
      </c>
      <c r="G134" s="260"/>
      <c r="H134" s="263">
        <v>1</v>
      </c>
      <c r="I134" s="264"/>
      <c r="J134" s="260"/>
      <c r="K134" s="260"/>
      <c r="L134" s="265"/>
      <c r="M134" s="266"/>
      <c r="N134" s="267"/>
      <c r="O134" s="267"/>
      <c r="P134" s="267"/>
      <c r="Q134" s="267"/>
      <c r="R134" s="267"/>
      <c r="S134" s="267"/>
      <c r="T134" s="26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9" t="s">
        <v>138</v>
      </c>
      <c r="AU134" s="269" t="s">
        <v>85</v>
      </c>
      <c r="AV134" s="15" t="s">
        <v>91</v>
      </c>
      <c r="AW134" s="15" t="s">
        <v>32</v>
      </c>
      <c r="AX134" s="15" t="s">
        <v>81</v>
      </c>
      <c r="AY134" s="269" t="s">
        <v>128</v>
      </c>
    </row>
    <row r="135" s="2" customFormat="1" ht="16.5" customHeight="1">
      <c r="A135" s="38"/>
      <c r="B135" s="39"/>
      <c r="C135" s="274" t="s">
        <v>94</v>
      </c>
      <c r="D135" s="274" t="s">
        <v>202</v>
      </c>
      <c r="E135" s="275" t="s">
        <v>451</v>
      </c>
      <c r="F135" s="276" t="s">
        <v>452</v>
      </c>
      <c r="G135" s="277" t="s">
        <v>133</v>
      </c>
      <c r="H135" s="278">
        <v>1</v>
      </c>
      <c r="I135" s="279"/>
      <c r="J135" s="280">
        <f>ROUND(I135*H135,2)</f>
        <v>0</v>
      </c>
      <c r="K135" s="281"/>
      <c r="L135" s="282"/>
      <c r="M135" s="283" t="s">
        <v>1</v>
      </c>
      <c r="N135" s="284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149</v>
      </c>
      <c r="AT135" s="231" t="s">
        <v>202</v>
      </c>
      <c r="AU135" s="231" t="s">
        <v>85</v>
      </c>
      <c r="AY135" s="17" t="s">
        <v>128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91</v>
      </c>
      <c r="BM135" s="231" t="s">
        <v>152</v>
      </c>
    </row>
    <row r="136" s="2" customFormat="1">
      <c r="A136" s="38"/>
      <c r="B136" s="39"/>
      <c r="C136" s="40"/>
      <c r="D136" s="233" t="s">
        <v>134</v>
      </c>
      <c r="E136" s="40"/>
      <c r="F136" s="234" t="s">
        <v>452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85</v>
      </c>
    </row>
    <row r="137" s="2" customFormat="1" ht="16.5" customHeight="1">
      <c r="A137" s="38"/>
      <c r="B137" s="39"/>
      <c r="C137" s="274" t="s">
        <v>97</v>
      </c>
      <c r="D137" s="274" t="s">
        <v>202</v>
      </c>
      <c r="E137" s="275" t="s">
        <v>88</v>
      </c>
      <c r="F137" s="276" t="s">
        <v>453</v>
      </c>
      <c r="G137" s="277" t="s">
        <v>133</v>
      </c>
      <c r="H137" s="278">
        <v>1</v>
      </c>
      <c r="I137" s="279"/>
      <c r="J137" s="280">
        <f>ROUND(I137*H137,2)</f>
        <v>0</v>
      </c>
      <c r="K137" s="281"/>
      <c r="L137" s="282"/>
      <c r="M137" s="283" t="s">
        <v>1</v>
      </c>
      <c r="N137" s="284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149</v>
      </c>
      <c r="AT137" s="231" t="s">
        <v>202</v>
      </c>
      <c r="AU137" s="231" t="s">
        <v>85</v>
      </c>
      <c r="AY137" s="17" t="s">
        <v>128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91</v>
      </c>
      <c r="BM137" s="231" t="s">
        <v>8</v>
      </c>
    </row>
    <row r="138" s="2" customFormat="1">
      <c r="A138" s="38"/>
      <c r="B138" s="39"/>
      <c r="C138" s="40"/>
      <c r="D138" s="233" t="s">
        <v>134</v>
      </c>
      <c r="E138" s="40"/>
      <c r="F138" s="234" t="s">
        <v>453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134</v>
      </c>
      <c r="AU138" s="17" t="s">
        <v>85</v>
      </c>
    </row>
    <row r="139" s="13" customFormat="1">
      <c r="A139" s="13"/>
      <c r="B139" s="238"/>
      <c r="C139" s="239"/>
      <c r="D139" s="233" t="s">
        <v>138</v>
      </c>
      <c r="E139" s="240" t="s">
        <v>1</v>
      </c>
      <c r="F139" s="241" t="s">
        <v>81</v>
      </c>
      <c r="G139" s="239"/>
      <c r="H139" s="242">
        <v>1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138</v>
      </c>
      <c r="AU139" s="248" t="s">
        <v>85</v>
      </c>
      <c r="AV139" s="13" t="s">
        <v>85</v>
      </c>
      <c r="AW139" s="13" t="s">
        <v>32</v>
      </c>
      <c r="AX139" s="13" t="s">
        <v>76</v>
      </c>
      <c r="AY139" s="248" t="s">
        <v>128</v>
      </c>
    </row>
    <row r="140" s="14" customFormat="1">
      <c r="A140" s="14"/>
      <c r="B140" s="249"/>
      <c r="C140" s="250"/>
      <c r="D140" s="233" t="s">
        <v>138</v>
      </c>
      <c r="E140" s="251" t="s">
        <v>1</v>
      </c>
      <c r="F140" s="252" t="s">
        <v>454</v>
      </c>
      <c r="G140" s="250"/>
      <c r="H140" s="251" t="s">
        <v>1</v>
      </c>
      <c r="I140" s="253"/>
      <c r="J140" s="250"/>
      <c r="K140" s="250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138</v>
      </c>
      <c r="AU140" s="258" t="s">
        <v>85</v>
      </c>
      <c r="AV140" s="14" t="s">
        <v>81</v>
      </c>
      <c r="AW140" s="14" t="s">
        <v>32</v>
      </c>
      <c r="AX140" s="14" t="s">
        <v>76</v>
      </c>
      <c r="AY140" s="258" t="s">
        <v>128</v>
      </c>
    </row>
    <row r="141" s="15" customFormat="1">
      <c r="A141" s="15"/>
      <c r="B141" s="259"/>
      <c r="C141" s="260"/>
      <c r="D141" s="233" t="s">
        <v>138</v>
      </c>
      <c r="E141" s="261" t="s">
        <v>1</v>
      </c>
      <c r="F141" s="262" t="s">
        <v>141</v>
      </c>
      <c r="G141" s="260"/>
      <c r="H141" s="263">
        <v>1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9" t="s">
        <v>138</v>
      </c>
      <c r="AU141" s="269" t="s">
        <v>85</v>
      </c>
      <c r="AV141" s="15" t="s">
        <v>91</v>
      </c>
      <c r="AW141" s="15" t="s">
        <v>32</v>
      </c>
      <c r="AX141" s="15" t="s">
        <v>81</v>
      </c>
      <c r="AY141" s="269" t="s">
        <v>128</v>
      </c>
    </row>
    <row r="142" s="2" customFormat="1" ht="16.5" customHeight="1">
      <c r="A142" s="38"/>
      <c r="B142" s="39"/>
      <c r="C142" s="274" t="s">
        <v>158</v>
      </c>
      <c r="D142" s="274" t="s">
        <v>202</v>
      </c>
      <c r="E142" s="275" t="s">
        <v>8</v>
      </c>
      <c r="F142" s="276" t="s">
        <v>455</v>
      </c>
      <c r="G142" s="277" t="s">
        <v>382</v>
      </c>
      <c r="H142" s="278">
        <v>1</v>
      </c>
      <c r="I142" s="279"/>
      <c r="J142" s="280">
        <f>ROUND(I142*H142,2)</f>
        <v>0</v>
      </c>
      <c r="K142" s="281"/>
      <c r="L142" s="282"/>
      <c r="M142" s="283" t="s">
        <v>1</v>
      </c>
      <c r="N142" s="284" t="s">
        <v>41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149</v>
      </c>
      <c r="AT142" s="231" t="s">
        <v>202</v>
      </c>
      <c r="AU142" s="231" t="s">
        <v>85</v>
      </c>
      <c r="AY142" s="17" t="s">
        <v>128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81</v>
      </c>
      <c r="BK142" s="232">
        <f>ROUND(I142*H142,2)</f>
        <v>0</v>
      </c>
      <c r="BL142" s="17" t="s">
        <v>91</v>
      </c>
      <c r="BM142" s="231" t="s">
        <v>161</v>
      </c>
    </row>
    <row r="143" s="2" customFormat="1">
      <c r="A143" s="38"/>
      <c r="B143" s="39"/>
      <c r="C143" s="40"/>
      <c r="D143" s="233" t="s">
        <v>134</v>
      </c>
      <c r="E143" s="40"/>
      <c r="F143" s="234" t="s">
        <v>455</v>
      </c>
      <c r="G143" s="40"/>
      <c r="H143" s="40"/>
      <c r="I143" s="235"/>
      <c r="J143" s="40"/>
      <c r="K143" s="40"/>
      <c r="L143" s="44"/>
      <c r="M143" s="236"/>
      <c r="N143" s="23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134</v>
      </c>
      <c r="AU143" s="17" t="s">
        <v>85</v>
      </c>
    </row>
    <row r="144" s="2" customFormat="1" ht="16.5" customHeight="1">
      <c r="A144" s="38"/>
      <c r="B144" s="39"/>
      <c r="C144" s="274" t="s">
        <v>149</v>
      </c>
      <c r="D144" s="274" t="s">
        <v>202</v>
      </c>
      <c r="E144" s="275" t="s">
        <v>330</v>
      </c>
      <c r="F144" s="276" t="s">
        <v>456</v>
      </c>
      <c r="G144" s="277" t="s">
        <v>382</v>
      </c>
      <c r="H144" s="278">
        <v>1</v>
      </c>
      <c r="I144" s="279"/>
      <c r="J144" s="280">
        <f>ROUND(I144*H144,2)</f>
        <v>0</v>
      </c>
      <c r="K144" s="281"/>
      <c r="L144" s="282"/>
      <c r="M144" s="283" t="s">
        <v>1</v>
      </c>
      <c r="N144" s="284" t="s">
        <v>41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149</v>
      </c>
      <c r="AT144" s="231" t="s">
        <v>202</v>
      </c>
      <c r="AU144" s="231" t="s">
        <v>85</v>
      </c>
      <c r="AY144" s="17" t="s">
        <v>128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91</v>
      </c>
      <c r="BM144" s="231" t="s">
        <v>166</v>
      </c>
    </row>
    <row r="145" s="2" customFormat="1">
      <c r="A145" s="38"/>
      <c r="B145" s="39"/>
      <c r="C145" s="40"/>
      <c r="D145" s="233" t="s">
        <v>134</v>
      </c>
      <c r="E145" s="40"/>
      <c r="F145" s="234" t="s">
        <v>456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134</v>
      </c>
      <c r="AU145" s="17" t="s">
        <v>85</v>
      </c>
    </row>
    <row r="146" s="2" customFormat="1" ht="24.15" customHeight="1">
      <c r="A146" s="38"/>
      <c r="B146" s="39"/>
      <c r="C146" s="219" t="s">
        <v>169</v>
      </c>
      <c r="D146" s="219" t="s">
        <v>130</v>
      </c>
      <c r="E146" s="220" t="s">
        <v>457</v>
      </c>
      <c r="F146" s="221" t="s">
        <v>458</v>
      </c>
      <c r="G146" s="222" t="s">
        <v>148</v>
      </c>
      <c r="H146" s="223">
        <v>1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91</v>
      </c>
      <c r="AT146" s="231" t="s">
        <v>130</v>
      </c>
      <c r="AU146" s="231" t="s">
        <v>85</v>
      </c>
      <c r="AY146" s="17" t="s">
        <v>128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81</v>
      </c>
      <c r="BK146" s="232">
        <f>ROUND(I146*H146,2)</f>
        <v>0</v>
      </c>
      <c r="BL146" s="17" t="s">
        <v>91</v>
      </c>
      <c r="BM146" s="231" t="s">
        <v>172</v>
      </c>
    </row>
    <row r="147" s="2" customFormat="1">
      <c r="A147" s="38"/>
      <c r="B147" s="39"/>
      <c r="C147" s="40"/>
      <c r="D147" s="233" t="s">
        <v>134</v>
      </c>
      <c r="E147" s="40"/>
      <c r="F147" s="234" t="s">
        <v>458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134</v>
      </c>
      <c r="AU147" s="17" t="s">
        <v>85</v>
      </c>
    </row>
    <row r="148" s="2" customFormat="1" ht="16.5" customHeight="1">
      <c r="A148" s="38"/>
      <c r="B148" s="39"/>
      <c r="C148" s="274" t="s">
        <v>152</v>
      </c>
      <c r="D148" s="274" t="s">
        <v>202</v>
      </c>
      <c r="E148" s="275" t="s">
        <v>85</v>
      </c>
      <c r="F148" s="276" t="s">
        <v>459</v>
      </c>
      <c r="G148" s="277" t="s">
        <v>382</v>
      </c>
      <c r="H148" s="278">
        <v>1</v>
      </c>
      <c r="I148" s="279"/>
      <c r="J148" s="280">
        <f>ROUND(I148*H148,2)</f>
        <v>0</v>
      </c>
      <c r="K148" s="281"/>
      <c r="L148" s="282"/>
      <c r="M148" s="283" t="s">
        <v>1</v>
      </c>
      <c r="N148" s="284" t="s">
        <v>41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149</v>
      </c>
      <c r="AT148" s="231" t="s">
        <v>202</v>
      </c>
      <c r="AU148" s="231" t="s">
        <v>85</v>
      </c>
      <c r="AY148" s="17" t="s">
        <v>128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91</v>
      </c>
      <c r="BM148" s="231" t="s">
        <v>178</v>
      </c>
    </row>
    <row r="149" s="2" customFormat="1">
      <c r="A149" s="38"/>
      <c r="B149" s="39"/>
      <c r="C149" s="40"/>
      <c r="D149" s="233" t="s">
        <v>134</v>
      </c>
      <c r="E149" s="40"/>
      <c r="F149" s="234" t="s">
        <v>459</v>
      </c>
      <c r="G149" s="40"/>
      <c r="H149" s="40"/>
      <c r="I149" s="235"/>
      <c r="J149" s="40"/>
      <c r="K149" s="40"/>
      <c r="L149" s="44"/>
      <c r="M149" s="236"/>
      <c r="N149" s="23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134</v>
      </c>
      <c r="AU149" s="17" t="s">
        <v>85</v>
      </c>
    </row>
    <row r="150" s="13" customFormat="1">
      <c r="A150" s="13"/>
      <c r="B150" s="238"/>
      <c r="C150" s="239"/>
      <c r="D150" s="233" t="s">
        <v>138</v>
      </c>
      <c r="E150" s="240" t="s">
        <v>1</v>
      </c>
      <c r="F150" s="241" t="s">
        <v>460</v>
      </c>
      <c r="G150" s="239"/>
      <c r="H150" s="242">
        <v>1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138</v>
      </c>
      <c r="AU150" s="248" t="s">
        <v>85</v>
      </c>
      <c r="AV150" s="13" t="s">
        <v>85</v>
      </c>
      <c r="AW150" s="13" t="s">
        <v>32</v>
      </c>
      <c r="AX150" s="13" t="s">
        <v>76</v>
      </c>
      <c r="AY150" s="248" t="s">
        <v>128</v>
      </c>
    </row>
    <row r="151" s="14" customFormat="1">
      <c r="A151" s="14"/>
      <c r="B151" s="249"/>
      <c r="C151" s="250"/>
      <c r="D151" s="233" t="s">
        <v>138</v>
      </c>
      <c r="E151" s="251" t="s">
        <v>1</v>
      </c>
      <c r="F151" s="252" t="s">
        <v>461</v>
      </c>
      <c r="G151" s="250"/>
      <c r="H151" s="251" t="s">
        <v>1</v>
      </c>
      <c r="I151" s="253"/>
      <c r="J151" s="250"/>
      <c r="K151" s="250"/>
      <c r="L151" s="254"/>
      <c r="M151" s="255"/>
      <c r="N151" s="256"/>
      <c r="O151" s="256"/>
      <c r="P151" s="256"/>
      <c r="Q151" s="256"/>
      <c r="R151" s="256"/>
      <c r="S151" s="256"/>
      <c r="T151" s="25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8" t="s">
        <v>138</v>
      </c>
      <c r="AU151" s="258" t="s">
        <v>85</v>
      </c>
      <c r="AV151" s="14" t="s">
        <v>81</v>
      </c>
      <c r="AW151" s="14" t="s">
        <v>32</v>
      </c>
      <c r="AX151" s="14" t="s">
        <v>76</v>
      </c>
      <c r="AY151" s="258" t="s">
        <v>128</v>
      </c>
    </row>
    <row r="152" s="15" customFormat="1">
      <c r="A152" s="15"/>
      <c r="B152" s="259"/>
      <c r="C152" s="260"/>
      <c r="D152" s="233" t="s">
        <v>138</v>
      </c>
      <c r="E152" s="261" t="s">
        <v>1</v>
      </c>
      <c r="F152" s="262" t="s">
        <v>141</v>
      </c>
      <c r="G152" s="260"/>
      <c r="H152" s="263">
        <v>1</v>
      </c>
      <c r="I152" s="264"/>
      <c r="J152" s="260"/>
      <c r="K152" s="260"/>
      <c r="L152" s="265"/>
      <c r="M152" s="266"/>
      <c r="N152" s="267"/>
      <c r="O152" s="267"/>
      <c r="P152" s="267"/>
      <c r="Q152" s="267"/>
      <c r="R152" s="267"/>
      <c r="S152" s="267"/>
      <c r="T152" s="26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9" t="s">
        <v>138</v>
      </c>
      <c r="AU152" s="269" t="s">
        <v>85</v>
      </c>
      <c r="AV152" s="15" t="s">
        <v>91</v>
      </c>
      <c r="AW152" s="15" t="s">
        <v>32</v>
      </c>
      <c r="AX152" s="15" t="s">
        <v>81</v>
      </c>
      <c r="AY152" s="269" t="s">
        <v>128</v>
      </c>
    </row>
    <row r="153" s="2" customFormat="1" ht="16.5" customHeight="1">
      <c r="A153" s="38"/>
      <c r="B153" s="39"/>
      <c r="C153" s="219" t="s">
        <v>183</v>
      </c>
      <c r="D153" s="219" t="s">
        <v>130</v>
      </c>
      <c r="E153" s="220" t="s">
        <v>462</v>
      </c>
      <c r="F153" s="221" t="s">
        <v>463</v>
      </c>
      <c r="G153" s="222" t="s">
        <v>382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41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91</v>
      </c>
      <c r="AT153" s="231" t="s">
        <v>130</v>
      </c>
      <c r="AU153" s="231" t="s">
        <v>85</v>
      </c>
      <c r="AY153" s="17" t="s">
        <v>128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91</v>
      </c>
      <c r="BM153" s="231" t="s">
        <v>187</v>
      </c>
    </row>
    <row r="154" s="2" customFormat="1">
      <c r="A154" s="38"/>
      <c r="B154" s="39"/>
      <c r="C154" s="40"/>
      <c r="D154" s="233" t="s">
        <v>134</v>
      </c>
      <c r="E154" s="40"/>
      <c r="F154" s="234" t="s">
        <v>463</v>
      </c>
      <c r="G154" s="40"/>
      <c r="H154" s="40"/>
      <c r="I154" s="235"/>
      <c r="J154" s="40"/>
      <c r="K154" s="40"/>
      <c r="L154" s="44"/>
      <c r="M154" s="236"/>
      <c r="N154" s="23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134</v>
      </c>
      <c r="AU154" s="17" t="s">
        <v>85</v>
      </c>
    </row>
    <row r="155" s="12" customFormat="1" ht="22.8" customHeight="1">
      <c r="A155" s="12"/>
      <c r="B155" s="203"/>
      <c r="C155" s="204"/>
      <c r="D155" s="205" t="s">
        <v>75</v>
      </c>
      <c r="E155" s="217" t="s">
        <v>464</v>
      </c>
      <c r="F155" s="217" t="s">
        <v>465</v>
      </c>
      <c r="G155" s="204"/>
      <c r="H155" s="204"/>
      <c r="I155" s="207"/>
      <c r="J155" s="218">
        <f>BK155</f>
        <v>0</v>
      </c>
      <c r="K155" s="204"/>
      <c r="L155" s="209"/>
      <c r="M155" s="210"/>
      <c r="N155" s="211"/>
      <c r="O155" s="211"/>
      <c r="P155" s="212">
        <f>SUM(P156:P161)</f>
        <v>0</v>
      </c>
      <c r="Q155" s="211"/>
      <c r="R155" s="212">
        <f>SUM(R156:R161)</f>
        <v>0</v>
      </c>
      <c r="S155" s="211"/>
      <c r="T155" s="213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94</v>
      </c>
      <c r="AT155" s="215" t="s">
        <v>75</v>
      </c>
      <c r="AU155" s="215" t="s">
        <v>81</v>
      </c>
      <c r="AY155" s="214" t="s">
        <v>128</v>
      </c>
      <c r="BK155" s="216">
        <f>SUM(BK156:BK161)</f>
        <v>0</v>
      </c>
    </row>
    <row r="156" s="2" customFormat="1" ht="24.15" customHeight="1">
      <c r="A156" s="38"/>
      <c r="B156" s="39"/>
      <c r="C156" s="219" t="s">
        <v>8</v>
      </c>
      <c r="D156" s="219" t="s">
        <v>130</v>
      </c>
      <c r="E156" s="220" t="s">
        <v>466</v>
      </c>
      <c r="F156" s="221" t="s">
        <v>467</v>
      </c>
      <c r="G156" s="222" t="s">
        <v>148</v>
      </c>
      <c r="H156" s="223">
        <v>1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41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91</v>
      </c>
      <c r="AT156" s="231" t="s">
        <v>130</v>
      </c>
      <c r="AU156" s="231" t="s">
        <v>85</v>
      </c>
      <c r="AY156" s="17" t="s">
        <v>128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81</v>
      </c>
      <c r="BK156" s="232">
        <f>ROUND(I156*H156,2)</f>
        <v>0</v>
      </c>
      <c r="BL156" s="17" t="s">
        <v>91</v>
      </c>
      <c r="BM156" s="231" t="s">
        <v>190</v>
      </c>
    </row>
    <row r="157" s="2" customFormat="1">
      <c r="A157" s="38"/>
      <c r="B157" s="39"/>
      <c r="C157" s="40"/>
      <c r="D157" s="233" t="s">
        <v>134</v>
      </c>
      <c r="E157" s="40"/>
      <c r="F157" s="234" t="s">
        <v>467</v>
      </c>
      <c r="G157" s="40"/>
      <c r="H157" s="40"/>
      <c r="I157" s="235"/>
      <c r="J157" s="40"/>
      <c r="K157" s="40"/>
      <c r="L157" s="44"/>
      <c r="M157" s="236"/>
      <c r="N157" s="23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134</v>
      </c>
      <c r="AU157" s="17" t="s">
        <v>85</v>
      </c>
    </row>
    <row r="158" s="2" customFormat="1" ht="33" customHeight="1">
      <c r="A158" s="38"/>
      <c r="B158" s="39"/>
      <c r="C158" s="219" t="s">
        <v>301</v>
      </c>
      <c r="D158" s="219" t="s">
        <v>130</v>
      </c>
      <c r="E158" s="220" t="s">
        <v>468</v>
      </c>
      <c r="F158" s="221" t="s">
        <v>469</v>
      </c>
      <c r="G158" s="222" t="s">
        <v>148</v>
      </c>
      <c r="H158" s="223">
        <v>1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41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91</v>
      </c>
      <c r="AT158" s="231" t="s">
        <v>130</v>
      </c>
      <c r="AU158" s="231" t="s">
        <v>85</v>
      </c>
      <c r="AY158" s="17" t="s">
        <v>128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81</v>
      </c>
      <c r="BK158" s="232">
        <f>ROUND(I158*H158,2)</f>
        <v>0</v>
      </c>
      <c r="BL158" s="17" t="s">
        <v>91</v>
      </c>
      <c r="BM158" s="231" t="s">
        <v>304</v>
      </c>
    </row>
    <row r="159" s="2" customFormat="1">
      <c r="A159" s="38"/>
      <c r="B159" s="39"/>
      <c r="C159" s="40"/>
      <c r="D159" s="233" t="s">
        <v>134</v>
      </c>
      <c r="E159" s="40"/>
      <c r="F159" s="234" t="s">
        <v>469</v>
      </c>
      <c r="G159" s="40"/>
      <c r="H159" s="40"/>
      <c r="I159" s="235"/>
      <c r="J159" s="40"/>
      <c r="K159" s="40"/>
      <c r="L159" s="44"/>
      <c r="M159" s="236"/>
      <c r="N159" s="23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134</v>
      </c>
      <c r="AU159" s="17" t="s">
        <v>85</v>
      </c>
    </row>
    <row r="160" s="2" customFormat="1" ht="44.25" customHeight="1">
      <c r="A160" s="38"/>
      <c r="B160" s="39"/>
      <c r="C160" s="219" t="s">
        <v>161</v>
      </c>
      <c r="D160" s="219" t="s">
        <v>130</v>
      </c>
      <c r="E160" s="220" t="s">
        <v>470</v>
      </c>
      <c r="F160" s="221" t="s">
        <v>471</v>
      </c>
      <c r="G160" s="222" t="s">
        <v>148</v>
      </c>
      <c r="H160" s="223">
        <v>1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41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91</v>
      </c>
      <c r="AT160" s="231" t="s">
        <v>130</v>
      </c>
      <c r="AU160" s="231" t="s">
        <v>85</v>
      </c>
      <c r="AY160" s="17" t="s">
        <v>128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81</v>
      </c>
      <c r="BK160" s="232">
        <f>ROUND(I160*H160,2)</f>
        <v>0</v>
      </c>
      <c r="BL160" s="17" t="s">
        <v>91</v>
      </c>
      <c r="BM160" s="231" t="s">
        <v>309</v>
      </c>
    </row>
    <row r="161" s="2" customFormat="1">
      <c r="A161" s="38"/>
      <c r="B161" s="39"/>
      <c r="C161" s="40"/>
      <c r="D161" s="233" t="s">
        <v>134</v>
      </c>
      <c r="E161" s="40"/>
      <c r="F161" s="234" t="s">
        <v>471</v>
      </c>
      <c r="G161" s="40"/>
      <c r="H161" s="40"/>
      <c r="I161" s="235"/>
      <c r="J161" s="40"/>
      <c r="K161" s="40"/>
      <c r="L161" s="44"/>
      <c r="M161" s="270"/>
      <c r="N161" s="271"/>
      <c r="O161" s="272"/>
      <c r="P161" s="272"/>
      <c r="Q161" s="272"/>
      <c r="R161" s="272"/>
      <c r="S161" s="272"/>
      <c r="T161" s="273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134</v>
      </c>
      <c r="AU161" s="17" t="s">
        <v>85</v>
      </c>
    </row>
    <row r="162" s="2" customFormat="1" ht="6.96" customHeight="1">
      <c r="A162" s="38"/>
      <c r="B162" s="66"/>
      <c r="C162" s="67"/>
      <c r="D162" s="67"/>
      <c r="E162" s="67"/>
      <c r="F162" s="67"/>
      <c r="G162" s="67"/>
      <c r="H162" s="67"/>
      <c r="I162" s="67"/>
      <c r="J162" s="67"/>
      <c r="K162" s="67"/>
      <c r="L162" s="44"/>
      <c r="M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</row>
  </sheetData>
  <sheetProtection sheet="1" autoFilter="0" formatColumns="0" formatRows="0" objects="1" scenarios="1" spinCount="100000" saltValue="XGV7dWyUuHx0r4vk+38SV8JVbCoWFNvVuCW8RiFvI0zVrNCknuJGrMvt/MEDpja+ig0Fzjcu03Dl+cJ0Y4bvPQ==" hashValue="9bwrvYiYO08H68w5+mtdtgvTcIRqlgSId32uoBdnedZ78P0eCDf/AUwCisc6pJZsRrLkPnEvWI5yku9VGr8VWA==" algorithmName="SHA-512" password="CDCC"/>
  <autoFilter ref="C118:K16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Vita79</dc:creator>
  <cp:lastModifiedBy>Vita79</cp:lastModifiedBy>
  <dcterms:created xsi:type="dcterms:W3CDTF">2026-02-24T13:26:52Z</dcterms:created>
  <dcterms:modified xsi:type="dcterms:W3CDTF">2026-02-24T13:26:57Z</dcterms:modified>
</cp:coreProperties>
</file>