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2b - Vozidlová komuni..." sheetId="2" r:id="rId2"/>
    <sheet name="SO 13b - Vozidlová komuni..." sheetId="3" r:id="rId3"/>
    <sheet name="SO 14 - Příjezdy k RD" sheetId="4" r:id="rId4"/>
    <sheet name="SO 15 - Parkovací stání" sheetId="5" r:id="rId5"/>
    <sheet name="SO 16 - Chodníky" sheetId="6" r:id="rId6"/>
    <sheet name="SO 17 - Plochy stání kont..." sheetId="7" r:id="rId7"/>
    <sheet name="SO 18 - Veřejná zeleň a p..." sheetId="8" r:id="rId8"/>
    <sheet name="VRN - Vedlejší a ostatní ...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12b - Vozidlová komuni...'!$C$90:$K$408</definedName>
    <definedName name="_xlnm.Print_Area" localSheetId="1">'SO 12b - Vozidlová komuni...'!$C$4:$J$39,'SO 12b - Vozidlová komuni...'!$C$45:$J$72,'SO 12b - Vozidlová komuni...'!$C$78:$K$408</definedName>
    <definedName name="_xlnm.Print_Titles" localSheetId="1">'SO 12b - Vozidlová komuni...'!$90:$90</definedName>
    <definedName name="_xlnm._FilterDatabase" localSheetId="2" hidden="1">'SO 13b - Vozidlová komuni...'!$C$87:$K$230</definedName>
    <definedName name="_xlnm.Print_Area" localSheetId="2">'SO 13b - Vozidlová komuni...'!$C$4:$J$39,'SO 13b - Vozidlová komuni...'!$C$45:$J$69,'SO 13b - Vozidlová komuni...'!$C$75:$K$230</definedName>
    <definedName name="_xlnm.Print_Titles" localSheetId="2">'SO 13b - Vozidlová komuni...'!$87:$87</definedName>
    <definedName name="_xlnm._FilterDatabase" localSheetId="3" hidden="1">'SO 14 - Příjezdy k RD'!$C$85:$K$188</definedName>
    <definedName name="_xlnm.Print_Area" localSheetId="3">'SO 14 - Příjezdy k RD'!$C$4:$J$39,'SO 14 - Příjezdy k RD'!$C$45:$J$67,'SO 14 - Příjezdy k RD'!$C$73:$K$188</definedName>
    <definedName name="_xlnm.Print_Titles" localSheetId="3">'SO 14 - Příjezdy k RD'!$85:$85</definedName>
    <definedName name="_xlnm._FilterDatabase" localSheetId="4" hidden="1">'SO 15 - Parkovací stání'!$C$86:$K$209</definedName>
    <definedName name="_xlnm.Print_Area" localSheetId="4">'SO 15 - Parkovací stání'!$C$4:$J$39,'SO 15 - Parkovací stání'!$C$45:$J$68,'SO 15 - Parkovací stání'!$C$74:$K$209</definedName>
    <definedName name="_xlnm.Print_Titles" localSheetId="4">'SO 15 - Parkovací stání'!$86:$86</definedName>
    <definedName name="_xlnm._FilterDatabase" localSheetId="5" hidden="1">'SO 16 - Chodníky'!$C$83:$K$150</definedName>
    <definedName name="_xlnm.Print_Area" localSheetId="5">'SO 16 - Chodníky'!$C$4:$J$39,'SO 16 - Chodníky'!$C$45:$J$65,'SO 16 - Chodníky'!$C$71:$K$150</definedName>
    <definedName name="_xlnm.Print_Titles" localSheetId="5">'SO 16 - Chodníky'!$83:$83</definedName>
    <definedName name="_xlnm._FilterDatabase" localSheetId="6" hidden="1">'SO 17 - Plochy stání kont...'!$C$83:$K$148</definedName>
    <definedName name="_xlnm.Print_Area" localSheetId="6">'SO 17 - Plochy stání kont...'!$C$4:$J$39,'SO 17 - Plochy stání kont...'!$C$45:$J$65,'SO 17 - Plochy stání kont...'!$C$71:$K$148</definedName>
    <definedName name="_xlnm.Print_Titles" localSheetId="6">'SO 17 - Plochy stání kont...'!$83:$83</definedName>
    <definedName name="_xlnm._FilterDatabase" localSheetId="7" hidden="1">'SO 18 - Veřejná zeleň a p...'!$C$83:$K$131</definedName>
    <definedName name="_xlnm.Print_Area" localSheetId="7">'SO 18 - Veřejná zeleň a p...'!$C$4:$J$39,'SO 18 - Veřejná zeleň a p...'!$C$45:$J$65,'SO 18 - Veřejná zeleň a p...'!$C$71:$K$131</definedName>
    <definedName name="_xlnm.Print_Titles" localSheetId="7">'SO 18 - Veřejná zeleň a p...'!$83:$83</definedName>
    <definedName name="_xlnm._FilterDatabase" localSheetId="8" hidden="1">'VRN - Vedlejší a ostatní ...'!$C$81:$K$128</definedName>
    <definedName name="_xlnm.Print_Area" localSheetId="8">'VRN - Vedlejší a ostatní ...'!$C$4:$J$39,'VRN - Vedlejší a ostatní ...'!$C$45:$J$63,'VRN - Vedlejší a ostatní ...'!$C$69:$K$128</definedName>
    <definedName name="_xlnm.Print_Titles" localSheetId="8">'VRN - Vedlejší a ostatní ...'!$81:$81</definedName>
    <definedName name="_xlnm.Print_Area" localSheetId="9">'Seznam figur'!$C$4:$G$629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2"/>
  <c i="9" r="J35"/>
  <c i="1" r="AX62"/>
  <c i="9" r="BI126"/>
  <c r="BH126"/>
  <c r="BG126"/>
  <c r="BF126"/>
  <c r="T126"/>
  <c r="R126"/>
  <c r="P126"/>
  <c r="BI120"/>
  <c r="BH120"/>
  <c r="BG120"/>
  <c r="BF120"/>
  <c r="T120"/>
  <c r="R120"/>
  <c r="P120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52"/>
  <c r="E7"/>
  <c r="E72"/>
  <c i="8" r="J37"/>
  <c r="J36"/>
  <c i="1" r="AY61"/>
  <c i="8" r="J35"/>
  <c i="1" r="AX61"/>
  <c i="8" r="BI130"/>
  <c r="BH130"/>
  <c r="BG130"/>
  <c r="BF130"/>
  <c r="T130"/>
  <c r="T129"/>
  <c r="R130"/>
  <c r="R129"/>
  <c r="P130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7" r="J37"/>
  <c r="J36"/>
  <c i="1" r="AY60"/>
  <c i="7" r="J35"/>
  <c i="1" r="AX60"/>
  <c i="7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7"/>
  <c r="BH117"/>
  <c r="BG117"/>
  <c r="BF117"/>
  <c r="T117"/>
  <c r="R117"/>
  <c r="P117"/>
  <c r="BI113"/>
  <c r="BH113"/>
  <c r="BG113"/>
  <c r="BF113"/>
  <c r="T113"/>
  <c r="R113"/>
  <c r="P113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4"/>
  <c r="BH94"/>
  <c r="BG94"/>
  <c r="BF94"/>
  <c r="T94"/>
  <c r="R94"/>
  <c r="P94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52"/>
  <c r="E7"/>
  <c r="E48"/>
  <c i="6" r="J37"/>
  <c r="J36"/>
  <c i="1" r="AY59"/>
  <c i="6" r="J35"/>
  <c i="1" r="AX59"/>
  <c i="6"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5" r="J37"/>
  <c r="J36"/>
  <c i="1" r="AY58"/>
  <c i="5" r="J35"/>
  <c i="1" r="AX58"/>
  <c i="5" r="BI208"/>
  <c r="BH208"/>
  <c r="BG208"/>
  <c r="BF208"/>
  <c r="T208"/>
  <c r="T207"/>
  <c r="R208"/>
  <c r="R207"/>
  <c r="P208"/>
  <c r="P207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96"/>
  <c r="BH96"/>
  <c r="BG96"/>
  <c r="BF96"/>
  <c r="T96"/>
  <c r="R96"/>
  <c r="P96"/>
  <c r="BI90"/>
  <c r="BH90"/>
  <c r="BG90"/>
  <c r="BF90"/>
  <c r="T90"/>
  <c r="T89"/>
  <c r="R90"/>
  <c r="R89"/>
  <c r="P90"/>
  <c r="P89"/>
  <c r="J83"/>
  <c r="F83"/>
  <c r="F81"/>
  <c r="E79"/>
  <c r="J54"/>
  <c r="F54"/>
  <c r="F52"/>
  <c r="E50"/>
  <c r="J24"/>
  <c r="E24"/>
  <c r="J84"/>
  <c r="J23"/>
  <c r="J18"/>
  <c r="E18"/>
  <c r="F84"/>
  <c r="J17"/>
  <c r="J12"/>
  <c r="J52"/>
  <c r="E7"/>
  <c r="E48"/>
  <c i="4" r="J37"/>
  <c r="J36"/>
  <c i="1" r="AY57"/>
  <c i="4" r="J35"/>
  <c i="1" r="AX57"/>
  <c i="4" r="BI187"/>
  <c r="BH187"/>
  <c r="BG187"/>
  <c r="BF187"/>
  <c r="T187"/>
  <c r="T186"/>
  <c r="R187"/>
  <c r="R186"/>
  <c r="P187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R102"/>
  <c r="P102"/>
  <c r="BI93"/>
  <c r="BH93"/>
  <c r="BG93"/>
  <c r="BF93"/>
  <c r="T93"/>
  <c r="R93"/>
  <c r="P93"/>
  <c r="BI89"/>
  <c r="BH89"/>
  <c r="BG89"/>
  <c r="BF89"/>
  <c r="T89"/>
  <c r="T88"/>
  <c r="R89"/>
  <c r="R88"/>
  <c r="P89"/>
  <c r="P88"/>
  <c r="J82"/>
  <c r="F82"/>
  <c r="F80"/>
  <c r="E78"/>
  <c r="J54"/>
  <c r="F54"/>
  <c r="F52"/>
  <c r="E50"/>
  <c r="J24"/>
  <c r="E24"/>
  <c r="J83"/>
  <c r="J23"/>
  <c r="J18"/>
  <c r="E18"/>
  <c r="F55"/>
  <c r="J17"/>
  <c r="J12"/>
  <c r="J52"/>
  <c r="E7"/>
  <c r="E48"/>
  <c i="3" r="J37"/>
  <c r="J36"/>
  <c i="1" r="AY56"/>
  <c i="3" r="J35"/>
  <c i="1" r="AX56"/>
  <c i="3" r="BI229"/>
  <c r="BH229"/>
  <c r="BG229"/>
  <c r="BF229"/>
  <c r="T229"/>
  <c r="T228"/>
  <c r="R229"/>
  <c r="R228"/>
  <c r="P229"/>
  <c r="P228"/>
  <c r="BI222"/>
  <c r="BH222"/>
  <c r="BG222"/>
  <c r="BF222"/>
  <c r="T222"/>
  <c r="R222"/>
  <c r="P222"/>
  <c r="BI215"/>
  <c r="BH215"/>
  <c r="BG215"/>
  <c r="BF215"/>
  <c r="T215"/>
  <c r="R215"/>
  <c r="P215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2"/>
  <c r="BH192"/>
  <c r="BG192"/>
  <c r="BF192"/>
  <c r="T192"/>
  <c r="R192"/>
  <c r="P192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T103"/>
  <c r="R104"/>
  <c r="R103"/>
  <c r="P104"/>
  <c r="P103"/>
  <c r="BI99"/>
  <c r="BH99"/>
  <c r="BG99"/>
  <c r="BF99"/>
  <c r="T99"/>
  <c r="R99"/>
  <c r="P99"/>
  <c r="BI94"/>
  <c r="BH94"/>
  <c r="BG94"/>
  <c r="BF94"/>
  <c r="T94"/>
  <c r="R94"/>
  <c r="P94"/>
  <c r="BI91"/>
  <c r="BH91"/>
  <c r="BG91"/>
  <c r="BF91"/>
  <c r="T91"/>
  <c r="T90"/>
  <c r="R91"/>
  <c r="R90"/>
  <c r="P91"/>
  <c r="P90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78"/>
  <c i="2" r="J37"/>
  <c r="J36"/>
  <c i="1" r="AY55"/>
  <c i="2" r="J35"/>
  <c i="1" r="AX55"/>
  <c i="2" r="BI407"/>
  <c r="BH407"/>
  <c r="BG407"/>
  <c r="BF407"/>
  <c r="T407"/>
  <c r="T406"/>
  <c r="R407"/>
  <c r="R406"/>
  <c r="P407"/>
  <c r="P406"/>
  <c r="BI403"/>
  <c r="BH403"/>
  <c r="BG403"/>
  <c r="BF403"/>
  <c r="T403"/>
  <c r="R403"/>
  <c r="P403"/>
  <c r="BI395"/>
  <c r="BH395"/>
  <c r="BG395"/>
  <c r="BF395"/>
  <c r="T395"/>
  <c r="R395"/>
  <c r="P395"/>
  <c r="BI384"/>
  <c r="BH384"/>
  <c r="BG384"/>
  <c r="BF384"/>
  <c r="T384"/>
  <c r="R384"/>
  <c r="P384"/>
  <c r="BI373"/>
  <c r="BH373"/>
  <c r="BG373"/>
  <c r="BF373"/>
  <c r="T373"/>
  <c r="R373"/>
  <c r="P373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9"/>
  <c r="BH349"/>
  <c r="BG349"/>
  <c r="BF349"/>
  <c r="T349"/>
  <c r="R349"/>
  <c r="P349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R326"/>
  <c r="P326"/>
  <c r="BI321"/>
  <c r="BH321"/>
  <c r="BG321"/>
  <c r="BF321"/>
  <c r="T321"/>
  <c r="R321"/>
  <c r="P321"/>
  <c r="BI319"/>
  <c r="BH319"/>
  <c r="BG319"/>
  <c r="BF319"/>
  <c r="T319"/>
  <c r="R319"/>
  <c r="P319"/>
  <c r="BI313"/>
  <c r="BH313"/>
  <c r="BG313"/>
  <c r="BF313"/>
  <c r="T313"/>
  <c r="R313"/>
  <c r="P313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4"/>
  <c r="BH294"/>
  <c r="BG294"/>
  <c r="BF294"/>
  <c r="T294"/>
  <c r="R294"/>
  <c r="P294"/>
  <c r="BI292"/>
  <c r="BH292"/>
  <c r="BG292"/>
  <c r="BF292"/>
  <c r="T292"/>
  <c r="R292"/>
  <c r="P292"/>
  <c r="BI282"/>
  <c r="BH282"/>
  <c r="BG282"/>
  <c r="BF282"/>
  <c r="T282"/>
  <c r="R282"/>
  <c r="P282"/>
  <c r="BI275"/>
  <c r="BH275"/>
  <c r="BG275"/>
  <c r="BF275"/>
  <c r="T275"/>
  <c r="R275"/>
  <c r="P275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3"/>
  <c r="BH233"/>
  <c r="BG233"/>
  <c r="BF233"/>
  <c r="T233"/>
  <c r="R233"/>
  <c r="P233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10"/>
  <c r="BH210"/>
  <c r="BG210"/>
  <c r="BF210"/>
  <c r="T210"/>
  <c r="T209"/>
  <c r="R210"/>
  <c r="R209"/>
  <c r="P210"/>
  <c r="P209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2"/>
  <c r="BH182"/>
  <c r="BG182"/>
  <c r="BF182"/>
  <c r="T182"/>
  <c r="R182"/>
  <c r="P182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T93"/>
  <c r="R94"/>
  <c r="R93"/>
  <c r="P94"/>
  <c r="P93"/>
  <c r="J87"/>
  <c r="F87"/>
  <c r="F85"/>
  <c r="E83"/>
  <c r="J54"/>
  <c r="F54"/>
  <c r="F52"/>
  <c r="E50"/>
  <c r="J24"/>
  <c r="E24"/>
  <c r="J88"/>
  <c r="J23"/>
  <c r="J18"/>
  <c r="E18"/>
  <c r="F88"/>
  <c r="J17"/>
  <c r="J12"/>
  <c r="J85"/>
  <c r="E7"/>
  <c r="E81"/>
  <c i="1" r="L50"/>
  <c r="AM50"/>
  <c r="AM49"/>
  <c r="L49"/>
  <c r="AM47"/>
  <c r="L47"/>
  <c r="L45"/>
  <c r="L44"/>
  <c i="2" r="J111"/>
  <c i="3" r="BK176"/>
  <c i="5" r="J166"/>
  <c i="6" r="J111"/>
  <c i="8" r="J87"/>
  <c i="2" r="BK167"/>
  <c r="BK107"/>
  <c i="3" r="BK104"/>
  <c i="5" r="J176"/>
  <c r="J197"/>
  <c r="J180"/>
  <c r="BK208"/>
  <c r="BK111"/>
  <c i="6" r="BK138"/>
  <c i="7" r="BK130"/>
  <c r="BK105"/>
  <c r="BK117"/>
  <c i="8" r="BK100"/>
  <c i="9" r="J120"/>
  <c i="2" r="F35"/>
  <c i="9" r="J107"/>
  <c i="2" r="BK337"/>
  <c r="BK275"/>
  <c r="J233"/>
  <c r="BK195"/>
  <c r="BK152"/>
  <c i="3" r="J176"/>
  <c r="BK142"/>
  <c i="2" r="J364"/>
  <c r="BK313"/>
  <c r="J263"/>
  <c r="J220"/>
  <c i="6" r="J119"/>
  <c i="7" r="J99"/>
  <c i="3" r="J172"/>
  <c r="BK118"/>
  <c i="4" r="BK113"/>
  <c i="5" r="J141"/>
  <c i="6" r="BK149"/>
  <c i="8" r="J105"/>
  <c i="3" r="BK203"/>
  <c r="BK198"/>
  <c i="4" r="J113"/>
  <c i="5" r="J145"/>
  <c i="6" r="J149"/>
  <c i="8" r="BK110"/>
  <c i="2" r="BK130"/>
  <c i="3" r="J152"/>
  <c r="BK160"/>
  <c i="4" r="BK128"/>
  <c i="8" r="J89"/>
  <c i="2" r="BK149"/>
  <c r="J114"/>
  <c i="3" r="J142"/>
  <c r="BK138"/>
  <c r="J185"/>
  <c i="4" r="BK126"/>
  <c r="BK89"/>
  <c i="5" r="J149"/>
  <c r="BK194"/>
  <c r="J134"/>
  <c i="7" r="BK143"/>
  <c r="J94"/>
  <c i="9" r="J85"/>
  <c i="2" r="BK364"/>
  <c r="J340"/>
  <c r="BK319"/>
  <c r="J282"/>
  <c r="BK226"/>
  <c r="J195"/>
  <c r="J157"/>
  <c i="3" r="BK145"/>
  <c r="BK127"/>
  <c i="4" r="J136"/>
  <c i="5" r="J90"/>
  <c i="6" r="BK134"/>
  <c i="7" r="J117"/>
  <c i="8" r="BK87"/>
  <c i="2" r="BK159"/>
  <c i="3" r="BK222"/>
  <c i="4" r="BK169"/>
  <c r="J164"/>
  <c i="5" r="J108"/>
  <c r="BK180"/>
  <c i="7" r="J143"/>
  <c i="8" r="BK91"/>
  <c i="2" r="J354"/>
  <c r="BK326"/>
  <c r="BK294"/>
  <c r="J240"/>
  <c r="BK206"/>
  <c r="BK142"/>
  <c i="3" r="J203"/>
  <c i="4" r="J110"/>
  <c i="2" r="BK373"/>
  <c r="BK321"/>
  <c r="J275"/>
  <c r="J208"/>
  <c r="J123"/>
  <c i="3" r="J131"/>
  <c i="5" r="J128"/>
  <c r="BK122"/>
  <c i="6" r="J138"/>
  <c i="9" r="J104"/>
  <c i="2" r="BK111"/>
  <c i="3" r="J160"/>
  <c i="4" r="BK136"/>
  <c i="5" r="BK141"/>
  <c r="BK96"/>
  <c i="7" r="J127"/>
  <c i="8" r="BK124"/>
  <c i="2" r="BK157"/>
  <c i="3" r="J164"/>
  <c r="J180"/>
  <c i="4" r="BK122"/>
  <c i="5" r="BK166"/>
  <c i="7" r="BK147"/>
  <c i="2" r="F34"/>
  <c i="7" r="J87"/>
  <c i="8" r="J95"/>
  <c i="2" r="J359"/>
  <c r="J326"/>
  <c r="BK292"/>
  <c r="BK249"/>
  <c r="BK208"/>
  <c r="BK172"/>
  <c r="J145"/>
  <c i="3" r="BK99"/>
  <c i="4" r="J156"/>
  <c i="5" r="BK197"/>
  <c i="7" r="J139"/>
  <c i="9" r="BK107"/>
  <c i="2" r="BK145"/>
  <c i="1" r="AS54"/>
  <c i="5" r="BK137"/>
  <c i="6" r="BK87"/>
  <c i="7" r="BK99"/>
  <c i="8" r="BK126"/>
  <c i="2" r="J384"/>
  <c r="J334"/>
  <c r="J308"/>
  <c r="J254"/>
  <c r="J222"/>
  <c r="BK192"/>
  <c r="BK114"/>
  <c i="3" r="BK106"/>
  <c i="4" r="BK147"/>
  <c i="2" r="BK395"/>
  <c r="BK333"/>
  <c r="BK254"/>
  <c r="BK210"/>
  <c r="J101"/>
  <c i="3" r="J208"/>
  <c i="4" r="J139"/>
  <c i="5" r="BK168"/>
  <c i="6" r="J124"/>
  <c i="8" r="J91"/>
  <c i="2" r="F37"/>
  <c r="J149"/>
  <c i="3" r="J104"/>
  <c i="4" r="J183"/>
  <c i="5" r="J204"/>
  <c i="6" r="BK124"/>
  <c i="7" r="J102"/>
  <c i="9" r="J97"/>
  <c i="3" r="J110"/>
  <c r="J106"/>
  <c i="4" r="J143"/>
  <c i="9" r="BK112"/>
  <c i="2" r="BK97"/>
  <c i="3" r="BK122"/>
  <c r="BK149"/>
  <c r="J91"/>
  <c i="4" r="BK156"/>
  <c i="5" r="BK156"/>
  <c r="J161"/>
  <c r="BK176"/>
  <c i="6" r="BK92"/>
  <c i="7" r="BK119"/>
  <c i="8" r="J110"/>
  <c i="2" r="BK403"/>
  <c r="J344"/>
  <c r="J300"/>
  <c r="J259"/>
  <c r="J213"/>
  <c r="BK189"/>
  <c r="J107"/>
  <c i="3" r="J222"/>
  <c r="J94"/>
  <c i="4" r="J171"/>
  <c i="5" r="J111"/>
  <c r="J103"/>
  <c i="6" r="J92"/>
  <c i="8" r="J126"/>
  <c i="9" r="BK93"/>
  <c i="2" r="BK101"/>
  <c i="3" r="BK134"/>
  <c r="J134"/>
  <c i="4" r="J169"/>
  <c i="5" r="J122"/>
  <c r="J185"/>
  <c i="6" r="J145"/>
  <c i="7" r="J124"/>
  <c i="2" r="BK407"/>
  <c r="J333"/>
  <c r="J292"/>
  <c r="J210"/>
  <c r="BK179"/>
  <c i="3" r="J192"/>
  <c i="2" r="J407"/>
  <c r="BK340"/>
  <c r="J304"/>
  <c r="BK240"/>
  <c r="BK203"/>
  <c r="BK182"/>
  <c r="J152"/>
  <c i="3" r="BK215"/>
  <c i="4" r="BK93"/>
  <c i="5" r="BK163"/>
  <c i="6" r="BK114"/>
  <c i="8" r="BK105"/>
  <c i="2" r="J97"/>
  <c i="3" r="J229"/>
  <c i="4" r="J151"/>
  <c i="5" r="J152"/>
  <c r="BK161"/>
  <c i="7" r="J130"/>
  <c i="9" r="BK120"/>
  <c i="2" r="J137"/>
  <c i="3" r="J136"/>
  <c i="4" r="BK177"/>
  <c i="5" r="BK108"/>
  <c i="7" r="J119"/>
  <c i="8" r="J130"/>
  <c i="2" r="J153"/>
  <c i="4" r="BK164"/>
  <c i="6" r="BK145"/>
  <c i="8" r="J100"/>
  <c i="9" r="BK104"/>
  <c i="2" r="BK359"/>
  <c r="J321"/>
  <c r="BK244"/>
  <c r="J203"/>
  <c r="J159"/>
  <c i="3" r="BK136"/>
  <c r="BK152"/>
  <c i="2" r="J395"/>
  <c r="J337"/>
  <c r="J294"/>
  <c r="J249"/>
  <c r="J199"/>
  <c r="J167"/>
  <c i="3" r="BK185"/>
  <c r="J127"/>
  <c i="5" r="J190"/>
  <c r="BK126"/>
  <c i="7" r="BK127"/>
  <c i="2" r="J142"/>
  <c i="3" r="J115"/>
  <c i="4" r="BK139"/>
  <c i="5" r="J194"/>
  <c i="6" r="J97"/>
  <c i="8" r="BK130"/>
  <c i="2" r="J120"/>
  <c i="3" r="BK133"/>
  <c r="J118"/>
  <c i="5" r="J208"/>
  <c i="6" r="BK97"/>
  <c i="9" r="BK85"/>
  <c i="2" r="BK117"/>
  <c i="3" r="J99"/>
  <c r="BK190"/>
  <c r="J133"/>
  <c i="4" r="BK151"/>
  <c i="5" r="J126"/>
  <c r="BK190"/>
  <c r="J137"/>
  <c i="6" r="J100"/>
  <c r="J103"/>
  <c r="J143"/>
  <c i="7" r="BK113"/>
  <c i="8" r="J121"/>
  <c i="9" r="BK126"/>
  <c i="2" r="J164"/>
  <c r="BK125"/>
  <c i="3" r="BK94"/>
  <c r="J190"/>
  <c r="BK115"/>
  <c i="4" r="BK107"/>
  <c r="J107"/>
  <c r="J126"/>
  <c i="5" r="BK185"/>
  <c r="BK152"/>
  <c i="6" r="J128"/>
  <c i="7" r="J147"/>
  <c i="8" r="BK116"/>
  <c i="9" r="J93"/>
  <c i="2" r="BK349"/>
  <c r="J330"/>
  <c r="J313"/>
  <c r="BK263"/>
  <c r="BK220"/>
  <c r="BK199"/>
  <c r="BK164"/>
  <c i="3" r="BK110"/>
  <c r="J145"/>
  <c i="4" r="BK143"/>
  <c r="J147"/>
  <c i="5" r="BK128"/>
  <c i="6" r="J134"/>
  <c i="8" r="BK89"/>
  <c i="9" r="BK97"/>
  <c i="2" r="J117"/>
  <c i="3" r="BK192"/>
  <c r="BK164"/>
  <c i="4" r="J128"/>
  <c r="J187"/>
  <c i="5" r="BK149"/>
  <c i="6" r="BK103"/>
  <c i="7" r="BK102"/>
  <c i="9" r="J100"/>
  <c i="2" r="J373"/>
  <c r="J319"/>
  <c r="BK259"/>
  <c r="J226"/>
  <c r="J189"/>
  <c r="J125"/>
  <c i="3" r="J156"/>
  <c i="4" r="BK160"/>
  <c i="2" r="BK354"/>
  <c r="BK330"/>
  <c r="BK282"/>
  <c r="BK233"/>
  <c r="J179"/>
  <c r="BK137"/>
  <c i="3" r="BK229"/>
  <c i="4" r="J93"/>
  <c r="BK187"/>
  <c i="5" r="BK201"/>
  <c r="BK145"/>
  <c i="7" r="J135"/>
  <c i="9" r="J88"/>
  <c i="3" r="J122"/>
  <c r="BK167"/>
  <c i="4" r="BK180"/>
  <c i="5" r="BK90"/>
  <c r="J96"/>
  <c i="7" r="J105"/>
  <c i="3" r="BK131"/>
  <c i="4" r="J122"/>
  <c i="5" r="BK134"/>
  <c r="J201"/>
  <c i="7" r="BK124"/>
  <c i="9" r="J112"/>
  <c i="2" r="BK94"/>
  <c i="3" r="BK180"/>
  <c i="4" r="J177"/>
  <c r="J160"/>
  <c i="2" r="J94"/>
  <c i="3" r="J138"/>
  <c i="4" r="J102"/>
  <c i="5" r="J163"/>
  <c i="7" r="BK94"/>
  <c i="8" r="J116"/>
  <c i="2" r="J130"/>
  <c i="3" r="J149"/>
  <c i="4" r="J180"/>
  <c r="BK110"/>
  <c i="5" r="BK103"/>
  <c i="6" r="BK143"/>
  <c i="7" r="BK135"/>
  <c i="8" r="BK95"/>
  <c i="2" r="J403"/>
  <c r="BK344"/>
  <c r="BK300"/>
  <c r="J267"/>
  <c r="BK213"/>
  <c r="J172"/>
  <c i="3" r="BK208"/>
  <c r="BK156"/>
  <c i="2" r="J349"/>
  <c r="BK308"/>
  <c r="BK222"/>
  <c r="J192"/>
  <c r="BK153"/>
  <c i="3" r="J215"/>
  <c i="4" r="BK171"/>
  <c i="5" r="BK204"/>
  <c i="6" r="J114"/>
  <c i="8" r="J124"/>
  <c i="2" r="BK123"/>
  <c i="3" r="BK172"/>
  <c i="4" r="J89"/>
  <c i="5" r="J168"/>
  <c i="6" r="BK128"/>
  <c i="7" r="BK139"/>
  <c i="9" r="BK88"/>
  <c i="2" r="J34"/>
  <c i="6" r="J87"/>
  <c i="9" r="J126"/>
  <c i="2" r="BK384"/>
  <c r="BK334"/>
  <c r="BK304"/>
  <c r="BK267"/>
  <c r="J244"/>
  <c r="J206"/>
  <c r="J182"/>
  <c r="BK120"/>
  <c i="3" r="J167"/>
  <c i="4" r="BK183"/>
  <c i="5" r="BK114"/>
  <c i="6" r="BK111"/>
  <c i="7" r="J113"/>
  <c i="2" r="F36"/>
  <c i="5" r="J156"/>
  <c i="7" r="BK87"/>
  <c i="9" r="BK100"/>
  <c i="3" r="J198"/>
  <c r="BK91"/>
  <c i="4" r="BK102"/>
  <c i="5" r="J114"/>
  <c i="6" r="BK119"/>
  <c r="BK100"/>
  <c i="8" r="BK121"/>
  <c i="2" l="1" r="P96"/>
  <c r="BK136"/>
  <c r="J136"/>
  <c r="J64"/>
  <c r="BK212"/>
  <c r="J212"/>
  <c r="J68"/>
  <c r="BK358"/>
  <c r="J358"/>
  <c r="J70"/>
  <c i="3" r="R105"/>
  <c r="BK130"/>
  <c r="J130"/>
  <c r="J65"/>
  <c r="BK197"/>
  <c r="J197"/>
  <c r="J67"/>
  <c i="4" r="T121"/>
  <c r="R176"/>
  <c i="5" r="R121"/>
  <c r="P148"/>
  <c r="R193"/>
  <c i="6" r="R86"/>
  <c r="R137"/>
  <c i="7" r="T86"/>
  <c r="R129"/>
  <c i="8" r="T94"/>
  <c i="3" r="P93"/>
  <c r="P137"/>
  <c i="4" r="P121"/>
  <c r="T176"/>
  <c i="5" r="BK121"/>
  <c r="J121"/>
  <c r="J63"/>
  <c r="BK148"/>
  <c r="J148"/>
  <c r="J64"/>
  <c r="BK193"/>
  <c r="J193"/>
  <c r="J66"/>
  <c i="6" r="BK110"/>
  <c r="J110"/>
  <c r="J62"/>
  <c i="7" r="R86"/>
  <c r="T129"/>
  <c i="2" r="P106"/>
  <c r="P212"/>
  <c r="BK343"/>
  <c r="J343"/>
  <c r="J69"/>
  <c r="T343"/>
  <c i="3" r="BK105"/>
  <c r="J105"/>
  <c r="J64"/>
  <c r="P130"/>
  <c r="T197"/>
  <c i="4" r="P92"/>
  <c r="R150"/>
  <c i="5" r="P121"/>
  <c r="T148"/>
  <c r="T193"/>
  <c i="6" r="BK86"/>
  <c r="J86"/>
  <c r="J61"/>
  <c r="BK137"/>
  <c r="J137"/>
  <c r="J63"/>
  <c i="7" r="R112"/>
  <c i="8" r="BK86"/>
  <c r="J86"/>
  <c r="J61"/>
  <c r="R94"/>
  <c i="2" r="T106"/>
  <c r="BK156"/>
  <c r="J156"/>
  <c r="J65"/>
  <c r="P156"/>
  <c r="BK194"/>
  <c r="J194"/>
  <c r="J66"/>
  <c r="R194"/>
  <c r="T358"/>
  <c i="3" r="T93"/>
  <c r="T137"/>
  <c i="4" r="R92"/>
  <c r="BK150"/>
  <c r="J150"/>
  <c r="J64"/>
  <c i="5" r="T95"/>
  <c r="R155"/>
  <c i="6" r="T110"/>
  <c i="7" r="T112"/>
  <c i="8" r="P94"/>
  <c r="R115"/>
  <c i="9" r="P84"/>
  <c i="2" r="R96"/>
  <c r="P136"/>
  <c r="T136"/>
  <c r="R156"/>
  <c r="P194"/>
  <c r="P358"/>
  <c i="3" r="P105"/>
  <c r="T130"/>
  <c r="P197"/>
  <c i="4" r="T92"/>
  <c r="P150"/>
  <c i="5" r="R95"/>
  <c r="T155"/>
  <c i="6" r="P86"/>
  <c r="P137"/>
  <c i="7" r="BK112"/>
  <c r="J112"/>
  <c r="J62"/>
  <c i="9" r="BK111"/>
  <c r="J111"/>
  <c r="J62"/>
  <c i="2" r="BK106"/>
  <c r="J106"/>
  <c r="J63"/>
  <c r="R212"/>
  <c r="R343"/>
  <c i="3" r="T105"/>
  <c r="R130"/>
  <c r="R197"/>
  <c i="4" r="BK121"/>
  <c r="J121"/>
  <c r="J63"/>
  <c r="BK176"/>
  <c r="J176"/>
  <c r="J65"/>
  <c i="5" r="BK95"/>
  <c r="J95"/>
  <c r="J62"/>
  <c r="BK155"/>
  <c r="J155"/>
  <c r="J65"/>
  <c i="6" r="R110"/>
  <c i="7" r="P112"/>
  <c i="8" r="P86"/>
  <c r="T86"/>
  <c r="P115"/>
  <c i="9" r="BK84"/>
  <c r="J84"/>
  <c r="J61"/>
  <c r="P111"/>
  <c i="2" r="R106"/>
  <c r="R136"/>
  <c r="T156"/>
  <c r="T194"/>
  <c r="R358"/>
  <c i="3" r="R93"/>
  <c r="R137"/>
  <c i="4" r="BK92"/>
  <c r="T150"/>
  <c i="5" r="T121"/>
  <c r="R148"/>
  <c r="P193"/>
  <c i="6" r="P110"/>
  <c i="7" r="P86"/>
  <c r="P85"/>
  <c r="P84"/>
  <c i="1" r="AU60"/>
  <c i="7" r="P129"/>
  <c i="8" r="R86"/>
  <c r="R85"/>
  <c r="R84"/>
  <c r="BK115"/>
  <c r="J115"/>
  <c r="J63"/>
  <c i="9" r="R84"/>
  <c r="R83"/>
  <c r="R82"/>
  <c r="R111"/>
  <c i="2" r="BK96"/>
  <c r="J96"/>
  <c r="J62"/>
  <c r="T96"/>
  <c r="T212"/>
  <c r="P343"/>
  <c i="3" r="BK93"/>
  <c r="J93"/>
  <c r="J62"/>
  <c r="BK137"/>
  <c r="J137"/>
  <c r="J66"/>
  <c i="4" r="R121"/>
  <c r="P176"/>
  <c i="5" r="P95"/>
  <c r="P155"/>
  <c i="6" r="T86"/>
  <c r="T85"/>
  <c r="T84"/>
  <c r="T137"/>
  <c i="7" r="BK86"/>
  <c r="BK129"/>
  <c r="J129"/>
  <c r="J63"/>
  <c i="8" r="BK94"/>
  <c r="J94"/>
  <c r="J62"/>
  <c r="T115"/>
  <c i="9" r="T84"/>
  <c r="T83"/>
  <c r="T82"/>
  <c r="T111"/>
  <c i="4" r="BK88"/>
  <c r="J88"/>
  <c r="J61"/>
  <c i="3" r="BK103"/>
  <c r="J103"/>
  <c r="J63"/>
  <c i="5" r="BK89"/>
  <c r="J89"/>
  <c r="J61"/>
  <c i="3" r="BK90"/>
  <c r="J90"/>
  <c r="J61"/>
  <c i="8" r="BK129"/>
  <c r="J129"/>
  <c r="J64"/>
  <c i="2" r="BK93"/>
  <c r="J93"/>
  <c r="J61"/>
  <c i="4" r="BK186"/>
  <c r="J186"/>
  <c r="J66"/>
  <c i="2" r="BK209"/>
  <c r="J209"/>
  <c r="J67"/>
  <c i="7" r="BK146"/>
  <c r="J146"/>
  <c r="J64"/>
  <c i="6" r="BK148"/>
  <c r="J148"/>
  <c r="J64"/>
  <c i="2" r="BK406"/>
  <c r="J406"/>
  <c r="J71"/>
  <c i="3" r="BK228"/>
  <c r="J228"/>
  <c r="J68"/>
  <c i="5" r="BK207"/>
  <c r="J207"/>
  <c r="J67"/>
  <c i="8" r="BK85"/>
  <c r="BK84"/>
  <c r="J84"/>
  <c i="9" r="E48"/>
  <c r="BE88"/>
  <c r="F55"/>
  <c r="J76"/>
  <c r="BE85"/>
  <c r="BE107"/>
  <c r="BE126"/>
  <c r="J55"/>
  <c r="BE100"/>
  <c r="BE112"/>
  <c r="BE93"/>
  <c r="BE97"/>
  <c r="BE104"/>
  <c r="BE120"/>
  <c i="8" r="J78"/>
  <c r="J55"/>
  <c r="E48"/>
  <c r="BE95"/>
  <c r="BE100"/>
  <c r="BE116"/>
  <c r="F81"/>
  <c r="BE105"/>
  <c r="BE110"/>
  <c r="BE124"/>
  <c r="BE121"/>
  <c r="BE126"/>
  <c r="BE87"/>
  <c r="BE89"/>
  <c r="BE91"/>
  <c i="7" r="J86"/>
  <c r="J61"/>
  <c i="8" r="BE130"/>
  <c i="7" r="J81"/>
  <c r="BE124"/>
  <c r="BE135"/>
  <c r="BE139"/>
  <c r="BE94"/>
  <c r="BE147"/>
  <c r="F55"/>
  <c r="BE102"/>
  <c r="E74"/>
  <c r="BE99"/>
  <c r="BE105"/>
  <c r="BE117"/>
  <c r="BE119"/>
  <c r="BE87"/>
  <c r="J78"/>
  <c r="BE113"/>
  <c r="BE127"/>
  <c r="BE130"/>
  <c r="BE143"/>
  <c i="6" r="J78"/>
  <c r="F81"/>
  <c r="BE119"/>
  <c r="BE145"/>
  <c r="J55"/>
  <c r="BE103"/>
  <c r="BE138"/>
  <c r="E48"/>
  <c r="BE97"/>
  <c r="BE134"/>
  <c r="BE143"/>
  <c i="5" r="BK88"/>
  <c r="J88"/>
  <c r="J60"/>
  <c i="6" r="BE92"/>
  <c r="BE100"/>
  <c r="BE128"/>
  <c r="BE149"/>
  <c r="BE87"/>
  <c r="BE111"/>
  <c r="BE114"/>
  <c r="BE124"/>
  <c i="4" r="J92"/>
  <c r="J62"/>
  <c i="5" r="J55"/>
  <c r="E77"/>
  <c r="BE137"/>
  <c r="BE141"/>
  <c r="BE204"/>
  <c r="BE114"/>
  <c r="BE122"/>
  <c r="BE128"/>
  <c r="BE134"/>
  <c r="BE145"/>
  <c r="BE149"/>
  <c r="BE152"/>
  <c r="BE156"/>
  <c r="F55"/>
  <c r="BE161"/>
  <c r="BE163"/>
  <c r="BE176"/>
  <c r="BE166"/>
  <c r="BE168"/>
  <c r="BE185"/>
  <c r="BE201"/>
  <c r="J81"/>
  <c r="BE96"/>
  <c r="BE126"/>
  <c r="BE90"/>
  <c r="BE103"/>
  <c r="BE190"/>
  <c r="BE208"/>
  <c r="BE108"/>
  <c r="BE111"/>
  <c r="BE180"/>
  <c r="BE194"/>
  <c r="BE197"/>
  <c i="4" r="E76"/>
  <c r="F83"/>
  <c r="BE164"/>
  <c r="BE169"/>
  <c r="BE177"/>
  <c r="BE187"/>
  <c i="3" r="BK89"/>
  <c r="BK88"/>
  <c r="J88"/>
  <c i="4" r="BE110"/>
  <c r="BE113"/>
  <c r="BE143"/>
  <c r="BE128"/>
  <c r="BE147"/>
  <c r="BE160"/>
  <c r="J55"/>
  <c r="BE122"/>
  <c r="BE139"/>
  <c r="BE93"/>
  <c r="BE89"/>
  <c r="BE102"/>
  <c r="BE107"/>
  <c r="BE126"/>
  <c r="BE180"/>
  <c r="J80"/>
  <c r="BE151"/>
  <c r="BE136"/>
  <c r="BE156"/>
  <c r="BE171"/>
  <c r="BE183"/>
  <c i="3" r="J52"/>
  <c r="BE106"/>
  <c r="BE136"/>
  <c r="F55"/>
  <c r="BE122"/>
  <c r="BE104"/>
  <c r="BE145"/>
  <c r="BE156"/>
  <c r="BE176"/>
  <c r="E48"/>
  <c r="BE94"/>
  <c r="BE131"/>
  <c r="BE152"/>
  <c r="BE164"/>
  <c r="BE180"/>
  <c r="BE190"/>
  <c r="BE198"/>
  <c r="BE99"/>
  <c r="BE110"/>
  <c r="BE115"/>
  <c r="BE118"/>
  <c r="BE185"/>
  <c r="BE203"/>
  <c r="BE91"/>
  <c r="BE142"/>
  <c r="BE160"/>
  <c r="BE172"/>
  <c r="BE192"/>
  <c r="BE208"/>
  <c r="BE215"/>
  <c r="J55"/>
  <c r="BE127"/>
  <c r="BE133"/>
  <c r="BE134"/>
  <c r="BE138"/>
  <c r="BE149"/>
  <c r="BE167"/>
  <c r="BE222"/>
  <c r="BE229"/>
  <c i="2" r="E48"/>
  <c r="J52"/>
  <c r="F55"/>
  <c r="J55"/>
  <c r="BE94"/>
  <c r="BE97"/>
  <c r="BE101"/>
  <c r="BE107"/>
  <c r="BE111"/>
  <c r="BE114"/>
  <c r="BE117"/>
  <c r="BE120"/>
  <c r="BE123"/>
  <c r="BE125"/>
  <c r="BE130"/>
  <c r="BE137"/>
  <c r="BE142"/>
  <c r="BE145"/>
  <c r="BE149"/>
  <c r="BE152"/>
  <c r="BE153"/>
  <c r="BE157"/>
  <c r="BE159"/>
  <c r="BE164"/>
  <c r="BE167"/>
  <c r="BE172"/>
  <c r="BE179"/>
  <c r="BE182"/>
  <c r="BE189"/>
  <c r="BE192"/>
  <c r="BE195"/>
  <c r="BE199"/>
  <c r="BE203"/>
  <c r="BE206"/>
  <c r="BE208"/>
  <c r="BE210"/>
  <c r="BE213"/>
  <c r="BE220"/>
  <c r="BE222"/>
  <c r="BE226"/>
  <c r="BE233"/>
  <c r="BE240"/>
  <c r="BE244"/>
  <c r="BE249"/>
  <c r="BE254"/>
  <c r="BE259"/>
  <c r="BE263"/>
  <c r="BE267"/>
  <c r="BE275"/>
  <c r="BE282"/>
  <c r="BE292"/>
  <c r="BE294"/>
  <c r="BE300"/>
  <c r="BE304"/>
  <c r="BE308"/>
  <c r="BE313"/>
  <c r="BE319"/>
  <c r="BE321"/>
  <c r="BE326"/>
  <c r="BE330"/>
  <c r="BE333"/>
  <c r="BE334"/>
  <c r="BE337"/>
  <c r="BE340"/>
  <c r="BE344"/>
  <c r="BE349"/>
  <c r="BE354"/>
  <c r="BE359"/>
  <c r="BE364"/>
  <c r="BE373"/>
  <c r="BE384"/>
  <c r="BE395"/>
  <c r="BE403"/>
  <c r="BE407"/>
  <c i="1" r="AW55"/>
  <c r="BC55"/>
  <c r="BA55"/>
  <c r="BB55"/>
  <c r="BD55"/>
  <c i="4" r="F37"/>
  <c i="1" r="BD57"/>
  <c i="3" r="F35"/>
  <c i="1" r="BB56"/>
  <c i="5" r="F34"/>
  <c i="1" r="BA58"/>
  <c i="3" r="F37"/>
  <c i="1" r="BD56"/>
  <c i="5" r="F37"/>
  <c i="1" r="BD58"/>
  <c i="4" r="F36"/>
  <c i="1" r="BC57"/>
  <c i="9" r="J34"/>
  <c i="1" r="AW62"/>
  <c i="9" r="F36"/>
  <c i="1" r="BC62"/>
  <c i="8" r="F37"/>
  <c i="1" r="BD61"/>
  <c i="7" r="F36"/>
  <c i="1" r="BC60"/>
  <c i="3" r="F36"/>
  <c i="1" r="BC56"/>
  <c i="4" r="F34"/>
  <c i="1" r="BA57"/>
  <c i="8" r="F36"/>
  <c i="1" r="BC61"/>
  <c i="6" r="F36"/>
  <c i="1" r="BC59"/>
  <c i="8" r="J30"/>
  <c i="3" r="J30"/>
  <c i="7" r="F34"/>
  <c i="1" r="BA60"/>
  <c i="4" r="J34"/>
  <c i="1" r="AW57"/>
  <c i="6" r="F34"/>
  <c i="1" r="BA59"/>
  <c i="8" r="F34"/>
  <c i="1" r="BA61"/>
  <c i="3" r="F34"/>
  <c i="1" r="BA56"/>
  <c i="9" r="F34"/>
  <c i="1" r="BA62"/>
  <c i="9" r="F37"/>
  <c i="1" r="BD62"/>
  <c i="7" r="F37"/>
  <c i="1" r="BD60"/>
  <c i="6" r="J34"/>
  <c i="1" r="AW59"/>
  <c i="3" r="J34"/>
  <c i="1" r="AW56"/>
  <c i="8" r="J34"/>
  <c i="1" r="AW61"/>
  <c i="7" r="J34"/>
  <c i="1" r="AW60"/>
  <c i="5" r="F36"/>
  <c i="1" r="BC58"/>
  <c i="7" r="F35"/>
  <c i="1" r="BB60"/>
  <c i="8" r="F35"/>
  <c i="1" r="BB61"/>
  <c i="9" r="F35"/>
  <c i="1" r="BB62"/>
  <c i="6" r="F35"/>
  <c i="1" r="BB59"/>
  <c i="4" r="F35"/>
  <c i="1" r="BB57"/>
  <c i="6" r="F37"/>
  <c i="1" r="BD59"/>
  <c i="5" r="F35"/>
  <c i="1" r="BB58"/>
  <c i="5" r="J34"/>
  <c i="1" r="AW58"/>
  <c i="4" l="1" r="T87"/>
  <c r="T86"/>
  <c i="3" r="R89"/>
  <c r="R88"/>
  <c i="4" r="P87"/>
  <c r="P86"/>
  <c i="1" r="AU57"/>
  <c i="3" r="T89"/>
  <c r="T88"/>
  <c i="2" r="P92"/>
  <c r="P91"/>
  <c i="1" r="AU55"/>
  <c i="6" r="P85"/>
  <c r="P84"/>
  <c i="1" r="AU59"/>
  <c i="3" r="P89"/>
  <c r="P88"/>
  <c i="1" r="AU56"/>
  <c i="5" r="R88"/>
  <c r="R87"/>
  <c r="P88"/>
  <c r="P87"/>
  <c i="1" r="AU58"/>
  <c i="2" r="T92"/>
  <c r="T91"/>
  <c i="9" r="P83"/>
  <c r="P82"/>
  <c i="1" r="AU62"/>
  <c i="7" r="R85"/>
  <c r="R84"/>
  <c i="8" r="T85"/>
  <c r="T84"/>
  <c i="4" r="R87"/>
  <c r="R86"/>
  <c r="BK87"/>
  <c r="J87"/>
  <c r="J60"/>
  <c i="8" r="P85"/>
  <c r="P84"/>
  <c i="1" r="AU61"/>
  <c i="5" r="T88"/>
  <c r="T87"/>
  <c i="2" r="R92"/>
  <c r="R91"/>
  <c i="7" r="T85"/>
  <c r="T84"/>
  <c r="BK85"/>
  <c r="BK84"/>
  <c r="J84"/>
  <c i="6" r="R85"/>
  <c r="R84"/>
  <c r="BK85"/>
  <c r="J85"/>
  <c r="J60"/>
  <c i="9" r="BK83"/>
  <c r="J83"/>
  <c r="J60"/>
  <c i="2" r="BK92"/>
  <c r="BK91"/>
  <c r="J91"/>
  <c i="1" r="AG61"/>
  <c i="8" r="J59"/>
  <c r="J85"/>
  <c r="J60"/>
  <c i="5" r="BK87"/>
  <c r="J87"/>
  <c r="J59"/>
  <c i="1" r="AG56"/>
  <c i="3" r="J59"/>
  <c r="J89"/>
  <c r="J60"/>
  <c i="7" r="J30"/>
  <c i="1" r="AG60"/>
  <c i="9" r="J33"/>
  <c i="1" r="AV62"/>
  <c r="AT62"/>
  <c i="2" r="J30"/>
  <c i="1" r="AG55"/>
  <c i="5" r="F33"/>
  <c i="1" r="AZ58"/>
  <c i="4" r="J33"/>
  <c i="1" r="AV57"/>
  <c r="AT57"/>
  <c i="9" r="F33"/>
  <c i="1" r="AZ62"/>
  <c i="7" r="J33"/>
  <c i="1" r="AV60"/>
  <c r="AT60"/>
  <c r="AN60"/>
  <c i="8" r="F33"/>
  <c i="1" r="AZ61"/>
  <c i="8" r="J33"/>
  <c i="1" r="AV61"/>
  <c r="AT61"/>
  <c r="AN61"/>
  <c r="BC54"/>
  <c r="W32"/>
  <c r="BA54"/>
  <c r="W30"/>
  <c i="2" r="J33"/>
  <c i="1" r="AV55"/>
  <c r="AT55"/>
  <c r="AN55"/>
  <c i="4" r="F33"/>
  <c i="1" r="AZ57"/>
  <c i="2" r="F33"/>
  <c i="1" r="AZ55"/>
  <c i="5" r="J33"/>
  <c i="1" r="AV58"/>
  <c r="AT58"/>
  <c i="6" r="F33"/>
  <c i="1" r="AZ59"/>
  <c i="6" r="J33"/>
  <c i="1" r="AV59"/>
  <c r="AT59"/>
  <c i="7" r="F33"/>
  <c i="1" r="AZ60"/>
  <c i="3" r="F33"/>
  <c i="1" r="AZ56"/>
  <c r="BB54"/>
  <c r="W31"/>
  <c i="3" r="J33"/>
  <c i="1" r="AV56"/>
  <c r="AT56"/>
  <c r="AN56"/>
  <c r="BD54"/>
  <c r="W33"/>
  <c i="2" l="1" r="J59"/>
  <c i="7" r="J85"/>
  <c r="J60"/>
  <c i="4" r="BK86"/>
  <c r="J86"/>
  <c i="2" r="J92"/>
  <c r="J60"/>
  <c i="9" r="BK82"/>
  <c r="J82"/>
  <c r="J59"/>
  <c i="7" r="J59"/>
  <c i="6" r="BK84"/>
  <c r="J84"/>
  <c i="8" r="J39"/>
  <c i="7" r="J39"/>
  <c i="3" r="J39"/>
  <c i="2" r="J39"/>
  <c i="6" r="J30"/>
  <c i="1" r="AG59"/>
  <c i="5" r="J30"/>
  <c i="1" r="AG58"/>
  <c i="4" r="J30"/>
  <c i="1" r="AG57"/>
  <c r="AY54"/>
  <c r="AW54"/>
  <c r="AK30"/>
  <c r="AU54"/>
  <c r="AZ54"/>
  <c r="W29"/>
  <c r="AX54"/>
  <c i="6" l="1" r="J39"/>
  <c i="4" r="J39"/>
  <c r="J59"/>
  <c i="6" r="J59"/>
  <c i="5" r="J39"/>
  <c i="1" r="AN58"/>
  <c r="AN59"/>
  <c r="AN57"/>
  <c i="9" r="J30"/>
  <c i="1" r="AG62"/>
  <c r="AG54"/>
  <c r="AK26"/>
  <c r="AV54"/>
  <c r="AK29"/>
  <c r="AK35"/>
  <c i="9" l="1" r="J39"/>
  <c i="1" r="AN62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<sst xmlns="http://schemas.openxmlformats.org/spreadsheetml/2006/main">
  <si>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</si>
  <si>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</si>
  <si>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</si>
  <si>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</si>
  <si>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</si>
  <si>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{952d0eb2-4fb6-4e80-bed8-0239037355d6}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</si>
  <si>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</si>
  <si>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</si>
  <si>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</si>
  <si>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</si>
  <si>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</si>
  <si>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</si>
  <si>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</si>
  <si>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</si>
  <si>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2019-000046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</si>
  <si>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</si>
  <si>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</si>
  <si>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Nová zástavba ZTV Boží Muka IV. etapa Chotěboř</t>
  </si>
  <si>
    <t>KSO:</t>
  </si>
  <si>
    <t>822 29 71</t>
  </si>
  <si>
    <t>CC-CZ:</t>
  </si>
  <si>
    <t>21121</t>
  </si>
  <si>
    <t>Místo:</t>
  </si>
  <si>
    <t>Chotěboř</t>
  </si>
  <si>
    <t>Datum:</t>
  </si>
  <si>
    <t>31. 1. 2025</t>
  </si>
  <si>
    <t>Zadavatel:</t>
  </si>
  <si>
    <t>IČ:</t>
  </si>
  <si>
    <t/>
  </si>
  <si>
    <t>Město Chotěboř, Trčků z Lípy 69, Chotěboř</t>
  </si>
  <si>
    <t>DIČ:</t>
  </si>
  <si>
    <t>Účastník:</t>
  </si>
  <si>
    <t>Vyplň údaj</t>
  </si>
  <si>
    <t>Projektant:</t>
  </si>
  <si>
    <t>Profi Jihlava, spol.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</si>
  <si>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</si>
  <si>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</si>
  <si>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</si>
  <si>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</si>
  <si>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</si>
  <si>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</si>
  <si>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</si>
  <si>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</si>
  <si>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</si>
  <si>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</si>
  <si>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</si>
  <si>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</si>
  <si>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</si>
  <si>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</si>
  <si>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</si>
  <si>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</si>
  <si>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</si>
  <si>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</si>
  <si>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</si>
  <si>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</si>
  <si>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</si>
  <si>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</si>
  <si>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</si>
  <si>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</si>
  <si>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</si>
  <si>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</si>
  <si>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</si>
  <si>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</si>
  <si>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</si>
  <si>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</si>
  <si>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</si>
  <si>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</si>
  <si>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</si>
  <si>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</si>
  <si>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</si>
  <si>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</si>
  <si>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</si>
  <si>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</si>
  <si>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</si>
  <si>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</si>
  <si>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</si>
  <si>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</si>
  <si>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</si>
  <si>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</si>
  <si>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12b</t>
  </si>
  <si>
    <t>Vozidlová komunikace v zóně 30 - vrchní stavba</t>
  </si>
  <si>
    <t>ING</t>
  </si>
  <si>
    <t>1</t>
  </si>
  <si>
    <t>{b87b82cc-1b44-4f6d-b14f-e5d20b323dd6}</t>
  </si>
  <si>
    <t>2</t>
  </si>
  <si>
    <t>SO 13b</t>
  </si>
  <si>
    <t>Vozidlová komunikace v obytné zóně - vrchní stavba</t>
  </si>
  <si>
    <t>{9e3e0fe7-1199-447e-bbeb-12f78daa62d1}</t>
  </si>
  <si>
    <t>SO 14</t>
  </si>
  <si>
    <t>Příjezdy k RD</t>
  </si>
  <si>
    <t>{aefcdb9f-2d41-465f-9745-2502b80b9713}</t>
  </si>
  <si>
    <t>SO 15</t>
  </si>
  <si>
    <t>Parkovací stání</t>
  </si>
  <si>
    <t>{6a2f6b15-8ff7-41a2-8d2c-492a992c1432}</t>
  </si>
  <si>
    <t>SO 16</t>
  </si>
  <si>
    <t>Chodníky</t>
  </si>
  <si>
    <t>{71147380-dbcb-41cc-aa5f-b2b948023699}</t>
  </si>
  <si>
    <t>SO 17</t>
  </si>
  <si>
    <t>Plochy stání kontejnerů na tříděný odpad</t>
  </si>
  <si>
    <t>{1d101484-fab0-4847-8a52-573671d4d448}</t>
  </si>
  <si>
    <t>SO 18</t>
  </si>
  <si>
    <t>Veřejná zeleň a prostranství</t>
  </si>
  <si>
    <t>{5317e566-ce84-47a2-b732-2aeacd58af0b}</t>
  </si>
  <si>
    <t>VRN</t>
  </si>
  <si>
    <t>Vedlejší a ostatní náklady</t>
  </si>
  <si>
    <t>VON</t>
  </si>
  <si>
    <t>{0e859915-e855-499f-8b84-96c6ecf70d1b}</t>
  </si>
  <si>
    <t>asf1</t>
  </si>
  <si>
    <t>1364</t>
  </si>
  <si>
    <t>bet1</t>
  </si>
  <si>
    <t>30,3</t>
  </si>
  <si>
    <t>KRYCÍ LIST SOUPISU PRACÍ</t>
  </si>
  <si>
    <t>obr1</t>
  </si>
  <si>
    <t>44</t>
  </si>
  <si>
    <t>obr2</t>
  </si>
  <si>
    <t>757,1</t>
  </si>
  <si>
    <t>obr3</t>
  </si>
  <si>
    <t>80</t>
  </si>
  <si>
    <t>obr4</t>
  </si>
  <si>
    <t>278,5</t>
  </si>
  <si>
    <t>Objekt:</t>
  </si>
  <si>
    <t>pl1</t>
  </si>
  <si>
    <t>77</t>
  </si>
  <si>
    <t>SO 12b - Vozidlová komunikace v zóně 30 - vrchní stavba</t>
  </si>
  <si>
    <t>rýha61</t>
  </si>
  <si>
    <t>34,304</t>
  </si>
  <si>
    <t>zás1</t>
  </si>
  <si>
    <t>8,648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</si>
  <si>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</si>
  <si>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</si>
  <si>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</si>
  <si>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</si>
  <si>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</si>
  <si>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</si>
  <si>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</si>
  <si>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</si>
  <si>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13 - Zemní práce - hloubené vykopávky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</si>
  <si>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</si>
  <si>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</si>
  <si>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</si>
  <si>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</si>
  <si>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91 - Doplňující konstrukce a práce pozemních komunikací, letišť a ploch</t>
  </si>
  <si>
    <t xml:space="preserve">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</si>
  <si>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</si>
  <si>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</si>
  <si>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</si>
  <si>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</si>
  <si>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</si>
  <si>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</si>
  <si>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</si>
  <si>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</si>
  <si>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</si>
  <si>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</si>
  <si>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</si>
  <si>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</si>
  <si>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</si>
  <si>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</si>
  <si>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</si>
  <si>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</si>
  <si>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</si>
  <si>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</si>
  <si>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</si>
  <si>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91</t>
  </si>
  <si>
    <t>K</t>
  </si>
  <si>
    <t>113106292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</si>
  <si>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50 m2 do 200 m2 se spárami zalitými cementovou maltou</t>
  </si>
  <si>
    <t>m2</t>
  </si>
  <si>
    <t>CS ÚRS 2025 01</t>
  </si>
  <si>
    <t>4</t>
  </si>
  <si>
    <t>2040386662</t>
  </si>
  <si>
    <t>Online PSC</t>
  </si>
  <si>
    <t>https://podminky.urs.cz/item/CS_URS_2025_01/113106292</t>
  </si>
  <si>
    <t>11</t>
  </si>
  <si>
    <t>Zemní práce - přípravné a přidružené práce</t>
  </si>
  <si>
    <t>93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</si>
  <si>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</si>
  <si>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</si>
  <si>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1702791477</t>
  </si>
  <si>
    <t>https://podminky.urs.cz/item/CS_URS_2025_01/113107222</t>
  </si>
  <si>
    <t>P</t>
  </si>
  <si>
    <t>Poznámka k položce:_x000d_
kamenivo bude použito do podkladních vrstev chodníku</t>
  </si>
  <si>
    <t>VV</t>
  </si>
  <si>
    <t>"odstranění podkladní vrstvy ze ŠD tl. 150mm" 1364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</si>
  <si>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</si>
  <si>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</si>
  <si>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</si>
  <si>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-579423731</t>
  </si>
  <si>
    <t>https://podminky.urs.cz/item/CS_URS_2025_01/113202111</t>
  </si>
  <si>
    <t>"v.č. C.1.2.1 - Situace s vytyčením - pozemní komunikace, TZ"</t>
  </si>
  <si>
    <t>"v.č. C.1.2.5 - Vzorové příčné řezy a detaily - pozemní komunikace, TZ"</t>
  </si>
  <si>
    <t>obr8</t>
  </si>
  <si>
    <t>29,5</t>
  </si>
  <si>
    <t>13</t>
  </si>
  <si>
    <t>Zemní práce - hloubené vykopávky</t>
  </si>
  <si>
    <t>132254207</t>
  </si>
  <si>
    <t>Hloubení zapažených rýh šířky přes 800 do 2 000 mm strojně s urovnáním dna do předepsaného profilu a spádu v hornině třídy těžitelnosti I skupiny 3 přes 5 000 m3</t>
  </si>
  <si>
    <t>m3</t>
  </si>
  <si>
    <t>1199951227</t>
  </si>
  <si>
    <t>https://podminky.urs.cz/item/CS_URS_2025_01/132254207</t>
  </si>
  <si>
    <t>"v.č. C.1.2.7 - Trubní propustek ve staničení 1,8 m komunikace A"</t>
  </si>
  <si>
    <t>30,7*(1,8+1)*0,5*1,11*0,5+3*2*(3,5+1,1)*0,5*1,5*0,5+1*1*0,2*0,5</t>
  </si>
  <si>
    <t>3</t>
  </si>
  <si>
    <t>132354207</t>
  </si>
  <si>
    <t>Hloubení zapažených rýh šířky přes 800 do 2 000 mm strojně s urovnáním dna do předepsaného profilu a spádu v hornině třídy těžitelnosti II skupiny 4 přes 5 000 m3</t>
  </si>
  <si>
    <t>1749434430</t>
  </si>
  <si>
    <t>https://podminky.urs.cz/item/CS_URS_2025_01/132354207</t>
  </si>
  <si>
    <t>10</t>
  </si>
  <si>
    <t>162651111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</si>
  <si>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</si>
  <si>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887283292</t>
  </si>
  <si>
    <t>https://podminky.urs.cz/item/CS_URS_2025_01/162651111</t>
  </si>
  <si>
    <t>162651131</t>
  </si>
  <si>
    <t>Vodorovné přemístění výkopku nebo sypaniny po suchu na obvyklém dopravním prostředku, bez naložení výkopku, avšak se složením bez rozhrnutí z horniny třídy těžitelnosti II na vzdálenost skupiny 4 a 5 na vzdálenost přes 3 000 do 4 000 m</t>
  </si>
  <si>
    <t>-1823454723</t>
  </si>
  <si>
    <t>https://podminky.urs.cz/item/CS_URS_2025_01/162651131</t>
  </si>
  <si>
    <t>rýha61-zás1</t>
  </si>
  <si>
    <t>171201R231</t>
  </si>
  <si>
    <t>Poplatek za uložení stavebního odpadu na recyklační skládce (skládkovné) zeminy a kamení zatříděného do Katalogu odpadů pod kódem 17 05 04</t>
  </si>
  <si>
    <t>t</t>
  </si>
  <si>
    <t>-1055414309</t>
  </si>
  <si>
    <t>https://podminky.urs.cz/item/CS_URS_2025_01/171201R231</t>
  </si>
  <si>
    <t>59,96*1,8</t>
  </si>
  <si>
    <t>14</t>
  </si>
  <si>
    <t>171251201</t>
  </si>
  <si>
    <t>Uložení sypaniny na skládky nebo meziskládky bez hutnění s upravením uložené sypaniny do předepsaného tvaru</t>
  </si>
  <si>
    <t>-1570366224</t>
  </si>
  <si>
    <t>https://podminky.urs.cz/item/CS_URS_2025_01/171251201</t>
  </si>
  <si>
    <t>15</t>
  </si>
  <si>
    <t>174151101</t>
  </si>
  <si>
    <t>Zásyp sypaninou z jakékoliv horniny strojně s uložením výkopku ve vrstvách se zhutněním jam, šachet, rýh nebo kolem objektů v těchto vykopávkách</t>
  </si>
  <si>
    <t>1940349529</t>
  </si>
  <si>
    <t>https://podminky.urs.cz/item/CS_URS_2025_01/174151101</t>
  </si>
  <si>
    <t>30,7*(1,5+1)*0,5*0,56-30,7*0,4183</t>
  </si>
  <si>
    <t>Součet</t>
  </si>
  <si>
    <t>18</t>
  </si>
  <si>
    <t>181951112</t>
  </si>
  <si>
    <t>Úprava pláně vyrovnáním výškových rozdílů strojně v hornině třídy těžitelnosti I, skupiny 1 až 3 se zhutněním</t>
  </si>
  <si>
    <t>-1153753466</t>
  </si>
  <si>
    <t>https://podminky.urs.cz/item/CS_URS_2025_01/181951112</t>
  </si>
  <si>
    <t>(30,7+1,8*2)*1</t>
  </si>
  <si>
    <t>Vodorovné konstrukce</t>
  </si>
  <si>
    <t>19</t>
  </si>
  <si>
    <t>451311111</t>
  </si>
  <si>
    <t>Podklad pod dlažbu z betonu prostého bez zvýšených nároků na prostředí tř. C 20/25 tl. do 100 mm</t>
  </si>
  <si>
    <t>-1894694258</t>
  </si>
  <si>
    <t>https://podminky.urs.cz/item/CS_URS_2025_01/451311111</t>
  </si>
  <si>
    <t>1,8*1*2+3*2*4+(3+1)*0,5*1,35</t>
  </si>
  <si>
    <t>451541R0112</t>
  </si>
  <si>
    <t>Lože pod potrubí, stoky a drobné objekty v otevřeném výkopu ze štěrkodrtě 16-63 mm D+M</t>
  </si>
  <si>
    <t>-491761595</t>
  </si>
  <si>
    <t>30,7*1*0,1</t>
  </si>
  <si>
    <t>23</t>
  </si>
  <si>
    <t>452111121</t>
  </si>
  <si>
    <t>Osazení betonových dílců pražců pod potrubí v otevřeném výkopu, průřezové plochy přes 25000 do 50000 mm2</t>
  </si>
  <si>
    <t>kus</t>
  </si>
  <si>
    <t>-936065519</t>
  </si>
  <si>
    <t>https://podminky.urs.cz/item/CS_URS_2025_01/452111121</t>
  </si>
  <si>
    <t>24</t>
  </si>
  <si>
    <t>M</t>
  </si>
  <si>
    <t>59223734</t>
  </si>
  <si>
    <t>podkladek pod trouby betonové/ŽB DN 600-800</t>
  </si>
  <si>
    <t>8</t>
  </si>
  <si>
    <t>294269720</t>
  </si>
  <si>
    <t>94</t>
  </si>
  <si>
    <t>452112122R</t>
  </si>
  <si>
    <t>Výměna betonových prstenců nebo skruží, vč. prefab. prvků</t>
  </si>
  <si>
    <t>1184089676</t>
  </si>
  <si>
    <t>25</t>
  </si>
  <si>
    <t>465513127</t>
  </si>
  <si>
    <t>Dlažba z lomového kamene lomařsky upraveného na cementovou maltu, s vyspárováním cementovou maltou, tl. kamene 200 mm</t>
  </si>
  <si>
    <t>-1201416901</t>
  </si>
  <si>
    <t>https://podminky.urs.cz/item/CS_URS_2025_01/465513127</t>
  </si>
  <si>
    <t>5</t>
  </si>
  <si>
    <t>Komunikace pozemní</t>
  </si>
  <si>
    <t>26</t>
  </si>
  <si>
    <t>564851R0111</t>
  </si>
  <si>
    <t>Podklad ze štěrkodrti ŠD fr. 0 - 32 s rozprostřením a zhutněním, po zhutnění tl. 150 mm D+M</t>
  </si>
  <si>
    <t>-911860331</t>
  </si>
  <si>
    <t>27</t>
  </si>
  <si>
    <t>564861R0113</t>
  </si>
  <si>
    <t>Podklad ze štěrkodrti ŠD fr. 0 - 32 s rozprostřením a zhutněním, po zhutnění tl. 220 mm D+M</t>
  </si>
  <si>
    <t>-722852874</t>
  </si>
  <si>
    <t>"v.č. C.1.2.6 -Charakteristické příčné řezy - pozemní komunikace, TZ"</t>
  </si>
  <si>
    <t>7*5,5*2</t>
  </si>
  <si>
    <t>28</t>
  </si>
  <si>
    <t>565155121</t>
  </si>
  <si>
    <t>Asfaltový beton vrstva podkladní ACP 16 (obalované kamenivo střednězrnné - OKS) s rozprostřením a zhutněním v pruhu šířky přes 3 m, po zhutnění tl. 70 mm</t>
  </si>
  <si>
    <t>-128804150</t>
  </si>
  <si>
    <t>https://podminky.urs.cz/item/CS_URS_2025_01/565155121</t>
  </si>
  <si>
    <t>"ACP16+" asf1</t>
  </si>
  <si>
    <t>29</t>
  </si>
  <si>
    <t>569851111</t>
  </si>
  <si>
    <t>Zpevnění krajnic nebo komunikací pro pěší s rozprostřením a zhutněním, po zhutnění štěrkodrtí tl. 150 mm</t>
  </si>
  <si>
    <t>-35774106</t>
  </si>
  <si>
    <t>https://podminky.urs.cz/item/CS_URS_2025_01/569851111</t>
  </si>
  <si>
    <t>(19+3*2+34)*0,75</t>
  </si>
  <si>
    <t>30</t>
  </si>
  <si>
    <t>569903311</t>
  </si>
  <si>
    <t>Zřízení zemních krajnic z hornin jakékoliv třídy se zhutněním</t>
  </si>
  <si>
    <t>1955208862</t>
  </si>
  <si>
    <t>https://podminky.urs.cz/item/CS_URS_2025_01/569903311</t>
  </si>
  <si>
    <t>(10+8+7*2+5*10+7*5)*0,5*0,31</t>
  </si>
  <si>
    <t>(10+20*2+6*6+20+6*6)*0,5*0,31</t>
  </si>
  <si>
    <t>zk1</t>
  </si>
  <si>
    <t>32</t>
  </si>
  <si>
    <t>573211112</t>
  </si>
  <si>
    <t>Postřik spojovací PS bez posypu kamenivem z asfaltu silničního, v množství 0,70 kg/m2</t>
  </si>
  <si>
    <t>-1708176954</t>
  </si>
  <si>
    <t>https://podminky.urs.cz/item/CS_URS_2025_01/573211112</t>
  </si>
  <si>
    <t>33</t>
  </si>
  <si>
    <t>577134121</t>
  </si>
  <si>
    <t>Asfaltový beton vrstva obrusná ACO 11 (ABS) s rozprostřením a se zhutněním z nemodifikovaného asfaltu v pruhu šířky přes 3 m tř. I (ACO 11+), po zhutnění tl. 40 mm</t>
  </si>
  <si>
    <t>-1574832676</t>
  </si>
  <si>
    <t>https://podminky.urs.cz/item/CS_URS_2025_01/577134121</t>
  </si>
  <si>
    <t>1441-7*5,5*2</t>
  </si>
  <si>
    <t>34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</si>
  <si>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</si>
  <si>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</si>
  <si>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-453936386</t>
  </si>
  <si>
    <t>https://podminky.urs.cz/item/CS_URS_2025_01/596212210</t>
  </si>
  <si>
    <t>35</t>
  </si>
  <si>
    <t>59245R0020</t>
  </si>
  <si>
    <t>dlažba tvar obdélník betonová 200x100x80mm přírodní</t>
  </si>
  <si>
    <t>-835708804</t>
  </si>
  <si>
    <t>pl1*1,03</t>
  </si>
  <si>
    <t>Trubní vedení</t>
  </si>
  <si>
    <t>42</t>
  </si>
  <si>
    <t>894201131</t>
  </si>
  <si>
    <t>Ostatní konstrukce na trubním vedení z prostého betonu dno šachet tloušťky přes 200 mm z betonu bez zvýšených nároků na prostředí tř. C 30/37</t>
  </si>
  <si>
    <t>-1700037332</t>
  </si>
  <si>
    <t>https://podminky.urs.cz/item/CS_URS_2025_01/894201131</t>
  </si>
  <si>
    <t>1,1*1,1*0,4</t>
  </si>
  <si>
    <t>43</t>
  </si>
  <si>
    <t>894201231</t>
  </si>
  <si>
    <t>Ostatní konstrukce na trubním vedení z prostého betonu stěny šachet tloušťky přes 200 mm z betonu bez zvýšených nároků na prostředí tř. C 30/37</t>
  </si>
  <si>
    <t>-973630223</t>
  </si>
  <si>
    <t>https://podminky.urs.cz/item/CS_URS_2025_01/894201231</t>
  </si>
  <si>
    <t>1,1*0,25*1,04*2+0,6*0,25*1,04*2</t>
  </si>
  <si>
    <t>894502201</t>
  </si>
  <si>
    <t>Bednění konstrukcí na trubním vedení stěn šachet pravoúhlých nebo čtyř a vícehranných oboustranné</t>
  </si>
  <si>
    <t>CS ÚRS 2020 01</t>
  </si>
  <si>
    <t>109940196</t>
  </si>
  <si>
    <t>1,1*1,44*4+0,6*1,1*4</t>
  </si>
  <si>
    <t>96</t>
  </si>
  <si>
    <t>899133211</t>
  </si>
  <si>
    <t>Výměna (výšková úprava) vtokové mříže uliční vpusti na betonové skruži s použitím betonových vyrovnávacích prvků</t>
  </si>
  <si>
    <t>-933469514</t>
  </si>
  <si>
    <t>https://podminky.urs.cz/item/CS_URS_2025_01/899133211</t>
  </si>
  <si>
    <t>97</t>
  </si>
  <si>
    <t>59224481</t>
  </si>
  <si>
    <t>mříž vtoková s rámem pro uliční vpusť 500x500, zatížení 40 tun</t>
  </si>
  <si>
    <t>1143138212</t>
  </si>
  <si>
    <t>9</t>
  </si>
  <si>
    <t>Ostatní konstrukce a práce, bourání</t>
  </si>
  <si>
    <t>92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</si>
  <si>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</si>
  <si>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</si>
  <si>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1185135966</t>
  </si>
  <si>
    <t>https://podminky.urs.cz/item/CS_URS_2025_01/966008111</t>
  </si>
  <si>
    <t>Doplňující konstrukce a práce pozemních komunikací, letišť a ploch</t>
  </si>
  <si>
    <t>100</t>
  </si>
  <si>
    <t>914111112</t>
  </si>
  <si>
    <t>Montáž svislé dopravní značky základní velikosti do 1 m2 páskováním na sloupy</t>
  </si>
  <si>
    <t>-997818706</t>
  </si>
  <si>
    <t>https://podminky.urs.cz/item/CS_URS_2025_01/914111112</t>
  </si>
  <si>
    <t>"stávající IP2" 2</t>
  </si>
  <si>
    <t>"nová IP2" 2</t>
  </si>
  <si>
    <t>"nová IP6" 2</t>
  </si>
  <si>
    <t>"nová E2b" 1</t>
  </si>
  <si>
    <t>59</t>
  </si>
  <si>
    <t>914111111</t>
  </si>
  <si>
    <t>Montáž svislé dopravní značky základní velikosti do 1 m2 objímkami na sloupky nebo konzoly</t>
  </si>
  <si>
    <t>-1573322956</t>
  </si>
  <si>
    <t>https://podminky.urs.cz/item/CS_URS_2025_01/914111111</t>
  </si>
  <si>
    <t>60</t>
  </si>
  <si>
    <t>40445R0609</t>
  </si>
  <si>
    <t>dopravní značka A12a</t>
  </si>
  <si>
    <t>-1932420022</t>
  </si>
  <si>
    <t>"v.č. C.1.2.3 - Situace - rozhledové poměry, dopravní značení, TZ"</t>
  </si>
  <si>
    <t>"ul. Západní"</t>
  </si>
  <si>
    <t>"na nový sloupek" 2</t>
  </si>
  <si>
    <t>61</t>
  </si>
  <si>
    <t>40445R06091</t>
  </si>
  <si>
    <t>dopravní značka P2</t>
  </si>
  <si>
    <t>599295410</t>
  </si>
  <si>
    <t>"komunikace v zóně 30"</t>
  </si>
  <si>
    <t>"na nový sloupek" 1</t>
  </si>
  <si>
    <t>62</t>
  </si>
  <si>
    <t>40445R06092</t>
  </si>
  <si>
    <t>dopravní značka E2b</t>
  </si>
  <si>
    <t>96711140</t>
  </si>
  <si>
    <t>"bez sloupku"3</t>
  </si>
  <si>
    <t>"bez sloupku" 1</t>
  </si>
  <si>
    <t>63</t>
  </si>
  <si>
    <t>40445R06093</t>
  </si>
  <si>
    <t>dopravní značka P4</t>
  </si>
  <si>
    <t>1746987415</t>
  </si>
  <si>
    <t>64</t>
  </si>
  <si>
    <t>40445R06094</t>
  </si>
  <si>
    <t>dopravní značka IP6</t>
  </si>
  <si>
    <t>-401955796</t>
  </si>
  <si>
    <t>"na stožár VO" 2</t>
  </si>
  <si>
    <t>101</t>
  </si>
  <si>
    <t>40445R06096</t>
  </si>
  <si>
    <t>dopravní značka IP2</t>
  </si>
  <si>
    <t>-669043534</t>
  </si>
  <si>
    <t>65</t>
  </si>
  <si>
    <t>914111121</t>
  </si>
  <si>
    <t>Montáž svislé dopravní značky základní velikosti do 2 m2 objímkami na sloupky nebo konzoly</t>
  </si>
  <si>
    <t>1381633279</t>
  </si>
  <si>
    <t>https://podminky.urs.cz/item/CS_URS_2025_01/914111121</t>
  </si>
  <si>
    <t>66</t>
  </si>
  <si>
    <t>40445R0626</t>
  </si>
  <si>
    <t>informativní značky IZ8a + B20a</t>
  </si>
  <si>
    <t>-1019221482</t>
  </si>
  <si>
    <t>67</t>
  </si>
  <si>
    <t>40445R06261</t>
  </si>
  <si>
    <t>informativní značky IZ8b + B20a</t>
  </si>
  <si>
    <t>-253381733</t>
  </si>
  <si>
    <t>68</t>
  </si>
  <si>
    <t>914511112</t>
  </si>
  <si>
    <t>Montáž sloupku dopravních značek délky do 3,5 m do hliníkové patky</t>
  </si>
  <si>
    <t>-130105010</t>
  </si>
  <si>
    <t>https://podminky.urs.cz/item/CS_URS_2025_01/914511112</t>
  </si>
  <si>
    <t>69</t>
  </si>
  <si>
    <t>40445230</t>
  </si>
  <si>
    <t>sloupek pro dopravní značku Zn D 70mm v 3,5m</t>
  </si>
  <si>
    <t>309718535</t>
  </si>
  <si>
    <t>70</t>
  </si>
  <si>
    <t>915231111</t>
  </si>
  <si>
    <t>Vodorovné dopravní značení stříkaným plastem přechody pro chodce, šipky, symboly nápisy bílé základní</t>
  </si>
  <si>
    <t>1298506337</t>
  </si>
  <si>
    <t>https://podminky.urs.cz/item/CS_URS_2025_01/915231111</t>
  </si>
  <si>
    <t>"V7b" 6,0*4,0</t>
  </si>
  <si>
    <t>"V7a" 5,5*3,0*2</t>
  </si>
  <si>
    <t>"V7b"5,5*3,0*3</t>
  </si>
  <si>
    <t>"V17" 1*6*5</t>
  </si>
  <si>
    <t>71</t>
  </si>
  <si>
    <t>915621111</t>
  </si>
  <si>
    <t>Předznačení pro vodorovné značení stříkané barvou nebo prováděné z nátěrových hmot plošné šipky, symboly, nápisy</t>
  </si>
  <si>
    <t>-1634649549</t>
  </si>
  <si>
    <t>https://podminky.urs.cz/item/CS_URS_2025_01/915621111</t>
  </si>
  <si>
    <t>72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</si>
  <si>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</si>
  <si>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</si>
  <si>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1652290914</t>
  </si>
  <si>
    <t>https://podminky.urs.cz/item/CS_URS_2025_01/916131213</t>
  </si>
  <si>
    <t>353,8*2+10*2+29,5</t>
  </si>
  <si>
    <t>73</t>
  </si>
  <si>
    <t>59217030</t>
  </si>
  <si>
    <t>obrubník betonový silniční přechodový 1000x150x150-250mm</t>
  </si>
  <si>
    <t>1737547511</t>
  </si>
  <si>
    <t>2*4+2+2*(20+15)</t>
  </si>
  <si>
    <t>74</t>
  </si>
  <si>
    <t>59217029</t>
  </si>
  <si>
    <t>obrubník betonový silniční nájezdový 1000x150x150mm</t>
  </si>
  <si>
    <t>-663887200</t>
  </si>
  <si>
    <t>29,5+3*2+6*18+9*15</t>
  </si>
  <si>
    <t>75</t>
  </si>
  <si>
    <t>59217031</t>
  </si>
  <si>
    <t>obrubník betonový silniční 1000x150x250mm</t>
  </si>
  <si>
    <t>-195868167</t>
  </si>
  <si>
    <t>obr2*1,03</t>
  </si>
  <si>
    <t>-obr3</t>
  </si>
  <si>
    <t>-obr4</t>
  </si>
  <si>
    <t>76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</si>
  <si>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</si>
  <si>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</si>
  <si>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1143468714</t>
  </si>
  <si>
    <t>https://podminky.urs.cz/item/CS_URS_2025_01/916231213</t>
  </si>
  <si>
    <t>5,5*4*2</t>
  </si>
  <si>
    <t>59217017</t>
  </si>
  <si>
    <t>obrubník betonový chodníkový 1000x100x250mm</t>
  </si>
  <si>
    <t>-841342116</t>
  </si>
  <si>
    <t>obr1*1,03</t>
  </si>
  <si>
    <t>78</t>
  </si>
  <si>
    <t>916991121</t>
  </si>
  <si>
    <t>Lože pod obrubníky, krajníky nebo obruby z dlažebních kostek z betonu prostého tř. C 16/20</t>
  </si>
  <si>
    <t>-399202179</t>
  </si>
  <si>
    <t>https://podminky.urs.cz/item/CS_URS_2025_01/916991121</t>
  </si>
  <si>
    <t>obr1*0,3*0,1</t>
  </si>
  <si>
    <t>obr2*0,5*0,1</t>
  </si>
  <si>
    <t>79</t>
  </si>
  <si>
    <t>919521140</t>
  </si>
  <si>
    <t>Zřízení silničního propustku z trub betonových nebo železobetonových DN 600 mm</t>
  </si>
  <si>
    <t>-1998045663</t>
  </si>
  <si>
    <t>https://podminky.urs.cz/item/CS_URS_2025_01/919521140</t>
  </si>
  <si>
    <t>59222001</t>
  </si>
  <si>
    <t>trouba ŽB hrdlová DN 600</t>
  </si>
  <si>
    <t>-1454613152</t>
  </si>
  <si>
    <t>29,5-5,0</t>
  </si>
  <si>
    <t>103</t>
  </si>
  <si>
    <t>59223023</t>
  </si>
  <si>
    <t>trouba betonová hrdlová DN 600</t>
  </si>
  <si>
    <t>-157367178</t>
  </si>
  <si>
    <t>81</t>
  </si>
  <si>
    <t>R899201021</t>
  </si>
  <si>
    <t xml:space="preserve">napojení přítokového potrubí DN 200 do betonové trouby DN 600 vč. všech souv. dodávek a prací D+M </t>
  </si>
  <si>
    <t>ks</t>
  </si>
  <si>
    <t>527093558</t>
  </si>
  <si>
    <t>82</t>
  </si>
  <si>
    <t>R899210031</t>
  </si>
  <si>
    <t>zřízení otvoru v betonové troubě DN 600 pro napojení přítokového potrubí DN 200</t>
  </si>
  <si>
    <t>1152711554</t>
  </si>
  <si>
    <t>83</t>
  </si>
  <si>
    <t>R8992100231</t>
  </si>
  <si>
    <t>odříznutí betonové trouby DN 600 - šikmé čelo propustku pod úhlem 45 st.</t>
  </si>
  <si>
    <t>1201459647</t>
  </si>
  <si>
    <t>Bourání konstrukcí</t>
  </si>
  <si>
    <t>84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</si>
  <si>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</si>
  <si>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</si>
  <si>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774761483</t>
  </si>
  <si>
    <t>https://podminky.urs.cz/item/CS_URS_2025_01/938902113</t>
  </si>
  <si>
    <t>19+34</t>
  </si>
  <si>
    <t>85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</si>
  <si>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</si>
  <si>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</si>
  <si>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-609822236</t>
  </si>
  <si>
    <t>https://podminky.urs.cz/item/CS_URS_2025_01/966006132</t>
  </si>
  <si>
    <t>Poznámka k položce:_x000d_
přemístění na nový stožár VO</t>
  </si>
  <si>
    <t>"ul. Maková"</t>
  </si>
  <si>
    <t>86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</si>
  <si>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</si>
  <si>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</si>
  <si>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1011331406</t>
  </si>
  <si>
    <t>https://podminky.urs.cz/item/CS_URS_2025_01/966006211</t>
  </si>
  <si>
    <t>997</t>
  </si>
  <si>
    <t>Přesun sutě</t>
  </si>
  <si>
    <t>87</t>
  </si>
  <si>
    <t>997221571</t>
  </si>
  <si>
    <t>Vodorovná doprava vybouraných hmot bez naložení, ale se složením a s hrubým urovnáním na vzdálenost do 1 km</t>
  </si>
  <si>
    <t>-2027080170</t>
  </si>
  <si>
    <t>https://podminky.urs.cz/item/CS_URS_2025_01/997221571</t>
  </si>
  <si>
    <t>"odvoz na skládku do 500 m a zpět</t>
  </si>
  <si>
    <t>"kamenivo" 395,56*2</t>
  </si>
  <si>
    <t>102</t>
  </si>
  <si>
    <t>997221571.1</t>
  </si>
  <si>
    <t>1031424618</t>
  </si>
  <si>
    <t>"sil. panely" 38,25</t>
  </si>
  <si>
    <t>"obruby" 6,048</t>
  </si>
  <si>
    <t>"prstence" 2,400</t>
  </si>
  <si>
    <t>"výšk. úprava vpustí" 3,00</t>
  </si>
  <si>
    <t>"trub. propust." 10,542</t>
  </si>
  <si>
    <t>"profilace příkopu" 17,172</t>
  </si>
  <si>
    <t>"DZ" 0,164</t>
  </si>
  <si>
    <t>88</t>
  </si>
  <si>
    <t>997221579</t>
  </si>
  <si>
    <t>Vodorovná doprava vybouraných hmot bez naložení, ale se složením a s hrubým urovnáním na vzdálenost Příplatek k ceně za každý další i započatý 1 km přes 1 km</t>
  </si>
  <si>
    <t>-1393361056</t>
  </si>
  <si>
    <t>https://podminky.urs.cz/item/CS_URS_2025_01/997221579</t>
  </si>
  <si>
    <t>77,576*3 'Přepočtené koeficientem množství</t>
  </si>
  <si>
    <t>89</t>
  </si>
  <si>
    <t>997221612</t>
  </si>
  <si>
    <t>Nakládání na dopravní prostředky pro vodorovnou dopravu vybouraných hmot</t>
  </si>
  <si>
    <t>136970623</t>
  </si>
  <si>
    <t>https://podminky.urs.cz/item/CS_URS_2025_01/997221612</t>
  </si>
  <si>
    <t>98</t>
  </si>
  <si>
    <t>997221861</t>
  </si>
  <si>
    <t>Poplatek za uložení stavebního odpadu na recyklační skládce (skládkovné) z prostého betonu zatříděného do Katalogu odpadů pod kódem 17 01 01</t>
  </si>
  <si>
    <t>-449774223</t>
  </si>
  <si>
    <t>https://podminky.urs.cz/item/CS_URS_2025_01/997221861</t>
  </si>
  <si>
    <t>99</t>
  </si>
  <si>
    <t>997221873</t>
  </si>
  <si>
    <t>-728154269</t>
  </si>
  <si>
    <t>https://podminky.urs.cz/item/CS_URS_2025_01/997221873</t>
  </si>
  <si>
    <t>998</t>
  </si>
  <si>
    <t>Přesun hmot</t>
  </si>
  <si>
    <t>90</t>
  </si>
  <si>
    <t>998225111</t>
  </si>
  <si>
    <t>Přesun hmot pro komunikace s krytem z kameniva, monolitickým betonovým nebo živičným dopravní vzdálenost do 200 m jakékoliv délky objektu</t>
  </si>
  <si>
    <t>126755575</t>
  </si>
  <si>
    <t>https://podminky.urs.cz/item/CS_URS_2025_01/998225111</t>
  </si>
  <si>
    <t>dl1</t>
  </si>
  <si>
    <t>12,154</t>
  </si>
  <si>
    <t>obr10</t>
  </si>
  <si>
    <t>148,8</t>
  </si>
  <si>
    <t>obr11</t>
  </si>
  <si>
    <t>42,5</t>
  </si>
  <si>
    <t>obr6</t>
  </si>
  <si>
    <t>22,5</t>
  </si>
  <si>
    <t>obr9</t>
  </si>
  <si>
    <t>šd1</t>
  </si>
  <si>
    <t>298</t>
  </si>
  <si>
    <t>SO 13b - Vozidlová komunikace v obytné zóně - vrchní stavba</t>
  </si>
  <si>
    <t>58</t>
  </si>
  <si>
    <t>181152302</t>
  </si>
  <si>
    <t>Úprava pláně na stavbách silnic a dálnic strojně v zářezech mimo skalních se zhutněním</t>
  </si>
  <si>
    <t>356890906</t>
  </si>
  <si>
    <t>https://podminky.urs.cz/item/CS_URS_2025_01/181152302</t>
  </si>
  <si>
    <t>2044990824</t>
  </si>
  <si>
    <t>6,5</t>
  </si>
  <si>
    <t>57</t>
  </si>
  <si>
    <t>2080018892</t>
  </si>
  <si>
    <t>"odstranění podkladní vrstvy ze ŠD tl. 150mm" 298</t>
  </si>
  <si>
    <t>-609629622</t>
  </si>
  <si>
    <t>17</t>
  </si>
  <si>
    <t>-983296536</t>
  </si>
  <si>
    <t>-1418526365</t>
  </si>
  <si>
    <t>(52,4*2+2+3+6*2-9*2)*0,5*0,31</t>
  </si>
  <si>
    <t>596212212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</si>
  <si>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100 do 300 m2</t>
  </si>
  <si>
    <t>-14135082</t>
  </si>
  <si>
    <t>https://podminky.urs.cz/item/CS_URS_2025_01/596212212</t>
  </si>
  <si>
    <t>20</t>
  </si>
  <si>
    <t>1289165682</t>
  </si>
  <si>
    <t>šd1*1,03</t>
  </si>
  <si>
    <t>-dl1</t>
  </si>
  <si>
    <t>59245226</t>
  </si>
  <si>
    <t>dlažba tvar obdélník betonová pro nevidomé 200x100x80mm barevná</t>
  </si>
  <si>
    <t>-1047649738</t>
  </si>
  <si>
    <t>11*0,8*1,03+7,5*0,4*1,03</t>
  </si>
  <si>
    <t>22</t>
  </si>
  <si>
    <t>596212224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</si>
  <si>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B, pro plochy Příplatek k cenám za dlažbu z prvků dvou barev</t>
  </si>
  <si>
    <t>1701657881</t>
  </si>
  <si>
    <t>https://podminky.urs.cz/item/CS_URS_2025_01/596212224</t>
  </si>
  <si>
    <t>894411311</t>
  </si>
  <si>
    <t>Osazení betonových nebo železobetonových dílců pro šachty skruží rovných</t>
  </si>
  <si>
    <t>-995826681</t>
  </si>
  <si>
    <t>https://podminky.urs.cz/item/CS_URS_2025_01/894411311</t>
  </si>
  <si>
    <t>59224416</t>
  </si>
  <si>
    <t>skruž betonové šachty DN 1000 kanalizační 100x25x10cm stupadla poplastovaná</t>
  </si>
  <si>
    <t>-405443467</t>
  </si>
  <si>
    <t>2076361970</t>
  </si>
  <si>
    <t>-5818663</t>
  </si>
  <si>
    <t>39</t>
  </si>
  <si>
    <t>-195517061</t>
  </si>
  <si>
    <t>40</t>
  </si>
  <si>
    <t>1044158995</t>
  </si>
  <si>
    <t>41</t>
  </si>
  <si>
    <t>-1693356622</t>
  </si>
  <si>
    <t>40445RR06261</t>
  </si>
  <si>
    <t>informativní značky IZ5b</t>
  </si>
  <si>
    <t>64863404</t>
  </si>
  <si>
    <t>914111122</t>
  </si>
  <si>
    <t>Montáž svislé dopravní značky základní velikosti do 2 m2 páskováním na sloupy</t>
  </si>
  <si>
    <t>-315199334</t>
  </si>
  <si>
    <t>https://podminky.urs.cz/item/CS_URS_2025_01/914111122</t>
  </si>
  <si>
    <t>40445RR0626</t>
  </si>
  <si>
    <t>informativní značky IZ5a</t>
  </si>
  <si>
    <t>27781756</t>
  </si>
  <si>
    <t>Poznámka k položce:_x000d_
montáž na stožár VO</t>
  </si>
  <si>
    <t>-1572372203</t>
  </si>
  <si>
    <t>1+1</t>
  </si>
  <si>
    <t>45</t>
  </si>
  <si>
    <t>-1953886074</t>
  </si>
  <si>
    <t>46</t>
  </si>
  <si>
    <t>-1908622205</t>
  </si>
  <si>
    <t>52,4*2+6*2+2+3+6,5*3+2,5*3</t>
  </si>
  <si>
    <t>47</t>
  </si>
  <si>
    <t>-702712875</t>
  </si>
  <si>
    <t>2*2</t>
  </si>
  <si>
    <t>48</t>
  </si>
  <si>
    <t>-1027967671</t>
  </si>
  <si>
    <t>6,5*2+2,5*2+9*2+6,5</t>
  </si>
  <si>
    <t>49</t>
  </si>
  <si>
    <t>838254055</t>
  </si>
  <si>
    <t>obr10*1,03</t>
  </si>
  <si>
    <t>-obr9</t>
  </si>
  <si>
    <t>-obr11</t>
  </si>
  <si>
    <t>50</t>
  </si>
  <si>
    <t>1012398396</t>
  </si>
  <si>
    <t>7,5+15</t>
  </si>
  <si>
    <t>51</t>
  </si>
  <si>
    <t>451737613</t>
  </si>
  <si>
    <t>obr6*1,03</t>
  </si>
  <si>
    <t>52</t>
  </si>
  <si>
    <t>-536421217</t>
  </si>
  <si>
    <t>obr10*0,5*0,1</t>
  </si>
  <si>
    <t>obr6*0,3*0,1</t>
  </si>
  <si>
    <t>53</t>
  </si>
  <si>
    <t>-217673887</t>
  </si>
  <si>
    <t>"kamenivo" 86,42*2</t>
  </si>
  <si>
    <t>1368027302</t>
  </si>
  <si>
    <t>"obruby" 1,333</t>
  </si>
  <si>
    <t>"prstence" 1,200</t>
  </si>
  <si>
    <t>"výšk. úprava vpustí" 0,900</t>
  </si>
  <si>
    <t>54</t>
  </si>
  <si>
    <t>1532098605</t>
  </si>
  <si>
    <t>3,433*3 'Přepočtené koeficientem množství</t>
  </si>
  <si>
    <t>55</t>
  </si>
  <si>
    <t>-1246329462</t>
  </si>
  <si>
    <t>-1300003208</t>
  </si>
  <si>
    <t>56</t>
  </si>
  <si>
    <t>998223011</t>
  </si>
  <si>
    <t>Přesun hmot pro pozemní komunikace s krytem dlážděným dopravní vzdálenost do 200 m jakékoliv délky objektu</t>
  </si>
  <si>
    <t>573033632</t>
  </si>
  <si>
    <t>https://podminky.urs.cz/item/CS_URS_2025_01/998223011</t>
  </si>
  <si>
    <t>60,976</t>
  </si>
  <si>
    <t>463,2</t>
  </si>
  <si>
    <t>odkop1</t>
  </si>
  <si>
    <t>341,1</t>
  </si>
  <si>
    <t>plan1</t>
  </si>
  <si>
    <t>592,1</t>
  </si>
  <si>
    <t>1113,4</t>
  </si>
  <si>
    <t>vodor1</t>
  </si>
  <si>
    <t>157,549</t>
  </si>
  <si>
    <t>SO 14 - Příjezdy k RD</t>
  </si>
  <si>
    <t>183,551</t>
  </si>
  <si>
    <t>-1771094396</t>
  </si>
  <si>
    <t>122252207</t>
  </si>
  <si>
    <t>Odkopávky a prokopávky nezapažené pro silnice a dálnice strojně v hornině třídy těžitelnosti I přes 5 000 m3</t>
  </si>
  <si>
    <t>1262709793</t>
  </si>
  <si>
    <t>https://podminky.urs.cz/item/CS_URS_2025_01/122252207</t>
  </si>
  <si>
    <t>odkop11</t>
  </si>
  <si>
    <t>1113,4*0,2</t>
  </si>
  <si>
    <t>4,35*2*26*0,5*0,2</t>
  </si>
  <si>
    <t>3,5*2*2*0,5*0,2</t>
  </si>
  <si>
    <t>(32*4*+1,5*2*2+9*2+6*16+5*10+1*2*6)*0,5*0,2</t>
  </si>
  <si>
    <t>560333154</t>
  </si>
  <si>
    <t>-zk1</t>
  </si>
  <si>
    <t>-1561345751</t>
  </si>
  <si>
    <t>vodor1*1,8</t>
  </si>
  <si>
    <t>941855292</t>
  </si>
  <si>
    <t>6</t>
  </si>
  <si>
    <t>-690778100</t>
  </si>
  <si>
    <t>4,35*2*26*0,5</t>
  </si>
  <si>
    <t>3,5*2*2*0,5</t>
  </si>
  <si>
    <t>(32*4*+1,5*2*2+9*2+6*16+5*10+1*2*6)*0,5</t>
  </si>
  <si>
    <t>7</t>
  </si>
  <si>
    <t>1311815614</t>
  </si>
  <si>
    <t>564851R0112</t>
  </si>
  <si>
    <t>Podklad ze štěrkodrti ŠD fr. 0 - 63 s rozprostřením a zhutněním, po zhutnění tl. 150 mm D+M</t>
  </si>
  <si>
    <t>889499702</t>
  </si>
  <si>
    <t>-996688012</t>
  </si>
  <si>
    <t>4,35*2*26*0,5*0,31</t>
  </si>
  <si>
    <t>3,5*2*2*0,5*0,31</t>
  </si>
  <si>
    <t>(32*4*+1,5*2*2+9*2+6*16+5*10+1*2*6)*0,5*0,31</t>
  </si>
  <si>
    <t>1882617429</t>
  </si>
  <si>
    <t>-1674658810</t>
  </si>
  <si>
    <t>638574881</t>
  </si>
  <si>
    <t>6*0,4*18*1,03+5*0,4*8*1,03</t>
  </si>
  <si>
    <t>596212214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</si>
  <si>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Příplatek k cenám za dlažbu z prvků dvou barev</t>
  </si>
  <si>
    <t>922916105</t>
  </si>
  <si>
    <t>https://podminky.urs.cz/item/CS_URS_2025_01/596212214</t>
  </si>
  <si>
    <t>dl1*2</t>
  </si>
  <si>
    <t>-1406578298</t>
  </si>
  <si>
    <t>8*8</t>
  </si>
  <si>
    <t>-2004641404</t>
  </si>
  <si>
    <t>2*8</t>
  </si>
  <si>
    <t>16</t>
  </si>
  <si>
    <t>703291990</t>
  </si>
  <si>
    <t>6*8</t>
  </si>
  <si>
    <t>-973689168</t>
  </si>
  <si>
    <t>4,35*2*16+3,5*2*2+32*4+1,5*2*2+9*2+6*16+5*10+1*2*6</t>
  </si>
  <si>
    <t>-1356615496</t>
  </si>
  <si>
    <t>-786337871</t>
  </si>
  <si>
    <t>248554758</t>
  </si>
  <si>
    <t>13,12</t>
  </si>
  <si>
    <t>1635908043</t>
  </si>
  <si>
    <t>13,12*3</t>
  </si>
  <si>
    <t>1884131868</t>
  </si>
  <si>
    <t>-13426457</t>
  </si>
  <si>
    <t>2,884</t>
  </si>
  <si>
    <t>301</t>
  </si>
  <si>
    <t>36</t>
  </si>
  <si>
    <t>93,94</t>
  </si>
  <si>
    <t>469,7</t>
  </si>
  <si>
    <t>SO 15 - Parkovací stání</t>
  </si>
  <si>
    <t>76,394</t>
  </si>
  <si>
    <t>17,546</t>
  </si>
  <si>
    <t>zn1</t>
  </si>
  <si>
    <t>-866986754</t>
  </si>
  <si>
    <t>9*3</t>
  </si>
  <si>
    <t>-1978370118</t>
  </si>
  <si>
    <t>341,10*0,2</t>
  </si>
  <si>
    <t>(2,55*2*14+3,8*2+2,7*2*3+2,5*2+6,5*2+8*18)*0,5*0,2</t>
  </si>
  <si>
    <t>-77601677</t>
  </si>
  <si>
    <t>100797242</t>
  </si>
  <si>
    <t>2093543432</t>
  </si>
  <si>
    <t>1392301014</t>
  </si>
  <si>
    <t>341,10</t>
  </si>
  <si>
    <t>(2,55*2*14+3,8*2+2,7*2*3+2,5*2+6,5*2+8*18)*0,5</t>
  </si>
  <si>
    <t>1417864391</t>
  </si>
  <si>
    <t>-1855631431</t>
  </si>
  <si>
    <t>1171059190</t>
  </si>
  <si>
    <t>Poznámka k položce:_x000d_
úprava kolem nových obrub</t>
  </si>
  <si>
    <t>(2,55*2*14+3,8*2+2,7*2*3+2,5*2+6,5*2)*0,5*0,31</t>
  </si>
  <si>
    <t>690897546</t>
  </si>
  <si>
    <t>1806331023</t>
  </si>
  <si>
    <t>1511282872</t>
  </si>
  <si>
    <t>7*0,4*1,03</t>
  </si>
  <si>
    <t>273026710</t>
  </si>
  <si>
    <t>915211111</t>
  </si>
  <si>
    <t>Vodorovné dopravní značení stříkaným plastem dělící čára šířky 125 mm souvislá bílá základní</t>
  </si>
  <si>
    <t>1991813720</t>
  </si>
  <si>
    <t>https://podminky.urs.cz/item/CS_URS_2025_01/915211111</t>
  </si>
  <si>
    <t>"V10a" 2,4</t>
  </si>
  <si>
    <t>-572332876</t>
  </si>
  <si>
    <t>"symbol invalida- O01" 1,5</t>
  </si>
  <si>
    <t>1009807733</t>
  </si>
  <si>
    <t>40445R06095</t>
  </si>
  <si>
    <t>dopravní značka IP12 + O01</t>
  </si>
  <si>
    <t>1805131407</t>
  </si>
  <si>
    <t>289437980</t>
  </si>
  <si>
    <t>2028241471</t>
  </si>
  <si>
    <t>-1232252338</t>
  </si>
  <si>
    <t>2,55*2*14+3,8*2+2,7*2*3+2,5*2+6,5*2+8*(9+6+3)</t>
  </si>
  <si>
    <t>8,6*3</t>
  </si>
  <si>
    <t>399085861</t>
  </si>
  <si>
    <t>2*(9+6+3)</t>
  </si>
  <si>
    <t>-1901257419</t>
  </si>
  <si>
    <t>"vyznačení stání" 18</t>
  </si>
  <si>
    <t>6,5*2+3,5*2</t>
  </si>
  <si>
    <t>-1511929850</t>
  </si>
  <si>
    <t>-431434242</t>
  </si>
  <si>
    <t>1084977511</t>
  </si>
  <si>
    <t>"obruby" 5,535</t>
  </si>
  <si>
    <t>346460291</t>
  </si>
  <si>
    <t>5,535*3 'Přepočtené koeficientem množství</t>
  </si>
  <si>
    <t>-106326999</t>
  </si>
  <si>
    <t>-1603327587</t>
  </si>
  <si>
    <t>2097653634</t>
  </si>
  <si>
    <t>1235</t>
  </si>
  <si>
    <t>dl2</t>
  </si>
  <si>
    <t>33,948</t>
  </si>
  <si>
    <t>nás1</t>
  </si>
  <si>
    <t>421,782</t>
  </si>
  <si>
    <t>1146,2</t>
  </si>
  <si>
    <t>1405,94</t>
  </si>
  <si>
    <t>464,517</t>
  </si>
  <si>
    <t>42,735</t>
  </si>
  <si>
    <t>SO 16 - Chodníky</t>
  </si>
  <si>
    <t>-12997576</t>
  </si>
  <si>
    <t>167151111</t>
  </si>
  <si>
    <t>Nakládání, skládání a překládání neulehlého výkopku nebo sypaniny strojně nakládání, množství přes 100 m3, z hornin třídy těžitelnosti I, skupiny 1 až 3</t>
  </si>
  <si>
    <t>-1271617463</t>
  </si>
  <si>
    <t>https://podminky.urs.cz/item/CS_URS_2025_01/167151111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</si>
  <si>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</si>
  <si>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</si>
  <si>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-223181070</t>
  </si>
  <si>
    <t>https://podminky.urs.cz/item/CS_URS_2025_01/171152101</t>
  </si>
  <si>
    <t>plan1*0,3</t>
  </si>
  <si>
    <t>234421684</t>
  </si>
  <si>
    <t>1714333352</t>
  </si>
  <si>
    <t>1199+36</t>
  </si>
  <si>
    <t>569,8*0,3</t>
  </si>
  <si>
    <t>561121111.R</t>
  </si>
  <si>
    <t>Zřízení podkladu z odtěženého kameniva (SO12b, SO13b), s rozprostřením, vlhčením, promísením a zhutněním, tloušťka po zhutnění 150 mm</t>
  </si>
  <si>
    <t>1774447408</t>
  </si>
  <si>
    <t>Poznámka k položce:_x000d_
provedení podkladní vrstvy z odtěženého kameniva v SO12b a SO13b</t>
  </si>
  <si>
    <t>-1000391126</t>
  </si>
  <si>
    <t>569,8*0,3*0,25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</si>
  <si>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</si>
  <si>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</si>
  <si>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956803283</t>
  </si>
  <si>
    <t>https://podminky.urs.cz/item/CS_URS_2025_01/596211113</t>
  </si>
  <si>
    <t>59245021</t>
  </si>
  <si>
    <t>dlažba skladebná betonová 200x200mm tl 60mm přírodní</t>
  </si>
  <si>
    <t>-709914573</t>
  </si>
  <si>
    <t>dl1*1,03</t>
  </si>
  <si>
    <t>-dl2</t>
  </si>
  <si>
    <t>59245006</t>
  </si>
  <si>
    <t>dlažba tvar obdélník betonová pro nevidomé 200x100x60mm barevná</t>
  </si>
  <si>
    <t>-572581691</t>
  </si>
  <si>
    <t>(1,3*0,8+4*0,4*2+3*0,4*4+3,95*0,8*4+5*0,8)*1,03</t>
  </si>
  <si>
    <t>(2,1*0,8+3*0,8+4*0,8)*1,03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</si>
  <si>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</si>
  <si>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</si>
  <si>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-1240279520</t>
  </si>
  <si>
    <t>https://podminky.urs.cz/item/CS_URS_2025_01/596211114</t>
  </si>
  <si>
    <t>dl2*2</t>
  </si>
  <si>
    <t>916331112</t>
  </si>
  <si>
    <t>Osazení zahradního obrubníku betonového s ložem tl. od 50 do 100 mm z betonu prostého tř. C 12/15 s boční opěrou z betonu prostého tř. C 12/15</t>
  </si>
  <si>
    <t>239242542</t>
  </si>
  <si>
    <t>https://podminky.urs.cz/item/CS_URS_2025_01/916331112</t>
  </si>
  <si>
    <t>569,8*2+2,2*3</t>
  </si>
  <si>
    <t>59217003</t>
  </si>
  <si>
    <t>obrubník betonový zahradní 500x50x250mm</t>
  </si>
  <si>
    <t>-1168636914</t>
  </si>
  <si>
    <t>obr1*2*1,03</t>
  </si>
  <si>
    <t>-484470582</t>
  </si>
  <si>
    <t>obr1*0,25*0,1</t>
  </si>
  <si>
    <t>165963696</t>
  </si>
  <si>
    <t>26,2</t>
  </si>
  <si>
    <t>10,02</t>
  </si>
  <si>
    <t>50,1</t>
  </si>
  <si>
    <t>37</t>
  </si>
  <si>
    <t>5,959</t>
  </si>
  <si>
    <t>4,061</t>
  </si>
  <si>
    <t>SO 17 - Plochy stání kontejnerů na tříděný odpad</t>
  </si>
  <si>
    <t>957249007</t>
  </si>
  <si>
    <t>37*0,2</t>
  </si>
  <si>
    <t>(2,55*2*2+8*2)*0,5*0,2</t>
  </si>
  <si>
    <t>-1304752439</t>
  </si>
  <si>
    <t>626457209</t>
  </si>
  <si>
    <t>-463553821</t>
  </si>
  <si>
    <t>243988935</t>
  </si>
  <si>
    <t>(2,55*2*2+8*2)*0,5</t>
  </si>
  <si>
    <t>431946737</t>
  </si>
  <si>
    <t>1629576909</t>
  </si>
  <si>
    <t>-829984642</t>
  </si>
  <si>
    <t>(2,55*2*2+8*2)*0,5*0,31</t>
  </si>
  <si>
    <t>-67575337</t>
  </si>
  <si>
    <t>-1820844081</t>
  </si>
  <si>
    <t>1353390050</t>
  </si>
  <si>
    <t>2,55*2*2+8*2</t>
  </si>
  <si>
    <t>-1429656824</t>
  </si>
  <si>
    <t>-347145948</t>
  </si>
  <si>
    <t>1307022452</t>
  </si>
  <si>
    <t>-1968666003</t>
  </si>
  <si>
    <t>orn1</t>
  </si>
  <si>
    <t>1620</t>
  </si>
  <si>
    <t>SO 18 - Veřejná zeleň a prostranství</t>
  </si>
  <si>
    <t xml:space="preserve">    12 - Zemní práce - odkopávky a prokopávky</t>
  </si>
  <si>
    <t xml:space="preserve">    18 - Zemní práce - povrchové úpravy terénu</t>
  </si>
  <si>
    <t>122151404</t>
  </si>
  <si>
    <t>Vykopávky v zemnících na suchu strojně zapažených i nezapažených v hornině třídy těžitelnosti I skupiny 1 a 2 přes 100 do 500 m3</t>
  </si>
  <si>
    <t>1171339288</t>
  </si>
  <si>
    <t>https://podminky.urs.cz/item/CS_URS_2025_01/122151404</t>
  </si>
  <si>
    <t>10364101</t>
  </si>
  <si>
    <t>zemina pro terénní úpravy - ornice</t>
  </si>
  <si>
    <t>-579654328</t>
  </si>
  <si>
    <t>200*1,8 'Přepočtené koeficientem množství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</si>
  <si>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</si>
  <si>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</si>
  <si>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1370139100</t>
  </si>
  <si>
    <t>https://podminky.urs.cz/item/CS_URS_2025_01/162651112</t>
  </si>
  <si>
    <t>"dovoz ornice" 200</t>
  </si>
  <si>
    <t>Zemní práce - odkopávky a prokopávky</t>
  </si>
  <si>
    <t>162211311</t>
  </si>
  <si>
    <t>Vodorovné přemístění výkopku nebo sypaniny stavebním kolečkem s naložením a vyprázdněním kolečka na hromady nebo do dopravního prostředku na vzdálenost do 10 m z horniny třídy těžitelnosti I, skupiny 1 až 3</t>
  </si>
  <si>
    <t>-2081540442</t>
  </si>
  <si>
    <t>https://podminky.urs.cz/item/CS_URS_2025_01/162211311</t>
  </si>
  <si>
    <t>243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</si>
  <si>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</si>
  <si>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</si>
  <si>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687471361</t>
  </si>
  <si>
    <t>https://podminky.urs.cz/item/CS_URS_2025_01/162351103</t>
  </si>
  <si>
    <t>167151101</t>
  </si>
  <si>
    <t>Nakládání, skládání a překládání neulehlého výkopku nebo sypaniny strojně nakládání, množství do 100 m3, z horniny třídy těžitelnosti I, skupiny 1 až 3</t>
  </si>
  <si>
    <t>-1396190510</t>
  </si>
  <si>
    <t>https://podminky.urs.cz/item/CS_URS_2025_01/167151101</t>
  </si>
  <si>
    <t>1463328013</t>
  </si>
  <si>
    <t>Zemní práce - povrchové úpravy terénu</t>
  </si>
  <si>
    <t>181311103</t>
  </si>
  <si>
    <t>Rozprostření a urovnání ornice v rovině nebo ve svahu sklonu do 1:5 ručně při souvislé ploše, tl. vrstvy do 200 mm</t>
  </si>
  <si>
    <t>-647121745</t>
  </si>
  <si>
    <t>https://podminky.urs.cz/item/CS_URS_2025_01/181311103</t>
  </si>
  <si>
    <t>243/0,15</t>
  </si>
  <si>
    <t>181411131</t>
  </si>
  <si>
    <t>Založení trávníku na půdě předem připravené plochy do 1000 m2 výsevem včetně utažení parkového v rovině nebo na svahu do 1:5</t>
  </si>
  <si>
    <t>-1323605959</t>
  </si>
  <si>
    <t>https://podminky.urs.cz/item/CS_URS_2025_01/181411131</t>
  </si>
  <si>
    <t>00572410</t>
  </si>
  <si>
    <t>osivo směs travní parková</t>
  </si>
  <si>
    <t>kg</t>
  </si>
  <si>
    <t>-1163797565</t>
  </si>
  <si>
    <t>orn1*0,03</t>
  </si>
  <si>
    <t>181951111</t>
  </si>
  <si>
    <t>Úprava pláně vyrovnáním výškových rozdílů strojně v hornině třídy těžitelnosti I, skupiny 1 až 3 bez zhutnění</t>
  </si>
  <si>
    <t>-1617046515</t>
  </si>
  <si>
    <t>https://podminky.urs.cz/item/CS_URS_2025_01/181951111</t>
  </si>
  <si>
    <t>998231411</t>
  </si>
  <si>
    <t>Přesun hmot pro sadovnické a krajinářské úpravy - ručně bez užití mechanizace vodorovná dopravní vzdálenost do 100 m</t>
  </si>
  <si>
    <t>-503824416</t>
  </si>
  <si>
    <t>https://podminky.urs.cz/item/CS_URS_2025_01/998231411</t>
  </si>
  <si>
    <t>VRN - Vedlejší a ostatní náklady</t>
  </si>
  <si>
    <t>OST - Ostatní</t>
  </si>
  <si>
    <t xml:space="preserve">    O01 - Ostatní</t>
  </si>
  <si>
    <t xml:space="preserve">    O02 - Vedlejší náklady</t>
  </si>
  <si>
    <t>OST</t>
  </si>
  <si>
    <t>Ostatní</t>
  </si>
  <si>
    <t>O01</t>
  </si>
  <si>
    <t>R10001</t>
  </si>
  <si>
    <t>vytyčovací práce</t>
  </si>
  <si>
    <t>soub</t>
  </si>
  <si>
    <t>512</t>
  </si>
  <si>
    <t>-2052916677</t>
  </si>
  <si>
    <t xml:space="preserve">"náklady na geodetické vytyčení stavby a vytyčení stávajících inženýrských sítí v místě stavby" </t>
  </si>
  <si>
    <t>R10002</t>
  </si>
  <si>
    <t>dokumentace skutečného provedení</t>
  </si>
  <si>
    <t>592964022</t>
  </si>
  <si>
    <t>"náklady na vyhotovení dokumentace skutečného provedení stavby"</t>
  </si>
  <si>
    <t>"vyhotovení geodet. zaměření nové stavby a přeložek inženýrských sítí ve formátu dle požadavku spávců sítí pro vklad do technické mapy města "</t>
  </si>
  <si>
    <t>"předání objednateli v 2 x v tištěné podobě, 1 x v digitální podobě"</t>
  </si>
  <si>
    <t>R10003</t>
  </si>
  <si>
    <t>geometrické zaměření díla</t>
  </si>
  <si>
    <t>479051939</t>
  </si>
  <si>
    <t>"náklady na zhotovení geometrického zaměření (polohopisné a výškopisné) skutečného provedení díla včetně přeložek inženýrských sítí"</t>
  </si>
  <si>
    <t>"ověřeno zeměměřičským inženýrem (3 x v tištěné a 1 x v digitální podobě)"</t>
  </si>
  <si>
    <t>R10004</t>
  </si>
  <si>
    <t>geodetický plán</t>
  </si>
  <si>
    <t>-261074805</t>
  </si>
  <si>
    <t>"náklady na zhotovení geodet plánu stavby a jeho ověření na katastrálním úřadě (5 x v tištěné a 1 x v digitální podobě)"</t>
  </si>
  <si>
    <t>R100071</t>
  </si>
  <si>
    <t>publicita</t>
  </si>
  <si>
    <t>1034349427</t>
  </si>
  <si>
    <t>"náklady na zhotovení a osazení informačního panelu s údaji zejména o názvu stavby, zhotovitele, investora, projektanta akce, době realizace"</t>
  </si>
  <si>
    <t>"včetně nákladů na jeho údržbu po dobu trvání stavby"</t>
  </si>
  <si>
    <t>R100072</t>
  </si>
  <si>
    <t>náklady na kompletaci dokladů</t>
  </si>
  <si>
    <t>-748048249</t>
  </si>
  <si>
    <t xml:space="preserve">"náklady na vyhotovení a kompletaci dokladů předávaných při předání a převzetí díla nebo nutných  ke kolaudaci -  2 x v tištěné podobě"</t>
  </si>
  <si>
    <t>R100074</t>
  </si>
  <si>
    <t xml:space="preserve">předpsané zkoušky </t>
  </si>
  <si>
    <t>-250406326</t>
  </si>
  <si>
    <t>Poznámka k položce:_x000d_
dle TePř a KZP</t>
  </si>
  <si>
    <t>"náklady na předepsané zkoušky kvality díla, zejména zkoušky únosnosti podloží a nestmelených vrstev"</t>
  </si>
  <si>
    <t>O02</t>
  </si>
  <si>
    <t>Vedlejší náklady</t>
  </si>
  <si>
    <t>R20001</t>
  </si>
  <si>
    <t>vybudování a odstranění staveniště</t>
  </si>
  <si>
    <t>117834718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</si>
  <si>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</si>
  <si>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</si>
  <si>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</si>
  <si>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</si>
  <si>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</si>
  <si>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</si>
  <si>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R20005</t>
  </si>
  <si>
    <t xml:space="preserve">dočasná dopravní opatření </t>
  </si>
  <si>
    <t>1019497298</t>
  </si>
  <si>
    <t>náklady na vyhotovení návrhu dočasného dopravního značení a zvláštního užívání komunikace, jeho projednání s dotčenými orgány a organizacemi</t>
  </si>
  <si>
    <t>zajištění správních rozhodnutí</t>
  </si>
  <si>
    <t>dodání dopravních značek a světelné signal., jejich rozmístění, přemisťování a údržba v průběhu stavby vč. následného odstranění po skončení stavby</t>
  </si>
  <si>
    <t>poplatky za správní řízení, splnění podmínek správních rozhodnutí a orgánů DOSS</t>
  </si>
  <si>
    <t>R2006</t>
  </si>
  <si>
    <t>kompletní úklid ploch dotčených stavebním provozem</t>
  </si>
  <si>
    <t>-345682133</t>
  </si>
  <si>
    <t>"kompletní úklid ploch dotčených stavením provozem, uvední dotčených prostor do původního stavu"</t>
  </si>
  <si>
    <t>SEZNAM FIGUR</t>
  </si>
  <si>
    <t>Výměra</t>
  </si>
  <si>
    <t>Použití figury:</t>
  </si>
  <si>
    <t>Asfaltový beton vrstva obrusná ACO 11+ (ABS) tř. I tl 40 mm š přes 3 m z nemodifikovaného asfaltu</t>
  </si>
  <si>
    <t>Podklad ze štěrkodrtě ŠD tl 150 mm</t>
  </si>
  <si>
    <t>Asfaltový beton vrstva podkladní ACP 16 (obalované kamenivo OKS) tl 70 mm š přes 3 m</t>
  </si>
  <si>
    <t>Postřik živičný spojovací z asfaltu v množství 0,70 kg/m2</t>
  </si>
  <si>
    <t>Podklad pod dlažbu z betonu prostého C 20/25 tl do 100 mm</t>
  </si>
  <si>
    <t>Dlažba z lomového kamene na cementovou maltu s vyspárováním tl 200 mm</t>
  </si>
  <si>
    <t>lože1</t>
  </si>
  <si>
    <t>"v.č. C.1.2.2 - Situace s vytyčením - kanalizace dešťová, TZ"</t>
  </si>
  <si>
    <t>"v.č. C.1.2.2 . Podélný profil - kanalizace dešťová, TZ"</t>
  </si>
  <si>
    <t>3*10*0,9*0,15</t>
  </si>
  <si>
    <t>(11,5+7+2)*0,9*0,15</t>
  </si>
  <si>
    <t>Osazení chodníkového obrubníku betonového stojatého s boční opěrou do lože z betonu prostého</t>
  </si>
  <si>
    <t>Lože pod obrubníky, krajníky nebo obruby z dlažebních kostek z betonu prostého</t>
  </si>
  <si>
    <t>Osazení silničního obrubníku betonového stojatého s boční opěrou do lože z betonu prostého</t>
  </si>
  <si>
    <t>obsyp1</t>
  </si>
  <si>
    <t>3*10*0,9*0,5</t>
  </si>
  <si>
    <t>(11,5+7+2)*0,9*0,5</t>
  </si>
  <si>
    <t>Podklad ze štěrkodrtě ŠD tl 220 mm</t>
  </si>
  <si>
    <t>Kladení zámkové dlažby pozemních komunikací tl 80 mm skupiny A pl do 50 m2</t>
  </si>
  <si>
    <t>pot1</t>
  </si>
  <si>
    <t>(1,71+1,845+2,045+2,1*4+2,04+1,9*2)*3</t>
  </si>
  <si>
    <t>11,5+7+2</t>
  </si>
  <si>
    <t>rýha1</t>
  </si>
  <si>
    <t>(1,71+1,845+2,045+2,1*4+2,04+1,9*2)*3*0,9*0,1</t>
  </si>
  <si>
    <t>rýha11</t>
  </si>
  <si>
    <t>(1,71+1,845+2,045+2,1*4+2,04+1,9*2)*2*2*0,1</t>
  </si>
  <si>
    <t>rýha5</t>
  </si>
  <si>
    <t>rýha51</t>
  </si>
  <si>
    <t>rýha6</t>
  </si>
  <si>
    <t>Hloubení zapažených rýh š do 2000 mm v hornině třídy těžitelnosti I, skupiny 3 objem přes 5000 m3</t>
  </si>
  <si>
    <t>Hloubení zapažených rýh š do 2000 mm v hornině třídy těžitelnosti II, skupiny 4 objem přes 5000 m3</t>
  </si>
  <si>
    <t>Vodorovné přemístění do 4000 m výkopku/sypaniny z horniny třídy těžitelnosti I, skupiny 1 až 3</t>
  </si>
  <si>
    <t>Vodorovné přemístění do 4000 m výkopku/sypaniny z horniny třídy těžitelnosti II, skupiny 4 a 5</t>
  </si>
  <si>
    <t>rýha7</t>
  </si>
  <si>
    <t>(0,15+0,14+0,05)*3*0,9</t>
  </si>
  <si>
    <t>2*2*0,15</t>
  </si>
  <si>
    <t>rýha8</t>
  </si>
  <si>
    <t>vodor2</t>
  </si>
  <si>
    <t>vp1</t>
  </si>
  <si>
    <t>Zásyp jam, šachet rýh nebo kolem objektů sypaninou se zhutněním</t>
  </si>
  <si>
    <t>lože2</t>
  </si>
  <si>
    <t>"v.č. C.1.2.2 - Podélný profil - kanalizace dešťová, TZ"</t>
  </si>
  <si>
    <t>2*2*0,9*0,15</t>
  </si>
  <si>
    <t>obsyp2</t>
  </si>
  <si>
    <t>2*2*0,9*0,5</t>
  </si>
  <si>
    <t>pot2</t>
  </si>
  <si>
    <t>rýha10</t>
  </si>
  <si>
    <t>rýha4*2</t>
  </si>
  <si>
    <t>rýha4</t>
  </si>
  <si>
    <t>2*(1,55+1,65)*0,9*0,1</t>
  </si>
  <si>
    <t>rýha41</t>
  </si>
  <si>
    <t>2*2*(1,55+1,65)*0,1</t>
  </si>
  <si>
    <t>rýha1*7</t>
  </si>
  <si>
    <t>(11,5+7+2)*1*0,9*0,5</t>
  </si>
  <si>
    <t>rýha1*2</t>
  </si>
  <si>
    <t>rýha9</t>
  </si>
  <si>
    <t>rýha4*7</t>
  </si>
  <si>
    <t>Kladení zámkové dlažby pozemních komunikací tl 80 mm skupiny A pl do 300 m2</t>
  </si>
  <si>
    <t>Příplatek za kombinaci dvou barev u betonových dlažeb pozemních komunikací tl 80 mm skupiny B</t>
  </si>
  <si>
    <t>(19+34)*2,5*0,6+(19+34)*2,5*0,15</t>
  </si>
  <si>
    <t>-(zás1-rýha6)</t>
  </si>
  <si>
    <t>vodor3</t>
  </si>
  <si>
    <t>-(zás2-rýha10)</t>
  </si>
  <si>
    <t>vp2</t>
  </si>
  <si>
    <t>-obsyp1</t>
  </si>
  <si>
    <t>-lože1</t>
  </si>
  <si>
    <t>zás2</t>
  </si>
  <si>
    <t>-obsyp2</t>
  </si>
  <si>
    <t>-lože2</t>
  </si>
  <si>
    <t>Příplatek za kombinaci dvou barev u betonových dlažeb pozemních komunikací tl 80 mm skupiny A</t>
  </si>
  <si>
    <t>Vytrhání obrub krajníků obrubníků stojatých</t>
  </si>
  <si>
    <t>Odkopávky a prokopávky nezapažené pro silnice a dálnice v hornině třídy těžitelnosti I objem přes 5000 m3 strojně</t>
  </si>
  <si>
    <t>Úprava pláně v hornině třídy těžitelnosti I, skupiny 1 až 3 se zhutněním</t>
  </si>
  <si>
    <t>Poplatek za uložení zeminy a kamení na recyklační skládce (skládkovné) kód odpadu 17 05 04</t>
  </si>
  <si>
    <t>Uložení sypaniny na skládky nebo meziskládky</t>
  </si>
  <si>
    <t>Zřízení zemních krajnic se zhutněním</t>
  </si>
  <si>
    <t>Montáž svislé dopravní značky do velikosti 1 m2 objímkami na sloupek nebo konzolu</t>
  </si>
  <si>
    <t>Montáž sloupku dopravních značek délky do 3,5 m s betonovým základem a patkou</t>
  </si>
  <si>
    <t>značky upravující přednost P1, P4 900mm</t>
  </si>
  <si>
    <t>Kladení zámkové dlažby komunikací pro pěší tl 60 mm skupiny A pl přes 300 m2</t>
  </si>
  <si>
    <t>Příplatek za kombinaci dvou barev u kladení betonových dlažeb komunikací pro pěší tl 60 mm skupiny A</t>
  </si>
  <si>
    <t>Uložení sypaniny z hornin soudržných do násypů zhutněných silnic a dálnic</t>
  </si>
  <si>
    <t>Nakládání výkopku z hornin třídy těžitelnosti I, skupiny 1 až 3 přes 100 m3</t>
  </si>
  <si>
    <t>Osazení zahradního obrubníku betonového do lože z betonu s boční opěrou</t>
  </si>
  <si>
    <t>Zřízení podkladu nebo ochranné vrstvy vozovky z mechanicky zpevněné zeminy MZ tl 150 mm</t>
  </si>
  <si>
    <t>Rozprostření ornice tl vrstvy do 200 mm v rovině nebo ve svahu do 1:5 ručně</t>
  </si>
  <si>
    <t>Založení parkového trávníku výsevem plochy do 1000 m2 v rovině a ve svahu do 1:5</t>
  </si>
  <si>
    <t>Úprava pláně v hornině třídy těžitelnosti I, skupiny 1 až 3 bez zhutnění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</si>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</sst>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292" TargetMode="External" /><Relationship Id="rId2" Type="http://schemas.openxmlformats.org/officeDocument/2006/relationships/hyperlink" Target="https://podminky.urs.cz/item/CS_URS_2025_01/113107222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32254207" TargetMode="External" /><Relationship Id="rId5" Type="http://schemas.openxmlformats.org/officeDocument/2006/relationships/hyperlink" Target="https://podminky.urs.cz/item/CS_URS_2025_01/132354207" TargetMode="External" /><Relationship Id="rId6" Type="http://schemas.openxmlformats.org/officeDocument/2006/relationships/hyperlink" Target="https://podminky.urs.cz/item/CS_URS_2025_01/162651111" TargetMode="External" /><Relationship Id="rId7" Type="http://schemas.openxmlformats.org/officeDocument/2006/relationships/hyperlink" Target="https://podminky.urs.cz/item/CS_URS_2025_01/162651131" TargetMode="External" /><Relationship Id="rId8" Type="http://schemas.openxmlformats.org/officeDocument/2006/relationships/hyperlink" Target="https://podminky.urs.cz/item/CS_URS_2025_01/171201R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181951112" TargetMode="External" /><Relationship Id="rId12" Type="http://schemas.openxmlformats.org/officeDocument/2006/relationships/hyperlink" Target="https://podminky.urs.cz/item/CS_URS_2025_01/451311111" TargetMode="External" /><Relationship Id="rId13" Type="http://schemas.openxmlformats.org/officeDocument/2006/relationships/hyperlink" Target="https://podminky.urs.cz/item/CS_URS_2025_01/452111121" TargetMode="External" /><Relationship Id="rId14" Type="http://schemas.openxmlformats.org/officeDocument/2006/relationships/hyperlink" Target="https://podminky.urs.cz/item/CS_URS_2025_01/465513127" TargetMode="External" /><Relationship Id="rId15" Type="http://schemas.openxmlformats.org/officeDocument/2006/relationships/hyperlink" Target="https://podminky.urs.cz/item/CS_URS_2025_01/565155121" TargetMode="External" /><Relationship Id="rId16" Type="http://schemas.openxmlformats.org/officeDocument/2006/relationships/hyperlink" Target="https://podminky.urs.cz/item/CS_URS_2025_01/569851111" TargetMode="External" /><Relationship Id="rId17" Type="http://schemas.openxmlformats.org/officeDocument/2006/relationships/hyperlink" Target="https://podminky.urs.cz/item/CS_URS_2025_01/569903311" TargetMode="External" /><Relationship Id="rId18" Type="http://schemas.openxmlformats.org/officeDocument/2006/relationships/hyperlink" Target="https://podminky.urs.cz/item/CS_URS_2025_01/573211112" TargetMode="External" /><Relationship Id="rId19" Type="http://schemas.openxmlformats.org/officeDocument/2006/relationships/hyperlink" Target="https://podminky.urs.cz/item/CS_URS_2025_01/577134121" TargetMode="External" /><Relationship Id="rId20" Type="http://schemas.openxmlformats.org/officeDocument/2006/relationships/hyperlink" Target="https://podminky.urs.cz/item/CS_URS_2025_01/596212210" TargetMode="External" /><Relationship Id="rId21" Type="http://schemas.openxmlformats.org/officeDocument/2006/relationships/hyperlink" Target="https://podminky.urs.cz/item/CS_URS_2025_01/894201131" TargetMode="External" /><Relationship Id="rId22" Type="http://schemas.openxmlformats.org/officeDocument/2006/relationships/hyperlink" Target="https://podminky.urs.cz/item/CS_URS_2025_01/894201231" TargetMode="External" /><Relationship Id="rId23" Type="http://schemas.openxmlformats.org/officeDocument/2006/relationships/hyperlink" Target="https://podminky.urs.cz/item/CS_URS_2025_01/899133211" TargetMode="External" /><Relationship Id="rId24" Type="http://schemas.openxmlformats.org/officeDocument/2006/relationships/hyperlink" Target="https://podminky.urs.cz/item/CS_URS_2025_01/966008111" TargetMode="External" /><Relationship Id="rId25" Type="http://schemas.openxmlformats.org/officeDocument/2006/relationships/hyperlink" Target="https://podminky.urs.cz/item/CS_URS_2025_01/914111112" TargetMode="External" /><Relationship Id="rId26" Type="http://schemas.openxmlformats.org/officeDocument/2006/relationships/hyperlink" Target="https://podminky.urs.cz/item/CS_URS_2025_01/914111111" TargetMode="External" /><Relationship Id="rId27" Type="http://schemas.openxmlformats.org/officeDocument/2006/relationships/hyperlink" Target="https://podminky.urs.cz/item/CS_URS_2025_01/914111121" TargetMode="External" /><Relationship Id="rId28" Type="http://schemas.openxmlformats.org/officeDocument/2006/relationships/hyperlink" Target="https://podminky.urs.cz/item/CS_URS_2025_01/914511112" TargetMode="External" /><Relationship Id="rId29" Type="http://schemas.openxmlformats.org/officeDocument/2006/relationships/hyperlink" Target="https://podminky.urs.cz/item/CS_URS_2025_01/915231111" TargetMode="External" /><Relationship Id="rId30" Type="http://schemas.openxmlformats.org/officeDocument/2006/relationships/hyperlink" Target="https://podminky.urs.cz/item/CS_URS_2025_01/915621111" TargetMode="External" /><Relationship Id="rId31" Type="http://schemas.openxmlformats.org/officeDocument/2006/relationships/hyperlink" Target="https://podminky.urs.cz/item/CS_URS_2025_01/916131213" TargetMode="External" /><Relationship Id="rId32" Type="http://schemas.openxmlformats.org/officeDocument/2006/relationships/hyperlink" Target="https://podminky.urs.cz/item/CS_URS_2025_01/916231213" TargetMode="External" /><Relationship Id="rId33" Type="http://schemas.openxmlformats.org/officeDocument/2006/relationships/hyperlink" Target="https://podminky.urs.cz/item/CS_URS_2025_01/916991121" TargetMode="External" /><Relationship Id="rId34" Type="http://schemas.openxmlformats.org/officeDocument/2006/relationships/hyperlink" Target="https://podminky.urs.cz/item/CS_URS_2025_01/919521140" TargetMode="External" /><Relationship Id="rId35" Type="http://schemas.openxmlformats.org/officeDocument/2006/relationships/hyperlink" Target="https://podminky.urs.cz/item/CS_URS_2025_01/938902113" TargetMode="External" /><Relationship Id="rId36" Type="http://schemas.openxmlformats.org/officeDocument/2006/relationships/hyperlink" Target="https://podminky.urs.cz/item/CS_URS_2025_01/966006132" TargetMode="External" /><Relationship Id="rId37" Type="http://schemas.openxmlformats.org/officeDocument/2006/relationships/hyperlink" Target="https://podminky.urs.cz/item/CS_URS_2025_01/966006211" TargetMode="External" /><Relationship Id="rId38" Type="http://schemas.openxmlformats.org/officeDocument/2006/relationships/hyperlink" Target="https://podminky.urs.cz/item/CS_URS_2025_01/997221571" TargetMode="External" /><Relationship Id="rId39" Type="http://schemas.openxmlformats.org/officeDocument/2006/relationships/hyperlink" Target="https://podminky.urs.cz/item/CS_URS_2025_01/997221579" TargetMode="External" /><Relationship Id="rId40" Type="http://schemas.openxmlformats.org/officeDocument/2006/relationships/hyperlink" Target="https://podminky.urs.cz/item/CS_URS_2025_01/997221612" TargetMode="External" /><Relationship Id="rId41" Type="http://schemas.openxmlformats.org/officeDocument/2006/relationships/hyperlink" Target="https://podminky.urs.cz/item/CS_URS_2025_01/997221861" TargetMode="External" /><Relationship Id="rId42" Type="http://schemas.openxmlformats.org/officeDocument/2006/relationships/hyperlink" Target="https://podminky.urs.cz/item/CS_URS_2025_01/997221873" TargetMode="External" /><Relationship Id="rId43" Type="http://schemas.openxmlformats.org/officeDocument/2006/relationships/hyperlink" Target="https://podminky.urs.cz/item/CS_URS_2025_01/998225111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152302" TargetMode="External" /><Relationship Id="rId2" Type="http://schemas.openxmlformats.org/officeDocument/2006/relationships/hyperlink" Target="https://podminky.urs.cz/item/CS_URS_2025_01/113202111" TargetMode="External" /><Relationship Id="rId3" Type="http://schemas.openxmlformats.org/officeDocument/2006/relationships/hyperlink" Target="https://podminky.urs.cz/item/CS_URS_2025_01/113107222" TargetMode="External" /><Relationship Id="rId4" Type="http://schemas.openxmlformats.org/officeDocument/2006/relationships/hyperlink" Target="https://podminky.urs.cz/item/CS_URS_2025_01/569903311" TargetMode="External" /><Relationship Id="rId5" Type="http://schemas.openxmlformats.org/officeDocument/2006/relationships/hyperlink" Target="https://podminky.urs.cz/item/CS_URS_2025_01/596212212" TargetMode="External" /><Relationship Id="rId6" Type="http://schemas.openxmlformats.org/officeDocument/2006/relationships/hyperlink" Target="https://podminky.urs.cz/item/CS_URS_2025_01/596212224" TargetMode="External" /><Relationship Id="rId7" Type="http://schemas.openxmlformats.org/officeDocument/2006/relationships/hyperlink" Target="https://podminky.urs.cz/item/CS_URS_2025_01/894411311" TargetMode="External" /><Relationship Id="rId8" Type="http://schemas.openxmlformats.org/officeDocument/2006/relationships/hyperlink" Target="https://podminky.urs.cz/item/CS_URS_2025_01/899133211" TargetMode="External" /><Relationship Id="rId9" Type="http://schemas.openxmlformats.org/officeDocument/2006/relationships/hyperlink" Target="https://podminky.urs.cz/item/CS_URS_2025_01/914111111" TargetMode="External" /><Relationship Id="rId10" Type="http://schemas.openxmlformats.org/officeDocument/2006/relationships/hyperlink" Target="https://podminky.urs.cz/item/CS_URS_2025_01/914111121" TargetMode="External" /><Relationship Id="rId11" Type="http://schemas.openxmlformats.org/officeDocument/2006/relationships/hyperlink" Target="https://podminky.urs.cz/item/CS_URS_2025_01/914111122" TargetMode="External" /><Relationship Id="rId12" Type="http://schemas.openxmlformats.org/officeDocument/2006/relationships/hyperlink" Target="https://podminky.urs.cz/item/CS_URS_2025_01/914511112" TargetMode="External" /><Relationship Id="rId13" Type="http://schemas.openxmlformats.org/officeDocument/2006/relationships/hyperlink" Target="https://podminky.urs.cz/item/CS_URS_2025_01/916131213" TargetMode="External" /><Relationship Id="rId14" Type="http://schemas.openxmlformats.org/officeDocument/2006/relationships/hyperlink" Target="https://podminky.urs.cz/item/CS_URS_2025_01/916231213" TargetMode="External" /><Relationship Id="rId15" Type="http://schemas.openxmlformats.org/officeDocument/2006/relationships/hyperlink" Target="https://podminky.urs.cz/item/CS_URS_2025_01/916991121" TargetMode="External" /><Relationship Id="rId16" Type="http://schemas.openxmlformats.org/officeDocument/2006/relationships/hyperlink" Target="https://podminky.urs.cz/item/CS_URS_2025_01/997221571" TargetMode="External" /><Relationship Id="rId17" Type="http://schemas.openxmlformats.org/officeDocument/2006/relationships/hyperlink" Target="https://podminky.urs.cz/item/CS_URS_2025_01/997221579" TargetMode="External" /><Relationship Id="rId18" Type="http://schemas.openxmlformats.org/officeDocument/2006/relationships/hyperlink" Target="https://podminky.urs.cz/item/CS_URS_2025_01/997221612" TargetMode="External" /><Relationship Id="rId19" Type="http://schemas.openxmlformats.org/officeDocument/2006/relationships/hyperlink" Target="https://podminky.urs.cz/item/CS_URS_2025_01/997221861" TargetMode="External" /><Relationship Id="rId20" Type="http://schemas.openxmlformats.org/officeDocument/2006/relationships/hyperlink" Target="https://podminky.urs.cz/item/CS_URS_2025_01/998223011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202111" TargetMode="External" /><Relationship Id="rId2" Type="http://schemas.openxmlformats.org/officeDocument/2006/relationships/hyperlink" Target="https://podminky.urs.cz/item/CS_URS_2025_01/122252207" TargetMode="External" /><Relationship Id="rId3" Type="http://schemas.openxmlformats.org/officeDocument/2006/relationships/hyperlink" Target="https://podminky.urs.cz/item/CS_URS_2025_01/162651111" TargetMode="External" /><Relationship Id="rId4" Type="http://schemas.openxmlformats.org/officeDocument/2006/relationships/hyperlink" Target="https://podminky.urs.cz/item/CS_URS_2025_01/171201R231" TargetMode="External" /><Relationship Id="rId5" Type="http://schemas.openxmlformats.org/officeDocument/2006/relationships/hyperlink" Target="https://podminky.urs.cz/item/CS_URS_2025_01/171251201" TargetMode="External" /><Relationship Id="rId6" Type="http://schemas.openxmlformats.org/officeDocument/2006/relationships/hyperlink" Target="https://podminky.urs.cz/item/CS_URS_2025_01/181951112" TargetMode="External" /><Relationship Id="rId7" Type="http://schemas.openxmlformats.org/officeDocument/2006/relationships/hyperlink" Target="https://podminky.urs.cz/item/CS_URS_2025_01/569903311" TargetMode="External" /><Relationship Id="rId8" Type="http://schemas.openxmlformats.org/officeDocument/2006/relationships/hyperlink" Target="https://podminky.urs.cz/item/CS_URS_2025_01/596212210" TargetMode="External" /><Relationship Id="rId9" Type="http://schemas.openxmlformats.org/officeDocument/2006/relationships/hyperlink" Target="https://podminky.urs.cz/item/CS_URS_2025_01/596212214" TargetMode="External" /><Relationship Id="rId10" Type="http://schemas.openxmlformats.org/officeDocument/2006/relationships/hyperlink" Target="https://podminky.urs.cz/item/CS_URS_2025_01/916131213" TargetMode="External" /><Relationship Id="rId11" Type="http://schemas.openxmlformats.org/officeDocument/2006/relationships/hyperlink" Target="https://podminky.urs.cz/item/CS_URS_2025_01/916231213" TargetMode="External" /><Relationship Id="rId12" Type="http://schemas.openxmlformats.org/officeDocument/2006/relationships/hyperlink" Target="https://podminky.urs.cz/item/CS_URS_2025_01/916991121" TargetMode="External" /><Relationship Id="rId13" Type="http://schemas.openxmlformats.org/officeDocument/2006/relationships/hyperlink" Target="https://podminky.urs.cz/item/CS_URS_2025_01/997221571" TargetMode="External" /><Relationship Id="rId14" Type="http://schemas.openxmlformats.org/officeDocument/2006/relationships/hyperlink" Target="https://podminky.urs.cz/item/CS_URS_2025_01/997221579" TargetMode="External" /><Relationship Id="rId15" Type="http://schemas.openxmlformats.org/officeDocument/2006/relationships/hyperlink" Target="https://podminky.urs.cz/item/CS_URS_2025_01/997221612" TargetMode="External" /><Relationship Id="rId16" Type="http://schemas.openxmlformats.org/officeDocument/2006/relationships/hyperlink" Target="https://podminky.urs.cz/item/CS_URS_2025_01/998223011" TargetMode="External" /><Relationship Id="rId1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202111" TargetMode="External" /><Relationship Id="rId2" Type="http://schemas.openxmlformats.org/officeDocument/2006/relationships/hyperlink" Target="https://podminky.urs.cz/item/CS_URS_2025_01/122252207" TargetMode="External" /><Relationship Id="rId3" Type="http://schemas.openxmlformats.org/officeDocument/2006/relationships/hyperlink" Target="https://podminky.urs.cz/item/CS_URS_2025_01/162651111" TargetMode="External" /><Relationship Id="rId4" Type="http://schemas.openxmlformats.org/officeDocument/2006/relationships/hyperlink" Target="https://podminky.urs.cz/item/CS_URS_2025_01/171201R231" TargetMode="External" /><Relationship Id="rId5" Type="http://schemas.openxmlformats.org/officeDocument/2006/relationships/hyperlink" Target="https://podminky.urs.cz/item/CS_URS_2025_01/171251201" TargetMode="External" /><Relationship Id="rId6" Type="http://schemas.openxmlformats.org/officeDocument/2006/relationships/hyperlink" Target="https://podminky.urs.cz/item/CS_URS_2025_01/181951112" TargetMode="External" /><Relationship Id="rId7" Type="http://schemas.openxmlformats.org/officeDocument/2006/relationships/hyperlink" Target="https://podminky.urs.cz/item/CS_URS_2025_01/569903311" TargetMode="External" /><Relationship Id="rId8" Type="http://schemas.openxmlformats.org/officeDocument/2006/relationships/hyperlink" Target="https://podminky.urs.cz/item/CS_URS_2025_01/596212210" TargetMode="External" /><Relationship Id="rId9" Type="http://schemas.openxmlformats.org/officeDocument/2006/relationships/hyperlink" Target="https://podminky.urs.cz/item/CS_URS_2025_01/596212214" TargetMode="External" /><Relationship Id="rId10" Type="http://schemas.openxmlformats.org/officeDocument/2006/relationships/hyperlink" Target="https://podminky.urs.cz/item/CS_URS_2025_01/915211111" TargetMode="External" /><Relationship Id="rId11" Type="http://schemas.openxmlformats.org/officeDocument/2006/relationships/hyperlink" Target="https://podminky.urs.cz/item/CS_URS_2025_01/915231111" TargetMode="External" /><Relationship Id="rId12" Type="http://schemas.openxmlformats.org/officeDocument/2006/relationships/hyperlink" Target="https://podminky.urs.cz/item/CS_URS_2025_01/914111111" TargetMode="External" /><Relationship Id="rId13" Type="http://schemas.openxmlformats.org/officeDocument/2006/relationships/hyperlink" Target="https://podminky.urs.cz/item/CS_URS_2025_01/914511112" TargetMode="External" /><Relationship Id="rId14" Type="http://schemas.openxmlformats.org/officeDocument/2006/relationships/hyperlink" Target="https://podminky.urs.cz/item/CS_URS_2025_01/916131213" TargetMode="External" /><Relationship Id="rId15" Type="http://schemas.openxmlformats.org/officeDocument/2006/relationships/hyperlink" Target="https://podminky.urs.cz/item/CS_URS_2025_01/916991121" TargetMode="External" /><Relationship Id="rId16" Type="http://schemas.openxmlformats.org/officeDocument/2006/relationships/hyperlink" Target="https://podminky.urs.cz/item/CS_URS_2025_01/997221571" TargetMode="External" /><Relationship Id="rId17" Type="http://schemas.openxmlformats.org/officeDocument/2006/relationships/hyperlink" Target="https://podminky.urs.cz/item/CS_URS_2025_01/997221579" TargetMode="External" /><Relationship Id="rId18" Type="http://schemas.openxmlformats.org/officeDocument/2006/relationships/hyperlink" Target="https://podminky.urs.cz/item/CS_URS_2025_01/997221612" TargetMode="External" /><Relationship Id="rId19" Type="http://schemas.openxmlformats.org/officeDocument/2006/relationships/hyperlink" Target="https://podminky.urs.cz/item/CS_URS_2025_01/997221861" TargetMode="External" /><Relationship Id="rId20" Type="http://schemas.openxmlformats.org/officeDocument/2006/relationships/hyperlink" Target="https://podminky.urs.cz/item/CS_URS_2025_01/998223011" TargetMode="External" /><Relationship Id="rId2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62651111" TargetMode="External" /><Relationship Id="rId2" Type="http://schemas.openxmlformats.org/officeDocument/2006/relationships/hyperlink" Target="https://podminky.urs.cz/item/CS_URS_2025_01/167151111" TargetMode="External" /><Relationship Id="rId3" Type="http://schemas.openxmlformats.org/officeDocument/2006/relationships/hyperlink" Target="https://podminky.urs.cz/item/CS_URS_2025_01/171152101" TargetMode="External" /><Relationship Id="rId4" Type="http://schemas.openxmlformats.org/officeDocument/2006/relationships/hyperlink" Target="https://podminky.urs.cz/item/CS_URS_2025_01/171251201" TargetMode="External" /><Relationship Id="rId5" Type="http://schemas.openxmlformats.org/officeDocument/2006/relationships/hyperlink" Target="https://podminky.urs.cz/item/CS_URS_2025_01/181951112" TargetMode="External" /><Relationship Id="rId6" Type="http://schemas.openxmlformats.org/officeDocument/2006/relationships/hyperlink" Target="https://podminky.urs.cz/item/CS_URS_2025_01/569903311" TargetMode="External" /><Relationship Id="rId7" Type="http://schemas.openxmlformats.org/officeDocument/2006/relationships/hyperlink" Target="https://podminky.urs.cz/item/CS_URS_2025_01/596211113" TargetMode="External" /><Relationship Id="rId8" Type="http://schemas.openxmlformats.org/officeDocument/2006/relationships/hyperlink" Target="https://podminky.urs.cz/item/CS_URS_2025_01/596211114" TargetMode="External" /><Relationship Id="rId9" Type="http://schemas.openxmlformats.org/officeDocument/2006/relationships/hyperlink" Target="https://podminky.urs.cz/item/CS_URS_2025_01/916331112" TargetMode="External" /><Relationship Id="rId10" Type="http://schemas.openxmlformats.org/officeDocument/2006/relationships/hyperlink" Target="https://podminky.urs.cz/item/CS_URS_2025_01/916991121" TargetMode="External" /><Relationship Id="rId11" Type="http://schemas.openxmlformats.org/officeDocument/2006/relationships/hyperlink" Target="https://podminky.urs.cz/item/CS_URS_2025_01/998223011" TargetMode="External" /><Relationship Id="rId1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2207" TargetMode="External" /><Relationship Id="rId2" Type="http://schemas.openxmlformats.org/officeDocument/2006/relationships/hyperlink" Target="https://podminky.urs.cz/item/CS_URS_2025_01/162651111" TargetMode="External" /><Relationship Id="rId3" Type="http://schemas.openxmlformats.org/officeDocument/2006/relationships/hyperlink" Target="https://podminky.urs.cz/item/CS_URS_2025_01/171201R231" TargetMode="External" /><Relationship Id="rId4" Type="http://schemas.openxmlformats.org/officeDocument/2006/relationships/hyperlink" Target="https://podminky.urs.cz/item/CS_URS_2025_01/171251201" TargetMode="External" /><Relationship Id="rId5" Type="http://schemas.openxmlformats.org/officeDocument/2006/relationships/hyperlink" Target="https://podminky.urs.cz/item/CS_URS_2025_01/181951112" TargetMode="External" /><Relationship Id="rId6" Type="http://schemas.openxmlformats.org/officeDocument/2006/relationships/hyperlink" Target="https://podminky.urs.cz/item/CS_URS_2025_01/569903311" TargetMode="External" /><Relationship Id="rId7" Type="http://schemas.openxmlformats.org/officeDocument/2006/relationships/hyperlink" Target="https://podminky.urs.cz/item/CS_URS_2025_01/596212210" TargetMode="External" /><Relationship Id="rId8" Type="http://schemas.openxmlformats.org/officeDocument/2006/relationships/hyperlink" Target="https://podminky.urs.cz/item/CS_URS_2025_01/916131213" TargetMode="External" /><Relationship Id="rId9" Type="http://schemas.openxmlformats.org/officeDocument/2006/relationships/hyperlink" Target="https://podminky.urs.cz/item/CS_URS_2025_01/916991121" TargetMode="External" /><Relationship Id="rId10" Type="http://schemas.openxmlformats.org/officeDocument/2006/relationships/hyperlink" Target="https://podminky.urs.cz/item/CS_URS_2025_01/998223011" TargetMode="External" /><Relationship Id="rId1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404" TargetMode="External" /><Relationship Id="rId2" Type="http://schemas.openxmlformats.org/officeDocument/2006/relationships/hyperlink" Target="https://podminky.urs.cz/item/CS_URS_2025_01/162651112" TargetMode="External" /><Relationship Id="rId3" Type="http://schemas.openxmlformats.org/officeDocument/2006/relationships/hyperlink" Target="https://podminky.urs.cz/item/CS_URS_2025_01/162211311" TargetMode="External" /><Relationship Id="rId4" Type="http://schemas.openxmlformats.org/officeDocument/2006/relationships/hyperlink" Target="https://podminky.urs.cz/item/CS_URS_2025_01/162351103" TargetMode="External" /><Relationship Id="rId5" Type="http://schemas.openxmlformats.org/officeDocument/2006/relationships/hyperlink" Target="https://podminky.urs.cz/item/CS_URS_2025_01/167151101" TargetMode="External" /><Relationship Id="rId6" Type="http://schemas.openxmlformats.org/officeDocument/2006/relationships/hyperlink" Target="https://podminky.urs.cz/item/CS_URS_2025_01/171251201" TargetMode="External" /><Relationship Id="rId7" Type="http://schemas.openxmlformats.org/officeDocument/2006/relationships/hyperlink" Target="https://podminky.urs.cz/item/CS_URS_2025_01/181311103" TargetMode="External" /><Relationship Id="rId8" Type="http://schemas.openxmlformats.org/officeDocument/2006/relationships/hyperlink" Target="https://podminky.urs.cz/item/CS_URS_2025_01/181411131" TargetMode="External" /><Relationship Id="rId9" Type="http://schemas.openxmlformats.org/officeDocument/2006/relationships/hyperlink" Target="https://podminky.urs.cz/item/CS_URS_2025_01/181951111" TargetMode="External" /><Relationship Id="rId10" Type="http://schemas.openxmlformats.org/officeDocument/2006/relationships/hyperlink" Target="https://podminky.urs.cz/item/CS_URS_2025_01/998231411" TargetMode="External" /><Relationship Id="rId1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2019-000046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Nová zástavba ZTV Boží Muka IV. etapa Chotěboř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Chotěboř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31. 1. 2025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Chotěboř, Trčků z Lípy 69, Chotěboř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Profi Jihlava, spol.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ROUND(SUM(AG55:AG62),2)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ROUND(SUM(AS55:AS62),2)</f>
        <v>0</v>
      </c>
      <c r="AT54" s="108">
        <f>ROUND(SUM(AV54:AW54),2)</f>
        <v>0</v>
      </c>
      <c r="AU54" s="109">
        <f>ROUND(SUM(AU55:AU62),5)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ROUND(SUM(AZ55:AZ62),2)</f>
        <v>0</v>
      </c>
      <c r="BA54" s="108">
        <f>ROUND(SUM(BA55:BA62),2)</f>
        <v>0</v>
      </c>
      <c r="BB54" s="108">
        <f>ROUND(SUM(BB55:BB62),2)</f>
        <v>0</v>
      </c>
      <c r="BC54" s="108">
        <f>ROUND(SUM(BC55:BC62),2)</f>
        <v>0</v>
      </c>
      <c r="BD54" s="110">
        <f>ROUND(SUM(BD55:BD62),2)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24.7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12b - Vozidlová komuni...'!J30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'SO 12b - Vozidlová komuni...'!P91</f>
        <v>0</v>
      </c>
      <c r="AV55" s="122">
        <f>'SO 12b - Vozidlová komuni...'!J33</f>
        <v>0</v>
      </c>
      <c r="AW55" s="122">
        <f>'SO 12b - Vozidlová komuni...'!J34</f>
        <v>0</v>
      </c>
      <c r="AX55" s="122">
        <f>'SO 12b - Vozidlová komuni...'!J35</f>
        <v>0</v>
      </c>
      <c r="AY55" s="122">
        <f>'SO 12b - Vozidlová komuni...'!J36</f>
        <v>0</v>
      </c>
      <c r="AZ55" s="122">
        <f>'SO 12b - Vozidlová komuni...'!F33</f>
        <v>0</v>
      </c>
      <c r="BA55" s="122">
        <f>'SO 12b - Vozidlová komuni...'!F34</f>
        <v>0</v>
      </c>
      <c r="BB55" s="122">
        <f>'SO 12b - Vozidlová komuni...'!F35</f>
        <v>0</v>
      </c>
      <c r="BC55" s="122">
        <f>'SO 12b - Vozidlová komuni...'!F36</f>
        <v>0</v>
      </c>
      <c r="BD55" s="124">
        <f>'SO 12b - Vozidlová komuni...'!F37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24.7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13b - Vozidlová komuni...'!J30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'SO 13b - Vozidlová komuni...'!P88</f>
        <v>0</v>
      </c>
      <c r="AV56" s="122">
        <f>'SO 13b - Vozidlová komuni...'!J33</f>
        <v>0</v>
      </c>
      <c r="AW56" s="122">
        <f>'SO 13b - Vozidlová komuni...'!J34</f>
        <v>0</v>
      </c>
      <c r="AX56" s="122">
        <f>'SO 13b - Vozidlová komuni...'!J35</f>
        <v>0</v>
      </c>
      <c r="AY56" s="122">
        <f>'SO 13b - Vozidlová komuni...'!J36</f>
        <v>0</v>
      </c>
      <c r="AZ56" s="122">
        <f>'SO 13b - Vozidlová komuni...'!F33</f>
        <v>0</v>
      </c>
      <c r="BA56" s="122">
        <f>'SO 13b - Vozidlová komuni...'!F34</f>
        <v>0</v>
      </c>
      <c r="BB56" s="122">
        <f>'SO 13b - Vozidlová komuni...'!F35</f>
        <v>0</v>
      </c>
      <c r="BC56" s="122">
        <f>'SO 13b - Vozidlová komuni...'!F36</f>
        <v>0</v>
      </c>
      <c r="BD56" s="124">
        <f>'SO 13b - Vozidlová komuni...'!F37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14 - Příjezdy k RD'!J30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'SO 14 - Příjezdy k RD'!P86</f>
        <v>0</v>
      </c>
      <c r="AV57" s="122">
        <f>'SO 14 - Příjezdy k RD'!J33</f>
        <v>0</v>
      </c>
      <c r="AW57" s="122">
        <f>'SO 14 - Příjezdy k RD'!J34</f>
        <v>0</v>
      </c>
      <c r="AX57" s="122">
        <f>'SO 14 - Příjezdy k RD'!J35</f>
        <v>0</v>
      </c>
      <c r="AY57" s="122">
        <f>'SO 14 - Příjezdy k RD'!J36</f>
        <v>0</v>
      </c>
      <c r="AZ57" s="122">
        <f>'SO 14 - Příjezdy k RD'!F33</f>
        <v>0</v>
      </c>
      <c r="BA57" s="122">
        <f>'SO 14 - Příjezdy k RD'!F34</f>
        <v>0</v>
      </c>
      <c r="BB57" s="122">
        <f>'SO 14 - Příjezdy k RD'!F35</f>
        <v>0</v>
      </c>
      <c r="BC57" s="122">
        <f>'SO 14 - Příjezdy k RD'!F36</f>
        <v>0</v>
      </c>
      <c r="BD57" s="124">
        <f>'SO 14 - Příjezdy k RD'!F37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15 - Parkovací stání'!J30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'SO 15 - Parkovací stání'!P87</f>
        <v>0</v>
      </c>
      <c r="AV58" s="122">
        <f>'SO 15 - Parkovací stání'!J33</f>
        <v>0</v>
      </c>
      <c r="AW58" s="122">
        <f>'SO 15 - Parkovací stání'!J34</f>
        <v>0</v>
      </c>
      <c r="AX58" s="122">
        <f>'SO 15 - Parkovací stání'!J35</f>
        <v>0</v>
      </c>
      <c r="AY58" s="122">
        <f>'SO 15 - Parkovací stání'!J36</f>
        <v>0</v>
      </c>
      <c r="AZ58" s="122">
        <f>'SO 15 - Parkovací stání'!F33</f>
        <v>0</v>
      </c>
      <c r="BA58" s="122">
        <f>'SO 15 - Parkovací stání'!F34</f>
        <v>0</v>
      </c>
      <c r="BB58" s="122">
        <f>'SO 15 - Parkovací stání'!F35</f>
        <v>0</v>
      </c>
      <c r="BC58" s="122">
        <f>'SO 15 - Parkovací stání'!F36</f>
        <v>0</v>
      </c>
      <c r="BD58" s="124">
        <f>'SO 15 - Parkovací stání'!F37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16 - Chodníky'!J30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1">
        <v>0</v>
      </c>
      <c r="AT59" s="122">
        <f>ROUND(SUM(AV59:AW59),2)</f>
        <v>0</v>
      </c>
      <c r="AU59" s="123">
        <f>'SO 16 - Chodníky'!P84</f>
        <v>0</v>
      </c>
      <c r="AV59" s="122">
        <f>'SO 16 - Chodníky'!J33</f>
        <v>0</v>
      </c>
      <c r="AW59" s="122">
        <f>'SO 16 - Chodníky'!J34</f>
        <v>0</v>
      </c>
      <c r="AX59" s="122">
        <f>'SO 16 - Chodníky'!J35</f>
        <v>0</v>
      </c>
      <c r="AY59" s="122">
        <f>'SO 16 - Chodníky'!J36</f>
        <v>0</v>
      </c>
      <c r="AZ59" s="122">
        <f>'SO 16 - Chodníky'!F33</f>
        <v>0</v>
      </c>
      <c r="BA59" s="122">
        <f>'SO 16 - Chodníky'!F34</f>
        <v>0</v>
      </c>
      <c r="BB59" s="122">
        <f>'SO 16 - Chodníky'!F35</f>
        <v>0</v>
      </c>
      <c r="BC59" s="122">
        <f>'SO 16 - Chodníky'!F36</f>
        <v>0</v>
      </c>
      <c r="BD59" s="124">
        <f>'SO 16 - Chodníky'!F37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19</v>
      </c>
      <c r="CM59" s="125" t="s">
        <v>84</v>
      </c>
    </row>
    <row r="60" s="7" customFormat="1" ht="24.75" customHeight="1">
      <c r="A60" s="113" t="s">
        <v>78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17 - Plochy stání kont...'!J30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81</v>
      </c>
      <c r="AR60" s="120"/>
      <c r="AS60" s="121">
        <v>0</v>
      </c>
      <c r="AT60" s="122">
        <f>ROUND(SUM(AV60:AW60),2)</f>
        <v>0</v>
      </c>
      <c r="AU60" s="123">
        <f>'SO 17 - Plochy stání kont...'!P84</f>
        <v>0</v>
      </c>
      <c r="AV60" s="122">
        <f>'SO 17 - Plochy stání kont...'!J33</f>
        <v>0</v>
      </c>
      <c r="AW60" s="122">
        <f>'SO 17 - Plochy stání kont...'!J34</f>
        <v>0</v>
      </c>
      <c r="AX60" s="122">
        <f>'SO 17 - Plochy stání kont...'!J35</f>
        <v>0</v>
      </c>
      <c r="AY60" s="122">
        <f>'SO 17 - Plochy stání kont...'!J36</f>
        <v>0</v>
      </c>
      <c r="AZ60" s="122">
        <f>'SO 17 - Plochy stání kont...'!F33</f>
        <v>0</v>
      </c>
      <c r="BA60" s="122">
        <f>'SO 17 - Plochy stání kont...'!F34</f>
        <v>0</v>
      </c>
      <c r="BB60" s="122">
        <f>'SO 17 - Plochy stání kont...'!F35</f>
        <v>0</v>
      </c>
      <c r="BC60" s="122">
        <f>'SO 17 - Plochy stání kont...'!F36</f>
        <v>0</v>
      </c>
      <c r="BD60" s="124">
        <f>'SO 17 - Plochy stání kont...'!F37</f>
        <v>0</v>
      </c>
      <c r="BE60" s="7"/>
      <c r="BT60" s="125" t="s">
        <v>82</v>
      </c>
      <c r="BV60" s="125" t="s">
        <v>76</v>
      </c>
      <c r="BW60" s="125" t="s">
        <v>99</v>
      </c>
      <c r="BX60" s="125" t="s">
        <v>5</v>
      </c>
      <c r="CL60" s="125" t="s">
        <v>19</v>
      </c>
      <c r="CM60" s="125" t="s">
        <v>84</v>
      </c>
    </row>
    <row r="61" s="7" customFormat="1" ht="16.5" customHeight="1">
      <c r="A61" s="113" t="s">
        <v>78</v>
      </c>
      <c r="B61" s="114"/>
      <c r="C61" s="115"/>
      <c r="D61" s="116" t="s">
        <v>100</v>
      </c>
      <c r="E61" s="116"/>
      <c r="F61" s="116"/>
      <c r="G61" s="116"/>
      <c r="H61" s="116"/>
      <c r="I61" s="117"/>
      <c r="J61" s="116" t="s">
        <v>101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'SO 18 - Veřejná zeleň a p...'!J30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81</v>
      </c>
      <c r="AR61" s="120"/>
      <c r="AS61" s="121">
        <v>0</v>
      </c>
      <c r="AT61" s="122">
        <f>ROUND(SUM(AV61:AW61),2)</f>
        <v>0</v>
      </c>
      <c r="AU61" s="123">
        <f>'SO 18 - Veřejná zeleň a p...'!P84</f>
        <v>0</v>
      </c>
      <c r="AV61" s="122">
        <f>'SO 18 - Veřejná zeleň a p...'!J33</f>
        <v>0</v>
      </c>
      <c r="AW61" s="122">
        <f>'SO 18 - Veřejná zeleň a p...'!J34</f>
        <v>0</v>
      </c>
      <c r="AX61" s="122">
        <f>'SO 18 - Veřejná zeleň a p...'!J35</f>
        <v>0</v>
      </c>
      <c r="AY61" s="122">
        <f>'SO 18 - Veřejná zeleň a p...'!J36</f>
        <v>0</v>
      </c>
      <c r="AZ61" s="122">
        <f>'SO 18 - Veřejná zeleň a p...'!F33</f>
        <v>0</v>
      </c>
      <c r="BA61" s="122">
        <f>'SO 18 - Veřejná zeleň a p...'!F34</f>
        <v>0</v>
      </c>
      <c r="BB61" s="122">
        <f>'SO 18 - Veřejná zeleň a p...'!F35</f>
        <v>0</v>
      </c>
      <c r="BC61" s="122">
        <f>'SO 18 - Veřejná zeleň a p...'!F36</f>
        <v>0</v>
      </c>
      <c r="BD61" s="124">
        <f>'SO 18 - Veřejná zeleň a p...'!F37</f>
        <v>0</v>
      </c>
      <c r="BE61" s="7"/>
      <c r="BT61" s="125" t="s">
        <v>82</v>
      </c>
      <c r="BV61" s="125" t="s">
        <v>76</v>
      </c>
      <c r="BW61" s="125" t="s">
        <v>102</v>
      </c>
      <c r="BX61" s="125" t="s">
        <v>5</v>
      </c>
      <c r="CL61" s="125" t="s">
        <v>19</v>
      </c>
      <c r="CM61" s="125" t="s">
        <v>84</v>
      </c>
    </row>
    <row r="62" s="7" customFormat="1" ht="16.5" customHeight="1">
      <c r="A62" s="113" t="s">
        <v>78</v>
      </c>
      <c r="B62" s="114"/>
      <c r="C62" s="115"/>
      <c r="D62" s="116" t="s">
        <v>103</v>
      </c>
      <c r="E62" s="116"/>
      <c r="F62" s="116"/>
      <c r="G62" s="116"/>
      <c r="H62" s="116"/>
      <c r="I62" s="117"/>
      <c r="J62" s="116" t="s">
        <v>104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'VRN - Vedlejší a ostatní 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105</v>
      </c>
      <c r="AR62" s="120"/>
      <c r="AS62" s="126">
        <v>0</v>
      </c>
      <c r="AT62" s="127">
        <f>ROUND(SUM(AV62:AW62),2)</f>
        <v>0</v>
      </c>
      <c r="AU62" s="128">
        <f>'VRN - Vedlejší a ostatní ...'!P82</f>
        <v>0</v>
      </c>
      <c r="AV62" s="127">
        <f>'VRN - Vedlejší a ostatní ...'!J33</f>
        <v>0</v>
      </c>
      <c r="AW62" s="127">
        <f>'VRN - Vedlejší a ostatní ...'!J34</f>
        <v>0</v>
      </c>
      <c r="AX62" s="127">
        <f>'VRN - Vedlejší a ostatní ...'!J35</f>
        <v>0</v>
      </c>
      <c r="AY62" s="127">
        <f>'VRN - Vedlejší a ostatní ...'!J36</f>
        <v>0</v>
      </c>
      <c r="AZ62" s="127">
        <f>'VRN - Vedlejší a ostatní ...'!F33</f>
        <v>0</v>
      </c>
      <c r="BA62" s="127">
        <f>'VRN - Vedlejší a ostatní ...'!F34</f>
        <v>0</v>
      </c>
      <c r="BB62" s="127">
        <f>'VRN - Vedlejší a ostatní ...'!F35</f>
        <v>0</v>
      </c>
      <c r="BC62" s="127">
        <f>'VRN - Vedlejší a ostatní ...'!F36</f>
        <v>0</v>
      </c>
      <c r="BD62" s="129">
        <f>'VRN - Vedlejší a ostatní ...'!F37</f>
        <v>0</v>
      </c>
      <c r="BE62" s="7"/>
      <c r="BT62" s="125" t="s">
        <v>82</v>
      </c>
      <c r="BV62" s="125" t="s">
        <v>76</v>
      </c>
      <c r="BW62" s="125" t="s">
        <v>106</v>
      </c>
      <c r="BX62" s="125" t="s">
        <v>5</v>
      </c>
      <c r="CL62" s="125" t="s">
        <v>19</v>
      </c>
      <c r="CM62" s="125" t="s">
        <v>84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KVAMTy6tZCP9pqa8YHzue3p3W+MLcAIZ1c2Rcfy1rhaFur8krIQr4LCIFZecD+YTo83cyGHb0EUfZaU8b0tuRA==" hashValue="I3aUOiPH8fZM35R5kPEFrxedxKzZ4Yg6p52CuFhQ5QDYZZjIN1cmeXDnRjRPhmRhAoyZAbVGcFdhGnx9qW6F6g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2b - Vozidlová komuni...'!C2" display="/"/>
    <hyperlink ref="A56" location="'SO 13b - Vozidlová komuni...'!C2" display="/"/>
    <hyperlink ref="A57" location="'SO 14 - Příjezdy k RD'!C2" display="/"/>
    <hyperlink ref="A58" location="'SO 15 - Parkovací stání'!C2" display="/"/>
    <hyperlink ref="A59" location="'SO 16 - Chodníky'!C2" display="/"/>
    <hyperlink ref="A60" location="'SO 17 - Plochy stání kont...'!C2" display="/"/>
    <hyperlink ref="A61" location="'SO 18 - Veřejná zeleň a p...'!C2" display="/"/>
    <hyperlink ref="A62" location="'VR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1023</v>
      </c>
      <c r="H4" s="22"/>
    </row>
    <row r="5" s="1" customFormat="1" ht="12" customHeight="1">
      <c r="B5" s="22"/>
      <c r="C5" s="276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7" t="s">
        <v>16</v>
      </c>
      <c r="D6" s="278" t="s">
        <v>17</v>
      </c>
      <c r="E6" s="1"/>
      <c r="F6" s="1"/>
      <c r="H6" s="22"/>
    </row>
    <row r="7" s="1" customFormat="1" ht="16.5" customHeight="1">
      <c r="B7" s="22"/>
      <c r="C7" s="135" t="s">
        <v>24</v>
      </c>
      <c r="D7" s="140" t="str">
        <f>'Rekapitulace stavby'!AN8</f>
        <v>31. 1. 2025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9"/>
      <c r="C9" s="280" t="s">
        <v>55</v>
      </c>
      <c r="D9" s="281" t="s">
        <v>56</v>
      </c>
      <c r="E9" s="281" t="s">
        <v>147</v>
      </c>
      <c r="F9" s="282" t="s">
        <v>1024</v>
      </c>
      <c r="G9" s="180"/>
      <c r="H9" s="279"/>
    </row>
    <row r="10" s="2" customFormat="1" ht="26.4" customHeight="1">
      <c r="A10" s="40"/>
      <c r="B10" s="46"/>
      <c r="C10" s="283" t="s">
        <v>79</v>
      </c>
      <c r="D10" s="283" t="s">
        <v>80</v>
      </c>
      <c r="E10" s="40"/>
      <c r="F10" s="40"/>
      <c r="G10" s="40"/>
      <c r="H10" s="46"/>
    </row>
    <row r="11" s="2" customFormat="1" ht="16.8" customHeight="1">
      <c r="A11" s="40"/>
      <c r="B11" s="46"/>
      <c r="C11" s="284" t="s">
        <v>107</v>
      </c>
      <c r="D11" s="285" t="s">
        <v>107</v>
      </c>
      <c r="E11" s="286" t="s">
        <v>28</v>
      </c>
      <c r="F11" s="287">
        <v>1364</v>
      </c>
      <c r="G11" s="40"/>
      <c r="H11" s="46"/>
    </row>
    <row r="12" s="2" customFormat="1" ht="16.8" customHeight="1">
      <c r="A12" s="40"/>
      <c r="B12" s="46"/>
      <c r="C12" s="288" t="s">
        <v>28</v>
      </c>
      <c r="D12" s="288" t="s">
        <v>188</v>
      </c>
      <c r="E12" s="19" t="s">
        <v>28</v>
      </c>
      <c r="F12" s="289">
        <v>0</v>
      </c>
      <c r="G12" s="40"/>
      <c r="H12" s="46"/>
    </row>
    <row r="13" s="2" customFormat="1" ht="16.8" customHeight="1">
      <c r="A13" s="40"/>
      <c r="B13" s="46"/>
      <c r="C13" s="288" t="s">
        <v>28</v>
      </c>
      <c r="D13" s="288" t="s">
        <v>189</v>
      </c>
      <c r="E13" s="19" t="s">
        <v>28</v>
      </c>
      <c r="F13" s="289">
        <v>0</v>
      </c>
      <c r="G13" s="40"/>
      <c r="H13" s="46"/>
    </row>
    <row r="14" s="2" customFormat="1" ht="16.8" customHeight="1">
      <c r="A14" s="40"/>
      <c r="B14" s="46"/>
      <c r="C14" s="288" t="s">
        <v>28</v>
      </c>
      <c r="D14" s="288" t="s">
        <v>282</v>
      </c>
      <c r="E14" s="19" t="s">
        <v>28</v>
      </c>
      <c r="F14" s="289">
        <v>0</v>
      </c>
      <c r="G14" s="40"/>
      <c r="H14" s="46"/>
    </row>
    <row r="15" s="2" customFormat="1" ht="16.8" customHeight="1">
      <c r="A15" s="40"/>
      <c r="B15" s="46"/>
      <c r="C15" s="288" t="s">
        <v>28</v>
      </c>
      <c r="D15" s="288" t="s">
        <v>314</v>
      </c>
      <c r="E15" s="19" t="s">
        <v>28</v>
      </c>
      <c r="F15" s="289">
        <v>1364</v>
      </c>
      <c r="G15" s="40"/>
      <c r="H15" s="46"/>
    </row>
    <row r="16" s="2" customFormat="1" ht="16.8" customHeight="1">
      <c r="A16" s="40"/>
      <c r="B16" s="46"/>
      <c r="C16" s="288" t="s">
        <v>107</v>
      </c>
      <c r="D16" s="288" t="s">
        <v>233</v>
      </c>
      <c r="E16" s="19" t="s">
        <v>28</v>
      </c>
      <c r="F16" s="289">
        <v>1364</v>
      </c>
      <c r="G16" s="40"/>
      <c r="H16" s="46"/>
    </row>
    <row r="17" s="2" customFormat="1" ht="16.8" customHeight="1">
      <c r="A17" s="40"/>
      <c r="B17" s="46"/>
      <c r="C17" s="290" t="s">
        <v>1025</v>
      </c>
      <c r="D17" s="40"/>
      <c r="E17" s="40"/>
      <c r="F17" s="40"/>
      <c r="G17" s="40"/>
      <c r="H17" s="46"/>
    </row>
    <row r="18" s="2" customFormat="1">
      <c r="A18" s="40"/>
      <c r="B18" s="46"/>
      <c r="C18" s="288" t="s">
        <v>310</v>
      </c>
      <c r="D18" s="288" t="s">
        <v>1026</v>
      </c>
      <c r="E18" s="19" t="s">
        <v>166</v>
      </c>
      <c r="F18" s="289">
        <v>1364</v>
      </c>
      <c r="G18" s="40"/>
      <c r="H18" s="46"/>
    </row>
    <row r="19" s="2" customFormat="1" ht="16.8" customHeight="1">
      <c r="A19" s="40"/>
      <c r="B19" s="46"/>
      <c r="C19" s="288" t="s">
        <v>275</v>
      </c>
      <c r="D19" s="288" t="s">
        <v>1027</v>
      </c>
      <c r="E19" s="19" t="s">
        <v>166</v>
      </c>
      <c r="F19" s="289">
        <v>1364</v>
      </c>
      <c r="G19" s="40"/>
      <c r="H19" s="46"/>
    </row>
    <row r="20" s="2" customFormat="1" ht="16.8" customHeight="1">
      <c r="A20" s="40"/>
      <c r="B20" s="46"/>
      <c r="C20" s="288" t="s">
        <v>285</v>
      </c>
      <c r="D20" s="288" t="s">
        <v>1028</v>
      </c>
      <c r="E20" s="19" t="s">
        <v>166</v>
      </c>
      <c r="F20" s="289">
        <v>1364</v>
      </c>
      <c r="G20" s="40"/>
      <c r="H20" s="46"/>
    </row>
    <row r="21" s="2" customFormat="1" ht="16.8" customHeight="1">
      <c r="A21" s="40"/>
      <c r="B21" s="46"/>
      <c r="C21" s="288" t="s">
        <v>305</v>
      </c>
      <c r="D21" s="288" t="s">
        <v>1029</v>
      </c>
      <c r="E21" s="19" t="s">
        <v>166</v>
      </c>
      <c r="F21" s="289">
        <v>1364</v>
      </c>
      <c r="G21" s="40"/>
      <c r="H21" s="46"/>
    </row>
    <row r="22" s="2" customFormat="1" ht="16.8" customHeight="1">
      <c r="A22" s="40"/>
      <c r="B22" s="46"/>
      <c r="C22" s="284" t="s">
        <v>109</v>
      </c>
      <c r="D22" s="285" t="s">
        <v>109</v>
      </c>
      <c r="E22" s="286" t="s">
        <v>28</v>
      </c>
      <c r="F22" s="287">
        <v>30.300000000000001</v>
      </c>
      <c r="G22" s="40"/>
      <c r="H22" s="46"/>
    </row>
    <row r="23" s="2" customFormat="1" ht="16.8" customHeight="1">
      <c r="A23" s="40"/>
      <c r="B23" s="46"/>
      <c r="C23" s="288" t="s">
        <v>28</v>
      </c>
      <c r="D23" s="288" t="s">
        <v>199</v>
      </c>
      <c r="E23" s="19" t="s">
        <v>28</v>
      </c>
      <c r="F23" s="289">
        <v>0</v>
      </c>
      <c r="G23" s="40"/>
      <c r="H23" s="46"/>
    </row>
    <row r="24" s="2" customFormat="1" ht="16.8" customHeight="1">
      <c r="A24" s="40"/>
      <c r="B24" s="46"/>
      <c r="C24" s="288" t="s">
        <v>28</v>
      </c>
      <c r="D24" s="288" t="s">
        <v>246</v>
      </c>
      <c r="E24" s="19" t="s">
        <v>28</v>
      </c>
      <c r="F24" s="289">
        <v>30.300000000000001</v>
      </c>
      <c r="G24" s="40"/>
      <c r="H24" s="46"/>
    </row>
    <row r="25" s="2" customFormat="1" ht="16.8" customHeight="1">
      <c r="A25" s="40"/>
      <c r="B25" s="46"/>
      <c r="C25" s="288" t="s">
        <v>109</v>
      </c>
      <c r="D25" s="288" t="s">
        <v>233</v>
      </c>
      <c r="E25" s="19" t="s">
        <v>28</v>
      </c>
      <c r="F25" s="289">
        <v>30.300000000000001</v>
      </c>
      <c r="G25" s="40"/>
      <c r="H25" s="46"/>
    </row>
    <row r="26" s="2" customFormat="1" ht="16.8" customHeight="1">
      <c r="A26" s="40"/>
      <c r="B26" s="46"/>
      <c r="C26" s="290" t="s">
        <v>1025</v>
      </c>
      <c r="D26" s="40"/>
      <c r="E26" s="40"/>
      <c r="F26" s="40"/>
      <c r="G26" s="40"/>
      <c r="H26" s="46"/>
    </row>
    <row r="27" s="2" customFormat="1" ht="16.8" customHeight="1">
      <c r="A27" s="40"/>
      <c r="B27" s="46"/>
      <c r="C27" s="288" t="s">
        <v>242</v>
      </c>
      <c r="D27" s="288" t="s">
        <v>1030</v>
      </c>
      <c r="E27" s="19" t="s">
        <v>166</v>
      </c>
      <c r="F27" s="289">
        <v>30.300000000000001</v>
      </c>
      <c r="G27" s="40"/>
      <c r="H27" s="46"/>
    </row>
    <row r="28" s="2" customFormat="1" ht="16.8" customHeight="1">
      <c r="A28" s="40"/>
      <c r="B28" s="46"/>
      <c r="C28" s="288" t="s">
        <v>268</v>
      </c>
      <c r="D28" s="288" t="s">
        <v>1031</v>
      </c>
      <c r="E28" s="19" t="s">
        <v>166</v>
      </c>
      <c r="F28" s="289">
        <v>30.300000000000001</v>
      </c>
      <c r="G28" s="40"/>
      <c r="H28" s="46"/>
    </row>
    <row r="29" s="2" customFormat="1" ht="16.8" customHeight="1">
      <c r="A29" s="40"/>
      <c r="B29" s="46"/>
      <c r="C29" s="284" t="s">
        <v>1032</v>
      </c>
      <c r="D29" s="285" t="s">
        <v>1032</v>
      </c>
      <c r="E29" s="286" t="s">
        <v>28</v>
      </c>
      <c r="F29" s="287">
        <v>6.8179999999999996</v>
      </c>
      <c r="G29" s="40"/>
      <c r="H29" s="46"/>
    </row>
    <row r="30" s="2" customFormat="1" ht="16.8" customHeight="1">
      <c r="A30" s="40"/>
      <c r="B30" s="46"/>
      <c r="C30" s="288" t="s">
        <v>28</v>
      </c>
      <c r="D30" s="288" t="s">
        <v>1033</v>
      </c>
      <c r="E30" s="19" t="s">
        <v>28</v>
      </c>
      <c r="F30" s="289">
        <v>0</v>
      </c>
      <c r="G30" s="40"/>
      <c r="H30" s="46"/>
    </row>
    <row r="31" s="2" customFormat="1" ht="16.8" customHeight="1">
      <c r="A31" s="40"/>
      <c r="B31" s="46"/>
      <c r="C31" s="288" t="s">
        <v>28</v>
      </c>
      <c r="D31" s="288" t="s">
        <v>1034</v>
      </c>
      <c r="E31" s="19" t="s">
        <v>28</v>
      </c>
      <c r="F31" s="289">
        <v>0</v>
      </c>
      <c r="G31" s="40"/>
      <c r="H31" s="46"/>
    </row>
    <row r="32" s="2" customFormat="1" ht="16.8" customHeight="1">
      <c r="A32" s="40"/>
      <c r="B32" s="46"/>
      <c r="C32" s="288" t="s">
        <v>28</v>
      </c>
      <c r="D32" s="288" t="s">
        <v>1035</v>
      </c>
      <c r="E32" s="19" t="s">
        <v>28</v>
      </c>
      <c r="F32" s="289">
        <v>4.0499999999999998</v>
      </c>
      <c r="G32" s="40"/>
      <c r="H32" s="46"/>
    </row>
    <row r="33" s="2" customFormat="1" ht="16.8" customHeight="1">
      <c r="A33" s="40"/>
      <c r="B33" s="46"/>
      <c r="C33" s="288" t="s">
        <v>28</v>
      </c>
      <c r="D33" s="288" t="s">
        <v>1036</v>
      </c>
      <c r="E33" s="19" t="s">
        <v>28</v>
      </c>
      <c r="F33" s="289">
        <v>2.7679999999999998</v>
      </c>
      <c r="G33" s="40"/>
      <c r="H33" s="46"/>
    </row>
    <row r="34" s="2" customFormat="1" ht="16.8" customHeight="1">
      <c r="A34" s="40"/>
      <c r="B34" s="46"/>
      <c r="C34" s="288" t="s">
        <v>1032</v>
      </c>
      <c r="D34" s="288" t="s">
        <v>233</v>
      </c>
      <c r="E34" s="19" t="s">
        <v>28</v>
      </c>
      <c r="F34" s="289">
        <v>6.8179999999999996</v>
      </c>
      <c r="G34" s="40"/>
      <c r="H34" s="46"/>
    </row>
    <row r="35" s="2" customFormat="1" ht="16.8" customHeight="1">
      <c r="A35" s="40"/>
      <c r="B35" s="46"/>
      <c r="C35" s="284" t="s">
        <v>112</v>
      </c>
      <c r="D35" s="285" t="s">
        <v>112</v>
      </c>
      <c r="E35" s="286" t="s">
        <v>28</v>
      </c>
      <c r="F35" s="287">
        <v>44</v>
      </c>
      <c r="G35" s="40"/>
      <c r="H35" s="46"/>
    </row>
    <row r="36" s="2" customFormat="1" ht="16.8" customHeight="1">
      <c r="A36" s="40"/>
      <c r="B36" s="46"/>
      <c r="C36" s="288" t="s">
        <v>28</v>
      </c>
      <c r="D36" s="288" t="s">
        <v>188</v>
      </c>
      <c r="E36" s="19" t="s">
        <v>28</v>
      </c>
      <c r="F36" s="289">
        <v>0</v>
      </c>
      <c r="G36" s="40"/>
      <c r="H36" s="46"/>
    </row>
    <row r="37" s="2" customFormat="1" ht="16.8" customHeight="1">
      <c r="A37" s="40"/>
      <c r="B37" s="46"/>
      <c r="C37" s="288" t="s">
        <v>28</v>
      </c>
      <c r="D37" s="288" t="s">
        <v>189</v>
      </c>
      <c r="E37" s="19" t="s">
        <v>28</v>
      </c>
      <c r="F37" s="289">
        <v>0</v>
      </c>
      <c r="G37" s="40"/>
      <c r="H37" s="46"/>
    </row>
    <row r="38" s="2" customFormat="1" ht="16.8" customHeight="1">
      <c r="A38" s="40"/>
      <c r="B38" s="46"/>
      <c r="C38" s="288" t="s">
        <v>28</v>
      </c>
      <c r="D38" s="288" t="s">
        <v>282</v>
      </c>
      <c r="E38" s="19" t="s">
        <v>28</v>
      </c>
      <c r="F38" s="289">
        <v>0</v>
      </c>
      <c r="G38" s="40"/>
      <c r="H38" s="46"/>
    </row>
    <row r="39" s="2" customFormat="1" ht="16.8" customHeight="1">
      <c r="A39" s="40"/>
      <c r="B39" s="46"/>
      <c r="C39" s="288" t="s">
        <v>112</v>
      </c>
      <c r="D39" s="288" t="s">
        <v>470</v>
      </c>
      <c r="E39" s="19" t="s">
        <v>28</v>
      </c>
      <c r="F39" s="289">
        <v>44</v>
      </c>
      <c r="G39" s="40"/>
      <c r="H39" s="46"/>
    </row>
    <row r="40" s="2" customFormat="1" ht="16.8" customHeight="1">
      <c r="A40" s="40"/>
      <c r="B40" s="46"/>
      <c r="C40" s="290" t="s">
        <v>1025</v>
      </c>
      <c r="D40" s="40"/>
      <c r="E40" s="40"/>
      <c r="F40" s="40"/>
      <c r="G40" s="40"/>
      <c r="H40" s="46"/>
    </row>
    <row r="41" s="2" customFormat="1">
      <c r="A41" s="40"/>
      <c r="B41" s="46"/>
      <c r="C41" s="288" t="s">
        <v>466</v>
      </c>
      <c r="D41" s="288" t="s">
        <v>1037</v>
      </c>
      <c r="E41" s="19" t="s">
        <v>185</v>
      </c>
      <c r="F41" s="289">
        <v>44</v>
      </c>
      <c r="G41" s="40"/>
      <c r="H41" s="46"/>
    </row>
    <row r="42" s="2" customFormat="1" ht="16.8" customHeight="1">
      <c r="A42" s="40"/>
      <c r="B42" s="46"/>
      <c r="C42" s="288" t="s">
        <v>476</v>
      </c>
      <c r="D42" s="288" t="s">
        <v>1038</v>
      </c>
      <c r="E42" s="19" t="s">
        <v>196</v>
      </c>
      <c r="F42" s="289">
        <v>39.174999999999997</v>
      </c>
      <c r="G42" s="40"/>
      <c r="H42" s="46"/>
    </row>
    <row r="43" s="2" customFormat="1" ht="16.8" customHeight="1">
      <c r="A43" s="40"/>
      <c r="B43" s="46"/>
      <c r="C43" s="288" t="s">
        <v>471</v>
      </c>
      <c r="D43" s="288" t="s">
        <v>472</v>
      </c>
      <c r="E43" s="19" t="s">
        <v>185</v>
      </c>
      <c r="F43" s="289">
        <v>45.32</v>
      </c>
      <c r="G43" s="40"/>
      <c r="H43" s="46"/>
    </row>
    <row r="44" s="2" customFormat="1" ht="16.8" customHeight="1">
      <c r="A44" s="40"/>
      <c r="B44" s="46"/>
      <c r="C44" s="284" t="s">
        <v>114</v>
      </c>
      <c r="D44" s="285" t="s">
        <v>114</v>
      </c>
      <c r="E44" s="286" t="s">
        <v>28</v>
      </c>
      <c r="F44" s="287">
        <v>757.10000000000002</v>
      </c>
      <c r="G44" s="40"/>
      <c r="H44" s="46"/>
    </row>
    <row r="45" s="2" customFormat="1" ht="16.8" customHeight="1">
      <c r="A45" s="40"/>
      <c r="B45" s="46"/>
      <c r="C45" s="288" t="s">
        <v>28</v>
      </c>
      <c r="D45" s="288" t="s">
        <v>188</v>
      </c>
      <c r="E45" s="19" t="s">
        <v>28</v>
      </c>
      <c r="F45" s="289">
        <v>0</v>
      </c>
      <c r="G45" s="40"/>
      <c r="H45" s="46"/>
    </row>
    <row r="46" s="2" customFormat="1" ht="16.8" customHeight="1">
      <c r="A46" s="40"/>
      <c r="B46" s="46"/>
      <c r="C46" s="288" t="s">
        <v>28</v>
      </c>
      <c r="D46" s="288" t="s">
        <v>189</v>
      </c>
      <c r="E46" s="19" t="s">
        <v>28</v>
      </c>
      <c r="F46" s="289">
        <v>0</v>
      </c>
      <c r="G46" s="40"/>
      <c r="H46" s="46"/>
    </row>
    <row r="47" s="2" customFormat="1" ht="16.8" customHeight="1">
      <c r="A47" s="40"/>
      <c r="B47" s="46"/>
      <c r="C47" s="288" t="s">
        <v>28</v>
      </c>
      <c r="D47" s="288" t="s">
        <v>282</v>
      </c>
      <c r="E47" s="19" t="s">
        <v>28</v>
      </c>
      <c r="F47" s="289">
        <v>0</v>
      </c>
      <c r="G47" s="40"/>
      <c r="H47" s="46"/>
    </row>
    <row r="48" s="2" customFormat="1" ht="16.8" customHeight="1">
      <c r="A48" s="40"/>
      <c r="B48" s="46"/>
      <c r="C48" s="288" t="s">
        <v>114</v>
      </c>
      <c r="D48" s="288" t="s">
        <v>447</v>
      </c>
      <c r="E48" s="19" t="s">
        <v>28</v>
      </c>
      <c r="F48" s="289">
        <v>757.10000000000002</v>
      </c>
      <c r="G48" s="40"/>
      <c r="H48" s="46"/>
    </row>
    <row r="49" s="2" customFormat="1" ht="16.8" customHeight="1">
      <c r="A49" s="40"/>
      <c r="B49" s="46"/>
      <c r="C49" s="290" t="s">
        <v>1025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288" t="s">
        <v>443</v>
      </c>
      <c r="D50" s="288" t="s">
        <v>1039</v>
      </c>
      <c r="E50" s="19" t="s">
        <v>185</v>
      </c>
      <c r="F50" s="289">
        <v>757.10000000000002</v>
      </c>
      <c r="G50" s="40"/>
      <c r="H50" s="46"/>
    </row>
    <row r="51" s="2" customFormat="1" ht="16.8" customHeight="1">
      <c r="A51" s="40"/>
      <c r="B51" s="46"/>
      <c r="C51" s="288" t="s">
        <v>476</v>
      </c>
      <c r="D51" s="288" t="s">
        <v>1038</v>
      </c>
      <c r="E51" s="19" t="s">
        <v>196</v>
      </c>
      <c r="F51" s="289">
        <v>39.174999999999997</v>
      </c>
      <c r="G51" s="40"/>
      <c r="H51" s="46"/>
    </row>
    <row r="52" s="2" customFormat="1" ht="16.8" customHeight="1">
      <c r="A52" s="40"/>
      <c r="B52" s="46"/>
      <c r="C52" s="288" t="s">
        <v>459</v>
      </c>
      <c r="D52" s="288" t="s">
        <v>460</v>
      </c>
      <c r="E52" s="19" t="s">
        <v>185</v>
      </c>
      <c r="F52" s="289">
        <v>421.31299999999999</v>
      </c>
      <c r="G52" s="40"/>
      <c r="H52" s="46"/>
    </row>
    <row r="53" s="2" customFormat="1" ht="16.8" customHeight="1">
      <c r="A53" s="40"/>
      <c r="B53" s="46"/>
      <c r="C53" s="284" t="s">
        <v>116</v>
      </c>
      <c r="D53" s="285" t="s">
        <v>116</v>
      </c>
      <c r="E53" s="286" t="s">
        <v>28</v>
      </c>
      <c r="F53" s="287">
        <v>80</v>
      </c>
      <c r="G53" s="40"/>
      <c r="H53" s="46"/>
    </row>
    <row r="54" s="2" customFormat="1" ht="16.8" customHeight="1">
      <c r="A54" s="40"/>
      <c r="B54" s="46"/>
      <c r="C54" s="288" t="s">
        <v>28</v>
      </c>
      <c r="D54" s="288" t="s">
        <v>188</v>
      </c>
      <c r="E54" s="19" t="s">
        <v>28</v>
      </c>
      <c r="F54" s="289">
        <v>0</v>
      </c>
      <c r="G54" s="40"/>
      <c r="H54" s="46"/>
    </row>
    <row r="55" s="2" customFormat="1" ht="16.8" customHeight="1">
      <c r="A55" s="40"/>
      <c r="B55" s="46"/>
      <c r="C55" s="288" t="s">
        <v>28</v>
      </c>
      <c r="D55" s="288" t="s">
        <v>189</v>
      </c>
      <c r="E55" s="19" t="s">
        <v>28</v>
      </c>
      <c r="F55" s="289">
        <v>0</v>
      </c>
      <c r="G55" s="40"/>
      <c r="H55" s="46"/>
    </row>
    <row r="56" s="2" customFormat="1" ht="16.8" customHeight="1">
      <c r="A56" s="40"/>
      <c r="B56" s="46"/>
      <c r="C56" s="288" t="s">
        <v>116</v>
      </c>
      <c r="D56" s="288" t="s">
        <v>452</v>
      </c>
      <c r="E56" s="19" t="s">
        <v>28</v>
      </c>
      <c r="F56" s="289">
        <v>80</v>
      </c>
      <c r="G56" s="40"/>
      <c r="H56" s="46"/>
    </row>
    <row r="57" s="2" customFormat="1" ht="16.8" customHeight="1">
      <c r="A57" s="40"/>
      <c r="B57" s="46"/>
      <c r="C57" s="290" t="s">
        <v>1025</v>
      </c>
      <c r="D57" s="40"/>
      <c r="E57" s="40"/>
      <c r="F57" s="40"/>
      <c r="G57" s="40"/>
      <c r="H57" s="46"/>
    </row>
    <row r="58" s="2" customFormat="1" ht="16.8" customHeight="1">
      <c r="A58" s="40"/>
      <c r="B58" s="46"/>
      <c r="C58" s="288" t="s">
        <v>449</v>
      </c>
      <c r="D58" s="288" t="s">
        <v>450</v>
      </c>
      <c r="E58" s="19" t="s">
        <v>185</v>
      </c>
      <c r="F58" s="289">
        <v>80</v>
      </c>
      <c r="G58" s="40"/>
      <c r="H58" s="46"/>
    </row>
    <row r="59" s="2" customFormat="1" ht="16.8" customHeight="1">
      <c r="A59" s="40"/>
      <c r="B59" s="46"/>
      <c r="C59" s="288" t="s">
        <v>459</v>
      </c>
      <c r="D59" s="288" t="s">
        <v>460</v>
      </c>
      <c r="E59" s="19" t="s">
        <v>185</v>
      </c>
      <c r="F59" s="289">
        <v>421.31299999999999</v>
      </c>
      <c r="G59" s="40"/>
      <c r="H59" s="46"/>
    </row>
    <row r="60" s="2" customFormat="1" ht="16.8" customHeight="1">
      <c r="A60" s="40"/>
      <c r="B60" s="46"/>
      <c r="C60" s="284" t="s">
        <v>118</v>
      </c>
      <c r="D60" s="285" t="s">
        <v>118</v>
      </c>
      <c r="E60" s="286" t="s">
        <v>28</v>
      </c>
      <c r="F60" s="287">
        <v>278.5</v>
      </c>
      <c r="G60" s="40"/>
      <c r="H60" s="46"/>
    </row>
    <row r="61" s="2" customFormat="1" ht="16.8" customHeight="1">
      <c r="A61" s="40"/>
      <c r="B61" s="46"/>
      <c r="C61" s="288" t="s">
        <v>28</v>
      </c>
      <c r="D61" s="288" t="s">
        <v>188</v>
      </c>
      <c r="E61" s="19" t="s">
        <v>28</v>
      </c>
      <c r="F61" s="289">
        <v>0</v>
      </c>
      <c r="G61" s="40"/>
      <c r="H61" s="46"/>
    </row>
    <row r="62" s="2" customFormat="1" ht="16.8" customHeight="1">
      <c r="A62" s="40"/>
      <c r="B62" s="46"/>
      <c r="C62" s="288" t="s">
        <v>28</v>
      </c>
      <c r="D62" s="288" t="s">
        <v>189</v>
      </c>
      <c r="E62" s="19" t="s">
        <v>28</v>
      </c>
      <c r="F62" s="289">
        <v>0</v>
      </c>
      <c r="G62" s="40"/>
      <c r="H62" s="46"/>
    </row>
    <row r="63" s="2" customFormat="1" ht="16.8" customHeight="1">
      <c r="A63" s="40"/>
      <c r="B63" s="46"/>
      <c r="C63" s="288" t="s">
        <v>118</v>
      </c>
      <c r="D63" s="288" t="s">
        <v>457</v>
      </c>
      <c r="E63" s="19" t="s">
        <v>28</v>
      </c>
      <c r="F63" s="289">
        <v>278.5</v>
      </c>
      <c r="G63" s="40"/>
      <c r="H63" s="46"/>
    </row>
    <row r="64" s="2" customFormat="1" ht="16.8" customHeight="1">
      <c r="A64" s="40"/>
      <c r="B64" s="46"/>
      <c r="C64" s="290" t="s">
        <v>1025</v>
      </c>
      <c r="D64" s="40"/>
      <c r="E64" s="40"/>
      <c r="F64" s="40"/>
      <c r="G64" s="40"/>
      <c r="H64" s="46"/>
    </row>
    <row r="65" s="2" customFormat="1" ht="16.8" customHeight="1">
      <c r="A65" s="40"/>
      <c r="B65" s="46"/>
      <c r="C65" s="288" t="s">
        <v>454</v>
      </c>
      <c r="D65" s="288" t="s">
        <v>455</v>
      </c>
      <c r="E65" s="19" t="s">
        <v>185</v>
      </c>
      <c r="F65" s="289">
        <v>278.5</v>
      </c>
      <c r="G65" s="40"/>
      <c r="H65" s="46"/>
    </row>
    <row r="66" s="2" customFormat="1" ht="16.8" customHeight="1">
      <c r="A66" s="40"/>
      <c r="B66" s="46"/>
      <c r="C66" s="288" t="s">
        <v>459</v>
      </c>
      <c r="D66" s="288" t="s">
        <v>460</v>
      </c>
      <c r="E66" s="19" t="s">
        <v>185</v>
      </c>
      <c r="F66" s="289">
        <v>421.31299999999999</v>
      </c>
      <c r="G66" s="40"/>
      <c r="H66" s="46"/>
    </row>
    <row r="67" s="2" customFormat="1" ht="16.8" customHeight="1">
      <c r="A67" s="40"/>
      <c r="B67" s="46"/>
      <c r="C67" s="284" t="s">
        <v>190</v>
      </c>
      <c r="D67" s="285" t="s">
        <v>190</v>
      </c>
      <c r="E67" s="286" t="s">
        <v>28</v>
      </c>
      <c r="F67" s="287">
        <v>29.5</v>
      </c>
      <c r="G67" s="40"/>
      <c r="H67" s="46"/>
    </row>
    <row r="68" s="2" customFormat="1" ht="16.8" customHeight="1">
      <c r="A68" s="40"/>
      <c r="B68" s="46"/>
      <c r="C68" s="288" t="s">
        <v>28</v>
      </c>
      <c r="D68" s="288" t="s">
        <v>188</v>
      </c>
      <c r="E68" s="19" t="s">
        <v>28</v>
      </c>
      <c r="F68" s="289">
        <v>0</v>
      </c>
      <c r="G68" s="40"/>
      <c r="H68" s="46"/>
    </row>
    <row r="69" s="2" customFormat="1" ht="16.8" customHeight="1">
      <c r="A69" s="40"/>
      <c r="B69" s="46"/>
      <c r="C69" s="288" t="s">
        <v>28</v>
      </c>
      <c r="D69" s="288" t="s">
        <v>189</v>
      </c>
      <c r="E69" s="19" t="s">
        <v>28</v>
      </c>
      <c r="F69" s="289">
        <v>0</v>
      </c>
      <c r="G69" s="40"/>
      <c r="H69" s="46"/>
    </row>
    <row r="70" s="2" customFormat="1" ht="16.8" customHeight="1">
      <c r="A70" s="40"/>
      <c r="B70" s="46"/>
      <c r="C70" s="288" t="s">
        <v>190</v>
      </c>
      <c r="D70" s="288" t="s">
        <v>191</v>
      </c>
      <c r="E70" s="19" t="s">
        <v>28</v>
      </c>
      <c r="F70" s="289">
        <v>29.5</v>
      </c>
      <c r="G70" s="40"/>
      <c r="H70" s="46"/>
    </row>
    <row r="71" s="2" customFormat="1" ht="16.8" customHeight="1">
      <c r="A71" s="40"/>
      <c r="B71" s="46"/>
      <c r="C71" s="284" t="s">
        <v>1040</v>
      </c>
      <c r="D71" s="285" t="s">
        <v>1040</v>
      </c>
      <c r="E71" s="286" t="s">
        <v>28</v>
      </c>
      <c r="F71" s="287">
        <v>22.725000000000001</v>
      </c>
      <c r="G71" s="40"/>
      <c r="H71" s="46"/>
    </row>
    <row r="72" s="2" customFormat="1" ht="16.8" customHeight="1">
      <c r="A72" s="40"/>
      <c r="B72" s="46"/>
      <c r="C72" s="288" t="s">
        <v>28</v>
      </c>
      <c r="D72" s="288" t="s">
        <v>1033</v>
      </c>
      <c r="E72" s="19" t="s">
        <v>28</v>
      </c>
      <c r="F72" s="289">
        <v>0</v>
      </c>
      <c r="G72" s="40"/>
      <c r="H72" s="46"/>
    </row>
    <row r="73" s="2" customFormat="1" ht="16.8" customHeight="1">
      <c r="A73" s="40"/>
      <c r="B73" s="46"/>
      <c r="C73" s="288" t="s">
        <v>28</v>
      </c>
      <c r="D73" s="288" t="s">
        <v>1034</v>
      </c>
      <c r="E73" s="19" t="s">
        <v>28</v>
      </c>
      <c r="F73" s="289">
        <v>0</v>
      </c>
      <c r="G73" s="40"/>
      <c r="H73" s="46"/>
    </row>
    <row r="74" s="2" customFormat="1" ht="16.8" customHeight="1">
      <c r="A74" s="40"/>
      <c r="B74" s="46"/>
      <c r="C74" s="288" t="s">
        <v>28</v>
      </c>
      <c r="D74" s="288" t="s">
        <v>1041</v>
      </c>
      <c r="E74" s="19" t="s">
        <v>28</v>
      </c>
      <c r="F74" s="289">
        <v>13.5</v>
      </c>
      <c r="G74" s="40"/>
      <c r="H74" s="46"/>
    </row>
    <row r="75" s="2" customFormat="1" ht="16.8" customHeight="1">
      <c r="A75" s="40"/>
      <c r="B75" s="46"/>
      <c r="C75" s="288" t="s">
        <v>28</v>
      </c>
      <c r="D75" s="288" t="s">
        <v>1042</v>
      </c>
      <c r="E75" s="19" t="s">
        <v>28</v>
      </c>
      <c r="F75" s="289">
        <v>9.2249999999999996</v>
      </c>
      <c r="G75" s="40"/>
      <c r="H75" s="46"/>
    </row>
    <row r="76" s="2" customFormat="1" ht="16.8" customHeight="1">
      <c r="A76" s="40"/>
      <c r="B76" s="46"/>
      <c r="C76" s="288" t="s">
        <v>1040</v>
      </c>
      <c r="D76" s="288" t="s">
        <v>233</v>
      </c>
      <c r="E76" s="19" t="s">
        <v>28</v>
      </c>
      <c r="F76" s="289">
        <v>22.725000000000001</v>
      </c>
      <c r="G76" s="40"/>
      <c r="H76" s="46"/>
    </row>
    <row r="77" s="2" customFormat="1" ht="16.8" customHeight="1">
      <c r="A77" s="40"/>
      <c r="B77" s="46"/>
      <c r="C77" s="284" t="s">
        <v>121</v>
      </c>
      <c r="D77" s="285" t="s">
        <v>121</v>
      </c>
      <c r="E77" s="286" t="s">
        <v>28</v>
      </c>
      <c r="F77" s="287">
        <v>77</v>
      </c>
      <c r="G77" s="40"/>
      <c r="H77" s="46"/>
    </row>
    <row r="78" s="2" customFormat="1" ht="16.8" customHeight="1">
      <c r="A78" s="40"/>
      <c r="B78" s="46"/>
      <c r="C78" s="288" t="s">
        <v>28</v>
      </c>
      <c r="D78" s="288" t="s">
        <v>188</v>
      </c>
      <c r="E78" s="19" t="s">
        <v>28</v>
      </c>
      <c r="F78" s="289">
        <v>0</v>
      </c>
      <c r="G78" s="40"/>
      <c r="H78" s="46"/>
    </row>
    <row r="79" s="2" customFormat="1" ht="16.8" customHeight="1">
      <c r="A79" s="40"/>
      <c r="B79" s="46"/>
      <c r="C79" s="288" t="s">
        <v>28</v>
      </c>
      <c r="D79" s="288" t="s">
        <v>189</v>
      </c>
      <c r="E79" s="19" t="s">
        <v>28</v>
      </c>
      <c r="F79" s="289">
        <v>0</v>
      </c>
      <c r="G79" s="40"/>
      <c r="H79" s="46"/>
    </row>
    <row r="80" s="2" customFormat="1" ht="16.8" customHeight="1">
      <c r="A80" s="40"/>
      <c r="B80" s="46"/>
      <c r="C80" s="288" t="s">
        <v>28</v>
      </c>
      <c r="D80" s="288" t="s">
        <v>282</v>
      </c>
      <c r="E80" s="19" t="s">
        <v>28</v>
      </c>
      <c r="F80" s="289">
        <v>0</v>
      </c>
      <c r="G80" s="40"/>
      <c r="H80" s="46"/>
    </row>
    <row r="81" s="2" customFormat="1" ht="16.8" customHeight="1">
      <c r="A81" s="40"/>
      <c r="B81" s="46"/>
      <c r="C81" s="288" t="s">
        <v>121</v>
      </c>
      <c r="D81" s="288" t="s">
        <v>283</v>
      </c>
      <c r="E81" s="19" t="s">
        <v>28</v>
      </c>
      <c r="F81" s="289">
        <v>77</v>
      </c>
      <c r="G81" s="40"/>
      <c r="H81" s="46"/>
    </row>
    <row r="82" s="2" customFormat="1" ht="16.8" customHeight="1">
      <c r="A82" s="40"/>
      <c r="B82" s="46"/>
      <c r="C82" s="290" t="s">
        <v>1025</v>
      </c>
      <c r="D82" s="40"/>
      <c r="E82" s="40"/>
      <c r="F82" s="40"/>
      <c r="G82" s="40"/>
      <c r="H82" s="46"/>
    </row>
    <row r="83" s="2" customFormat="1" ht="16.8" customHeight="1">
      <c r="A83" s="40"/>
      <c r="B83" s="46"/>
      <c r="C83" s="288" t="s">
        <v>279</v>
      </c>
      <c r="D83" s="288" t="s">
        <v>1043</v>
      </c>
      <c r="E83" s="19" t="s">
        <v>166</v>
      </c>
      <c r="F83" s="289">
        <v>77</v>
      </c>
      <c r="G83" s="40"/>
      <c r="H83" s="46"/>
    </row>
    <row r="84" s="2" customFormat="1" ht="16.8" customHeight="1">
      <c r="A84" s="40"/>
      <c r="B84" s="46"/>
      <c r="C84" s="288" t="s">
        <v>316</v>
      </c>
      <c r="D84" s="288" t="s">
        <v>1044</v>
      </c>
      <c r="E84" s="19" t="s">
        <v>166</v>
      </c>
      <c r="F84" s="289">
        <v>77</v>
      </c>
      <c r="G84" s="40"/>
      <c r="H84" s="46"/>
    </row>
    <row r="85" s="2" customFormat="1" ht="16.8" customHeight="1">
      <c r="A85" s="40"/>
      <c r="B85" s="46"/>
      <c r="C85" s="288" t="s">
        <v>321</v>
      </c>
      <c r="D85" s="288" t="s">
        <v>322</v>
      </c>
      <c r="E85" s="19" t="s">
        <v>166</v>
      </c>
      <c r="F85" s="289">
        <v>79.310000000000002</v>
      </c>
      <c r="G85" s="40"/>
      <c r="H85" s="46"/>
    </row>
    <row r="86" s="2" customFormat="1" ht="16.8" customHeight="1">
      <c r="A86" s="40"/>
      <c r="B86" s="46"/>
      <c r="C86" s="284" t="s">
        <v>1045</v>
      </c>
      <c r="D86" s="285" t="s">
        <v>1045</v>
      </c>
      <c r="E86" s="286" t="s">
        <v>28</v>
      </c>
      <c r="F86" s="287">
        <v>80.019999999999996</v>
      </c>
      <c r="G86" s="40"/>
      <c r="H86" s="46"/>
    </row>
    <row r="87" s="2" customFormat="1" ht="16.8" customHeight="1">
      <c r="A87" s="40"/>
      <c r="B87" s="46"/>
      <c r="C87" s="288" t="s">
        <v>28</v>
      </c>
      <c r="D87" s="288" t="s">
        <v>1033</v>
      </c>
      <c r="E87" s="19" t="s">
        <v>28</v>
      </c>
      <c r="F87" s="289">
        <v>0</v>
      </c>
      <c r="G87" s="40"/>
      <c r="H87" s="46"/>
    </row>
    <row r="88" s="2" customFormat="1" ht="16.8" customHeight="1">
      <c r="A88" s="40"/>
      <c r="B88" s="46"/>
      <c r="C88" s="288" t="s">
        <v>28</v>
      </c>
      <c r="D88" s="288" t="s">
        <v>1034</v>
      </c>
      <c r="E88" s="19" t="s">
        <v>28</v>
      </c>
      <c r="F88" s="289">
        <v>0</v>
      </c>
      <c r="G88" s="40"/>
      <c r="H88" s="46"/>
    </row>
    <row r="89" s="2" customFormat="1" ht="16.8" customHeight="1">
      <c r="A89" s="40"/>
      <c r="B89" s="46"/>
      <c r="C89" s="288" t="s">
        <v>28</v>
      </c>
      <c r="D89" s="288" t="s">
        <v>1046</v>
      </c>
      <c r="E89" s="19" t="s">
        <v>28</v>
      </c>
      <c r="F89" s="289">
        <v>59.520000000000003</v>
      </c>
      <c r="G89" s="40"/>
      <c r="H89" s="46"/>
    </row>
    <row r="90" s="2" customFormat="1" ht="16.8" customHeight="1">
      <c r="A90" s="40"/>
      <c r="B90" s="46"/>
      <c r="C90" s="288" t="s">
        <v>28</v>
      </c>
      <c r="D90" s="288" t="s">
        <v>1047</v>
      </c>
      <c r="E90" s="19" t="s">
        <v>28</v>
      </c>
      <c r="F90" s="289">
        <v>20.5</v>
      </c>
      <c r="G90" s="40"/>
      <c r="H90" s="46"/>
    </row>
    <row r="91" s="2" customFormat="1" ht="16.8" customHeight="1">
      <c r="A91" s="40"/>
      <c r="B91" s="46"/>
      <c r="C91" s="288" t="s">
        <v>1045</v>
      </c>
      <c r="D91" s="288" t="s">
        <v>233</v>
      </c>
      <c r="E91" s="19" t="s">
        <v>28</v>
      </c>
      <c r="F91" s="289">
        <v>80.019999999999996</v>
      </c>
      <c r="G91" s="40"/>
      <c r="H91" s="46"/>
    </row>
    <row r="92" s="2" customFormat="1" ht="16.8" customHeight="1">
      <c r="A92" s="40"/>
      <c r="B92" s="46"/>
      <c r="C92" s="284" t="s">
        <v>1048</v>
      </c>
      <c r="D92" s="285" t="s">
        <v>1048</v>
      </c>
      <c r="E92" s="286" t="s">
        <v>28</v>
      </c>
      <c r="F92" s="287">
        <v>13.292999999999999</v>
      </c>
      <c r="G92" s="40"/>
      <c r="H92" s="46"/>
    </row>
    <row r="93" s="2" customFormat="1" ht="16.8" customHeight="1">
      <c r="A93" s="40"/>
      <c r="B93" s="46"/>
      <c r="C93" s="288" t="s">
        <v>28</v>
      </c>
      <c r="D93" s="288" t="s">
        <v>1033</v>
      </c>
      <c r="E93" s="19" t="s">
        <v>28</v>
      </c>
      <c r="F93" s="289">
        <v>0</v>
      </c>
      <c r="G93" s="40"/>
      <c r="H93" s="46"/>
    </row>
    <row r="94" s="2" customFormat="1" ht="16.8" customHeight="1">
      <c r="A94" s="40"/>
      <c r="B94" s="46"/>
      <c r="C94" s="288" t="s">
        <v>28</v>
      </c>
      <c r="D94" s="288" t="s">
        <v>1034</v>
      </c>
      <c r="E94" s="19" t="s">
        <v>28</v>
      </c>
      <c r="F94" s="289">
        <v>0</v>
      </c>
      <c r="G94" s="40"/>
      <c r="H94" s="46"/>
    </row>
    <row r="95" s="2" customFormat="1" ht="16.8" customHeight="1">
      <c r="A95" s="40"/>
      <c r="B95" s="46"/>
      <c r="C95" s="288" t="s">
        <v>28</v>
      </c>
      <c r="D95" s="288" t="s">
        <v>1049</v>
      </c>
      <c r="E95" s="19" t="s">
        <v>28</v>
      </c>
      <c r="F95" s="289">
        <v>5.3570000000000002</v>
      </c>
      <c r="G95" s="40"/>
      <c r="H95" s="46"/>
    </row>
    <row r="96" s="2" customFormat="1" ht="16.8" customHeight="1">
      <c r="A96" s="40"/>
      <c r="B96" s="46"/>
      <c r="C96" s="288" t="s">
        <v>1050</v>
      </c>
      <c r="D96" s="288" t="s">
        <v>1051</v>
      </c>
      <c r="E96" s="19" t="s">
        <v>28</v>
      </c>
      <c r="F96" s="289">
        <v>7.9359999999999999</v>
      </c>
      <c r="G96" s="40"/>
      <c r="H96" s="46"/>
    </row>
    <row r="97" s="2" customFormat="1" ht="16.8" customHeight="1">
      <c r="A97" s="40"/>
      <c r="B97" s="46"/>
      <c r="C97" s="288" t="s">
        <v>1048</v>
      </c>
      <c r="D97" s="288" t="s">
        <v>233</v>
      </c>
      <c r="E97" s="19" t="s">
        <v>28</v>
      </c>
      <c r="F97" s="289">
        <v>13.292999999999999</v>
      </c>
      <c r="G97" s="40"/>
      <c r="H97" s="46"/>
    </row>
    <row r="98" s="2" customFormat="1" ht="16.8" customHeight="1">
      <c r="A98" s="40"/>
      <c r="B98" s="46"/>
      <c r="C98" s="284" t="s">
        <v>1050</v>
      </c>
      <c r="D98" s="285" t="s">
        <v>1050</v>
      </c>
      <c r="E98" s="286" t="s">
        <v>28</v>
      </c>
      <c r="F98" s="287">
        <v>7.9359999999999999</v>
      </c>
      <c r="G98" s="40"/>
      <c r="H98" s="46"/>
    </row>
    <row r="99" s="2" customFormat="1" ht="16.8" customHeight="1">
      <c r="A99" s="40"/>
      <c r="B99" s="46"/>
      <c r="C99" s="288" t="s">
        <v>1050</v>
      </c>
      <c r="D99" s="288" t="s">
        <v>1051</v>
      </c>
      <c r="E99" s="19" t="s">
        <v>28</v>
      </c>
      <c r="F99" s="289">
        <v>7.9359999999999999</v>
      </c>
      <c r="G99" s="40"/>
      <c r="H99" s="46"/>
    </row>
    <row r="100" s="2" customFormat="1" ht="16.8" customHeight="1">
      <c r="A100" s="40"/>
      <c r="B100" s="46"/>
      <c r="C100" s="284" t="s">
        <v>1052</v>
      </c>
      <c r="D100" s="285" t="s">
        <v>1052</v>
      </c>
      <c r="E100" s="286" t="s">
        <v>28</v>
      </c>
      <c r="F100" s="287">
        <v>34.304000000000002</v>
      </c>
      <c r="G100" s="40"/>
      <c r="H100" s="46"/>
    </row>
    <row r="101" s="2" customFormat="1" ht="16.8" customHeight="1">
      <c r="A101" s="40"/>
      <c r="B101" s="46"/>
      <c r="C101" s="284" t="s">
        <v>1053</v>
      </c>
      <c r="D101" s="285" t="s">
        <v>1053</v>
      </c>
      <c r="E101" s="286" t="s">
        <v>28</v>
      </c>
      <c r="F101" s="287">
        <v>9.2249999999999996</v>
      </c>
      <c r="G101" s="40"/>
      <c r="H101" s="46"/>
    </row>
    <row r="102" s="2" customFormat="1" ht="16.8" customHeight="1">
      <c r="A102" s="40"/>
      <c r="B102" s="46"/>
      <c r="C102" s="284" t="s">
        <v>1054</v>
      </c>
      <c r="D102" s="285" t="s">
        <v>1054</v>
      </c>
      <c r="E102" s="286" t="s">
        <v>28</v>
      </c>
      <c r="F102" s="287">
        <v>34.304000000000002</v>
      </c>
      <c r="G102" s="40"/>
      <c r="H102" s="46"/>
    </row>
    <row r="103" s="2" customFormat="1" ht="16.8" customHeight="1">
      <c r="A103" s="40"/>
      <c r="B103" s="46"/>
      <c r="C103" s="284" t="s">
        <v>124</v>
      </c>
      <c r="D103" s="285" t="s">
        <v>124</v>
      </c>
      <c r="E103" s="286" t="s">
        <v>28</v>
      </c>
      <c r="F103" s="287">
        <v>34.304000000000002</v>
      </c>
      <c r="G103" s="40"/>
      <c r="H103" s="46"/>
    </row>
    <row r="104" s="2" customFormat="1" ht="16.8" customHeight="1">
      <c r="A104" s="40"/>
      <c r="B104" s="46"/>
      <c r="C104" s="288" t="s">
        <v>28</v>
      </c>
      <c r="D104" s="288" t="s">
        <v>199</v>
      </c>
      <c r="E104" s="19" t="s">
        <v>28</v>
      </c>
      <c r="F104" s="289">
        <v>0</v>
      </c>
      <c r="G104" s="40"/>
      <c r="H104" s="46"/>
    </row>
    <row r="105" s="2" customFormat="1" ht="16.8" customHeight="1">
      <c r="A105" s="40"/>
      <c r="B105" s="46"/>
      <c r="C105" s="288" t="s">
        <v>124</v>
      </c>
      <c r="D105" s="288" t="s">
        <v>200</v>
      </c>
      <c r="E105" s="19" t="s">
        <v>28</v>
      </c>
      <c r="F105" s="289">
        <v>34.304000000000002</v>
      </c>
      <c r="G105" s="40"/>
      <c r="H105" s="46"/>
    </row>
    <row r="106" s="2" customFormat="1" ht="16.8" customHeight="1">
      <c r="A106" s="40"/>
      <c r="B106" s="46"/>
      <c r="C106" s="290" t="s">
        <v>1025</v>
      </c>
      <c r="D106" s="40"/>
      <c r="E106" s="40"/>
      <c r="F106" s="40"/>
      <c r="G106" s="40"/>
      <c r="H106" s="46"/>
    </row>
    <row r="107" s="2" customFormat="1">
      <c r="A107" s="40"/>
      <c r="B107" s="46"/>
      <c r="C107" s="288" t="s">
        <v>194</v>
      </c>
      <c r="D107" s="288" t="s">
        <v>1055</v>
      </c>
      <c r="E107" s="19" t="s">
        <v>196</v>
      </c>
      <c r="F107" s="289">
        <v>34.304000000000002</v>
      </c>
      <c r="G107" s="40"/>
      <c r="H107" s="46"/>
    </row>
    <row r="108" s="2" customFormat="1">
      <c r="A108" s="40"/>
      <c r="B108" s="46"/>
      <c r="C108" s="288" t="s">
        <v>202</v>
      </c>
      <c r="D108" s="288" t="s">
        <v>1056</v>
      </c>
      <c r="E108" s="19" t="s">
        <v>196</v>
      </c>
      <c r="F108" s="289">
        <v>34.304000000000002</v>
      </c>
      <c r="G108" s="40"/>
      <c r="H108" s="46"/>
    </row>
    <row r="109" s="2" customFormat="1">
      <c r="A109" s="40"/>
      <c r="B109" s="46"/>
      <c r="C109" s="288" t="s">
        <v>207</v>
      </c>
      <c r="D109" s="288" t="s">
        <v>1057</v>
      </c>
      <c r="E109" s="19" t="s">
        <v>196</v>
      </c>
      <c r="F109" s="289">
        <v>34.304000000000002</v>
      </c>
      <c r="G109" s="40"/>
      <c r="H109" s="46"/>
    </row>
    <row r="110" s="2" customFormat="1">
      <c r="A110" s="40"/>
      <c r="B110" s="46"/>
      <c r="C110" s="288" t="s">
        <v>211</v>
      </c>
      <c r="D110" s="288" t="s">
        <v>1058</v>
      </c>
      <c r="E110" s="19" t="s">
        <v>196</v>
      </c>
      <c r="F110" s="289">
        <v>25.655999999999999</v>
      </c>
      <c r="G110" s="40"/>
      <c r="H110" s="46"/>
    </row>
    <row r="111" s="2" customFormat="1" ht="16.8" customHeight="1">
      <c r="A111" s="40"/>
      <c r="B111" s="46"/>
      <c r="C111" s="284" t="s">
        <v>1059</v>
      </c>
      <c r="D111" s="285" t="s">
        <v>1059</v>
      </c>
      <c r="E111" s="286" t="s">
        <v>28</v>
      </c>
      <c r="F111" s="287">
        <v>1.518</v>
      </c>
      <c r="G111" s="40"/>
      <c r="H111" s="46"/>
    </row>
    <row r="112" s="2" customFormat="1" ht="16.8" customHeight="1">
      <c r="A112" s="40"/>
      <c r="B112" s="46"/>
      <c r="C112" s="288" t="s">
        <v>28</v>
      </c>
      <c r="D112" s="288" t="s">
        <v>1033</v>
      </c>
      <c r="E112" s="19" t="s">
        <v>28</v>
      </c>
      <c r="F112" s="289">
        <v>0</v>
      </c>
      <c r="G112" s="40"/>
      <c r="H112" s="46"/>
    </row>
    <row r="113" s="2" customFormat="1" ht="16.8" customHeight="1">
      <c r="A113" s="40"/>
      <c r="B113" s="46"/>
      <c r="C113" s="288" t="s">
        <v>28</v>
      </c>
      <c r="D113" s="288" t="s">
        <v>1034</v>
      </c>
      <c r="E113" s="19" t="s">
        <v>28</v>
      </c>
      <c r="F113" s="289">
        <v>0</v>
      </c>
      <c r="G113" s="40"/>
      <c r="H113" s="46"/>
    </row>
    <row r="114" s="2" customFormat="1" ht="16.8" customHeight="1">
      <c r="A114" s="40"/>
      <c r="B114" s="46"/>
      <c r="C114" s="288" t="s">
        <v>28</v>
      </c>
      <c r="D114" s="288" t="s">
        <v>1060</v>
      </c>
      <c r="E114" s="19" t="s">
        <v>28</v>
      </c>
      <c r="F114" s="289">
        <v>0.91800000000000004</v>
      </c>
      <c r="G114" s="40"/>
      <c r="H114" s="46"/>
    </row>
    <row r="115" s="2" customFormat="1" ht="16.8" customHeight="1">
      <c r="A115" s="40"/>
      <c r="B115" s="46"/>
      <c r="C115" s="288" t="s">
        <v>28</v>
      </c>
      <c r="D115" s="288" t="s">
        <v>1061</v>
      </c>
      <c r="E115" s="19" t="s">
        <v>28</v>
      </c>
      <c r="F115" s="289">
        <v>0.59999999999999998</v>
      </c>
      <c r="G115" s="40"/>
      <c r="H115" s="46"/>
    </row>
    <row r="116" s="2" customFormat="1" ht="16.8" customHeight="1">
      <c r="A116" s="40"/>
      <c r="B116" s="46"/>
      <c r="C116" s="288" t="s">
        <v>1059</v>
      </c>
      <c r="D116" s="288" t="s">
        <v>233</v>
      </c>
      <c r="E116" s="19" t="s">
        <v>28</v>
      </c>
      <c r="F116" s="289">
        <v>1.518</v>
      </c>
      <c r="G116" s="40"/>
      <c r="H116" s="46"/>
    </row>
    <row r="117" s="2" customFormat="1" ht="16.8" customHeight="1">
      <c r="A117" s="40"/>
      <c r="B117" s="46"/>
      <c r="C117" s="284" t="s">
        <v>1062</v>
      </c>
      <c r="D117" s="285" t="s">
        <v>1062</v>
      </c>
      <c r="E117" s="286" t="s">
        <v>28</v>
      </c>
      <c r="F117" s="287">
        <v>1.518</v>
      </c>
      <c r="G117" s="40"/>
      <c r="H117" s="46"/>
    </row>
    <row r="118" s="2" customFormat="1" ht="16.8" customHeight="1">
      <c r="A118" s="40"/>
      <c r="B118" s="46"/>
      <c r="C118" s="288" t="s">
        <v>28</v>
      </c>
      <c r="D118" s="288" t="s">
        <v>1033</v>
      </c>
      <c r="E118" s="19" t="s">
        <v>28</v>
      </c>
      <c r="F118" s="289">
        <v>0</v>
      </c>
      <c r="G118" s="40"/>
      <c r="H118" s="46"/>
    </row>
    <row r="119" s="2" customFormat="1" ht="16.8" customHeight="1">
      <c r="A119" s="40"/>
      <c r="B119" s="46"/>
      <c r="C119" s="288" t="s">
        <v>28</v>
      </c>
      <c r="D119" s="288" t="s">
        <v>1034</v>
      </c>
      <c r="E119" s="19" t="s">
        <v>28</v>
      </c>
      <c r="F119" s="289">
        <v>0</v>
      </c>
      <c r="G119" s="40"/>
      <c r="H119" s="46"/>
    </row>
    <row r="120" s="2" customFormat="1" ht="16.8" customHeight="1">
      <c r="A120" s="40"/>
      <c r="B120" s="46"/>
      <c r="C120" s="288" t="s">
        <v>28</v>
      </c>
      <c r="D120" s="288" t="s">
        <v>1060</v>
      </c>
      <c r="E120" s="19" t="s">
        <v>28</v>
      </c>
      <c r="F120" s="289">
        <v>0.91800000000000004</v>
      </c>
      <c r="G120" s="40"/>
      <c r="H120" s="46"/>
    </row>
    <row r="121" s="2" customFormat="1" ht="16.8" customHeight="1">
      <c r="A121" s="40"/>
      <c r="B121" s="46"/>
      <c r="C121" s="288" t="s">
        <v>28</v>
      </c>
      <c r="D121" s="288" t="s">
        <v>1061</v>
      </c>
      <c r="E121" s="19" t="s">
        <v>28</v>
      </c>
      <c r="F121" s="289">
        <v>0.59999999999999998</v>
      </c>
      <c r="G121" s="40"/>
      <c r="H121" s="46"/>
    </row>
    <row r="122" s="2" customFormat="1" ht="16.8" customHeight="1">
      <c r="A122" s="40"/>
      <c r="B122" s="46"/>
      <c r="C122" s="288" t="s">
        <v>1062</v>
      </c>
      <c r="D122" s="288" t="s">
        <v>233</v>
      </c>
      <c r="E122" s="19" t="s">
        <v>28</v>
      </c>
      <c r="F122" s="289">
        <v>1.518</v>
      </c>
      <c r="G122" s="40"/>
      <c r="H122" s="46"/>
    </row>
    <row r="123" s="2" customFormat="1" ht="16.8" customHeight="1">
      <c r="A123" s="40"/>
      <c r="B123" s="46"/>
      <c r="C123" s="284" t="s">
        <v>696</v>
      </c>
      <c r="D123" s="285" t="s">
        <v>696</v>
      </c>
      <c r="E123" s="286" t="s">
        <v>28</v>
      </c>
      <c r="F123" s="287">
        <v>99.375</v>
      </c>
      <c r="G123" s="40"/>
      <c r="H123" s="46"/>
    </row>
    <row r="124" s="2" customFormat="1" ht="16.8" customHeight="1">
      <c r="A124" s="40"/>
      <c r="B124" s="46"/>
      <c r="C124" s="284" t="s">
        <v>1063</v>
      </c>
      <c r="D124" s="285" t="s">
        <v>1063</v>
      </c>
      <c r="E124" s="286" t="s">
        <v>28</v>
      </c>
      <c r="F124" s="287">
        <v>0</v>
      </c>
      <c r="G124" s="40"/>
      <c r="H124" s="46"/>
    </row>
    <row r="125" s="2" customFormat="1" ht="16.8" customHeight="1">
      <c r="A125" s="40"/>
      <c r="B125" s="46"/>
      <c r="C125" s="284" t="s">
        <v>1064</v>
      </c>
      <c r="D125" s="285" t="s">
        <v>1064</v>
      </c>
      <c r="E125" s="286" t="s">
        <v>28</v>
      </c>
      <c r="F125" s="287">
        <v>12</v>
      </c>
      <c r="G125" s="40"/>
      <c r="H125" s="46"/>
    </row>
    <row r="126" s="2" customFormat="1" ht="16.8" customHeight="1">
      <c r="A126" s="40"/>
      <c r="B126" s="46"/>
      <c r="C126" s="288" t="s">
        <v>28</v>
      </c>
      <c r="D126" s="288" t="s">
        <v>1033</v>
      </c>
      <c r="E126" s="19" t="s">
        <v>28</v>
      </c>
      <c r="F126" s="289">
        <v>0</v>
      </c>
      <c r="G126" s="40"/>
      <c r="H126" s="46"/>
    </row>
    <row r="127" s="2" customFormat="1" ht="16.8" customHeight="1">
      <c r="A127" s="40"/>
      <c r="B127" s="46"/>
      <c r="C127" s="288" t="s">
        <v>28</v>
      </c>
      <c r="D127" s="288" t="s">
        <v>1034</v>
      </c>
      <c r="E127" s="19" t="s">
        <v>28</v>
      </c>
      <c r="F127" s="289">
        <v>0</v>
      </c>
      <c r="G127" s="40"/>
      <c r="H127" s="46"/>
    </row>
    <row r="128" s="2" customFormat="1" ht="16.8" customHeight="1">
      <c r="A128" s="40"/>
      <c r="B128" s="46"/>
      <c r="C128" s="288" t="s">
        <v>1064</v>
      </c>
      <c r="D128" s="288" t="s">
        <v>8</v>
      </c>
      <c r="E128" s="19" t="s">
        <v>28</v>
      </c>
      <c r="F128" s="289">
        <v>12</v>
      </c>
      <c r="G128" s="40"/>
      <c r="H128" s="46"/>
    </row>
    <row r="129" s="2" customFormat="1" ht="16.8" customHeight="1">
      <c r="A129" s="40"/>
      <c r="B129" s="46"/>
      <c r="C129" s="284" t="s">
        <v>126</v>
      </c>
      <c r="D129" s="285" t="s">
        <v>126</v>
      </c>
      <c r="E129" s="286" t="s">
        <v>28</v>
      </c>
      <c r="F129" s="287">
        <v>8.6479999999999997</v>
      </c>
      <c r="G129" s="40"/>
      <c r="H129" s="46"/>
    </row>
    <row r="130" s="2" customFormat="1" ht="16.8" customHeight="1">
      <c r="A130" s="40"/>
      <c r="B130" s="46"/>
      <c r="C130" s="288" t="s">
        <v>28</v>
      </c>
      <c r="D130" s="288" t="s">
        <v>199</v>
      </c>
      <c r="E130" s="19" t="s">
        <v>28</v>
      </c>
      <c r="F130" s="289">
        <v>0</v>
      </c>
      <c r="G130" s="40"/>
      <c r="H130" s="46"/>
    </row>
    <row r="131" s="2" customFormat="1" ht="16.8" customHeight="1">
      <c r="A131" s="40"/>
      <c r="B131" s="46"/>
      <c r="C131" s="288" t="s">
        <v>28</v>
      </c>
      <c r="D131" s="288" t="s">
        <v>232</v>
      </c>
      <c r="E131" s="19" t="s">
        <v>28</v>
      </c>
      <c r="F131" s="289">
        <v>8.6479999999999997</v>
      </c>
      <c r="G131" s="40"/>
      <c r="H131" s="46"/>
    </row>
    <row r="132" s="2" customFormat="1" ht="16.8" customHeight="1">
      <c r="A132" s="40"/>
      <c r="B132" s="46"/>
      <c r="C132" s="288" t="s">
        <v>126</v>
      </c>
      <c r="D132" s="288" t="s">
        <v>233</v>
      </c>
      <c r="E132" s="19" t="s">
        <v>28</v>
      </c>
      <c r="F132" s="289">
        <v>8.6479999999999997</v>
      </c>
      <c r="G132" s="40"/>
      <c r="H132" s="46"/>
    </row>
    <row r="133" s="2" customFormat="1" ht="16.8" customHeight="1">
      <c r="A133" s="40"/>
      <c r="B133" s="46"/>
      <c r="C133" s="290" t="s">
        <v>1025</v>
      </c>
      <c r="D133" s="40"/>
      <c r="E133" s="40"/>
      <c r="F133" s="40"/>
      <c r="G133" s="40"/>
      <c r="H133" s="46"/>
    </row>
    <row r="134" s="2" customFormat="1" ht="16.8" customHeight="1">
      <c r="A134" s="40"/>
      <c r="B134" s="46"/>
      <c r="C134" s="288" t="s">
        <v>228</v>
      </c>
      <c r="D134" s="288" t="s">
        <v>1065</v>
      </c>
      <c r="E134" s="19" t="s">
        <v>196</v>
      </c>
      <c r="F134" s="289">
        <v>8.6479999999999997</v>
      </c>
      <c r="G134" s="40"/>
      <c r="H134" s="46"/>
    </row>
    <row r="135" s="2" customFormat="1">
      <c r="A135" s="40"/>
      <c r="B135" s="46"/>
      <c r="C135" s="288" t="s">
        <v>211</v>
      </c>
      <c r="D135" s="288" t="s">
        <v>1058</v>
      </c>
      <c r="E135" s="19" t="s">
        <v>196</v>
      </c>
      <c r="F135" s="289">
        <v>25.655999999999999</v>
      </c>
      <c r="G135" s="40"/>
      <c r="H135" s="46"/>
    </row>
    <row r="136" s="2" customFormat="1" ht="16.8" customHeight="1">
      <c r="A136" s="40"/>
      <c r="B136" s="46"/>
      <c r="C136" s="284" t="s">
        <v>303</v>
      </c>
      <c r="D136" s="285" t="s">
        <v>303</v>
      </c>
      <c r="E136" s="286" t="s">
        <v>28</v>
      </c>
      <c r="F136" s="287">
        <v>40.145000000000003</v>
      </c>
      <c r="G136" s="40"/>
      <c r="H136" s="46"/>
    </row>
    <row r="137" s="2" customFormat="1" ht="16.8" customHeight="1">
      <c r="A137" s="40"/>
      <c r="B137" s="46"/>
      <c r="C137" s="288" t="s">
        <v>28</v>
      </c>
      <c r="D137" s="288" t="s">
        <v>188</v>
      </c>
      <c r="E137" s="19" t="s">
        <v>28</v>
      </c>
      <c r="F137" s="289">
        <v>0</v>
      </c>
      <c r="G137" s="40"/>
      <c r="H137" s="46"/>
    </row>
    <row r="138" s="2" customFormat="1" ht="16.8" customHeight="1">
      <c r="A138" s="40"/>
      <c r="B138" s="46"/>
      <c r="C138" s="288" t="s">
        <v>28</v>
      </c>
      <c r="D138" s="288" t="s">
        <v>189</v>
      </c>
      <c r="E138" s="19" t="s">
        <v>28</v>
      </c>
      <c r="F138" s="289">
        <v>0</v>
      </c>
      <c r="G138" s="40"/>
      <c r="H138" s="46"/>
    </row>
    <row r="139" s="2" customFormat="1" ht="16.8" customHeight="1">
      <c r="A139" s="40"/>
      <c r="B139" s="46"/>
      <c r="C139" s="288" t="s">
        <v>28</v>
      </c>
      <c r="D139" s="288" t="s">
        <v>301</v>
      </c>
      <c r="E139" s="19" t="s">
        <v>28</v>
      </c>
      <c r="F139" s="289">
        <v>18.135000000000002</v>
      </c>
      <c r="G139" s="40"/>
      <c r="H139" s="46"/>
    </row>
    <row r="140" s="2" customFormat="1" ht="16.8" customHeight="1">
      <c r="A140" s="40"/>
      <c r="B140" s="46"/>
      <c r="C140" s="288" t="s">
        <v>28</v>
      </c>
      <c r="D140" s="288" t="s">
        <v>302</v>
      </c>
      <c r="E140" s="19" t="s">
        <v>28</v>
      </c>
      <c r="F140" s="289">
        <v>22.010000000000002</v>
      </c>
      <c r="G140" s="40"/>
      <c r="H140" s="46"/>
    </row>
    <row r="141" s="2" customFormat="1" ht="16.8" customHeight="1">
      <c r="A141" s="40"/>
      <c r="B141" s="46"/>
      <c r="C141" s="288" t="s">
        <v>303</v>
      </c>
      <c r="D141" s="288" t="s">
        <v>233</v>
      </c>
      <c r="E141" s="19" t="s">
        <v>28</v>
      </c>
      <c r="F141" s="289">
        <v>40.145000000000003</v>
      </c>
      <c r="G141" s="40"/>
      <c r="H141" s="46"/>
    </row>
    <row r="142" s="2" customFormat="1" ht="26.4" customHeight="1">
      <c r="A142" s="40"/>
      <c r="B142" s="46"/>
      <c r="C142" s="283" t="s">
        <v>85</v>
      </c>
      <c r="D142" s="283" t="s">
        <v>86</v>
      </c>
      <c r="E142" s="40"/>
      <c r="F142" s="40"/>
      <c r="G142" s="40"/>
      <c r="H142" s="46"/>
    </row>
    <row r="143" s="2" customFormat="1" ht="16.8" customHeight="1">
      <c r="A143" s="40"/>
      <c r="B143" s="46"/>
      <c r="C143" s="284" t="s">
        <v>107</v>
      </c>
      <c r="D143" s="285" t="s">
        <v>107</v>
      </c>
      <c r="E143" s="286" t="s">
        <v>28</v>
      </c>
      <c r="F143" s="287">
        <v>1364</v>
      </c>
      <c r="G143" s="40"/>
      <c r="H143" s="46"/>
    </row>
    <row r="144" s="2" customFormat="1" ht="16.8" customHeight="1">
      <c r="A144" s="40"/>
      <c r="B144" s="46"/>
      <c r="C144" s="288" t="s">
        <v>28</v>
      </c>
      <c r="D144" s="288" t="s">
        <v>188</v>
      </c>
      <c r="E144" s="19" t="s">
        <v>28</v>
      </c>
      <c r="F144" s="289">
        <v>0</v>
      </c>
      <c r="G144" s="40"/>
      <c r="H144" s="46"/>
    </row>
    <row r="145" s="2" customFormat="1" ht="16.8" customHeight="1">
      <c r="A145" s="40"/>
      <c r="B145" s="46"/>
      <c r="C145" s="288" t="s">
        <v>28</v>
      </c>
      <c r="D145" s="288" t="s">
        <v>189</v>
      </c>
      <c r="E145" s="19" t="s">
        <v>28</v>
      </c>
      <c r="F145" s="289">
        <v>0</v>
      </c>
      <c r="G145" s="40"/>
      <c r="H145" s="46"/>
    </row>
    <row r="146" s="2" customFormat="1" ht="16.8" customHeight="1">
      <c r="A146" s="40"/>
      <c r="B146" s="46"/>
      <c r="C146" s="288" t="s">
        <v>28</v>
      </c>
      <c r="D146" s="288" t="s">
        <v>282</v>
      </c>
      <c r="E146" s="19" t="s">
        <v>28</v>
      </c>
      <c r="F146" s="289">
        <v>0</v>
      </c>
      <c r="G146" s="40"/>
      <c r="H146" s="46"/>
    </row>
    <row r="147" s="2" customFormat="1" ht="16.8" customHeight="1">
      <c r="A147" s="40"/>
      <c r="B147" s="46"/>
      <c r="C147" s="288" t="s">
        <v>28</v>
      </c>
      <c r="D147" s="288" t="s">
        <v>314</v>
      </c>
      <c r="E147" s="19" t="s">
        <v>28</v>
      </c>
      <c r="F147" s="289">
        <v>1364</v>
      </c>
      <c r="G147" s="40"/>
      <c r="H147" s="46"/>
    </row>
    <row r="148" s="2" customFormat="1" ht="16.8" customHeight="1">
      <c r="A148" s="40"/>
      <c r="B148" s="46"/>
      <c r="C148" s="288" t="s">
        <v>107</v>
      </c>
      <c r="D148" s="288" t="s">
        <v>233</v>
      </c>
      <c r="E148" s="19" t="s">
        <v>28</v>
      </c>
      <c r="F148" s="289">
        <v>1364</v>
      </c>
      <c r="G148" s="40"/>
      <c r="H148" s="46"/>
    </row>
    <row r="149" s="2" customFormat="1" ht="16.8" customHeight="1">
      <c r="A149" s="40"/>
      <c r="B149" s="46"/>
      <c r="C149" s="284" t="s">
        <v>109</v>
      </c>
      <c r="D149" s="285" t="s">
        <v>109</v>
      </c>
      <c r="E149" s="286" t="s">
        <v>28</v>
      </c>
      <c r="F149" s="287">
        <v>30.300000000000001</v>
      </c>
      <c r="G149" s="40"/>
      <c r="H149" s="46"/>
    </row>
    <row r="150" s="2" customFormat="1" ht="16.8" customHeight="1">
      <c r="A150" s="40"/>
      <c r="B150" s="46"/>
      <c r="C150" s="288" t="s">
        <v>28</v>
      </c>
      <c r="D150" s="288" t="s">
        <v>199</v>
      </c>
      <c r="E150" s="19" t="s">
        <v>28</v>
      </c>
      <c r="F150" s="289">
        <v>0</v>
      </c>
      <c r="G150" s="40"/>
      <c r="H150" s="46"/>
    </row>
    <row r="151" s="2" customFormat="1" ht="16.8" customHeight="1">
      <c r="A151" s="40"/>
      <c r="B151" s="46"/>
      <c r="C151" s="288" t="s">
        <v>28</v>
      </c>
      <c r="D151" s="288" t="s">
        <v>246</v>
      </c>
      <c r="E151" s="19" t="s">
        <v>28</v>
      </c>
      <c r="F151" s="289">
        <v>30.300000000000001</v>
      </c>
      <c r="G151" s="40"/>
      <c r="H151" s="46"/>
    </row>
    <row r="152" s="2" customFormat="1" ht="16.8" customHeight="1">
      <c r="A152" s="40"/>
      <c r="B152" s="46"/>
      <c r="C152" s="288" t="s">
        <v>109</v>
      </c>
      <c r="D152" s="288" t="s">
        <v>233</v>
      </c>
      <c r="E152" s="19" t="s">
        <v>28</v>
      </c>
      <c r="F152" s="289">
        <v>30.300000000000001</v>
      </c>
      <c r="G152" s="40"/>
      <c r="H152" s="46"/>
    </row>
    <row r="153" s="2" customFormat="1" ht="16.8" customHeight="1">
      <c r="A153" s="40"/>
      <c r="B153" s="46"/>
      <c r="C153" s="284" t="s">
        <v>573</v>
      </c>
      <c r="D153" s="285" t="s">
        <v>573</v>
      </c>
      <c r="E153" s="286" t="s">
        <v>28</v>
      </c>
      <c r="F153" s="287">
        <v>12.154</v>
      </c>
      <c r="G153" s="40"/>
      <c r="H153" s="46"/>
    </row>
    <row r="154" s="2" customFormat="1" ht="16.8" customHeight="1">
      <c r="A154" s="40"/>
      <c r="B154" s="46"/>
      <c r="C154" s="288" t="s">
        <v>28</v>
      </c>
      <c r="D154" s="288" t="s">
        <v>188</v>
      </c>
      <c r="E154" s="19" t="s">
        <v>28</v>
      </c>
      <c r="F154" s="289">
        <v>0</v>
      </c>
      <c r="G154" s="40"/>
      <c r="H154" s="46"/>
    </row>
    <row r="155" s="2" customFormat="1" ht="16.8" customHeight="1">
      <c r="A155" s="40"/>
      <c r="B155" s="46"/>
      <c r="C155" s="288" t="s">
        <v>28</v>
      </c>
      <c r="D155" s="288" t="s">
        <v>189</v>
      </c>
      <c r="E155" s="19" t="s">
        <v>28</v>
      </c>
      <c r="F155" s="289">
        <v>0</v>
      </c>
      <c r="G155" s="40"/>
      <c r="H155" s="46"/>
    </row>
    <row r="156" s="2" customFormat="1" ht="16.8" customHeight="1">
      <c r="A156" s="40"/>
      <c r="B156" s="46"/>
      <c r="C156" s="288" t="s">
        <v>28</v>
      </c>
      <c r="D156" s="288" t="s">
        <v>611</v>
      </c>
      <c r="E156" s="19" t="s">
        <v>28</v>
      </c>
      <c r="F156" s="289">
        <v>12.154</v>
      </c>
      <c r="G156" s="40"/>
      <c r="H156" s="46"/>
    </row>
    <row r="157" s="2" customFormat="1" ht="16.8" customHeight="1">
      <c r="A157" s="40"/>
      <c r="B157" s="46"/>
      <c r="C157" s="288" t="s">
        <v>573</v>
      </c>
      <c r="D157" s="288" t="s">
        <v>233</v>
      </c>
      <c r="E157" s="19" t="s">
        <v>28</v>
      </c>
      <c r="F157" s="289">
        <v>12.154</v>
      </c>
      <c r="G157" s="40"/>
      <c r="H157" s="46"/>
    </row>
    <row r="158" s="2" customFormat="1" ht="16.8" customHeight="1">
      <c r="A158" s="40"/>
      <c r="B158" s="46"/>
      <c r="C158" s="290" t="s">
        <v>1025</v>
      </c>
      <c r="D158" s="40"/>
      <c r="E158" s="40"/>
      <c r="F158" s="40"/>
      <c r="G158" s="40"/>
      <c r="H158" s="46"/>
    </row>
    <row r="159" s="2" customFormat="1" ht="16.8" customHeight="1">
      <c r="A159" s="40"/>
      <c r="B159" s="46"/>
      <c r="C159" s="288" t="s">
        <v>608</v>
      </c>
      <c r="D159" s="288" t="s">
        <v>609</v>
      </c>
      <c r="E159" s="19" t="s">
        <v>166</v>
      </c>
      <c r="F159" s="289">
        <v>12.154</v>
      </c>
      <c r="G159" s="40"/>
      <c r="H159" s="46"/>
    </row>
    <row r="160" s="2" customFormat="1" ht="16.8" customHeight="1">
      <c r="A160" s="40"/>
      <c r="B160" s="46"/>
      <c r="C160" s="288" t="s">
        <v>321</v>
      </c>
      <c r="D160" s="288" t="s">
        <v>322</v>
      </c>
      <c r="E160" s="19" t="s">
        <v>166</v>
      </c>
      <c r="F160" s="289">
        <v>294.786</v>
      </c>
      <c r="G160" s="40"/>
      <c r="H160" s="46"/>
    </row>
    <row r="161" s="2" customFormat="1" ht="16.8" customHeight="1">
      <c r="A161" s="40"/>
      <c r="B161" s="46"/>
      <c r="C161" s="284" t="s">
        <v>1032</v>
      </c>
      <c r="D161" s="285" t="s">
        <v>1032</v>
      </c>
      <c r="E161" s="286" t="s">
        <v>28</v>
      </c>
      <c r="F161" s="287">
        <v>6.8179999999999996</v>
      </c>
      <c r="G161" s="40"/>
      <c r="H161" s="46"/>
    </row>
    <row r="162" s="2" customFormat="1" ht="16.8" customHeight="1">
      <c r="A162" s="40"/>
      <c r="B162" s="46"/>
      <c r="C162" s="288" t="s">
        <v>28</v>
      </c>
      <c r="D162" s="288" t="s">
        <v>1033</v>
      </c>
      <c r="E162" s="19" t="s">
        <v>28</v>
      </c>
      <c r="F162" s="289">
        <v>0</v>
      </c>
      <c r="G162" s="40"/>
      <c r="H162" s="46"/>
    </row>
    <row r="163" s="2" customFormat="1" ht="16.8" customHeight="1">
      <c r="A163" s="40"/>
      <c r="B163" s="46"/>
      <c r="C163" s="288" t="s">
        <v>28</v>
      </c>
      <c r="D163" s="288" t="s">
        <v>1034</v>
      </c>
      <c r="E163" s="19" t="s">
        <v>28</v>
      </c>
      <c r="F163" s="289">
        <v>0</v>
      </c>
      <c r="G163" s="40"/>
      <c r="H163" s="46"/>
    </row>
    <row r="164" s="2" customFormat="1" ht="16.8" customHeight="1">
      <c r="A164" s="40"/>
      <c r="B164" s="46"/>
      <c r="C164" s="288" t="s">
        <v>28</v>
      </c>
      <c r="D164" s="288" t="s">
        <v>1035</v>
      </c>
      <c r="E164" s="19" t="s">
        <v>28</v>
      </c>
      <c r="F164" s="289">
        <v>4.0499999999999998</v>
      </c>
      <c r="G164" s="40"/>
      <c r="H164" s="46"/>
    </row>
    <row r="165" s="2" customFormat="1" ht="16.8" customHeight="1">
      <c r="A165" s="40"/>
      <c r="B165" s="46"/>
      <c r="C165" s="288" t="s">
        <v>28</v>
      </c>
      <c r="D165" s="288" t="s">
        <v>1036</v>
      </c>
      <c r="E165" s="19" t="s">
        <v>28</v>
      </c>
      <c r="F165" s="289">
        <v>2.7679999999999998</v>
      </c>
      <c r="G165" s="40"/>
      <c r="H165" s="46"/>
    </row>
    <row r="166" s="2" customFormat="1" ht="16.8" customHeight="1">
      <c r="A166" s="40"/>
      <c r="B166" s="46"/>
      <c r="C166" s="288" t="s">
        <v>1032</v>
      </c>
      <c r="D166" s="288" t="s">
        <v>233</v>
      </c>
      <c r="E166" s="19" t="s">
        <v>28</v>
      </c>
      <c r="F166" s="289">
        <v>6.8179999999999996</v>
      </c>
      <c r="G166" s="40"/>
      <c r="H166" s="46"/>
    </row>
    <row r="167" s="2" customFormat="1" ht="16.8" customHeight="1">
      <c r="A167" s="40"/>
      <c r="B167" s="46"/>
      <c r="C167" s="284" t="s">
        <v>1066</v>
      </c>
      <c r="D167" s="285" t="s">
        <v>1066</v>
      </c>
      <c r="E167" s="286" t="s">
        <v>28</v>
      </c>
      <c r="F167" s="287">
        <v>0.54000000000000004</v>
      </c>
      <c r="G167" s="40"/>
      <c r="H167" s="46"/>
    </row>
    <row r="168" s="2" customFormat="1" ht="16.8" customHeight="1">
      <c r="A168" s="40"/>
      <c r="B168" s="46"/>
      <c r="C168" s="288" t="s">
        <v>28</v>
      </c>
      <c r="D168" s="288" t="s">
        <v>1067</v>
      </c>
      <c r="E168" s="19" t="s">
        <v>28</v>
      </c>
      <c r="F168" s="289">
        <v>0</v>
      </c>
      <c r="G168" s="40"/>
      <c r="H168" s="46"/>
    </row>
    <row r="169" s="2" customFormat="1" ht="16.8" customHeight="1">
      <c r="A169" s="40"/>
      <c r="B169" s="46"/>
      <c r="C169" s="288" t="s">
        <v>1066</v>
      </c>
      <c r="D169" s="288" t="s">
        <v>1068</v>
      </c>
      <c r="E169" s="19" t="s">
        <v>28</v>
      </c>
      <c r="F169" s="289">
        <v>0.54000000000000004</v>
      </c>
      <c r="G169" s="40"/>
      <c r="H169" s="46"/>
    </row>
    <row r="170" s="2" customFormat="1" ht="16.8" customHeight="1">
      <c r="A170" s="40"/>
      <c r="B170" s="46"/>
      <c r="C170" s="284" t="s">
        <v>112</v>
      </c>
      <c r="D170" s="285" t="s">
        <v>112</v>
      </c>
      <c r="E170" s="286" t="s">
        <v>28</v>
      </c>
      <c r="F170" s="287">
        <v>44</v>
      </c>
      <c r="G170" s="40"/>
      <c r="H170" s="46"/>
    </row>
    <row r="171" s="2" customFormat="1" ht="16.8" customHeight="1">
      <c r="A171" s="40"/>
      <c r="B171" s="46"/>
      <c r="C171" s="288" t="s">
        <v>28</v>
      </c>
      <c r="D171" s="288" t="s">
        <v>188</v>
      </c>
      <c r="E171" s="19" t="s">
        <v>28</v>
      </c>
      <c r="F171" s="289">
        <v>0</v>
      </c>
      <c r="G171" s="40"/>
      <c r="H171" s="46"/>
    </row>
    <row r="172" s="2" customFormat="1" ht="16.8" customHeight="1">
      <c r="A172" s="40"/>
      <c r="B172" s="46"/>
      <c r="C172" s="288" t="s">
        <v>28</v>
      </c>
      <c r="D172" s="288" t="s">
        <v>189</v>
      </c>
      <c r="E172" s="19" t="s">
        <v>28</v>
      </c>
      <c r="F172" s="289">
        <v>0</v>
      </c>
      <c r="G172" s="40"/>
      <c r="H172" s="46"/>
    </row>
    <row r="173" s="2" customFormat="1" ht="16.8" customHeight="1">
      <c r="A173" s="40"/>
      <c r="B173" s="46"/>
      <c r="C173" s="288" t="s">
        <v>28</v>
      </c>
      <c r="D173" s="288" t="s">
        <v>282</v>
      </c>
      <c r="E173" s="19" t="s">
        <v>28</v>
      </c>
      <c r="F173" s="289">
        <v>0</v>
      </c>
      <c r="G173" s="40"/>
      <c r="H173" s="46"/>
    </row>
    <row r="174" s="2" customFormat="1" ht="16.8" customHeight="1">
      <c r="A174" s="40"/>
      <c r="B174" s="46"/>
      <c r="C174" s="288" t="s">
        <v>112</v>
      </c>
      <c r="D174" s="288" t="s">
        <v>470</v>
      </c>
      <c r="E174" s="19" t="s">
        <v>28</v>
      </c>
      <c r="F174" s="289">
        <v>44</v>
      </c>
      <c r="G174" s="40"/>
      <c r="H174" s="46"/>
    </row>
    <row r="175" s="2" customFormat="1" ht="16.8" customHeight="1">
      <c r="A175" s="40"/>
      <c r="B175" s="46"/>
      <c r="C175" s="284" t="s">
        <v>575</v>
      </c>
      <c r="D175" s="285" t="s">
        <v>575</v>
      </c>
      <c r="E175" s="286" t="s">
        <v>28</v>
      </c>
      <c r="F175" s="287">
        <v>148.80000000000001</v>
      </c>
      <c r="G175" s="40"/>
      <c r="H175" s="46"/>
    </row>
    <row r="176" s="2" customFormat="1" ht="16.8" customHeight="1">
      <c r="A176" s="40"/>
      <c r="B176" s="46"/>
      <c r="C176" s="288" t="s">
        <v>28</v>
      </c>
      <c r="D176" s="288" t="s">
        <v>188</v>
      </c>
      <c r="E176" s="19" t="s">
        <v>28</v>
      </c>
      <c r="F176" s="289">
        <v>0</v>
      </c>
      <c r="G176" s="40"/>
      <c r="H176" s="46"/>
    </row>
    <row r="177" s="2" customFormat="1" ht="16.8" customHeight="1">
      <c r="A177" s="40"/>
      <c r="B177" s="46"/>
      <c r="C177" s="288" t="s">
        <v>28</v>
      </c>
      <c r="D177" s="288" t="s">
        <v>189</v>
      </c>
      <c r="E177" s="19" t="s">
        <v>28</v>
      </c>
      <c r="F177" s="289">
        <v>0</v>
      </c>
      <c r="G177" s="40"/>
      <c r="H177" s="46"/>
    </row>
    <row r="178" s="2" customFormat="1" ht="16.8" customHeight="1">
      <c r="A178" s="40"/>
      <c r="B178" s="46"/>
      <c r="C178" s="288" t="s">
        <v>575</v>
      </c>
      <c r="D178" s="288" t="s">
        <v>649</v>
      </c>
      <c r="E178" s="19" t="s">
        <v>28</v>
      </c>
      <c r="F178" s="289">
        <v>148.80000000000001</v>
      </c>
      <c r="G178" s="40"/>
      <c r="H178" s="46"/>
    </row>
    <row r="179" s="2" customFormat="1" ht="16.8" customHeight="1">
      <c r="A179" s="40"/>
      <c r="B179" s="46"/>
      <c r="C179" s="290" t="s">
        <v>1025</v>
      </c>
      <c r="D179" s="40"/>
      <c r="E179" s="40"/>
      <c r="F179" s="40"/>
      <c r="G179" s="40"/>
      <c r="H179" s="46"/>
    </row>
    <row r="180" s="2" customFormat="1" ht="16.8" customHeight="1">
      <c r="A180" s="40"/>
      <c r="B180" s="46"/>
      <c r="C180" s="288" t="s">
        <v>443</v>
      </c>
      <c r="D180" s="288" t="s">
        <v>1039</v>
      </c>
      <c r="E180" s="19" t="s">
        <v>185</v>
      </c>
      <c r="F180" s="289">
        <v>148.80000000000001</v>
      </c>
      <c r="G180" s="40"/>
      <c r="H180" s="46"/>
    </row>
    <row r="181" s="2" customFormat="1" ht="16.8" customHeight="1">
      <c r="A181" s="40"/>
      <c r="B181" s="46"/>
      <c r="C181" s="288" t="s">
        <v>476</v>
      </c>
      <c r="D181" s="288" t="s">
        <v>1038</v>
      </c>
      <c r="E181" s="19" t="s">
        <v>196</v>
      </c>
      <c r="F181" s="289">
        <v>8.1150000000000002</v>
      </c>
      <c r="G181" s="40"/>
      <c r="H181" s="46"/>
    </row>
    <row r="182" s="2" customFormat="1" ht="16.8" customHeight="1">
      <c r="A182" s="40"/>
      <c r="B182" s="46"/>
      <c r="C182" s="288" t="s">
        <v>459</v>
      </c>
      <c r="D182" s="288" t="s">
        <v>460</v>
      </c>
      <c r="E182" s="19" t="s">
        <v>185</v>
      </c>
      <c r="F182" s="289">
        <v>106.764</v>
      </c>
      <c r="G182" s="40"/>
      <c r="H182" s="46"/>
    </row>
    <row r="183" s="2" customFormat="1" ht="16.8" customHeight="1">
      <c r="A183" s="40"/>
      <c r="B183" s="46"/>
      <c r="C183" s="284" t="s">
        <v>577</v>
      </c>
      <c r="D183" s="285" t="s">
        <v>577</v>
      </c>
      <c r="E183" s="286" t="s">
        <v>28</v>
      </c>
      <c r="F183" s="287">
        <v>42.5</v>
      </c>
      <c r="G183" s="40"/>
      <c r="H183" s="46"/>
    </row>
    <row r="184" s="2" customFormat="1" ht="16.8" customHeight="1">
      <c r="A184" s="40"/>
      <c r="B184" s="46"/>
      <c r="C184" s="288" t="s">
        <v>28</v>
      </c>
      <c r="D184" s="288" t="s">
        <v>188</v>
      </c>
      <c r="E184" s="19" t="s">
        <v>28</v>
      </c>
      <c r="F184" s="289">
        <v>0</v>
      </c>
      <c r="G184" s="40"/>
      <c r="H184" s="46"/>
    </row>
    <row r="185" s="2" customFormat="1" ht="16.8" customHeight="1">
      <c r="A185" s="40"/>
      <c r="B185" s="46"/>
      <c r="C185" s="288" t="s">
        <v>28</v>
      </c>
      <c r="D185" s="288" t="s">
        <v>189</v>
      </c>
      <c r="E185" s="19" t="s">
        <v>28</v>
      </c>
      <c r="F185" s="289">
        <v>0</v>
      </c>
      <c r="G185" s="40"/>
      <c r="H185" s="46"/>
    </row>
    <row r="186" s="2" customFormat="1" ht="16.8" customHeight="1">
      <c r="A186" s="40"/>
      <c r="B186" s="46"/>
      <c r="C186" s="288" t="s">
        <v>577</v>
      </c>
      <c r="D186" s="288" t="s">
        <v>655</v>
      </c>
      <c r="E186" s="19" t="s">
        <v>28</v>
      </c>
      <c r="F186" s="289">
        <v>42.5</v>
      </c>
      <c r="G186" s="40"/>
      <c r="H186" s="46"/>
    </row>
    <row r="187" s="2" customFormat="1" ht="16.8" customHeight="1">
      <c r="A187" s="40"/>
      <c r="B187" s="46"/>
      <c r="C187" s="290" t="s">
        <v>1025</v>
      </c>
      <c r="D187" s="40"/>
      <c r="E187" s="40"/>
      <c r="F187" s="40"/>
      <c r="G187" s="40"/>
      <c r="H187" s="46"/>
    </row>
    <row r="188" s="2" customFormat="1" ht="16.8" customHeight="1">
      <c r="A188" s="40"/>
      <c r="B188" s="46"/>
      <c r="C188" s="288" t="s">
        <v>454</v>
      </c>
      <c r="D188" s="288" t="s">
        <v>455</v>
      </c>
      <c r="E188" s="19" t="s">
        <v>185</v>
      </c>
      <c r="F188" s="289">
        <v>42.5</v>
      </c>
      <c r="G188" s="40"/>
      <c r="H188" s="46"/>
    </row>
    <row r="189" s="2" customFormat="1" ht="16.8" customHeight="1">
      <c r="A189" s="40"/>
      <c r="B189" s="46"/>
      <c r="C189" s="288" t="s">
        <v>459</v>
      </c>
      <c r="D189" s="288" t="s">
        <v>460</v>
      </c>
      <c r="E189" s="19" t="s">
        <v>185</v>
      </c>
      <c r="F189" s="289">
        <v>106.764</v>
      </c>
      <c r="G189" s="40"/>
      <c r="H189" s="46"/>
    </row>
    <row r="190" s="2" customFormat="1" ht="16.8" customHeight="1">
      <c r="A190" s="40"/>
      <c r="B190" s="46"/>
      <c r="C190" s="284" t="s">
        <v>114</v>
      </c>
      <c r="D190" s="285" t="s">
        <v>114</v>
      </c>
      <c r="E190" s="286" t="s">
        <v>28</v>
      </c>
      <c r="F190" s="287">
        <v>757.10000000000002</v>
      </c>
      <c r="G190" s="40"/>
      <c r="H190" s="46"/>
    </row>
    <row r="191" s="2" customFormat="1" ht="16.8" customHeight="1">
      <c r="A191" s="40"/>
      <c r="B191" s="46"/>
      <c r="C191" s="288" t="s">
        <v>28</v>
      </c>
      <c r="D191" s="288" t="s">
        <v>188</v>
      </c>
      <c r="E191" s="19" t="s">
        <v>28</v>
      </c>
      <c r="F191" s="289">
        <v>0</v>
      </c>
      <c r="G191" s="40"/>
      <c r="H191" s="46"/>
    </row>
    <row r="192" s="2" customFormat="1" ht="16.8" customHeight="1">
      <c r="A192" s="40"/>
      <c r="B192" s="46"/>
      <c r="C192" s="288" t="s">
        <v>28</v>
      </c>
      <c r="D192" s="288" t="s">
        <v>189</v>
      </c>
      <c r="E192" s="19" t="s">
        <v>28</v>
      </c>
      <c r="F192" s="289">
        <v>0</v>
      </c>
      <c r="G192" s="40"/>
      <c r="H192" s="46"/>
    </row>
    <row r="193" s="2" customFormat="1" ht="16.8" customHeight="1">
      <c r="A193" s="40"/>
      <c r="B193" s="46"/>
      <c r="C193" s="288" t="s">
        <v>28</v>
      </c>
      <c r="D193" s="288" t="s">
        <v>282</v>
      </c>
      <c r="E193" s="19" t="s">
        <v>28</v>
      </c>
      <c r="F193" s="289">
        <v>0</v>
      </c>
      <c r="G193" s="40"/>
      <c r="H193" s="46"/>
    </row>
    <row r="194" s="2" customFormat="1" ht="16.8" customHeight="1">
      <c r="A194" s="40"/>
      <c r="B194" s="46"/>
      <c r="C194" s="288" t="s">
        <v>114</v>
      </c>
      <c r="D194" s="288" t="s">
        <v>447</v>
      </c>
      <c r="E194" s="19" t="s">
        <v>28</v>
      </c>
      <c r="F194" s="289">
        <v>757.10000000000002</v>
      </c>
      <c r="G194" s="40"/>
      <c r="H194" s="46"/>
    </row>
    <row r="195" s="2" customFormat="1" ht="16.8" customHeight="1">
      <c r="A195" s="40"/>
      <c r="B195" s="46"/>
      <c r="C195" s="284" t="s">
        <v>116</v>
      </c>
      <c r="D195" s="285" t="s">
        <v>116</v>
      </c>
      <c r="E195" s="286" t="s">
        <v>28</v>
      </c>
      <c r="F195" s="287">
        <v>80</v>
      </c>
      <c r="G195" s="40"/>
      <c r="H195" s="46"/>
    </row>
    <row r="196" s="2" customFormat="1" ht="16.8" customHeight="1">
      <c r="A196" s="40"/>
      <c r="B196" s="46"/>
      <c r="C196" s="288" t="s">
        <v>28</v>
      </c>
      <c r="D196" s="288" t="s">
        <v>188</v>
      </c>
      <c r="E196" s="19" t="s">
        <v>28</v>
      </c>
      <c r="F196" s="289">
        <v>0</v>
      </c>
      <c r="G196" s="40"/>
      <c r="H196" s="46"/>
    </row>
    <row r="197" s="2" customFormat="1" ht="16.8" customHeight="1">
      <c r="A197" s="40"/>
      <c r="B197" s="46"/>
      <c r="C197" s="288" t="s">
        <v>28</v>
      </c>
      <c r="D197" s="288" t="s">
        <v>189</v>
      </c>
      <c r="E197" s="19" t="s">
        <v>28</v>
      </c>
      <c r="F197" s="289">
        <v>0</v>
      </c>
      <c r="G197" s="40"/>
      <c r="H197" s="46"/>
    </row>
    <row r="198" s="2" customFormat="1" ht="16.8" customHeight="1">
      <c r="A198" s="40"/>
      <c r="B198" s="46"/>
      <c r="C198" s="288" t="s">
        <v>116</v>
      </c>
      <c r="D198" s="288" t="s">
        <v>452</v>
      </c>
      <c r="E198" s="19" t="s">
        <v>28</v>
      </c>
      <c r="F198" s="289">
        <v>80</v>
      </c>
      <c r="G198" s="40"/>
      <c r="H198" s="46"/>
    </row>
    <row r="199" s="2" customFormat="1" ht="16.8" customHeight="1">
      <c r="A199" s="40"/>
      <c r="B199" s="46"/>
      <c r="C199" s="284" t="s">
        <v>118</v>
      </c>
      <c r="D199" s="285" t="s">
        <v>118</v>
      </c>
      <c r="E199" s="286" t="s">
        <v>28</v>
      </c>
      <c r="F199" s="287">
        <v>278.5</v>
      </c>
      <c r="G199" s="40"/>
      <c r="H199" s="46"/>
    </row>
    <row r="200" s="2" customFormat="1" ht="16.8" customHeight="1">
      <c r="A200" s="40"/>
      <c r="B200" s="46"/>
      <c r="C200" s="288" t="s">
        <v>28</v>
      </c>
      <c r="D200" s="288" t="s">
        <v>188</v>
      </c>
      <c r="E200" s="19" t="s">
        <v>28</v>
      </c>
      <c r="F200" s="289">
        <v>0</v>
      </c>
      <c r="G200" s="40"/>
      <c r="H200" s="46"/>
    </row>
    <row r="201" s="2" customFormat="1" ht="16.8" customHeight="1">
      <c r="A201" s="40"/>
      <c r="B201" s="46"/>
      <c r="C201" s="288" t="s">
        <v>28</v>
      </c>
      <c r="D201" s="288" t="s">
        <v>189</v>
      </c>
      <c r="E201" s="19" t="s">
        <v>28</v>
      </c>
      <c r="F201" s="289">
        <v>0</v>
      </c>
      <c r="G201" s="40"/>
      <c r="H201" s="46"/>
    </row>
    <row r="202" s="2" customFormat="1" ht="16.8" customHeight="1">
      <c r="A202" s="40"/>
      <c r="B202" s="46"/>
      <c r="C202" s="288" t="s">
        <v>118</v>
      </c>
      <c r="D202" s="288" t="s">
        <v>457</v>
      </c>
      <c r="E202" s="19" t="s">
        <v>28</v>
      </c>
      <c r="F202" s="289">
        <v>278.5</v>
      </c>
      <c r="G202" s="40"/>
      <c r="H202" s="46"/>
    </row>
    <row r="203" s="2" customFormat="1" ht="16.8" customHeight="1">
      <c r="A203" s="40"/>
      <c r="B203" s="46"/>
      <c r="C203" s="284" t="s">
        <v>579</v>
      </c>
      <c r="D203" s="285" t="s">
        <v>579</v>
      </c>
      <c r="E203" s="286" t="s">
        <v>28</v>
      </c>
      <c r="F203" s="287">
        <v>22.5</v>
      </c>
      <c r="G203" s="40"/>
      <c r="H203" s="46"/>
    </row>
    <row r="204" s="2" customFormat="1" ht="16.8" customHeight="1">
      <c r="A204" s="40"/>
      <c r="B204" s="46"/>
      <c r="C204" s="288" t="s">
        <v>28</v>
      </c>
      <c r="D204" s="288" t="s">
        <v>188</v>
      </c>
      <c r="E204" s="19" t="s">
        <v>28</v>
      </c>
      <c r="F204" s="289">
        <v>0</v>
      </c>
      <c r="G204" s="40"/>
      <c r="H204" s="46"/>
    </row>
    <row r="205" s="2" customFormat="1" ht="16.8" customHeight="1">
      <c r="A205" s="40"/>
      <c r="B205" s="46"/>
      <c r="C205" s="288" t="s">
        <v>28</v>
      </c>
      <c r="D205" s="288" t="s">
        <v>189</v>
      </c>
      <c r="E205" s="19" t="s">
        <v>28</v>
      </c>
      <c r="F205" s="289">
        <v>0</v>
      </c>
      <c r="G205" s="40"/>
      <c r="H205" s="46"/>
    </row>
    <row r="206" s="2" customFormat="1" ht="16.8" customHeight="1">
      <c r="A206" s="40"/>
      <c r="B206" s="46"/>
      <c r="C206" s="288" t="s">
        <v>579</v>
      </c>
      <c r="D206" s="288" t="s">
        <v>663</v>
      </c>
      <c r="E206" s="19" t="s">
        <v>28</v>
      </c>
      <c r="F206" s="289">
        <v>22.5</v>
      </c>
      <c r="G206" s="40"/>
      <c r="H206" s="46"/>
    </row>
    <row r="207" s="2" customFormat="1" ht="16.8" customHeight="1">
      <c r="A207" s="40"/>
      <c r="B207" s="46"/>
      <c r="C207" s="290" t="s">
        <v>1025</v>
      </c>
      <c r="D207" s="40"/>
      <c r="E207" s="40"/>
      <c r="F207" s="40"/>
      <c r="G207" s="40"/>
      <c r="H207" s="46"/>
    </row>
    <row r="208" s="2" customFormat="1">
      <c r="A208" s="40"/>
      <c r="B208" s="46"/>
      <c r="C208" s="288" t="s">
        <v>466</v>
      </c>
      <c r="D208" s="288" t="s">
        <v>1037</v>
      </c>
      <c r="E208" s="19" t="s">
        <v>185</v>
      </c>
      <c r="F208" s="289">
        <v>22.5</v>
      </c>
      <c r="G208" s="40"/>
      <c r="H208" s="46"/>
    </row>
    <row r="209" s="2" customFormat="1" ht="16.8" customHeight="1">
      <c r="A209" s="40"/>
      <c r="B209" s="46"/>
      <c r="C209" s="288" t="s">
        <v>476</v>
      </c>
      <c r="D209" s="288" t="s">
        <v>1038</v>
      </c>
      <c r="E209" s="19" t="s">
        <v>196</v>
      </c>
      <c r="F209" s="289">
        <v>8.1150000000000002</v>
      </c>
      <c r="G209" s="40"/>
      <c r="H209" s="46"/>
    </row>
    <row r="210" s="2" customFormat="1" ht="16.8" customHeight="1">
      <c r="A210" s="40"/>
      <c r="B210" s="46"/>
      <c r="C210" s="288" t="s">
        <v>471</v>
      </c>
      <c r="D210" s="288" t="s">
        <v>472</v>
      </c>
      <c r="E210" s="19" t="s">
        <v>185</v>
      </c>
      <c r="F210" s="289">
        <v>23.175000000000001</v>
      </c>
      <c r="G210" s="40"/>
      <c r="H210" s="46"/>
    </row>
    <row r="211" s="2" customFormat="1" ht="16.8" customHeight="1">
      <c r="A211" s="40"/>
      <c r="B211" s="46"/>
      <c r="C211" s="284" t="s">
        <v>190</v>
      </c>
      <c r="D211" s="285" t="s">
        <v>190</v>
      </c>
      <c r="E211" s="286" t="s">
        <v>28</v>
      </c>
      <c r="F211" s="287">
        <v>29.5</v>
      </c>
      <c r="G211" s="40"/>
      <c r="H211" s="46"/>
    </row>
    <row r="212" s="2" customFormat="1" ht="16.8" customHeight="1">
      <c r="A212" s="40"/>
      <c r="B212" s="46"/>
      <c r="C212" s="288" t="s">
        <v>28</v>
      </c>
      <c r="D212" s="288" t="s">
        <v>188</v>
      </c>
      <c r="E212" s="19" t="s">
        <v>28</v>
      </c>
      <c r="F212" s="289">
        <v>0</v>
      </c>
      <c r="G212" s="40"/>
      <c r="H212" s="46"/>
    </row>
    <row r="213" s="2" customFormat="1" ht="16.8" customHeight="1">
      <c r="A213" s="40"/>
      <c r="B213" s="46"/>
      <c r="C213" s="288" t="s">
        <v>28</v>
      </c>
      <c r="D213" s="288" t="s">
        <v>189</v>
      </c>
      <c r="E213" s="19" t="s">
        <v>28</v>
      </c>
      <c r="F213" s="289">
        <v>0</v>
      </c>
      <c r="G213" s="40"/>
      <c r="H213" s="46"/>
    </row>
    <row r="214" s="2" customFormat="1" ht="16.8" customHeight="1">
      <c r="A214" s="40"/>
      <c r="B214" s="46"/>
      <c r="C214" s="288" t="s">
        <v>190</v>
      </c>
      <c r="D214" s="288" t="s">
        <v>191</v>
      </c>
      <c r="E214" s="19" t="s">
        <v>28</v>
      </c>
      <c r="F214" s="289">
        <v>29.5</v>
      </c>
      <c r="G214" s="40"/>
      <c r="H214" s="46"/>
    </row>
    <row r="215" s="2" customFormat="1" ht="16.8" customHeight="1">
      <c r="A215" s="40"/>
      <c r="B215" s="46"/>
      <c r="C215" s="284" t="s">
        <v>581</v>
      </c>
      <c r="D215" s="285" t="s">
        <v>581</v>
      </c>
      <c r="E215" s="286" t="s">
        <v>28</v>
      </c>
      <c r="F215" s="287">
        <v>4</v>
      </c>
      <c r="G215" s="40"/>
      <c r="H215" s="46"/>
    </row>
    <row r="216" s="2" customFormat="1" ht="16.8" customHeight="1">
      <c r="A216" s="40"/>
      <c r="B216" s="46"/>
      <c r="C216" s="288" t="s">
        <v>28</v>
      </c>
      <c r="D216" s="288" t="s">
        <v>188</v>
      </c>
      <c r="E216" s="19" t="s">
        <v>28</v>
      </c>
      <c r="F216" s="289">
        <v>0</v>
      </c>
      <c r="G216" s="40"/>
      <c r="H216" s="46"/>
    </row>
    <row r="217" s="2" customFormat="1" ht="16.8" customHeight="1">
      <c r="A217" s="40"/>
      <c r="B217" s="46"/>
      <c r="C217" s="288" t="s">
        <v>28</v>
      </c>
      <c r="D217" s="288" t="s">
        <v>189</v>
      </c>
      <c r="E217" s="19" t="s">
        <v>28</v>
      </c>
      <c r="F217" s="289">
        <v>0</v>
      </c>
      <c r="G217" s="40"/>
      <c r="H217" s="46"/>
    </row>
    <row r="218" s="2" customFormat="1" ht="16.8" customHeight="1">
      <c r="A218" s="40"/>
      <c r="B218" s="46"/>
      <c r="C218" s="288" t="s">
        <v>581</v>
      </c>
      <c r="D218" s="288" t="s">
        <v>652</v>
      </c>
      <c r="E218" s="19" t="s">
        <v>28</v>
      </c>
      <c r="F218" s="289">
        <v>4</v>
      </c>
      <c r="G218" s="40"/>
      <c r="H218" s="46"/>
    </row>
    <row r="219" s="2" customFormat="1" ht="16.8" customHeight="1">
      <c r="A219" s="40"/>
      <c r="B219" s="46"/>
      <c r="C219" s="290" t="s">
        <v>1025</v>
      </c>
      <c r="D219" s="40"/>
      <c r="E219" s="40"/>
      <c r="F219" s="40"/>
      <c r="G219" s="40"/>
      <c r="H219" s="46"/>
    </row>
    <row r="220" s="2" customFormat="1" ht="16.8" customHeight="1">
      <c r="A220" s="40"/>
      <c r="B220" s="46"/>
      <c r="C220" s="288" t="s">
        <v>449</v>
      </c>
      <c r="D220" s="288" t="s">
        <v>450</v>
      </c>
      <c r="E220" s="19" t="s">
        <v>185</v>
      </c>
      <c r="F220" s="289">
        <v>4</v>
      </c>
      <c r="G220" s="40"/>
      <c r="H220" s="46"/>
    </row>
    <row r="221" s="2" customFormat="1" ht="16.8" customHeight="1">
      <c r="A221" s="40"/>
      <c r="B221" s="46"/>
      <c r="C221" s="288" t="s">
        <v>459</v>
      </c>
      <c r="D221" s="288" t="s">
        <v>460</v>
      </c>
      <c r="E221" s="19" t="s">
        <v>185</v>
      </c>
      <c r="F221" s="289">
        <v>106.764</v>
      </c>
      <c r="G221" s="40"/>
      <c r="H221" s="46"/>
    </row>
    <row r="222" s="2" customFormat="1" ht="16.8" customHeight="1">
      <c r="A222" s="40"/>
      <c r="B222" s="46"/>
      <c r="C222" s="284" t="s">
        <v>1040</v>
      </c>
      <c r="D222" s="285" t="s">
        <v>1040</v>
      </c>
      <c r="E222" s="286" t="s">
        <v>28</v>
      </c>
      <c r="F222" s="287">
        <v>22.725000000000001</v>
      </c>
      <c r="G222" s="40"/>
      <c r="H222" s="46"/>
    </row>
    <row r="223" s="2" customFormat="1" ht="16.8" customHeight="1">
      <c r="A223" s="40"/>
      <c r="B223" s="46"/>
      <c r="C223" s="288" t="s">
        <v>28</v>
      </c>
      <c r="D223" s="288" t="s">
        <v>1033</v>
      </c>
      <c r="E223" s="19" t="s">
        <v>28</v>
      </c>
      <c r="F223" s="289">
        <v>0</v>
      </c>
      <c r="G223" s="40"/>
      <c r="H223" s="46"/>
    </row>
    <row r="224" s="2" customFormat="1" ht="16.8" customHeight="1">
      <c r="A224" s="40"/>
      <c r="B224" s="46"/>
      <c r="C224" s="288" t="s">
        <v>28</v>
      </c>
      <c r="D224" s="288" t="s">
        <v>1034</v>
      </c>
      <c r="E224" s="19" t="s">
        <v>28</v>
      </c>
      <c r="F224" s="289">
        <v>0</v>
      </c>
      <c r="G224" s="40"/>
      <c r="H224" s="46"/>
    </row>
    <row r="225" s="2" customFormat="1" ht="16.8" customHeight="1">
      <c r="A225" s="40"/>
      <c r="B225" s="46"/>
      <c r="C225" s="288" t="s">
        <v>28</v>
      </c>
      <c r="D225" s="288" t="s">
        <v>1041</v>
      </c>
      <c r="E225" s="19" t="s">
        <v>28</v>
      </c>
      <c r="F225" s="289">
        <v>13.5</v>
      </c>
      <c r="G225" s="40"/>
      <c r="H225" s="46"/>
    </row>
    <row r="226" s="2" customFormat="1" ht="16.8" customHeight="1">
      <c r="A226" s="40"/>
      <c r="B226" s="46"/>
      <c r="C226" s="288" t="s">
        <v>28</v>
      </c>
      <c r="D226" s="288" t="s">
        <v>1042</v>
      </c>
      <c r="E226" s="19" t="s">
        <v>28</v>
      </c>
      <c r="F226" s="289">
        <v>9.2249999999999996</v>
      </c>
      <c r="G226" s="40"/>
      <c r="H226" s="46"/>
    </row>
    <row r="227" s="2" customFormat="1" ht="16.8" customHeight="1">
      <c r="A227" s="40"/>
      <c r="B227" s="46"/>
      <c r="C227" s="288" t="s">
        <v>1040</v>
      </c>
      <c r="D227" s="288" t="s">
        <v>233</v>
      </c>
      <c r="E227" s="19" t="s">
        <v>28</v>
      </c>
      <c r="F227" s="289">
        <v>22.725000000000001</v>
      </c>
      <c r="G227" s="40"/>
      <c r="H227" s="46"/>
    </row>
    <row r="228" s="2" customFormat="1" ht="16.8" customHeight="1">
      <c r="A228" s="40"/>
      <c r="B228" s="46"/>
      <c r="C228" s="284" t="s">
        <v>1069</v>
      </c>
      <c r="D228" s="285" t="s">
        <v>1069</v>
      </c>
      <c r="E228" s="286" t="s">
        <v>28</v>
      </c>
      <c r="F228" s="287">
        <v>1.8</v>
      </c>
      <c r="G228" s="40"/>
      <c r="H228" s="46"/>
    </row>
    <row r="229" s="2" customFormat="1" ht="16.8" customHeight="1">
      <c r="A229" s="40"/>
      <c r="B229" s="46"/>
      <c r="C229" s="288" t="s">
        <v>28</v>
      </c>
      <c r="D229" s="288" t="s">
        <v>1067</v>
      </c>
      <c r="E229" s="19" t="s">
        <v>28</v>
      </c>
      <c r="F229" s="289">
        <v>0</v>
      </c>
      <c r="G229" s="40"/>
      <c r="H229" s="46"/>
    </row>
    <row r="230" s="2" customFormat="1" ht="16.8" customHeight="1">
      <c r="A230" s="40"/>
      <c r="B230" s="46"/>
      <c r="C230" s="288" t="s">
        <v>1069</v>
      </c>
      <c r="D230" s="288" t="s">
        <v>1070</v>
      </c>
      <c r="E230" s="19" t="s">
        <v>28</v>
      </c>
      <c r="F230" s="289">
        <v>1.8</v>
      </c>
      <c r="G230" s="40"/>
      <c r="H230" s="46"/>
    </row>
    <row r="231" s="2" customFormat="1" ht="16.8" customHeight="1">
      <c r="A231" s="40"/>
      <c r="B231" s="46"/>
      <c r="C231" s="284" t="s">
        <v>121</v>
      </c>
      <c r="D231" s="285" t="s">
        <v>121</v>
      </c>
      <c r="E231" s="286" t="s">
        <v>28</v>
      </c>
      <c r="F231" s="287">
        <v>77</v>
      </c>
      <c r="G231" s="40"/>
      <c r="H231" s="46"/>
    </row>
    <row r="232" s="2" customFormat="1" ht="16.8" customHeight="1">
      <c r="A232" s="40"/>
      <c r="B232" s="46"/>
      <c r="C232" s="288" t="s">
        <v>28</v>
      </c>
      <c r="D232" s="288" t="s">
        <v>188</v>
      </c>
      <c r="E232" s="19" t="s">
        <v>28</v>
      </c>
      <c r="F232" s="289">
        <v>0</v>
      </c>
      <c r="G232" s="40"/>
      <c r="H232" s="46"/>
    </row>
    <row r="233" s="2" customFormat="1" ht="16.8" customHeight="1">
      <c r="A233" s="40"/>
      <c r="B233" s="46"/>
      <c r="C233" s="288" t="s">
        <v>28</v>
      </c>
      <c r="D233" s="288" t="s">
        <v>189</v>
      </c>
      <c r="E233" s="19" t="s">
        <v>28</v>
      </c>
      <c r="F233" s="289">
        <v>0</v>
      </c>
      <c r="G233" s="40"/>
      <c r="H233" s="46"/>
    </row>
    <row r="234" s="2" customFormat="1" ht="16.8" customHeight="1">
      <c r="A234" s="40"/>
      <c r="B234" s="46"/>
      <c r="C234" s="288" t="s">
        <v>28</v>
      </c>
      <c r="D234" s="288" t="s">
        <v>282</v>
      </c>
      <c r="E234" s="19" t="s">
        <v>28</v>
      </c>
      <c r="F234" s="289">
        <v>0</v>
      </c>
      <c r="G234" s="40"/>
      <c r="H234" s="46"/>
    </row>
    <row r="235" s="2" customFormat="1" ht="16.8" customHeight="1">
      <c r="A235" s="40"/>
      <c r="B235" s="46"/>
      <c r="C235" s="288" t="s">
        <v>121</v>
      </c>
      <c r="D235" s="288" t="s">
        <v>283</v>
      </c>
      <c r="E235" s="19" t="s">
        <v>28</v>
      </c>
      <c r="F235" s="289">
        <v>77</v>
      </c>
      <c r="G235" s="40"/>
      <c r="H235" s="46"/>
    </row>
    <row r="236" s="2" customFormat="1" ht="16.8" customHeight="1">
      <c r="A236" s="40"/>
      <c r="B236" s="46"/>
      <c r="C236" s="284" t="s">
        <v>1045</v>
      </c>
      <c r="D236" s="285" t="s">
        <v>1045</v>
      </c>
      <c r="E236" s="286" t="s">
        <v>28</v>
      </c>
      <c r="F236" s="287">
        <v>80.019999999999996</v>
      </c>
      <c r="G236" s="40"/>
      <c r="H236" s="46"/>
    </row>
    <row r="237" s="2" customFormat="1" ht="16.8" customHeight="1">
      <c r="A237" s="40"/>
      <c r="B237" s="46"/>
      <c r="C237" s="288" t="s">
        <v>28</v>
      </c>
      <c r="D237" s="288" t="s">
        <v>1033</v>
      </c>
      <c r="E237" s="19" t="s">
        <v>28</v>
      </c>
      <c r="F237" s="289">
        <v>0</v>
      </c>
      <c r="G237" s="40"/>
      <c r="H237" s="46"/>
    </row>
    <row r="238" s="2" customFormat="1" ht="16.8" customHeight="1">
      <c r="A238" s="40"/>
      <c r="B238" s="46"/>
      <c r="C238" s="288" t="s">
        <v>28</v>
      </c>
      <c r="D238" s="288" t="s">
        <v>1034</v>
      </c>
      <c r="E238" s="19" t="s">
        <v>28</v>
      </c>
      <c r="F238" s="289">
        <v>0</v>
      </c>
      <c r="G238" s="40"/>
      <c r="H238" s="46"/>
    </row>
    <row r="239" s="2" customFormat="1" ht="16.8" customHeight="1">
      <c r="A239" s="40"/>
      <c r="B239" s="46"/>
      <c r="C239" s="288" t="s">
        <v>28</v>
      </c>
      <c r="D239" s="288" t="s">
        <v>1046</v>
      </c>
      <c r="E239" s="19" t="s">
        <v>28</v>
      </c>
      <c r="F239" s="289">
        <v>59.520000000000003</v>
      </c>
      <c r="G239" s="40"/>
      <c r="H239" s="46"/>
    </row>
    <row r="240" s="2" customFormat="1" ht="16.8" customHeight="1">
      <c r="A240" s="40"/>
      <c r="B240" s="46"/>
      <c r="C240" s="288" t="s">
        <v>28</v>
      </c>
      <c r="D240" s="288" t="s">
        <v>1047</v>
      </c>
      <c r="E240" s="19" t="s">
        <v>28</v>
      </c>
      <c r="F240" s="289">
        <v>20.5</v>
      </c>
      <c r="G240" s="40"/>
      <c r="H240" s="46"/>
    </row>
    <row r="241" s="2" customFormat="1" ht="16.8" customHeight="1">
      <c r="A241" s="40"/>
      <c r="B241" s="46"/>
      <c r="C241" s="288" t="s">
        <v>1045</v>
      </c>
      <c r="D241" s="288" t="s">
        <v>233</v>
      </c>
      <c r="E241" s="19" t="s">
        <v>28</v>
      </c>
      <c r="F241" s="289">
        <v>80.019999999999996</v>
      </c>
      <c r="G241" s="40"/>
      <c r="H241" s="46"/>
    </row>
    <row r="242" s="2" customFormat="1" ht="16.8" customHeight="1">
      <c r="A242" s="40"/>
      <c r="B242" s="46"/>
      <c r="C242" s="284" t="s">
        <v>1071</v>
      </c>
      <c r="D242" s="285" t="s">
        <v>1071</v>
      </c>
      <c r="E242" s="286" t="s">
        <v>28</v>
      </c>
      <c r="F242" s="287">
        <v>4</v>
      </c>
      <c r="G242" s="40"/>
      <c r="H242" s="46"/>
    </row>
    <row r="243" s="2" customFormat="1" ht="16.8" customHeight="1">
      <c r="A243" s="40"/>
      <c r="B243" s="46"/>
      <c r="C243" s="288" t="s">
        <v>28</v>
      </c>
      <c r="D243" s="288" t="s">
        <v>1033</v>
      </c>
      <c r="E243" s="19" t="s">
        <v>28</v>
      </c>
      <c r="F243" s="289">
        <v>0</v>
      </c>
      <c r="G243" s="40"/>
      <c r="H243" s="46"/>
    </row>
    <row r="244" s="2" customFormat="1" ht="16.8" customHeight="1">
      <c r="A244" s="40"/>
      <c r="B244" s="46"/>
      <c r="C244" s="288" t="s">
        <v>28</v>
      </c>
      <c r="D244" s="288" t="s">
        <v>1067</v>
      </c>
      <c r="E244" s="19" t="s">
        <v>28</v>
      </c>
      <c r="F244" s="289">
        <v>0</v>
      </c>
      <c r="G244" s="40"/>
      <c r="H244" s="46"/>
    </row>
    <row r="245" s="2" customFormat="1" ht="16.8" customHeight="1">
      <c r="A245" s="40"/>
      <c r="B245" s="46"/>
      <c r="C245" s="288" t="s">
        <v>1071</v>
      </c>
      <c r="D245" s="288" t="s">
        <v>652</v>
      </c>
      <c r="E245" s="19" t="s">
        <v>28</v>
      </c>
      <c r="F245" s="289">
        <v>4</v>
      </c>
      <c r="G245" s="40"/>
      <c r="H245" s="46"/>
    </row>
    <row r="246" s="2" customFormat="1" ht="16.8" customHeight="1">
      <c r="A246" s="40"/>
      <c r="B246" s="46"/>
      <c r="C246" s="284" t="s">
        <v>1048</v>
      </c>
      <c r="D246" s="285" t="s">
        <v>1048</v>
      </c>
      <c r="E246" s="286" t="s">
        <v>28</v>
      </c>
      <c r="F246" s="287">
        <v>13.292999999999999</v>
      </c>
      <c r="G246" s="40"/>
      <c r="H246" s="46"/>
    </row>
    <row r="247" s="2" customFormat="1" ht="16.8" customHeight="1">
      <c r="A247" s="40"/>
      <c r="B247" s="46"/>
      <c r="C247" s="288" t="s">
        <v>28</v>
      </c>
      <c r="D247" s="288" t="s">
        <v>1033</v>
      </c>
      <c r="E247" s="19" t="s">
        <v>28</v>
      </c>
      <c r="F247" s="289">
        <v>0</v>
      </c>
      <c r="G247" s="40"/>
      <c r="H247" s="46"/>
    </row>
    <row r="248" s="2" customFormat="1" ht="16.8" customHeight="1">
      <c r="A248" s="40"/>
      <c r="B248" s="46"/>
      <c r="C248" s="288" t="s">
        <v>28</v>
      </c>
      <c r="D248" s="288" t="s">
        <v>1034</v>
      </c>
      <c r="E248" s="19" t="s">
        <v>28</v>
      </c>
      <c r="F248" s="289">
        <v>0</v>
      </c>
      <c r="G248" s="40"/>
      <c r="H248" s="46"/>
    </row>
    <row r="249" s="2" customFormat="1" ht="16.8" customHeight="1">
      <c r="A249" s="40"/>
      <c r="B249" s="46"/>
      <c r="C249" s="288" t="s">
        <v>28</v>
      </c>
      <c r="D249" s="288" t="s">
        <v>1049</v>
      </c>
      <c r="E249" s="19" t="s">
        <v>28</v>
      </c>
      <c r="F249" s="289">
        <v>5.3570000000000002</v>
      </c>
      <c r="G249" s="40"/>
      <c r="H249" s="46"/>
    </row>
    <row r="250" s="2" customFormat="1" ht="16.8" customHeight="1">
      <c r="A250" s="40"/>
      <c r="B250" s="46"/>
      <c r="C250" s="288" t="s">
        <v>1050</v>
      </c>
      <c r="D250" s="288" t="s">
        <v>1051</v>
      </c>
      <c r="E250" s="19" t="s">
        <v>28</v>
      </c>
      <c r="F250" s="289">
        <v>7.9359999999999999</v>
      </c>
      <c r="G250" s="40"/>
      <c r="H250" s="46"/>
    </row>
    <row r="251" s="2" customFormat="1" ht="16.8" customHeight="1">
      <c r="A251" s="40"/>
      <c r="B251" s="46"/>
      <c r="C251" s="288" t="s">
        <v>1048</v>
      </c>
      <c r="D251" s="288" t="s">
        <v>233</v>
      </c>
      <c r="E251" s="19" t="s">
        <v>28</v>
      </c>
      <c r="F251" s="289">
        <v>13.292999999999999</v>
      </c>
      <c r="G251" s="40"/>
      <c r="H251" s="46"/>
    </row>
    <row r="252" s="2" customFormat="1" ht="16.8" customHeight="1">
      <c r="A252" s="40"/>
      <c r="B252" s="46"/>
      <c r="C252" s="284" t="s">
        <v>1072</v>
      </c>
      <c r="D252" s="285" t="s">
        <v>1072</v>
      </c>
      <c r="E252" s="286" t="s">
        <v>28</v>
      </c>
      <c r="F252" s="287">
        <v>3.7120000000000002</v>
      </c>
      <c r="G252" s="40"/>
      <c r="H252" s="46"/>
    </row>
    <row r="253" s="2" customFormat="1" ht="16.8" customHeight="1">
      <c r="A253" s="40"/>
      <c r="B253" s="46"/>
      <c r="C253" s="288" t="s">
        <v>1072</v>
      </c>
      <c r="D253" s="288" t="s">
        <v>1073</v>
      </c>
      <c r="E253" s="19" t="s">
        <v>28</v>
      </c>
      <c r="F253" s="289">
        <v>3.7120000000000002</v>
      </c>
      <c r="G253" s="40"/>
      <c r="H253" s="46"/>
    </row>
    <row r="254" s="2" customFormat="1" ht="16.8" customHeight="1">
      <c r="A254" s="40"/>
      <c r="B254" s="46"/>
      <c r="C254" s="284" t="s">
        <v>1050</v>
      </c>
      <c r="D254" s="285" t="s">
        <v>1050</v>
      </c>
      <c r="E254" s="286" t="s">
        <v>28</v>
      </c>
      <c r="F254" s="287">
        <v>7.9359999999999999</v>
      </c>
      <c r="G254" s="40"/>
      <c r="H254" s="46"/>
    </row>
    <row r="255" s="2" customFormat="1" ht="16.8" customHeight="1">
      <c r="A255" s="40"/>
      <c r="B255" s="46"/>
      <c r="C255" s="288" t="s">
        <v>1050</v>
      </c>
      <c r="D255" s="288" t="s">
        <v>1051</v>
      </c>
      <c r="E255" s="19" t="s">
        <v>28</v>
      </c>
      <c r="F255" s="289">
        <v>7.9359999999999999</v>
      </c>
      <c r="G255" s="40"/>
      <c r="H255" s="46"/>
    </row>
    <row r="256" s="2" customFormat="1" ht="16.8" customHeight="1">
      <c r="A256" s="40"/>
      <c r="B256" s="46"/>
      <c r="C256" s="284" t="s">
        <v>1074</v>
      </c>
      <c r="D256" s="285" t="s">
        <v>1074</v>
      </c>
      <c r="E256" s="286" t="s">
        <v>28</v>
      </c>
      <c r="F256" s="287">
        <v>1.8560000000000001</v>
      </c>
      <c r="G256" s="40"/>
      <c r="H256" s="46"/>
    </row>
    <row r="257" s="2" customFormat="1" ht="16.8" customHeight="1">
      <c r="A257" s="40"/>
      <c r="B257" s="46"/>
      <c r="C257" s="288" t="s">
        <v>28</v>
      </c>
      <c r="D257" s="288" t="s">
        <v>1067</v>
      </c>
      <c r="E257" s="19" t="s">
        <v>28</v>
      </c>
      <c r="F257" s="289">
        <v>0</v>
      </c>
      <c r="G257" s="40"/>
      <c r="H257" s="46"/>
    </row>
    <row r="258" s="2" customFormat="1" ht="16.8" customHeight="1">
      <c r="A258" s="40"/>
      <c r="B258" s="46"/>
      <c r="C258" s="288" t="s">
        <v>28</v>
      </c>
      <c r="D258" s="288" t="s">
        <v>1075</v>
      </c>
      <c r="E258" s="19" t="s">
        <v>28</v>
      </c>
      <c r="F258" s="289">
        <v>0.57599999999999996</v>
      </c>
      <c r="G258" s="40"/>
      <c r="H258" s="46"/>
    </row>
    <row r="259" s="2" customFormat="1" ht="16.8" customHeight="1">
      <c r="A259" s="40"/>
      <c r="B259" s="46"/>
      <c r="C259" s="288" t="s">
        <v>1076</v>
      </c>
      <c r="D259" s="288" t="s">
        <v>1077</v>
      </c>
      <c r="E259" s="19" t="s">
        <v>28</v>
      </c>
      <c r="F259" s="289">
        <v>1.28</v>
      </c>
      <c r="G259" s="40"/>
      <c r="H259" s="46"/>
    </row>
    <row r="260" s="2" customFormat="1" ht="16.8" customHeight="1">
      <c r="A260" s="40"/>
      <c r="B260" s="46"/>
      <c r="C260" s="288" t="s">
        <v>1074</v>
      </c>
      <c r="D260" s="288" t="s">
        <v>233</v>
      </c>
      <c r="E260" s="19" t="s">
        <v>28</v>
      </c>
      <c r="F260" s="289">
        <v>1.8560000000000001</v>
      </c>
      <c r="G260" s="40"/>
      <c r="H260" s="46"/>
    </row>
    <row r="261" s="2" customFormat="1" ht="16.8" customHeight="1">
      <c r="A261" s="40"/>
      <c r="B261" s="46"/>
      <c r="C261" s="284" t="s">
        <v>1076</v>
      </c>
      <c r="D261" s="285" t="s">
        <v>1076</v>
      </c>
      <c r="E261" s="286" t="s">
        <v>28</v>
      </c>
      <c r="F261" s="287">
        <v>1.28</v>
      </c>
      <c r="G261" s="40"/>
      <c r="H261" s="46"/>
    </row>
    <row r="262" s="2" customFormat="1" ht="16.8" customHeight="1">
      <c r="A262" s="40"/>
      <c r="B262" s="46"/>
      <c r="C262" s="288" t="s">
        <v>1076</v>
      </c>
      <c r="D262" s="288" t="s">
        <v>1077</v>
      </c>
      <c r="E262" s="19" t="s">
        <v>28</v>
      </c>
      <c r="F262" s="289">
        <v>1.28</v>
      </c>
      <c r="G262" s="40"/>
      <c r="H262" s="46"/>
    </row>
    <row r="263" s="2" customFormat="1" ht="16.8" customHeight="1">
      <c r="A263" s="40"/>
      <c r="B263" s="46"/>
      <c r="C263" s="284" t="s">
        <v>1052</v>
      </c>
      <c r="D263" s="285" t="s">
        <v>1052</v>
      </c>
      <c r="E263" s="286" t="s">
        <v>28</v>
      </c>
      <c r="F263" s="287">
        <v>136.58000000000001</v>
      </c>
      <c r="G263" s="40"/>
      <c r="H263" s="46"/>
    </row>
    <row r="264" s="2" customFormat="1" ht="16.8" customHeight="1">
      <c r="A264" s="40"/>
      <c r="B264" s="46"/>
      <c r="C264" s="288" t="s">
        <v>28</v>
      </c>
      <c r="D264" s="288" t="s">
        <v>1078</v>
      </c>
      <c r="E264" s="19" t="s">
        <v>28</v>
      </c>
      <c r="F264" s="289">
        <v>93.051000000000002</v>
      </c>
      <c r="G264" s="40"/>
      <c r="H264" s="46"/>
    </row>
    <row r="265" s="2" customFormat="1" ht="16.8" customHeight="1">
      <c r="A265" s="40"/>
      <c r="B265" s="46"/>
      <c r="C265" s="288" t="s">
        <v>1053</v>
      </c>
      <c r="D265" s="288" t="s">
        <v>1079</v>
      </c>
      <c r="E265" s="19" t="s">
        <v>28</v>
      </c>
      <c r="F265" s="289">
        <v>9.2249999999999996</v>
      </c>
      <c r="G265" s="40"/>
      <c r="H265" s="46"/>
    </row>
    <row r="266" s="2" customFormat="1" ht="16.8" customHeight="1">
      <c r="A266" s="40"/>
      <c r="B266" s="46"/>
      <c r="C266" s="288" t="s">
        <v>28</v>
      </c>
      <c r="D266" s="288" t="s">
        <v>124</v>
      </c>
      <c r="E266" s="19" t="s">
        <v>28</v>
      </c>
      <c r="F266" s="289">
        <v>34.304000000000002</v>
      </c>
      <c r="G266" s="40"/>
      <c r="H266" s="46"/>
    </row>
    <row r="267" s="2" customFormat="1" ht="16.8" customHeight="1">
      <c r="A267" s="40"/>
      <c r="B267" s="46"/>
      <c r="C267" s="288" t="s">
        <v>1052</v>
      </c>
      <c r="D267" s="288" t="s">
        <v>233</v>
      </c>
      <c r="E267" s="19" t="s">
        <v>28</v>
      </c>
      <c r="F267" s="289">
        <v>136.58000000000001</v>
      </c>
      <c r="G267" s="40"/>
      <c r="H267" s="46"/>
    </row>
    <row r="268" s="2" customFormat="1" ht="16.8" customHeight="1">
      <c r="A268" s="40"/>
      <c r="B268" s="46"/>
      <c r="C268" s="284" t="s">
        <v>1053</v>
      </c>
      <c r="D268" s="285" t="s">
        <v>1053</v>
      </c>
      <c r="E268" s="286" t="s">
        <v>28</v>
      </c>
      <c r="F268" s="287">
        <v>9.2249999999999996</v>
      </c>
      <c r="G268" s="40"/>
      <c r="H268" s="46"/>
    </row>
    <row r="269" s="2" customFormat="1" ht="16.8" customHeight="1">
      <c r="A269" s="40"/>
      <c r="B269" s="46"/>
      <c r="C269" s="288" t="s">
        <v>1053</v>
      </c>
      <c r="D269" s="288" t="s">
        <v>1079</v>
      </c>
      <c r="E269" s="19" t="s">
        <v>28</v>
      </c>
      <c r="F269" s="289">
        <v>9.2249999999999996</v>
      </c>
      <c r="G269" s="40"/>
      <c r="H269" s="46"/>
    </row>
    <row r="270" s="2" customFormat="1" ht="16.8" customHeight="1">
      <c r="A270" s="40"/>
      <c r="B270" s="46"/>
      <c r="C270" s="284" t="s">
        <v>1054</v>
      </c>
      <c r="D270" s="285" t="s">
        <v>1054</v>
      </c>
      <c r="E270" s="286" t="s">
        <v>28</v>
      </c>
      <c r="F270" s="287">
        <v>70.114999999999995</v>
      </c>
      <c r="G270" s="40"/>
      <c r="H270" s="46"/>
    </row>
    <row r="271" s="2" customFormat="1" ht="16.8" customHeight="1">
      <c r="A271" s="40"/>
      <c r="B271" s="46"/>
      <c r="C271" s="288" t="s">
        <v>28</v>
      </c>
      <c r="D271" s="288" t="s">
        <v>1080</v>
      </c>
      <c r="E271" s="19" t="s">
        <v>28</v>
      </c>
      <c r="F271" s="289">
        <v>26.585999999999999</v>
      </c>
      <c r="G271" s="40"/>
      <c r="H271" s="46"/>
    </row>
    <row r="272" s="2" customFormat="1" ht="16.8" customHeight="1">
      <c r="A272" s="40"/>
      <c r="B272" s="46"/>
      <c r="C272" s="288" t="s">
        <v>28</v>
      </c>
      <c r="D272" s="288" t="s">
        <v>1053</v>
      </c>
      <c r="E272" s="19" t="s">
        <v>28</v>
      </c>
      <c r="F272" s="289">
        <v>9.2249999999999996</v>
      </c>
      <c r="G272" s="40"/>
      <c r="H272" s="46"/>
    </row>
    <row r="273" s="2" customFormat="1" ht="16.8" customHeight="1">
      <c r="A273" s="40"/>
      <c r="B273" s="46"/>
      <c r="C273" s="288" t="s">
        <v>28</v>
      </c>
      <c r="D273" s="288" t="s">
        <v>199</v>
      </c>
      <c r="E273" s="19" t="s">
        <v>28</v>
      </c>
      <c r="F273" s="289">
        <v>0</v>
      </c>
      <c r="G273" s="40"/>
      <c r="H273" s="46"/>
    </row>
    <row r="274" s="2" customFormat="1" ht="16.8" customHeight="1">
      <c r="A274" s="40"/>
      <c r="B274" s="46"/>
      <c r="C274" s="288" t="s">
        <v>124</v>
      </c>
      <c r="D274" s="288" t="s">
        <v>200</v>
      </c>
      <c r="E274" s="19" t="s">
        <v>28</v>
      </c>
      <c r="F274" s="289">
        <v>34.304000000000002</v>
      </c>
      <c r="G274" s="40"/>
      <c r="H274" s="46"/>
    </row>
    <row r="275" s="2" customFormat="1" ht="16.8" customHeight="1">
      <c r="A275" s="40"/>
      <c r="B275" s="46"/>
      <c r="C275" s="288" t="s">
        <v>1054</v>
      </c>
      <c r="D275" s="288" t="s">
        <v>233</v>
      </c>
      <c r="E275" s="19" t="s">
        <v>28</v>
      </c>
      <c r="F275" s="289">
        <v>70.114999999999995</v>
      </c>
      <c r="G275" s="40"/>
      <c r="H275" s="46"/>
    </row>
    <row r="276" s="2" customFormat="1" ht="16.8" customHeight="1">
      <c r="A276" s="40"/>
      <c r="B276" s="46"/>
      <c r="C276" s="284" t="s">
        <v>124</v>
      </c>
      <c r="D276" s="285" t="s">
        <v>124</v>
      </c>
      <c r="E276" s="286" t="s">
        <v>28</v>
      </c>
      <c r="F276" s="287">
        <v>34.304000000000002</v>
      </c>
      <c r="G276" s="40"/>
      <c r="H276" s="46"/>
    </row>
    <row r="277" s="2" customFormat="1" ht="16.8" customHeight="1">
      <c r="A277" s="40"/>
      <c r="B277" s="46"/>
      <c r="C277" s="288" t="s">
        <v>28</v>
      </c>
      <c r="D277" s="288" t="s">
        <v>199</v>
      </c>
      <c r="E277" s="19" t="s">
        <v>28</v>
      </c>
      <c r="F277" s="289">
        <v>0</v>
      </c>
      <c r="G277" s="40"/>
      <c r="H277" s="46"/>
    </row>
    <row r="278" s="2" customFormat="1" ht="16.8" customHeight="1">
      <c r="A278" s="40"/>
      <c r="B278" s="46"/>
      <c r="C278" s="288" t="s">
        <v>124</v>
      </c>
      <c r="D278" s="288" t="s">
        <v>200</v>
      </c>
      <c r="E278" s="19" t="s">
        <v>28</v>
      </c>
      <c r="F278" s="289">
        <v>34.304000000000002</v>
      </c>
      <c r="G278" s="40"/>
      <c r="H278" s="46"/>
    </row>
    <row r="279" s="2" customFormat="1" ht="16.8" customHeight="1">
      <c r="A279" s="40"/>
      <c r="B279" s="46"/>
      <c r="C279" s="284" t="s">
        <v>1062</v>
      </c>
      <c r="D279" s="285" t="s">
        <v>1062</v>
      </c>
      <c r="E279" s="286" t="s">
        <v>28</v>
      </c>
      <c r="F279" s="287">
        <v>1.518</v>
      </c>
      <c r="G279" s="40"/>
      <c r="H279" s="46"/>
    </row>
    <row r="280" s="2" customFormat="1" ht="16.8" customHeight="1">
      <c r="A280" s="40"/>
      <c r="B280" s="46"/>
      <c r="C280" s="288" t="s">
        <v>28</v>
      </c>
      <c r="D280" s="288" t="s">
        <v>1033</v>
      </c>
      <c r="E280" s="19" t="s">
        <v>28</v>
      </c>
      <c r="F280" s="289">
        <v>0</v>
      </c>
      <c r="G280" s="40"/>
      <c r="H280" s="46"/>
    </row>
    <row r="281" s="2" customFormat="1" ht="16.8" customHeight="1">
      <c r="A281" s="40"/>
      <c r="B281" s="46"/>
      <c r="C281" s="288" t="s">
        <v>28</v>
      </c>
      <c r="D281" s="288" t="s">
        <v>1034</v>
      </c>
      <c r="E281" s="19" t="s">
        <v>28</v>
      </c>
      <c r="F281" s="289">
        <v>0</v>
      </c>
      <c r="G281" s="40"/>
      <c r="H281" s="46"/>
    </row>
    <row r="282" s="2" customFormat="1" ht="16.8" customHeight="1">
      <c r="A282" s="40"/>
      <c r="B282" s="46"/>
      <c r="C282" s="288" t="s">
        <v>28</v>
      </c>
      <c r="D282" s="288" t="s">
        <v>1060</v>
      </c>
      <c r="E282" s="19" t="s">
        <v>28</v>
      </c>
      <c r="F282" s="289">
        <v>0.91800000000000004</v>
      </c>
      <c r="G282" s="40"/>
      <c r="H282" s="46"/>
    </row>
    <row r="283" s="2" customFormat="1" ht="16.8" customHeight="1">
      <c r="A283" s="40"/>
      <c r="B283" s="46"/>
      <c r="C283" s="288" t="s">
        <v>28</v>
      </c>
      <c r="D283" s="288" t="s">
        <v>1061</v>
      </c>
      <c r="E283" s="19" t="s">
        <v>28</v>
      </c>
      <c r="F283" s="289">
        <v>0.59999999999999998</v>
      </c>
      <c r="G283" s="40"/>
      <c r="H283" s="46"/>
    </row>
    <row r="284" s="2" customFormat="1" ht="16.8" customHeight="1">
      <c r="A284" s="40"/>
      <c r="B284" s="46"/>
      <c r="C284" s="288" t="s">
        <v>1062</v>
      </c>
      <c r="D284" s="288" t="s">
        <v>233</v>
      </c>
      <c r="E284" s="19" t="s">
        <v>28</v>
      </c>
      <c r="F284" s="289">
        <v>1.518</v>
      </c>
      <c r="G284" s="40"/>
      <c r="H284" s="46"/>
    </row>
    <row r="285" s="2" customFormat="1" ht="16.8" customHeight="1">
      <c r="A285" s="40"/>
      <c r="B285" s="46"/>
      <c r="C285" s="284" t="s">
        <v>1081</v>
      </c>
      <c r="D285" s="285" t="s">
        <v>1081</v>
      </c>
      <c r="E285" s="286" t="s">
        <v>28</v>
      </c>
      <c r="F285" s="287">
        <v>12.992000000000001</v>
      </c>
      <c r="G285" s="40"/>
      <c r="H285" s="46"/>
    </row>
    <row r="286" s="2" customFormat="1" ht="16.8" customHeight="1">
      <c r="A286" s="40"/>
      <c r="B286" s="46"/>
      <c r="C286" s="288" t="s">
        <v>1081</v>
      </c>
      <c r="D286" s="288" t="s">
        <v>1082</v>
      </c>
      <c r="E286" s="19" t="s">
        <v>28</v>
      </c>
      <c r="F286" s="289">
        <v>12.992000000000001</v>
      </c>
      <c r="G286" s="40"/>
      <c r="H286" s="46"/>
    </row>
    <row r="287" s="2" customFormat="1" ht="16.8" customHeight="1">
      <c r="A287" s="40"/>
      <c r="B287" s="46"/>
      <c r="C287" s="284" t="s">
        <v>582</v>
      </c>
      <c r="D287" s="285" t="s">
        <v>582</v>
      </c>
      <c r="E287" s="286" t="s">
        <v>28</v>
      </c>
      <c r="F287" s="287">
        <v>298</v>
      </c>
      <c r="G287" s="40"/>
      <c r="H287" s="46"/>
    </row>
    <row r="288" s="2" customFormat="1" ht="16.8" customHeight="1">
      <c r="A288" s="40"/>
      <c r="B288" s="46"/>
      <c r="C288" s="288" t="s">
        <v>28</v>
      </c>
      <c r="D288" s="288" t="s">
        <v>188</v>
      </c>
      <c r="E288" s="19" t="s">
        <v>28</v>
      </c>
      <c r="F288" s="289">
        <v>0</v>
      </c>
      <c r="G288" s="40"/>
      <c r="H288" s="46"/>
    </row>
    <row r="289" s="2" customFormat="1" ht="16.8" customHeight="1">
      <c r="A289" s="40"/>
      <c r="B289" s="46"/>
      <c r="C289" s="288" t="s">
        <v>28</v>
      </c>
      <c r="D289" s="288" t="s">
        <v>189</v>
      </c>
      <c r="E289" s="19" t="s">
        <v>28</v>
      </c>
      <c r="F289" s="289">
        <v>0</v>
      </c>
      <c r="G289" s="40"/>
      <c r="H289" s="46"/>
    </row>
    <row r="290" s="2" customFormat="1" ht="16.8" customHeight="1">
      <c r="A290" s="40"/>
      <c r="B290" s="46"/>
      <c r="C290" s="288" t="s">
        <v>582</v>
      </c>
      <c r="D290" s="288" t="s">
        <v>583</v>
      </c>
      <c r="E290" s="19" t="s">
        <v>28</v>
      </c>
      <c r="F290" s="289">
        <v>298</v>
      </c>
      <c r="G290" s="40"/>
      <c r="H290" s="46"/>
    </row>
    <row r="291" s="2" customFormat="1" ht="16.8" customHeight="1">
      <c r="A291" s="40"/>
      <c r="B291" s="46"/>
      <c r="C291" s="290" t="s">
        <v>1025</v>
      </c>
      <c r="D291" s="40"/>
      <c r="E291" s="40"/>
      <c r="F291" s="40"/>
      <c r="G291" s="40"/>
      <c r="H291" s="46"/>
    </row>
    <row r="292" s="2" customFormat="1" ht="16.8" customHeight="1">
      <c r="A292" s="40"/>
      <c r="B292" s="46"/>
      <c r="C292" s="288" t="s">
        <v>275</v>
      </c>
      <c r="D292" s="288" t="s">
        <v>1027</v>
      </c>
      <c r="E292" s="19" t="s">
        <v>166</v>
      </c>
      <c r="F292" s="289">
        <v>298</v>
      </c>
      <c r="G292" s="40"/>
      <c r="H292" s="46"/>
    </row>
    <row r="293" s="2" customFormat="1" ht="16.8" customHeight="1">
      <c r="A293" s="40"/>
      <c r="B293" s="46"/>
      <c r="C293" s="288" t="s">
        <v>600</v>
      </c>
      <c r="D293" s="288" t="s">
        <v>1083</v>
      </c>
      <c r="E293" s="19" t="s">
        <v>166</v>
      </c>
      <c r="F293" s="289">
        <v>298</v>
      </c>
      <c r="G293" s="40"/>
      <c r="H293" s="46"/>
    </row>
    <row r="294" s="2" customFormat="1">
      <c r="A294" s="40"/>
      <c r="B294" s="46"/>
      <c r="C294" s="288" t="s">
        <v>613</v>
      </c>
      <c r="D294" s="288" t="s">
        <v>1084</v>
      </c>
      <c r="E294" s="19" t="s">
        <v>166</v>
      </c>
      <c r="F294" s="289">
        <v>298</v>
      </c>
      <c r="G294" s="40"/>
      <c r="H294" s="46"/>
    </row>
    <row r="295" s="2" customFormat="1" ht="16.8" customHeight="1">
      <c r="A295" s="40"/>
      <c r="B295" s="46"/>
      <c r="C295" s="288" t="s">
        <v>321</v>
      </c>
      <c r="D295" s="288" t="s">
        <v>322</v>
      </c>
      <c r="E295" s="19" t="s">
        <v>166</v>
      </c>
      <c r="F295" s="289">
        <v>294.786</v>
      </c>
      <c r="G295" s="40"/>
      <c r="H295" s="46"/>
    </row>
    <row r="296" s="2" customFormat="1" ht="16.8" customHeight="1">
      <c r="A296" s="40"/>
      <c r="B296" s="46"/>
      <c r="C296" s="284" t="s">
        <v>696</v>
      </c>
      <c r="D296" s="285" t="s">
        <v>696</v>
      </c>
      <c r="E296" s="286" t="s">
        <v>28</v>
      </c>
      <c r="F296" s="287">
        <v>99.375</v>
      </c>
      <c r="G296" s="40"/>
      <c r="H296" s="46"/>
    </row>
    <row r="297" s="2" customFormat="1" ht="16.8" customHeight="1">
      <c r="A297" s="40"/>
      <c r="B297" s="46"/>
      <c r="C297" s="288" t="s">
        <v>28</v>
      </c>
      <c r="D297" s="288" t="s">
        <v>189</v>
      </c>
      <c r="E297" s="19" t="s">
        <v>28</v>
      </c>
      <c r="F297" s="289">
        <v>0</v>
      </c>
      <c r="G297" s="40"/>
      <c r="H297" s="46"/>
    </row>
    <row r="298" s="2" customFormat="1" ht="16.8" customHeight="1">
      <c r="A298" s="40"/>
      <c r="B298" s="46"/>
      <c r="C298" s="288" t="s">
        <v>28</v>
      </c>
      <c r="D298" s="288" t="s">
        <v>199</v>
      </c>
      <c r="E298" s="19" t="s">
        <v>28</v>
      </c>
      <c r="F298" s="289">
        <v>0</v>
      </c>
      <c r="G298" s="40"/>
      <c r="H298" s="46"/>
    </row>
    <row r="299" s="2" customFormat="1" ht="16.8" customHeight="1">
      <c r="A299" s="40"/>
      <c r="B299" s="46"/>
      <c r="C299" s="288" t="s">
        <v>696</v>
      </c>
      <c r="D299" s="288" t="s">
        <v>1085</v>
      </c>
      <c r="E299" s="19" t="s">
        <v>28</v>
      </c>
      <c r="F299" s="289">
        <v>99.375</v>
      </c>
      <c r="G299" s="40"/>
      <c r="H299" s="46"/>
    </row>
    <row r="300" s="2" customFormat="1" ht="16.8" customHeight="1">
      <c r="A300" s="40"/>
      <c r="B300" s="46"/>
      <c r="C300" s="284" t="s">
        <v>1063</v>
      </c>
      <c r="D300" s="285" t="s">
        <v>1063</v>
      </c>
      <c r="E300" s="286" t="s">
        <v>28</v>
      </c>
      <c r="F300" s="287">
        <v>19.376999999999999</v>
      </c>
      <c r="G300" s="40"/>
      <c r="H300" s="46"/>
    </row>
    <row r="301" s="2" customFormat="1" ht="16.8" customHeight="1">
      <c r="A301" s="40"/>
      <c r="B301" s="46"/>
      <c r="C301" s="288" t="s">
        <v>28</v>
      </c>
      <c r="D301" s="288" t="s">
        <v>1048</v>
      </c>
      <c r="E301" s="19" t="s">
        <v>28</v>
      </c>
      <c r="F301" s="289">
        <v>13.292999999999999</v>
      </c>
      <c r="G301" s="40"/>
      <c r="H301" s="46"/>
    </row>
    <row r="302" s="2" customFormat="1" ht="16.8" customHeight="1">
      <c r="A302" s="40"/>
      <c r="B302" s="46"/>
      <c r="C302" s="288" t="s">
        <v>28</v>
      </c>
      <c r="D302" s="288" t="s">
        <v>1052</v>
      </c>
      <c r="E302" s="19" t="s">
        <v>28</v>
      </c>
      <c r="F302" s="289">
        <v>136.58000000000001</v>
      </c>
      <c r="G302" s="40"/>
      <c r="H302" s="46"/>
    </row>
    <row r="303" s="2" customFormat="1" ht="16.8" customHeight="1">
      <c r="A303" s="40"/>
      <c r="B303" s="46"/>
      <c r="C303" s="288" t="s">
        <v>28</v>
      </c>
      <c r="D303" s="288" t="s">
        <v>1086</v>
      </c>
      <c r="E303" s="19" t="s">
        <v>28</v>
      </c>
      <c r="F303" s="289">
        <v>-130.49600000000001</v>
      </c>
      <c r="G303" s="40"/>
      <c r="H303" s="46"/>
    </row>
    <row r="304" s="2" customFormat="1" ht="16.8" customHeight="1">
      <c r="A304" s="40"/>
      <c r="B304" s="46"/>
      <c r="C304" s="288" t="s">
        <v>1063</v>
      </c>
      <c r="D304" s="288" t="s">
        <v>233</v>
      </c>
      <c r="E304" s="19" t="s">
        <v>28</v>
      </c>
      <c r="F304" s="289">
        <v>19.376999999999999</v>
      </c>
      <c r="G304" s="40"/>
      <c r="H304" s="46"/>
    </row>
    <row r="305" s="2" customFormat="1" ht="16.8" customHeight="1">
      <c r="A305" s="40"/>
      <c r="B305" s="46"/>
      <c r="C305" s="284" t="s">
        <v>1087</v>
      </c>
      <c r="D305" s="285" t="s">
        <v>1087</v>
      </c>
      <c r="E305" s="286" t="s">
        <v>28</v>
      </c>
      <c r="F305" s="287">
        <v>2.3399999999999999</v>
      </c>
      <c r="G305" s="40"/>
      <c r="H305" s="46"/>
    </row>
    <row r="306" s="2" customFormat="1" ht="16.8" customHeight="1">
      <c r="A306" s="40"/>
      <c r="B306" s="46"/>
      <c r="C306" s="288" t="s">
        <v>28</v>
      </c>
      <c r="D306" s="288" t="s">
        <v>1074</v>
      </c>
      <c r="E306" s="19" t="s">
        <v>28</v>
      </c>
      <c r="F306" s="289">
        <v>1.8560000000000001</v>
      </c>
      <c r="G306" s="40"/>
      <c r="H306" s="46"/>
    </row>
    <row r="307" s="2" customFormat="1" ht="16.8" customHeight="1">
      <c r="A307" s="40"/>
      <c r="B307" s="46"/>
      <c r="C307" s="288" t="s">
        <v>28</v>
      </c>
      <c r="D307" s="288" t="s">
        <v>1081</v>
      </c>
      <c r="E307" s="19" t="s">
        <v>28</v>
      </c>
      <c r="F307" s="289">
        <v>12.992000000000001</v>
      </c>
      <c r="G307" s="40"/>
      <c r="H307" s="46"/>
    </row>
    <row r="308" s="2" customFormat="1" ht="16.8" customHeight="1">
      <c r="A308" s="40"/>
      <c r="B308" s="46"/>
      <c r="C308" s="288" t="s">
        <v>28</v>
      </c>
      <c r="D308" s="288" t="s">
        <v>1088</v>
      </c>
      <c r="E308" s="19" t="s">
        <v>28</v>
      </c>
      <c r="F308" s="289">
        <v>-12.507999999999999</v>
      </c>
      <c r="G308" s="40"/>
      <c r="H308" s="46"/>
    </row>
    <row r="309" s="2" customFormat="1" ht="16.8" customHeight="1">
      <c r="A309" s="40"/>
      <c r="B309" s="46"/>
      <c r="C309" s="288" t="s">
        <v>1087</v>
      </c>
      <c r="D309" s="288" t="s">
        <v>233</v>
      </c>
      <c r="E309" s="19" t="s">
        <v>28</v>
      </c>
      <c r="F309" s="289">
        <v>2.3399999999999999</v>
      </c>
      <c r="G309" s="40"/>
      <c r="H309" s="46"/>
    </row>
    <row r="310" s="2" customFormat="1" ht="16.8" customHeight="1">
      <c r="A310" s="40"/>
      <c r="B310" s="46"/>
      <c r="C310" s="284" t="s">
        <v>1064</v>
      </c>
      <c r="D310" s="285" t="s">
        <v>1064</v>
      </c>
      <c r="E310" s="286" t="s">
        <v>28</v>
      </c>
      <c r="F310" s="287">
        <v>12</v>
      </c>
      <c r="G310" s="40"/>
      <c r="H310" s="46"/>
    </row>
    <row r="311" s="2" customFormat="1" ht="16.8" customHeight="1">
      <c r="A311" s="40"/>
      <c r="B311" s="46"/>
      <c r="C311" s="288" t="s">
        <v>28</v>
      </c>
      <c r="D311" s="288" t="s">
        <v>1033</v>
      </c>
      <c r="E311" s="19" t="s">
        <v>28</v>
      </c>
      <c r="F311" s="289">
        <v>0</v>
      </c>
      <c r="G311" s="40"/>
      <c r="H311" s="46"/>
    </row>
    <row r="312" s="2" customFormat="1" ht="16.8" customHeight="1">
      <c r="A312" s="40"/>
      <c r="B312" s="46"/>
      <c r="C312" s="288" t="s">
        <v>28</v>
      </c>
      <c r="D312" s="288" t="s">
        <v>1034</v>
      </c>
      <c r="E312" s="19" t="s">
        <v>28</v>
      </c>
      <c r="F312" s="289">
        <v>0</v>
      </c>
      <c r="G312" s="40"/>
      <c r="H312" s="46"/>
    </row>
    <row r="313" s="2" customFormat="1" ht="16.8" customHeight="1">
      <c r="A313" s="40"/>
      <c r="B313" s="46"/>
      <c r="C313" s="288" t="s">
        <v>1064</v>
      </c>
      <c r="D313" s="288" t="s">
        <v>8</v>
      </c>
      <c r="E313" s="19" t="s">
        <v>28</v>
      </c>
      <c r="F313" s="289">
        <v>12</v>
      </c>
      <c r="G313" s="40"/>
      <c r="H313" s="46"/>
    </row>
    <row r="314" s="2" customFormat="1" ht="16.8" customHeight="1">
      <c r="A314" s="40"/>
      <c r="B314" s="46"/>
      <c r="C314" s="284" t="s">
        <v>1089</v>
      </c>
      <c r="D314" s="285" t="s">
        <v>1089</v>
      </c>
      <c r="E314" s="286" t="s">
        <v>28</v>
      </c>
      <c r="F314" s="287">
        <v>2</v>
      </c>
      <c r="G314" s="40"/>
      <c r="H314" s="46"/>
    </row>
    <row r="315" s="2" customFormat="1" ht="16.8" customHeight="1">
      <c r="A315" s="40"/>
      <c r="B315" s="46"/>
      <c r="C315" s="288" t="s">
        <v>28</v>
      </c>
      <c r="D315" s="288" t="s">
        <v>1033</v>
      </c>
      <c r="E315" s="19" t="s">
        <v>28</v>
      </c>
      <c r="F315" s="289">
        <v>0</v>
      </c>
      <c r="G315" s="40"/>
      <c r="H315" s="46"/>
    </row>
    <row r="316" s="2" customFormat="1" ht="16.8" customHeight="1">
      <c r="A316" s="40"/>
      <c r="B316" s="46"/>
      <c r="C316" s="288" t="s">
        <v>28</v>
      </c>
      <c r="D316" s="288" t="s">
        <v>1067</v>
      </c>
      <c r="E316" s="19" t="s">
        <v>28</v>
      </c>
      <c r="F316" s="289">
        <v>0</v>
      </c>
      <c r="G316" s="40"/>
      <c r="H316" s="46"/>
    </row>
    <row r="317" s="2" customFormat="1" ht="16.8" customHeight="1">
      <c r="A317" s="40"/>
      <c r="B317" s="46"/>
      <c r="C317" s="288" t="s">
        <v>1089</v>
      </c>
      <c r="D317" s="288" t="s">
        <v>84</v>
      </c>
      <c r="E317" s="19" t="s">
        <v>28</v>
      </c>
      <c r="F317" s="289">
        <v>2</v>
      </c>
      <c r="G317" s="40"/>
      <c r="H317" s="46"/>
    </row>
    <row r="318" s="2" customFormat="1" ht="16.8" customHeight="1">
      <c r="A318" s="40"/>
      <c r="B318" s="46"/>
      <c r="C318" s="284" t="s">
        <v>126</v>
      </c>
      <c r="D318" s="285" t="s">
        <v>126</v>
      </c>
      <c r="E318" s="286" t="s">
        <v>28</v>
      </c>
      <c r="F318" s="287">
        <v>200.61099999999999</v>
      </c>
      <c r="G318" s="40"/>
      <c r="H318" s="46"/>
    </row>
    <row r="319" s="2" customFormat="1" ht="16.8" customHeight="1">
      <c r="A319" s="40"/>
      <c r="B319" s="46"/>
      <c r="C319" s="288" t="s">
        <v>28</v>
      </c>
      <c r="D319" s="288" t="s">
        <v>1048</v>
      </c>
      <c r="E319" s="19" t="s">
        <v>28</v>
      </c>
      <c r="F319" s="289">
        <v>13.292999999999999</v>
      </c>
      <c r="G319" s="40"/>
      <c r="H319" s="46"/>
    </row>
    <row r="320" s="2" customFormat="1" ht="16.8" customHeight="1">
      <c r="A320" s="40"/>
      <c r="B320" s="46"/>
      <c r="C320" s="288" t="s">
        <v>28</v>
      </c>
      <c r="D320" s="288" t="s">
        <v>1052</v>
      </c>
      <c r="E320" s="19" t="s">
        <v>28</v>
      </c>
      <c r="F320" s="289">
        <v>136.58000000000001</v>
      </c>
      <c r="G320" s="40"/>
      <c r="H320" s="46"/>
    </row>
    <row r="321" s="2" customFormat="1" ht="16.8" customHeight="1">
      <c r="A321" s="40"/>
      <c r="B321" s="46"/>
      <c r="C321" s="288" t="s">
        <v>28</v>
      </c>
      <c r="D321" s="288" t="s">
        <v>1054</v>
      </c>
      <c r="E321" s="19" t="s">
        <v>28</v>
      </c>
      <c r="F321" s="289">
        <v>70.114999999999995</v>
      </c>
      <c r="G321" s="40"/>
      <c r="H321" s="46"/>
    </row>
    <row r="322" s="2" customFormat="1" ht="16.8" customHeight="1">
      <c r="A322" s="40"/>
      <c r="B322" s="46"/>
      <c r="C322" s="288" t="s">
        <v>28</v>
      </c>
      <c r="D322" s="288" t="s">
        <v>1062</v>
      </c>
      <c r="E322" s="19" t="s">
        <v>28</v>
      </c>
      <c r="F322" s="289">
        <v>1.518</v>
      </c>
      <c r="G322" s="40"/>
      <c r="H322" s="46"/>
    </row>
    <row r="323" s="2" customFormat="1" ht="16.8" customHeight="1">
      <c r="A323" s="40"/>
      <c r="B323" s="46"/>
      <c r="C323" s="288" t="s">
        <v>28</v>
      </c>
      <c r="D323" s="288" t="s">
        <v>1090</v>
      </c>
      <c r="E323" s="19" t="s">
        <v>28</v>
      </c>
      <c r="F323" s="289">
        <v>-22.725000000000001</v>
      </c>
      <c r="G323" s="40"/>
      <c r="H323" s="46"/>
    </row>
    <row r="324" s="2" customFormat="1" ht="16.8" customHeight="1">
      <c r="A324" s="40"/>
      <c r="B324" s="46"/>
      <c r="C324" s="288" t="s">
        <v>28</v>
      </c>
      <c r="D324" s="288" t="s">
        <v>1091</v>
      </c>
      <c r="E324" s="19" t="s">
        <v>28</v>
      </c>
      <c r="F324" s="289">
        <v>-6.8179999999999996</v>
      </c>
      <c r="G324" s="40"/>
      <c r="H324" s="46"/>
    </row>
    <row r="325" s="2" customFormat="1" ht="16.8" customHeight="1">
      <c r="A325" s="40"/>
      <c r="B325" s="46"/>
      <c r="C325" s="288" t="s">
        <v>28</v>
      </c>
      <c r="D325" s="288" t="s">
        <v>199</v>
      </c>
      <c r="E325" s="19" t="s">
        <v>28</v>
      </c>
      <c r="F325" s="289">
        <v>0</v>
      </c>
      <c r="G325" s="40"/>
      <c r="H325" s="46"/>
    </row>
    <row r="326" s="2" customFormat="1" ht="16.8" customHeight="1">
      <c r="A326" s="40"/>
      <c r="B326" s="46"/>
      <c r="C326" s="288" t="s">
        <v>28</v>
      </c>
      <c r="D326" s="288" t="s">
        <v>232</v>
      </c>
      <c r="E326" s="19" t="s">
        <v>28</v>
      </c>
      <c r="F326" s="289">
        <v>8.6479999999999997</v>
      </c>
      <c r="G326" s="40"/>
      <c r="H326" s="46"/>
    </row>
    <row r="327" s="2" customFormat="1" ht="16.8" customHeight="1">
      <c r="A327" s="40"/>
      <c r="B327" s="46"/>
      <c r="C327" s="288" t="s">
        <v>126</v>
      </c>
      <c r="D327" s="288" t="s">
        <v>233</v>
      </c>
      <c r="E327" s="19" t="s">
        <v>28</v>
      </c>
      <c r="F327" s="289">
        <v>200.61099999999999</v>
      </c>
      <c r="G327" s="40"/>
      <c r="H327" s="46"/>
    </row>
    <row r="328" s="2" customFormat="1" ht="16.8" customHeight="1">
      <c r="A328" s="40"/>
      <c r="B328" s="46"/>
      <c r="C328" s="284" t="s">
        <v>1092</v>
      </c>
      <c r="D328" s="285" t="s">
        <v>1092</v>
      </c>
      <c r="E328" s="286" t="s">
        <v>28</v>
      </c>
      <c r="F328" s="287">
        <v>16.219999999999999</v>
      </c>
      <c r="G328" s="40"/>
      <c r="H328" s="46"/>
    </row>
    <row r="329" s="2" customFormat="1" ht="16.8" customHeight="1">
      <c r="A329" s="40"/>
      <c r="B329" s="46"/>
      <c r="C329" s="288" t="s">
        <v>28</v>
      </c>
      <c r="D329" s="288" t="s">
        <v>1074</v>
      </c>
      <c r="E329" s="19" t="s">
        <v>28</v>
      </c>
      <c r="F329" s="289">
        <v>1.8560000000000001</v>
      </c>
      <c r="G329" s="40"/>
      <c r="H329" s="46"/>
    </row>
    <row r="330" s="2" customFormat="1" ht="16.8" customHeight="1">
      <c r="A330" s="40"/>
      <c r="B330" s="46"/>
      <c r="C330" s="288" t="s">
        <v>28</v>
      </c>
      <c r="D330" s="288" t="s">
        <v>1081</v>
      </c>
      <c r="E330" s="19" t="s">
        <v>28</v>
      </c>
      <c r="F330" s="289">
        <v>12.992000000000001</v>
      </c>
      <c r="G330" s="40"/>
      <c r="H330" s="46"/>
    </row>
    <row r="331" s="2" customFormat="1" ht="16.8" customHeight="1">
      <c r="A331" s="40"/>
      <c r="B331" s="46"/>
      <c r="C331" s="288" t="s">
        <v>28</v>
      </c>
      <c r="D331" s="288" t="s">
        <v>1072</v>
      </c>
      <c r="E331" s="19" t="s">
        <v>28</v>
      </c>
      <c r="F331" s="289">
        <v>3.7120000000000002</v>
      </c>
      <c r="G331" s="40"/>
      <c r="H331" s="46"/>
    </row>
    <row r="332" s="2" customFormat="1" ht="16.8" customHeight="1">
      <c r="A332" s="40"/>
      <c r="B332" s="46"/>
      <c r="C332" s="288" t="s">
        <v>28</v>
      </c>
      <c r="D332" s="288" t="s">
        <v>1093</v>
      </c>
      <c r="E332" s="19" t="s">
        <v>28</v>
      </c>
      <c r="F332" s="289">
        <v>-1.8</v>
      </c>
      <c r="G332" s="40"/>
      <c r="H332" s="46"/>
    </row>
    <row r="333" s="2" customFormat="1" ht="16.8" customHeight="1">
      <c r="A333" s="40"/>
      <c r="B333" s="46"/>
      <c r="C333" s="288" t="s">
        <v>28</v>
      </c>
      <c r="D333" s="288" t="s">
        <v>1094</v>
      </c>
      <c r="E333" s="19" t="s">
        <v>28</v>
      </c>
      <c r="F333" s="289">
        <v>-0.54000000000000004</v>
      </c>
      <c r="G333" s="40"/>
      <c r="H333" s="46"/>
    </row>
    <row r="334" s="2" customFormat="1" ht="16.8" customHeight="1">
      <c r="A334" s="40"/>
      <c r="B334" s="46"/>
      <c r="C334" s="288" t="s">
        <v>1092</v>
      </c>
      <c r="D334" s="288" t="s">
        <v>233</v>
      </c>
      <c r="E334" s="19" t="s">
        <v>28</v>
      </c>
      <c r="F334" s="289">
        <v>16.219999999999999</v>
      </c>
      <c r="G334" s="40"/>
      <c r="H334" s="46"/>
    </row>
    <row r="335" s="2" customFormat="1" ht="16.8" customHeight="1">
      <c r="A335" s="40"/>
      <c r="B335" s="46"/>
      <c r="C335" s="284" t="s">
        <v>303</v>
      </c>
      <c r="D335" s="285" t="s">
        <v>303</v>
      </c>
      <c r="E335" s="286" t="s">
        <v>28</v>
      </c>
      <c r="F335" s="287">
        <v>40.145000000000003</v>
      </c>
      <c r="G335" s="40"/>
      <c r="H335" s="46"/>
    </row>
    <row r="336" s="2" customFormat="1" ht="16.8" customHeight="1">
      <c r="A336" s="40"/>
      <c r="B336" s="46"/>
      <c r="C336" s="288" t="s">
        <v>28</v>
      </c>
      <c r="D336" s="288" t="s">
        <v>188</v>
      </c>
      <c r="E336" s="19" t="s">
        <v>28</v>
      </c>
      <c r="F336" s="289">
        <v>0</v>
      </c>
      <c r="G336" s="40"/>
      <c r="H336" s="46"/>
    </row>
    <row r="337" s="2" customFormat="1" ht="16.8" customHeight="1">
      <c r="A337" s="40"/>
      <c r="B337" s="46"/>
      <c r="C337" s="288" t="s">
        <v>28</v>
      </c>
      <c r="D337" s="288" t="s">
        <v>189</v>
      </c>
      <c r="E337" s="19" t="s">
        <v>28</v>
      </c>
      <c r="F337" s="289">
        <v>0</v>
      </c>
      <c r="G337" s="40"/>
      <c r="H337" s="46"/>
    </row>
    <row r="338" s="2" customFormat="1" ht="16.8" customHeight="1">
      <c r="A338" s="40"/>
      <c r="B338" s="46"/>
      <c r="C338" s="288" t="s">
        <v>28</v>
      </c>
      <c r="D338" s="288" t="s">
        <v>301</v>
      </c>
      <c r="E338" s="19" t="s">
        <v>28</v>
      </c>
      <c r="F338" s="289">
        <v>18.135000000000002</v>
      </c>
      <c r="G338" s="40"/>
      <c r="H338" s="46"/>
    </row>
    <row r="339" s="2" customFormat="1" ht="16.8" customHeight="1">
      <c r="A339" s="40"/>
      <c r="B339" s="46"/>
      <c r="C339" s="288" t="s">
        <v>28</v>
      </c>
      <c r="D339" s="288" t="s">
        <v>302</v>
      </c>
      <c r="E339" s="19" t="s">
        <v>28</v>
      </c>
      <c r="F339" s="289">
        <v>22.010000000000002</v>
      </c>
      <c r="G339" s="40"/>
      <c r="H339" s="46"/>
    </row>
    <row r="340" s="2" customFormat="1" ht="16.8" customHeight="1">
      <c r="A340" s="40"/>
      <c r="B340" s="46"/>
      <c r="C340" s="288" t="s">
        <v>303</v>
      </c>
      <c r="D340" s="288" t="s">
        <v>233</v>
      </c>
      <c r="E340" s="19" t="s">
        <v>28</v>
      </c>
      <c r="F340" s="289">
        <v>40.145000000000003</v>
      </c>
      <c r="G340" s="40"/>
      <c r="H340" s="46"/>
    </row>
    <row r="341" s="2" customFormat="1" ht="26.4" customHeight="1">
      <c r="A341" s="40"/>
      <c r="B341" s="46"/>
      <c r="C341" s="283" t="s">
        <v>88</v>
      </c>
      <c r="D341" s="283" t="s">
        <v>89</v>
      </c>
      <c r="E341" s="40"/>
      <c r="F341" s="40"/>
      <c r="G341" s="40"/>
      <c r="H341" s="46"/>
    </row>
    <row r="342" s="2" customFormat="1" ht="16.8" customHeight="1">
      <c r="A342" s="40"/>
      <c r="B342" s="46"/>
      <c r="C342" s="284" t="s">
        <v>573</v>
      </c>
      <c r="D342" s="285" t="s">
        <v>573</v>
      </c>
      <c r="E342" s="286" t="s">
        <v>28</v>
      </c>
      <c r="F342" s="287">
        <v>60.975999999999999</v>
      </c>
      <c r="G342" s="40"/>
      <c r="H342" s="46"/>
    </row>
    <row r="343" s="2" customFormat="1" ht="16.8" customHeight="1">
      <c r="A343" s="40"/>
      <c r="B343" s="46"/>
      <c r="C343" s="288" t="s">
        <v>28</v>
      </c>
      <c r="D343" s="288" t="s">
        <v>188</v>
      </c>
      <c r="E343" s="19" t="s">
        <v>28</v>
      </c>
      <c r="F343" s="289">
        <v>0</v>
      </c>
      <c r="G343" s="40"/>
      <c r="H343" s="46"/>
    </row>
    <row r="344" s="2" customFormat="1" ht="16.8" customHeight="1">
      <c r="A344" s="40"/>
      <c r="B344" s="46"/>
      <c r="C344" s="288" t="s">
        <v>28</v>
      </c>
      <c r="D344" s="288" t="s">
        <v>189</v>
      </c>
      <c r="E344" s="19" t="s">
        <v>28</v>
      </c>
      <c r="F344" s="289">
        <v>0</v>
      </c>
      <c r="G344" s="40"/>
      <c r="H344" s="46"/>
    </row>
    <row r="345" s="2" customFormat="1" ht="16.8" customHeight="1">
      <c r="A345" s="40"/>
      <c r="B345" s="46"/>
      <c r="C345" s="288" t="s">
        <v>573</v>
      </c>
      <c r="D345" s="288" t="s">
        <v>732</v>
      </c>
      <c r="E345" s="19" t="s">
        <v>28</v>
      </c>
      <c r="F345" s="289">
        <v>60.975999999999999</v>
      </c>
      <c r="G345" s="40"/>
      <c r="H345" s="46"/>
    </row>
    <row r="346" s="2" customFormat="1" ht="16.8" customHeight="1">
      <c r="A346" s="40"/>
      <c r="B346" s="46"/>
      <c r="C346" s="290" t="s">
        <v>1025</v>
      </c>
      <c r="D346" s="40"/>
      <c r="E346" s="40"/>
      <c r="F346" s="40"/>
      <c r="G346" s="40"/>
      <c r="H346" s="46"/>
    </row>
    <row r="347" s="2" customFormat="1" ht="16.8" customHeight="1">
      <c r="A347" s="40"/>
      <c r="B347" s="46"/>
      <c r="C347" s="288" t="s">
        <v>608</v>
      </c>
      <c r="D347" s="288" t="s">
        <v>609</v>
      </c>
      <c r="E347" s="19" t="s">
        <v>166</v>
      </c>
      <c r="F347" s="289">
        <v>60.975999999999999</v>
      </c>
      <c r="G347" s="40"/>
      <c r="H347" s="46"/>
    </row>
    <row r="348" s="2" customFormat="1">
      <c r="A348" s="40"/>
      <c r="B348" s="46"/>
      <c r="C348" s="288" t="s">
        <v>733</v>
      </c>
      <c r="D348" s="288" t="s">
        <v>1095</v>
      </c>
      <c r="E348" s="19" t="s">
        <v>166</v>
      </c>
      <c r="F348" s="289">
        <v>121.952</v>
      </c>
      <c r="G348" s="40"/>
      <c r="H348" s="46"/>
    </row>
    <row r="349" s="2" customFormat="1" ht="16.8" customHeight="1">
      <c r="A349" s="40"/>
      <c r="B349" s="46"/>
      <c r="C349" s="288" t="s">
        <v>321</v>
      </c>
      <c r="D349" s="288" t="s">
        <v>322</v>
      </c>
      <c r="E349" s="19" t="s">
        <v>166</v>
      </c>
      <c r="F349" s="289">
        <v>1085.826</v>
      </c>
      <c r="G349" s="40"/>
      <c r="H349" s="46"/>
    </row>
    <row r="350" s="2" customFormat="1" ht="16.8" customHeight="1">
      <c r="A350" s="40"/>
      <c r="B350" s="46"/>
      <c r="C350" s="284" t="s">
        <v>112</v>
      </c>
      <c r="D350" s="285" t="s">
        <v>112</v>
      </c>
      <c r="E350" s="286" t="s">
        <v>28</v>
      </c>
      <c r="F350" s="287">
        <v>463.19999999999999</v>
      </c>
      <c r="G350" s="40"/>
      <c r="H350" s="46"/>
    </row>
    <row r="351" s="2" customFormat="1" ht="16.8" customHeight="1">
      <c r="A351" s="40"/>
      <c r="B351" s="46"/>
      <c r="C351" s="288" t="s">
        <v>28</v>
      </c>
      <c r="D351" s="288" t="s">
        <v>188</v>
      </c>
      <c r="E351" s="19" t="s">
        <v>28</v>
      </c>
      <c r="F351" s="289">
        <v>0</v>
      </c>
      <c r="G351" s="40"/>
      <c r="H351" s="46"/>
    </row>
    <row r="352" s="2" customFormat="1" ht="16.8" customHeight="1">
      <c r="A352" s="40"/>
      <c r="B352" s="46"/>
      <c r="C352" s="288" t="s">
        <v>28</v>
      </c>
      <c r="D352" s="288" t="s">
        <v>189</v>
      </c>
      <c r="E352" s="19" t="s">
        <v>28</v>
      </c>
      <c r="F352" s="289">
        <v>0</v>
      </c>
      <c r="G352" s="40"/>
      <c r="H352" s="46"/>
    </row>
    <row r="353" s="2" customFormat="1" ht="16.8" customHeight="1">
      <c r="A353" s="40"/>
      <c r="B353" s="46"/>
      <c r="C353" s="288" t="s">
        <v>112</v>
      </c>
      <c r="D353" s="288" t="s">
        <v>746</v>
      </c>
      <c r="E353" s="19" t="s">
        <v>28</v>
      </c>
      <c r="F353" s="289">
        <v>463.19999999999999</v>
      </c>
      <c r="G353" s="40"/>
      <c r="H353" s="46"/>
    </row>
    <row r="354" s="2" customFormat="1" ht="16.8" customHeight="1">
      <c r="A354" s="40"/>
      <c r="B354" s="46"/>
      <c r="C354" s="290" t="s">
        <v>1025</v>
      </c>
      <c r="D354" s="40"/>
      <c r="E354" s="40"/>
      <c r="F354" s="40"/>
      <c r="G354" s="40"/>
      <c r="H354" s="46"/>
    </row>
    <row r="355" s="2" customFormat="1">
      <c r="A355" s="40"/>
      <c r="B355" s="46"/>
      <c r="C355" s="288" t="s">
        <v>466</v>
      </c>
      <c r="D355" s="288" t="s">
        <v>1037</v>
      </c>
      <c r="E355" s="19" t="s">
        <v>185</v>
      </c>
      <c r="F355" s="289">
        <v>463.19999999999999</v>
      </c>
      <c r="G355" s="40"/>
      <c r="H355" s="46"/>
    </row>
    <row r="356" s="2" customFormat="1" ht="16.8" customHeight="1">
      <c r="A356" s="40"/>
      <c r="B356" s="46"/>
      <c r="C356" s="288" t="s">
        <v>476</v>
      </c>
      <c r="D356" s="288" t="s">
        <v>1038</v>
      </c>
      <c r="E356" s="19" t="s">
        <v>196</v>
      </c>
      <c r="F356" s="289">
        <v>17.096</v>
      </c>
      <c r="G356" s="40"/>
      <c r="H356" s="46"/>
    </row>
    <row r="357" s="2" customFormat="1" ht="16.8" customHeight="1">
      <c r="A357" s="40"/>
      <c r="B357" s="46"/>
      <c r="C357" s="288" t="s">
        <v>471</v>
      </c>
      <c r="D357" s="288" t="s">
        <v>472</v>
      </c>
      <c r="E357" s="19" t="s">
        <v>185</v>
      </c>
      <c r="F357" s="289">
        <v>477.096</v>
      </c>
      <c r="G357" s="40"/>
      <c r="H357" s="46"/>
    </row>
    <row r="358" s="2" customFormat="1" ht="16.8" customHeight="1">
      <c r="A358" s="40"/>
      <c r="B358" s="46"/>
      <c r="C358" s="284" t="s">
        <v>114</v>
      </c>
      <c r="D358" s="285" t="s">
        <v>114</v>
      </c>
      <c r="E358" s="286" t="s">
        <v>28</v>
      </c>
      <c r="F358" s="287">
        <v>64</v>
      </c>
      <c r="G358" s="40"/>
      <c r="H358" s="46"/>
    </row>
    <row r="359" s="2" customFormat="1" ht="16.8" customHeight="1">
      <c r="A359" s="40"/>
      <c r="B359" s="46"/>
      <c r="C359" s="288" t="s">
        <v>28</v>
      </c>
      <c r="D359" s="288" t="s">
        <v>188</v>
      </c>
      <c r="E359" s="19" t="s">
        <v>28</v>
      </c>
      <c r="F359" s="289">
        <v>0</v>
      </c>
      <c r="G359" s="40"/>
      <c r="H359" s="46"/>
    </row>
    <row r="360" s="2" customFormat="1" ht="16.8" customHeight="1">
      <c r="A360" s="40"/>
      <c r="B360" s="46"/>
      <c r="C360" s="288" t="s">
        <v>28</v>
      </c>
      <c r="D360" s="288" t="s">
        <v>189</v>
      </c>
      <c r="E360" s="19" t="s">
        <v>28</v>
      </c>
      <c r="F360" s="289">
        <v>0</v>
      </c>
      <c r="G360" s="40"/>
      <c r="H360" s="46"/>
    </row>
    <row r="361" s="2" customFormat="1" ht="16.8" customHeight="1">
      <c r="A361" s="40"/>
      <c r="B361" s="46"/>
      <c r="C361" s="288" t="s">
        <v>114</v>
      </c>
      <c r="D361" s="288" t="s">
        <v>739</v>
      </c>
      <c r="E361" s="19" t="s">
        <v>28</v>
      </c>
      <c r="F361" s="289">
        <v>64</v>
      </c>
      <c r="G361" s="40"/>
      <c r="H361" s="46"/>
    </row>
    <row r="362" s="2" customFormat="1" ht="16.8" customHeight="1">
      <c r="A362" s="40"/>
      <c r="B362" s="46"/>
      <c r="C362" s="290" t="s">
        <v>1025</v>
      </c>
      <c r="D362" s="40"/>
      <c r="E362" s="40"/>
      <c r="F362" s="40"/>
      <c r="G362" s="40"/>
      <c r="H362" s="46"/>
    </row>
    <row r="363" s="2" customFormat="1" ht="16.8" customHeight="1">
      <c r="A363" s="40"/>
      <c r="B363" s="46"/>
      <c r="C363" s="288" t="s">
        <v>443</v>
      </c>
      <c r="D363" s="288" t="s">
        <v>1039</v>
      </c>
      <c r="E363" s="19" t="s">
        <v>185</v>
      </c>
      <c r="F363" s="289">
        <v>64</v>
      </c>
      <c r="G363" s="40"/>
      <c r="H363" s="46"/>
    </row>
    <row r="364" s="2" customFormat="1" ht="16.8" customHeight="1">
      <c r="A364" s="40"/>
      <c r="B364" s="46"/>
      <c r="C364" s="288" t="s">
        <v>183</v>
      </c>
      <c r="D364" s="288" t="s">
        <v>1096</v>
      </c>
      <c r="E364" s="19" t="s">
        <v>185</v>
      </c>
      <c r="F364" s="289">
        <v>64</v>
      </c>
      <c r="G364" s="40"/>
      <c r="H364" s="46"/>
    </row>
    <row r="365" s="2" customFormat="1" ht="16.8" customHeight="1">
      <c r="A365" s="40"/>
      <c r="B365" s="46"/>
      <c r="C365" s="288" t="s">
        <v>476</v>
      </c>
      <c r="D365" s="288" t="s">
        <v>1038</v>
      </c>
      <c r="E365" s="19" t="s">
        <v>196</v>
      </c>
      <c r="F365" s="289">
        <v>17.096</v>
      </c>
      <c r="G365" s="40"/>
      <c r="H365" s="46"/>
    </row>
    <row r="366" s="2" customFormat="1" ht="16.8" customHeight="1">
      <c r="A366" s="40"/>
      <c r="B366" s="46"/>
      <c r="C366" s="284" t="s">
        <v>691</v>
      </c>
      <c r="D366" s="285" t="s">
        <v>691</v>
      </c>
      <c r="E366" s="286" t="s">
        <v>28</v>
      </c>
      <c r="F366" s="287">
        <v>341.10000000000002</v>
      </c>
      <c r="G366" s="40"/>
      <c r="H366" s="46"/>
    </row>
    <row r="367" s="2" customFormat="1" ht="16.8" customHeight="1">
      <c r="A367" s="40"/>
      <c r="B367" s="46"/>
      <c r="C367" s="288" t="s">
        <v>28</v>
      </c>
      <c r="D367" s="288" t="s">
        <v>188</v>
      </c>
      <c r="E367" s="19" t="s">
        <v>28</v>
      </c>
      <c r="F367" s="289">
        <v>0</v>
      </c>
      <c r="G367" s="40"/>
      <c r="H367" s="46"/>
    </row>
    <row r="368" s="2" customFormat="1" ht="16.8" customHeight="1">
      <c r="A368" s="40"/>
      <c r="B368" s="46"/>
      <c r="C368" s="288" t="s">
        <v>28</v>
      </c>
      <c r="D368" s="288" t="s">
        <v>189</v>
      </c>
      <c r="E368" s="19" t="s">
        <v>28</v>
      </c>
      <c r="F368" s="289">
        <v>0</v>
      </c>
      <c r="G368" s="40"/>
      <c r="H368" s="46"/>
    </row>
    <row r="369" s="2" customFormat="1" ht="16.8" customHeight="1">
      <c r="A369" s="40"/>
      <c r="B369" s="46"/>
      <c r="C369" s="288" t="s">
        <v>705</v>
      </c>
      <c r="D369" s="288" t="s">
        <v>706</v>
      </c>
      <c r="E369" s="19" t="s">
        <v>28</v>
      </c>
      <c r="F369" s="289">
        <v>222.68000000000001</v>
      </c>
      <c r="G369" s="40"/>
      <c r="H369" s="46"/>
    </row>
    <row r="370" s="2" customFormat="1" ht="16.8" customHeight="1">
      <c r="A370" s="40"/>
      <c r="B370" s="46"/>
      <c r="C370" s="288" t="s">
        <v>28</v>
      </c>
      <c r="D370" s="288" t="s">
        <v>707</v>
      </c>
      <c r="E370" s="19" t="s">
        <v>28</v>
      </c>
      <c r="F370" s="289">
        <v>22.620000000000001</v>
      </c>
      <c r="G370" s="40"/>
      <c r="H370" s="46"/>
    </row>
    <row r="371" s="2" customFormat="1" ht="16.8" customHeight="1">
      <c r="A371" s="40"/>
      <c r="B371" s="46"/>
      <c r="C371" s="288" t="s">
        <v>28</v>
      </c>
      <c r="D371" s="288" t="s">
        <v>708</v>
      </c>
      <c r="E371" s="19" t="s">
        <v>28</v>
      </c>
      <c r="F371" s="289">
        <v>1.3999999999999999</v>
      </c>
      <c r="G371" s="40"/>
      <c r="H371" s="46"/>
    </row>
    <row r="372" s="2" customFormat="1" ht="16.8" customHeight="1">
      <c r="A372" s="40"/>
      <c r="B372" s="46"/>
      <c r="C372" s="288" t="s">
        <v>28</v>
      </c>
      <c r="D372" s="288" t="s">
        <v>709</v>
      </c>
      <c r="E372" s="19" t="s">
        <v>28</v>
      </c>
      <c r="F372" s="289">
        <v>94.400000000000006</v>
      </c>
      <c r="G372" s="40"/>
      <c r="H372" s="46"/>
    </row>
    <row r="373" s="2" customFormat="1" ht="16.8" customHeight="1">
      <c r="A373" s="40"/>
      <c r="B373" s="46"/>
      <c r="C373" s="288" t="s">
        <v>691</v>
      </c>
      <c r="D373" s="288" t="s">
        <v>233</v>
      </c>
      <c r="E373" s="19" t="s">
        <v>28</v>
      </c>
      <c r="F373" s="289">
        <v>341.10000000000002</v>
      </c>
      <c r="G373" s="40"/>
      <c r="H373" s="46"/>
    </row>
    <row r="374" s="2" customFormat="1" ht="16.8" customHeight="1">
      <c r="A374" s="40"/>
      <c r="B374" s="46"/>
      <c r="C374" s="290" t="s">
        <v>1025</v>
      </c>
      <c r="D374" s="40"/>
      <c r="E374" s="40"/>
      <c r="F374" s="40"/>
      <c r="G374" s="40"/>
      <c r="H374" s="46"/>
    </row>
    <row r="375" s="2" customFormat="1">
      <c r="A375" s="40"/>
      <c r="B375" s="46"/>
      <c r="C375" s="288" t="s">
        <v>701</v>
      </c>
      <c r="D375" s="288" t="s">
        <v>1097</v>
      </c>
      <c r="E375" s="19" t="s">
        <v>196</v>
      </c>
      <c r="F375" s="289">
        <v>341.10000000000002</v>
      </c>
      <c r="G375" s="40"/>
      <c r="H375" s="46"/>
    </row>
    <row r="376" s="2" customFormat="1">
      <c r="A376" s="40"/>
      <c r="B376" s="46"/>
      <c r="C376" s="288" t="s">
        <v>207</v>
      </c>
      <c r="D376" s="288" t="s">
        <v>1057</v>
      </c>
      <c r="E376" s="19" t="s">
        <v>196</v>
      </c>
      <c r="F376" s="289">
        <v>157.54900000000001</v>
      </c>
      <c r="G376" s="40"/>
      <c r="H376" s="46"/>
    </row>
    <row r="377" s="2" customFormat="1" ht="16.8" customHeight="1">
      <c r="A377" s="40"/>
      <c r="B377" s="46"/>
      <c r="C377" s="284" t="s">
        <v>705</v>
      </c>
      <c r="D377" s="285" t="s">
        <v>705</v>
      </c>
      <c r="E377" s="286" t="s">
        <v>28</v>
      </c>
      <c r="F377" s="287">
        <v>222.68000000000001</v>
      </c>
      <c r="G377" s="40"/>
      <c r="H377" s="46"/>
    </row>
    <row r="378" s="2" customFormat="1" ht="16.8" customHeight="1">
      <c r="A378" s="40"/>
      <c r="B378" s="46"/>
      <c r="C378" s="288" t="s">
        <v>28</v>
      </c>
      <c r="D378" s="288" t="s">
        <v>188</v>
      </c>
      <c r="E378" s="19" t="s">
        <v>28</v>
      </c>
      <c r="F378" s="289">
        <v>0</v>
      </c>
      <c r="G378" s="40"/>
      <c r="H378" s="46"/>
    </row>
    <row r="379" s="2" customFormat="1" ht="16.8" customHeight="1">
      <c r="A379" s="40"/>
      <c r="B379" s="46"/>
      <c r="C379" s="288" t="s">
        <v>28</v>
      </c>
      <c r="D379" s="288" t="s">
        <v>189</v>
      </c>
      <c r="E379" s="19" t="s">
        <v>28</v>
      </c>
      <c r="F379" s="289">
        <v>0</v>
      </c>
      <c r="G379" s="40"/>
      <c r="H379" s="46"/>
    </row>
    <row r="380" s="2" customFormat="1" ht="16.8" customHeight="1">
      <c r="A380" s="40"/>
      <c r="B380" s="46"/>
      <c r="C380" s="288" t="s">
        <v>705</v>
      </c>
      <c r="D380" s="288" t="s">
        <v>706</v>
      </c>
      <c r="E380" s="19" t="s">
        <v>28</v>
      </c>
      <c r="F380" s="289">
        <v>222.68000000000001</v>
      </c>
      <c r="G380" s="40"/>
      <c r="H380" s="46"/>
    </row>
    <row r="381" s="2" customFormat="1" ht="16.8" customHeight="1">
      <c r="A381" s="40"/>
      <c r="B381" s="46"/>
      <c r="C381" s="284" t="s">
        <v>693</v>
      </c>
      <c r="D381" s="285" t="s">
        <v>693</v>
      </c>
      <c r="E381" s="286" t="s">
        <v>28</v>
      </c>
      <c r="F381" s="287">
        <v>592.10000000000002</v>
      </c>
      <c r="G381" s="40"/>
      <c r="H381" s="46"/>
    </row>
    <row r="382" s="2" customFormat="1" ht="16.8" customHeight="1">
      <c r="A382" s="40"/>
      <c r="B382" s="46"/>
      <c r="C382" s="288" t="s">
        <v>28</v>
      </c>
      <c r="D382" s="288" t="s">
        <v>188</v>
      </c>
      <c r="E382" s="19" t="s">
        <v>28</v>
      </c>
      <c r="F382" s="289">
        <v>0</v>
      </c>
      <c r="G382" s="40"/>
      <c r="H382" s="46"/>
    </row>
    <row r="383" s="2" customFormat="1" ht="16.8" customHeight="1">
      <c r="A383" s="40"/>
      <c r="B383" s="46"/>
      <c r="C383" s="288" t="s">
        <v>28</v>
      </c>
      <c r="D383" s="288" t="s">
        <v>189</v>
      </c>
      <c r="E383" s="19" t="s">
        <v>28</v>
      </c>
      <c r="F383" s="289">
        <v>0</v>
      </c>
      <c r="G383" s="40"/>
      <c r="H383" s="46"/>
    </row>
    <row r="384" s="2" customFormat="1" ht="16.8" customHeight="1">
      <c r="A384" s="40"/>
      <c r="B384" s="46"/>
      <c r="C384" s="288" t="s">
        <v>28</v>
      </c>
      <c r="D384" s="288" t="s">
        <v>717</v>
      </c>
      <c r="E384" s="19" t="s">
        <v>28</v>
      </c>
      <c r="F384" s="289">
        <v>113.09999999999999</v>
      </c>
      <c r="G384" s="40"/>
      <c r="H384" s="46"/>
    </row>
    <row r="385" s="2" customFormat="1" ht="16.8" customHeight="1">
      <c r="A385" s="40"/>
      <c r="B385" s="46"/>
      <c r="C385" s="288" t="s">
        <v>28</v>
      </c>
      <c r="D385" s="288" t="s">
        <v>718</v>
      </c>
      <c r="E385" s="19" t="s">
        <v>28</v>
      </c>
      <c r="F385" s="289">
        <v>7</v>
      </c>
      <c r="G385" s="40"/>
      <c r="H385" s="46"/>
    </row>
    <row r="386" s="2" customFormat="1" ht="16.8" customHeight="1">
      <c r="A386" s="40"/>
      <c r="B386" s="46"/>
      <c r="C386" s="288" t="s">
        <v>28</v>
      </c>
      <c r="D386" s="288" t="s">
        <v>719</v>
      </c>
      <c r="E386" s="19" t="s">
        <v>28</v>
      </c>
      <c r="F386" s="289">
        <v>472</v>
      </c>
      <c r="G386" s="40"/>
      <c r="H386" s="46"/>
    </row>
    <row r="387" s="2" customFormat="1" ht="16.8" customHeight="1">
      <c r="A387" s="40"/>
      <c r="B387" s="46"/>
      <c r="C387" s="288" t="s">
        <v>693</v>
      </c>
      <c r="D387" s="288" t="s">
        <v>233</v>
      </c>
      <c r="E387" s="19" t="s">
        <v>28</v>
      </c>
      <c r="F387" s="289">
        <v>592.10000000000002</v>
      </c>
      <c r="G387" s="40"/>
      <c r="H387" s="46"/>
    </row>
    <row r="388" s="2" customFormat="1" ht="16.8" customHeight="1">
      <c r="A388" s="40"/>
      <c r="B388" s="46"/>
      <c r="C388" s="290" t="s">
        <v>1025</v>
      </c>
      <c r="D388" s="40"/>
      <c r="E388" s="40"/>
      <c r="F388" s="40"/>
      <c r="G388" s="40"/>
      <c r="H388" s="46"/>
    </row>
    <row r="389" s="2" customFormat="1" ht="16.8" customHeight="1">
      <c r="A389" s="40"/>
      <c r="B389" s="46"/>
      <c r="C389" s="288" t="s">
        <v>235</v>
      </c>
      <c r="D389" s="288" t="s">
        <v>1098</v>
      </c>
      <c r="E389" s="19" t="s">
        <v>166</v>
      </c>
      <c r="F389" s="289">
        <v>592.10000000000002</v>
      </c>
      <c r="G389" s="40"/>
      <c r="H389" s="46"/>
    </row>
    <row r="390" s="2" customFormat="1" ht="16.8" customHeight="1">
      <c r="A390" s="40"/>
      <c r="B390" s="46"/>
      <c r="C390" s="288" t="s">
        <v>722</v>
      </c>
      <c r="D390" s="288" t="s">
        <v>1027</v>
      </c>
      <c r="E390" s="19" t="s">
        <v>166</v>
      </c>
      <c r="F390" s="289">
        <v>592.10000000000002</v>
      </c>
      <c r="G390" s="40"/>
      <c r="H390" s="46"/>
    </row>
    <row r="391" s="2" customFormat="1" ht="16.8" customHeight="1">
      <c r="A391" s="40"/>
      <c r="B391" s="46"/>
      <c r="C391" s="284" t="s">
        <v>582</v>
      </c>
      <c r="D391" s="285" t="s">
        <v>582</v>
      </c>
      <c r="E391" s="286" t="s">
        <v>28</v>
      </c>
      <c r="F391" s="287">
        <v>1113.4000000000001</v>
      </c>
      <c r="G391" s="40"/>
      <c r="H391" s="46"/>
    </row>
    <row r="392" s="2" customFormat="1" ht="16.8" customHeight="1">
      <c r="A392" s="40"/>
      <c r="B392" s="46"/>
      <c r="C392" s="288" t="s">
        <v>28</v>
      </c>
      <c r="D392" s="288" t="s">
        <v>188</v>
      </c>
      <c r="E392" s="19" t="s">
        <v>28</v>
      </c>
      <c r="F392" s="289">
        <v>0</v>
      </c>
      <c r="G392" s="40"/>
      <c r="H392" s="46"/>
    </row>
    <row r="393" s="2" customFormat="1" ht="16.8" customHeight="1">
      <c r="A393" s="40"/>
      <c r="B393" s="46"/>
      <c r="C393" s="288" t="s">
        <v>28</v>
      </c>
      <c r="D393" s="288" t="s">
        <v>189</v>
      </c>
      <c r="E393" s="19" t="s">
        <v>28</v>
      </c>
      <c r="F393" s="289">
        <v>0</v>
      </c>
      <c r="G393" s="40"/>
      <c r="H393" s="46"/>
    </row>
    <row r="394" s="2" customFormat="1" ht="16.8" customHeight="1">
      <c r="A394" s="40"/>
      <c r="B394" s="46"/>
      <c r="C394" s="288" t="s">
        <v>582</v>
      </c>
      <c r="D394" s="288" t="s">
        <v>695</v>
      </c>
      <c r="E394" s="19" t="s">
        <v>28</v>
      </c>
      <c r="F394" s="289">
        <v>1113.4000000000001</v>
      </c>
      <c r="G394" s="40"/>
      <c r="H394" s="46"/>
    </row>
    <row r="395" s="2" customFormat="1" ht="16.8" customHeight="1">
      <c r="A395" s="40"/>
      <c r="B395" s="46"/>
      <c r="C395" s="290" t="s">
        <v>1025</v>
      </c>
      <c r="D395" s="40"/>
      <c r="E395" s="40"/>
      <c r="F395" s="40"/>
      <c r="G395" s="40"/>
      <c r="H395" s="46"/>
    </row>
    <row r="396" s="2" customFormat="1" ht="16.8" customHeight="1">
      <c r="A396" s="40"/>
      <c r="B396" s="46"/>
      <c r="C396" s="288" t="s">
        <v>275</v>
      </c>
      <c r="D396" s="288" t="s">
        <v>1027</v>
      </c>
      <c r="E396" s="19" t="s">
        <v>166</v>
      </c>
      <c r="F396" s="289">
        <v>1113.4000000000001</v>
      </c>
      <c r="G396" s="40"/>
      <c r="H396" s="46"/>
    </row>
    <row r="397" s="2" customFormat="1" ht="16.8" customHeight="1">
      <c r="A397" s="40"/>
      <c r="B397" s="46"/>
      <c r="C397" s="288" t="s">
        <v>316</v>
      </c>
      <c r="D397" s="288" t="s">
        <v>1044</v>
      </c>
      <c r="E397" s="19" t="s">
        <v>166</v>
      </c>
      <c r="F397" s="289">
        <v>1113.4000000000001</v>
      </c>
      <c r="G397" s="40"/>
      <c r="H397" s="46"/>
    </row>
    <row r="398" s="2" customFormat="1" ht="16.8" customHeight="1">
      <c r="A398" s="40"/>
      <c r="B398" s="46"/>
      <c r="C398" s="288" t="s">
        <v>321</v>
      </c>
      <c r="D398" s="288" t="s">
        <v>322</v>
      </c>
      <c r="E398" s="19" t="s">
        <v>166</v>
      </c>
      <c r="F398" s="289">
        <v>1085.826</v>
      </c>
      <c r="G398" s="40"/>
      <c r="H398" s="46"/>
    </row>
    <row r="399" s="2" customFormat="1" ht="16.8" customHeight="1">
      <c r="A399" s="40"/>
      <c r="B399" s="46"/>
      <c r="C399" s="284" t="s">
        <v>696</v>
      </c>
      <c r="D399" s="285" t="s">
        <v>696</v>
      </c>
      <c r="E399" s="286" t="s">
        <v>28</v>
      </c>
      <c r="F399" s="287">
        <v>157.54900000000001</v>
      </c>
      <c r="G399" s="40"/>
      <c r="H399" s="46"/>
    </row>
    <row r="400" s="2" customFormat="1" ht="16.8" customHeight="1">
      <c r="A400" s="40"/>
      <c r="B400" s="46"/>
      <c r="C400" s="288" t="s">
        <v>28</v>
      </c>
      <c r="D400" s="288" t="s">
        <v>691</v>
      </c>
      <c r="E400" s="19" t="s">
        <v>28</v>
      </c>
      <c r="F400" s="289">
        <v>341.10000000000002</v>
      </c>
      <c r="G400" s="40"/>
      <c r="H400" s="46"/>
    </row>
    <row r="401" s="2" customFormat="1" ht="16.8" customHeight="1">
      <c r="A401" s="40"/>
      <c r="B401" s="46"/>
      <c r="C401" s="288" t="s">
        <v>28</v>
      </c>
      <c r="D401" s="288" t="s">
        <v>711</v>
      </c>
      <c r="E401" s="19" t="s">
        <v>28</v>
      </c>
      <c r="F401" s="289">
        <v>-183.55099999999999</v>
      </c>
      <c r="G401" s="40"/>
      <c r="H401" s="46"/>
    </row>
    <row r="402" s="2" customFormat="1" ht="16.8" customHeight="1">
      <c r="A402" s="40"/>
      <c r="B402" s="46"/>
      <c r="C402" s="288" t="s">
        <v>696</v>
      </c>
      <c r="D402" s="288" t="s">
        <v>233</v>
      </c>
      <c r="E402" s="19" t="s">
        <v>28</v>
      </c>
      <c r="F402" s="289">
        <v>157.54900000000001</v>
      </c>
      <c r="G402" s="40"/>
      <c r="H402" s="46"/>
    </row>
    <row r="403" s="2" customFormat="1" ht="16.8" customHeight="1">
      <c r="A403" s="40"/>
      <c r="B403" s="46"/>
      <c r="C403" s="290" t="s">
        <v>1025</v>
      </c>
      <c r="D403" s="40"/>
      <c r="E403" s="40"/>
      <c r="F403" s="40"/>
      <c r="G403" s="40"/>
      <c r="H403" s="46"/>
    </row>
    <row r="404" s="2" customFormat="1">
      <c r="A404" s="40"/>
      <c r="B404" s="46"/>
      <c r="C404" s="288" t="s">
        <v>207</v>
      </c>
      <c r="D404" s="288" t="s">
        <v>1057</v>
      </c>
      <c r="E404" s="19" t="s">
        <v>196</v>
      </c>
      <c r="F404" s="289">
        <v>157.54900000000001</v>
      </c>
      <c r="G404" s="40"/>
      <c r="H404" s="46"/>
    </row>
    <row r="405" s="2" customFormat="1">
      <c r="A405" s="40"/>
      <c r="B405" s="46"/>
      <c r="C405" s="288" t="s">
        <v>216</v>
      </c>
      <c r="D405" s="288" t="s">
        <v>1099</v>
      </c>
      <c r="E405" s="19" t="s">
        <v>218</v>
      </c>
      <c r="F405" s="289">
        <v>283.58800000000002</v>
      </c>
      <c r="G405" s="40"/>
      <c r="H405" s="46"/>
    </row>
    <row r="406" s="2" customFormat="1" ht="16.8" customHeight="1">
      <c r="A406" s="40"/>
      <c r="B406" s="46"/>
      <c r="C406" s="288" t="s">
        <v>223</v>
      </c>
      <c r="D406" s="288" t="s">
        <v>1100</v>
      </c>
      <c r="E406" s="19" t="s">
        <v>196</v>
      </c>
      <c r="F406" s="289">
        <v>157.54900000000001</v>
      </c>
      <c r="G406" s="40"/>
      <c r="H406" s="46"/>
    </row>
    <row r="407" s="2" customFormat="1" ht="16.8" customHeight="1">
      <c r="A407" s="40"/>
      <c r="B407" s="46"/>
      <c r="C407" s="284" t="s">
        <v>303</v>
      </c>
      <c r="D407" s="285" t="s">
        <v>303</v>
      </c>
      <c r="E407" s="286" t="s">
        <v>28</v>
      </c>
      <c r="F407" s="287">
        <v>183.55099999999999</v>
      </c>
      <c r="G407" s="40"/>
      <c r="H407" s="46"/>
    </row>
    <row r="408" s="2" customFormat="1" ht="16.8" customHeight="1">
      <c r="A408" s="40"/>
      <c r="B408" s="46"/>
      <c r="C408" s="288" t="s">
        <v>28</v>
      </c>
      <c r="D408" s="288" t="s">
        <v>188</v>
      </c>
      <c r="E408" s="19" t="s">
        <v>28</v>
      </c>
      <c r="F408" s="289">
        <v>0</v>
      </c>
      <c r="G408" s="40"/>
      <c r="H408" s="46"/>
    </row>
    <row r="409" s="2" customFormat="1" ht="16.8" customHeight="1">
      <c r="A409" s="40"/>
      <c r="B409" s="46"/>
      <c r="C409" s="288" t="s">
        <v>28</v>
      </c>
      <c r="D409" s="288" t="s">
        <v>189</v>
      </c>
      <c r="E409" s="19" t="s">
        <v>28</v>
      </c>
      <c r="F409" s="289">
        <v>0</v>
      </c>
      <c r="G409" s="40"/>
      <c r="H409" s="46"/>
    </row>
    <row r="410" s="2" customFormat="1" ht="16.8" customHeight="1">
      <c r="A410" s="40"/>
      <c r="B410" s="46"/>
      <c r="C410" s="288" t="s">
        <v>28</v>
      </c>
      <c r="D410" s="288" t="s">
        <v>726</v>
      </c>
      <c r="E410" s="19" t="s">
        <v>28</v>
      </c>
      <c r="F410" s="289">
        <v>35.061</v>
      </c>
      <c r="G410" s="40"/>
      <c r="H410" s="46"/>
    </row>
    <row r="411" s="2" customFormat="1" ht="16.8" customHeight="1">
      <c r="A411" s="40"/>
      <c r="B411" s="46"/>
      <c r="C411" s="288" t="s">
        <v>28</v>
      </c>
      <c r="D411" s="288" t="s">
        <v>727</v>
      </c>
      <c r="E411" s="19" t="s">
        <v>28</v>
      </c>
      <c r="F411" s="289">
        <v>2.1699999999999999</v>
      </c>
      <c r="G411" s="40"/>
      <c r="H411" s="46"/>
    </row>
    <row r="412" s="2" customFormat="1" ht="16.8" customHeight="1">
      <c r="A412" s="40"/>
      <c r="B412" s="46"/>
      <c r="C412" s="288" t="s">
        <v>28</v>
      </c>
      <c r="D412" s="288" t="s">
        <v>728</v>
      </c>
      <c r="E412" s="19" t="s">
        <v>28</v>
      </c>
      <c r="F412" s="289">
        <v>146.31999999999999</v>
      </c>
      <c r="G412" s="40"/>
      <c r="H412" s="46"/>
    </row>
    <row r="413" s="2" customFormat="1" ht="16.8" customHeight="1">
      <c r="A413" s="40"/>
      <c r="B413" s="46"/>
      <c r="C413" s="288" t="s">
        <v>303</v>
      </c>
      <c r="D413" s="288" t="s">
        <v>233</v>
      </c>
      <c r="E413" s="19" t="s">
        <v>28</v>
      </c>
      <c r="F413" s="289">
        <v>183.55099999999999</v>
      </c>
      <c r="G413" s="40"/>
      <c r="H413" s="46"/>
    </row>
    <row r="414" s="2" customFormat="1" ht="16.8" customHeight="1">
      <c r="A414" s="40"/>
      <c r="B414" s="46"/>
      <c r="C414" s="290" t="s">
        <v>1025</v>
      </c>
      <c r="D414" s="40"/>
      <c r="E414" s="40"/>
      <c r="F414" s="40"/>
      <c r="G414" s="40"/>
      <c r="H414" s="46"/>
    </row>
    <row r="415" s="2" customFormat="1" ht="16.8" customHeight="1">
      <c r="A415" s="40"/>
      <c r="B415" s="46"/>
      <c r="C415" s="288" t="s">
        <v>297</v>
      </c>
      <c r="D415" s="288" t="s">
        <v>1101</v>
      </c>
      <c r="E415" s="19" t="s">
        <v>196</v>
      </c>
      <c r="F415" s="289">
        <v>183.55099999999999</v>
      </c>
      <c r="G415" s="40"/>
      <c r="H415" s="46"/>
    </row>
    <row r="416" s="2" customFormat="1">
      <c r="A416" s="40"/>
      <c r="B416" s="46"/>
      <c r="C416" s="288" t="s">
        <v>207</v>
      </c>
      <c r="D416" s="288" t="s">
        <v>1057</v>
      </c>
      <c r="E416" s="19" t="s">
        <v>196</v>
      </c>
      <c r="F416" s="289">
        <v>157.54900000000001</v>
      </c>
      <c r="G416" s="40"/>
      <c r="H416" s="46"/>
    </row>
    <row r="417" s="2" customFormat="1" ht="26.4" customHeight="1">
      <c r="A417" s="40"/>
      <c r="B417" s="46"/>
      <c r="C417" s="283" t="s">
        <v>91</v>
      </c>
      <c r="D417" s="283" t="s">
        <v>92</v>
      </c>
      <c r="E417" s="40"/>
      <c r="F417" s="40"/>
      <c r="G417" s="40"/>
      <c r="H417" s="46"/>
    </row>
    <row r="418" s="2" customFormat="1" ht="16.8" customHeight="1">
      <c r="A418" s="40"/>
      <c r="B418" s="46"/>
      <c r="C418" s="284" t="s">
        <v>573</v>
      </c>
      <c r="D418" s="285" t="s">
        <v>573</v>
      </c>
      <c r="E418" s="286" t="s">
        <v>28</v>
      </c>
      <c r="F418" s="287">
        <v>2.8839999999999999</v>
      </c>
      <c r="G418" s="40"/>
      <c r="H418" s="46"/>
    </row>
    <row r="419" s="2" customFormat="1" ht="16.8" customHeight="1">
      <c r="A419" s="40"/>
      <c r="B419" s="46"/>
      <c r="C419" s="288" t="s">
        <v>28</v>
      </c>
      <c r="D419" s="288" t="s">
        <v>188</v>
      </c>
      <c r="E419" s="19" t="s">
        <v>28</v>
      </c>
      <c r="F419" s="289">
        <v>0</v>
      </c>
      <c r="G419" s="40"/>
      <c r="H419" s="46"/>
    </row>
    <row r="420" s="2" customFormat="1" ht="16.8" customHeight="1">
      <c r="A420" s="40"/>
      <c r="B420" s="46"/>
      <c r="C420" s="288" t="s">
        <v>28</v>
      </c>
      <c r="D420" s="288" t="s">
        <v>189</v>
      </c>
      <c r="E420" s="19" t="s">
        <v>28</v>
      </c>
      <c r="F420" s="289">
        <v>0</v>
      </c>
      <c r="G420" s="40"/>
      <c r="H420" s="46"/>
    </row>
    <row r="421" s="2" customFormat="1" ht="16.8" customHeight="1">
      <c r="A421" s="40"/>
      <c r="B421" s="46"/>
      <c r="C421" s="288" t="s">
        <v>573</v>
      </c>
      <c r="D421" s="288" t="s">
        <v>783</v>
      </c>
      <c r="E421" s="19" t="s">
        <v>28</v>
      </c>
      <c r="F421" s="289">
        <v>2.8839999999999999</v>
      </c>
      <c r="G421" s="40"/>
      <c r="H421" s="46"/>
    </row>
    <row r="422" s="2" customFormat="1" ht="16.8" customHeight="1">
      <c r="A422" s="40"/>
      <c r="B422" s="46"/>
      <c r="C422" s="290" t="s">
        <v>1025</v>
      </c>
      <c r="D422" s="40"/>
      <c r="E422" s="40"/>
      <c r="F422" s="40"/>
      <c r="G422" s="40"/>
      <c r="H422" s="46"/>
    </row>
    <row r="423" s="2" customFormat="1" ht="16.8" customHeight="1">
      <c r="A423" s="40"/>
      <c r="B423" s="46"/>
      <c r="C423" s="288" t="s">
        <v>608</v>
      </c>
      <c r="D423" s="288" t="s">
        <v>609</v>
      </c>
      <c r="E423" s="19" t="s">
        <v>166</v>
      </c>
      <c r="F423" s="289">
        <v>2.8839999999999999</v>
      </c>
      <c r="G423" s="40"/>
      <c r="H423" s="46"/>
    </row>
    <row r="424" s="2" customFormat="1">
      <c r="A424" s="40"/>
      <c r="B424" s="46"/>
      <c r="C424" s="288" t="s">
        <v>733</v>
      </c>
      <c r="D424" s="288" t="s">
        <v>1095</v>
      </c>
      <c r="E424" s="19" t="s">
        <v>166</v>
      </c>
      <c r="F424" s="289">
        <v>5.7679999999999998</v>
      </c>
      <c r="G424" s="40"/>
      <c r="H424" s="46"/>
    </row>
    <row r="425" s="2" customFormat="1" ht="16.8" customHeight="1">
      <c r="A425" s="40"/>
      <c r="B425" s="46"/>
      <c r="C425" s="288" t="s">
        <v>321</v>
      </c>
      <c r="D425" s="288" t="s">
        <v>322</v>
      </c>
      <c r="E425" s="19" t="s">
        <v>166</v>
      </c>
      <c r="F425" s="289">
        <v>348.44900000000001</v>
      </c>
      <c r="G425" s="40"/>
      <c r="H425" s="46"/>
    </row>
    <row r="426" s="2" customFormat="1" ht="16.8" customHeight="1">
      <c r="A426" s="40"/>
      <c r="B426" s="46"/>
      <c r="C426" s="284" t="s">
        <v>114</v>
      </c>
      <c r="D426" s="285" t="s">
        <v>114</v>
      </c>
      <c r="E426" s="286" t="s">
        <v>28</v>
      </c>
      <c r="F426" s="287">
        <v>301</v>
      </c>
      <c r="G426" s="40"/>
      <c r="H426" s="46"/>
    </row>
    <row r="427" s="2" customFormat="1" ht="16.8" customHeight="1">
      <c r="A427" s="40"/>
      <c r="B427" s="46"/>
      <c r="C427" s="288" t="s">
        <v>28</v>
      </c>
      <c r="D427" s="288" t="s">
        <v>188</v>
      </c>
      <c r="E427" s="19" t="s">
        <v>28</v>
      </c>
      <c r="F427" s="289">
        <v>0</v>
      </c>
      <c r="G427" s="40"/>
      <c r="H427" s="46"/>
    </row>
    <row r="428" s="2" customFormat="1" ht="16.8" customHeight="1">
      <c r="A428" s="40"/>
      <c r="B428" s="46"/>
      <c r="C428" s="288" t="s">
        <v>28</v>
      </c>
      <c r="D428" s="288" t="s">
        <v>189</v>
      </c>
      <c r="E428" s="19" t="s">
        <v>28</v>
      </c>
      <c r="F428" s="289">
        <v>0</v>
      </c>
      <c r="G428" s="40"/>
      <c r="H428" s="46"/>
    </row>
    <row r="429" s="2" customFormat="1" ht="16.8" customHeight="1">
      <c r="A429" s="40"/>
      <c r="B429" s="46"/>
      <c r="C429" s="288" t="s">
        <v>28</v>
      </c>
      <c r="D429" s="288" t="s">
        <v>799</v>
      </c>
      <c r="E429" s="19" t="s">
        <v>28</v>
      </c>
      <c r="F429" s="289">
        <v>257.19999999999999</v>
      </c>
      <c r="G429" s="40"/>
      <c r="H429" s="46"/>
    </row>
    <row r="430" s="2" customFormat="1" ht="16.8" customHeight="1">
      <c r="A430" s="40"/>
      <c r="B430" s="46"/>
      <c r="C430" s="288" t="s">
        <v>28</v>
      </c>
      <c r="D430" s="288" t="s">
        <v>800</v>
      </c>
      <c r="E430" s="19" t="s">
        <v>28</v>
      </c>
      <c r="F430" s="289">
        <v>25.800000000000001</v>
      </c>
      <c r="G430" s="40"/>
      <c r="H430" s="46"/>
    </row>
    <row r="431" s="2" customFormat="1" ht="16.8" customHeight="1">
      <c r="A431" s="40"/>
      <c r="B431" s="46"/>
      <c r="C431" s="288" t="s">
        <v>28</v>
      </c>
      <c r="D431" s="288" t="s">
        <v>234</v>
      </c>
      <c r="E431" s="19" t="s">
        <v>28</v>
      </c>
      <c r="F431" s="289">
        <v>18</v>
      </c>
      <c r="G431" s="40"/>
      <c r="H431" s="46"/>
    </row>
    <row r="432" s="2" customFormat="1" ht="16.8" customHeight="1">
      <c r="A432" s="40"/>
      <c r="B432" s="46"/>
      <c r="C432" s="288" t="s">
        <v>114</v>
      </c>
      <c r="D432" s="288" t="s">
        <v>233</v>
      </c>
      <c r="E432" s="19" t="s">
        <v>28</v>
      </c>
      <c r="F432" s="289">
        <v>301</v>
      </c>
      <c r="G432" s="40"/>
      <c r="H432" s="46"/>
    </row>
    <row r="433" s="2" customFormat="1" ht="16.8" customHeight="1">
      <c r="A433" s="40"/>
      <c r="B433" s="46"/>
      <c r="C433" s="290" t="s">
        <v>1025</v>
      </c>
      <c r="D433" s="40"/>
      <c r="E433" s="40"/>
      <c r="F433" s="40"/>
      <c r="G433" s="40"/>
      <c r="H433" s="46"/>
    </row>
    <row r="434" s="2" customFormat="1" ht="16.8" customHeight="1">
      <c r="A434" s="40"/>
      <c r="B434" s="46"/>
      <c r="C434" s="288" t="s">
        <v>443</v>
      </c>
      <c r="D434" s="288" t="s">
        <v>1039</v>
      </c>
      <c r="E434" s="19" t="s">
        <v>185</v>
      </c>
      <c r="F434" s="289">
        <v>301</v>
      </c>
      <c r="G434" s="40"/>
      <c r="H434" s="46"/>
    </row>
    <row r="435" s="2" customFormat="1" ht="16.8" customHeight="1">
      <c r="A435" s="40"/>
      <c r="B435" s="46"/>
      <c r="C435" s="288" t="s">
        <v>476</v>
      </c>
      <c r="D435" s="288" t="s">
        <v>1038</v>
      </c>
      <c r="E435" s="19" t="s">
        <v>196</v>
      </c>
      <c r="F435" s="289">
        <v>15.050000000000001</v>
      </c>
      <c r="G435" s="40"/>
      <c r="H435" s="46"/>
    </row>
    <row r="436" s="2" customFormat="1" ht="16.8" customHeight="1">
      <c r="A436" s="40"/>
      <c r="B436" s="46"/>
      <c r="C436" s="288" t="s">
        <v>459</v>
      </c>
      <c r="D436" s="288" t="s">
        <v>460</v>
      </c>
      <c r="E436" s="19" t="s">
        <v>185</v>
      </c>
      <c r="F436" s="289">
        <v>209.03</v>
      </c>
      <c r="G436" s="40"/>
      <c r="H436" s="46"/>
    </row>
    <row r="437" s="2" customFormat="1" ht="16.8" customHeight="1">
      <c r="A437" s="40"/>
      <c r="B437" s="46"/>
      <c r="C437" s="284" t="s">
        <v>116</v>
      </c>
      <c r="D437" s="285" t="s">
        <v>116</v>
      </c>
      <c r="E437" s="286" t="s">
        <v>28</v>
      </c>
      <c r="F437" s="287">
        <v>36</v>
      </c>
      <c r="G437" s="40"/>
      <c r="H437" s="46"/>
    </row>
    <row r="438" s="2" customFormat="1" ht="16.8" customHeight="1">
      <c r="A438" s="40"/>
      <c r="B438" s="46"/>
      <c r="C438" s="288" t="s">
        <v>28</v>
      </c>
      <c r="D438" s="288" t="s">
        <v>188</v>
      </c>
      <c r="E438" s="19" t="s">
        <v>28</v>
      </c>
      <c r="F438" s="289">
        <v>0</v>
      </c>
      <c r="G438" s="40"/>
      <c r="H438" s="46"/>
    </row>
    <row r="439" s="2" customFormat="1" ht="16.8" customHeight="1">
      <c r="A439" s="40"/>
      <c r="B439" s="46"/>
      <c r="C439" s="288" t="s">
        <v>28</v>
      </c>
      <c r="D439" s="288" t="s">
        <v>189</v>
      </c>
      <c r="E439" s="19" t="s">
        <v>28</v>
      </c>
      <c r="F439" s="289">
        <v>0</v>
      </c>
      <c r="G439" s="40"/>
      <c r="H439" s="46"/>
    </row>
    <row r="440" s="2" customFormat="1" ht="16.8" customHeight="1">
      <c r="A440" s="40"/>
      <c r="B440" s="46"/>
      <c r="C440" s="288" t="s">
        <v>116</v>
      </c>
      <c r="D440" s="288" t="s">
        <v>802</v>
      </c>
      <c r="E440" s="19" t="s">
        <v>28</v>
      </c>
      <c r="F440" s="289">
        <v>36</v>
      </c>
      <c r="G440" s="40"/>
      <c r="H440" s="46"/>
    </row>
    <row r="441" s="2" customFormat="1" ht="16.8" customHeight="1">
      <c r="A441" s="40"/>
      <c r="B441" s="46"/>
      <c r="C441" s="290" t="s">
        <v>1025</v>
      </c>
      <c r="D441" s="40"/>
      <c r="E441" s="40"/>
      <c r="F441" s="40"/>
      <c r="G441" s="40"/>
      <c r="H441" s="46"/>
    </row>
    <row r="442" s="2" customFormat="1" ht="16.8" customHeight="1">
      <c r="A442" s="40"/>
      <c r="B442" s="46"/>
      <c r="C442" s="288" t="s">
        <v>449</v>
      </c>
      <c r="D442" s="288" t="s">
        <v>450</v>
      </c>
      <c r="E442" s="19" t="s">
        <v>185</v>
      </c>
      <c r="F442" s="289">
        <v>36</v>
      </c>
      <c r="G442" s="40"/>
      <c r="H442" s="46"/>
    </row>
    <row r="443" s="2" customFormat="1" ht="16.8" customHeight="1">
      <c r="A443" s="40"/>
      <c r="B443" s="46"/>
      <c r="C443" s="288" t="s">
        <v>459</v>
      </c>
      <c r="D443" s="288" t="s">
        <v>460</v>
      </c>
      <c r="E443" s="19" t="s">
        <v>185</v>
      </c>
      <c r="F443" s="289">
        <v>209.03</v>
      </c>
      <c r="G443" s="40"/>
      <c r="H443" s="46"/>
    </row>
    <row r="444" s="2" customFormat="1" ht="16.8" customHeight="1">
      <c r="A444" s="40"/>
      <c r="B444" s="46"/>
      <c r="C444" s="284" t="s">
        <v>118</v>
      </c>
      <c r="D444" s="285" t="s">
        <v>118</v>
      </c>
      <c r="E444" s="286" t="s">
        <v>28</v>
      </c>
      <c r="F444" s="287">
        <v>65</v>
      </c>
      <c r="G444" s="40"/>
      <c r="H444" s="46"/>
    </row>
    <row r="445" s="2" customFormat="1" ht="16.8" customHeight="1">
      <c r="A445" s="40"/>
      <c r="B445" s="46"/>
      <c r="C445" s="288" t="s">
        <v>28</v>
      </c>
      <c r="D445" s="288" t="s">
        <v>804</v>
      </c>
      <c r="E445" s="19" t="s">
        <v>28</v>
      </c>
      <c r="F445" s="289">
        <v>18</v>
      </c>
      <c r="G445" s="40"/>
      <c r="H445" s="46"/>
    </row>
    <row r="446" s="2" customFormat="1" ht="16.8" customHeight="1">
      <c r="A446" s="40"/>
      <c r="B446" s="46"/>
      <c r="C446" s="288" t="s">
        <v>28</v>
      </c>
      <c r="D446" s="288" t="s">
        <v>805</v>
      </c>
      <c r="E446" s="19" t="s">
        <v>28</v>
      </c>
      <c r="F446" s="289">
        <v>20</v>
      </c>
      <c r="G446" s="40"/>
      <c r="H446" s="46"/>
    </row>
    <row r="447" s="2" customFormat="1" ht="16.8" customHeight="1">
      <c r="A447" s="40"/>
      <c r="B447" s="46"/>
      <c r="C447" s="288" t="s">
        <v>28</v>
      </c>
      <c r="D447" s="288" t="s">
        <v>765</v>
      </c>
      <c r="E447" s="19" t="s">
        <v>28</v>
      </c>
      <c r="F447" s="289">
        <v>27</v>
      </c>
      <c r="G447" s="40"/>
      <c r="H447" s="46"/>
    </row>
    <row r="448" s="2" customFormat="1" ht="16.8" customHeight="1">
      <c r="A448" s="40"/>
      <c r="B448" s="46"/>
      <c r="C448" s="288" t="s">
        <v>118</v>
      </c>
      <c r="D448" s="288" t="s">
        <v>233</v>
      </c>
      <c r="E448" s="19" t="s">
        <v>28</v>
      </c>
      <c r="F448" s="289">
        <v>65</v>
      </c>
      <c r="G448" s="40"/>
      <c r="H448" s="46"/>
    </row>
    <row r="449" s="2" customFormat="1" ht="16.8" customHeight="1">
      <c r="A449" s="40"/>
      <c r="B449" s="46"/>
      <c r="C449" s="290" t="s">
        <v>1025</v>
      </c>
      <c r="D449" s="40"/>
      <c r="E449" s="40"/>
      <c r="F449" s="40"/>
      <c r="G449" s="40"/>
      <c r="H449" s="46"/>
    </row>
    <row r="450" s="2" customFormat="1" ht="16.8" customHeight="1">
      <c r="A450" s="40"/>
      <c r="B450" s="46"/>
      <c r="C450" s="288" t="s">
        <v>454</v>
      </c>
      <c r="D450" s="288" t="s">
        <v>455</v>
      </c>
      <c r="E450" s="19" t="s">
        <v>185</v>
      </c>
      <c r="F450" s="289">
        <v>65</v>
      </c>
      <c r="G450" s="40"/>
      <c r="H450" s="46"/>
    </row>
    <row r="451" s="2" customFormat="1" ht="16.8" customHeight="1">
      <c r="A451" s="40"/>
      <c r="B451" s="46"/>
      <c r="C451" s="288" t="s">
        <v>459</v>
      </c>
      <c r="D451" s="288" t="s">
        <v>460</v>
      </c>
      <c r="E451" s="19" t="s">
        <v>185</v>
      </c>
      <c r="F451" s="289">
        <v>209.03</v>
      </c>
      <c r="G451" s="40"/>
      <c r="H451" s="46"/>
    </row>
    <row r="452" s="2" customFormat="1" ht="16.8" customHeight="1">
      <c r="A452" s="40"/>
      <c r="B452" s="46"/>
      <c r="C452" s="284" t="s">
        <v>691</v>
      </c>
      <c r="D452" s="285" t="s">
        <v>691</v>
      </c>
      <c r="E452" s="286" t="s">
        <v>28</v>
      </c>
      <c r="F452" s="287">
        <v>93.939999999999998</v>
      </c>
      <c r="G452" s="40"/>
      <c r="H452" s="46"/>
    </row>
    <row r="453" s="2" customFormat="1" ht="16.8" customHeight="1">
      <c r="A453" s="40"/>
      <c r="B453" s="46"/>
      <c r="C453" s="288" t="s">
        <v>28</v>
      </c>
      <c r="D453" s="288" t="s">
        <v>188</v>
      </c>
      <c r="E453" s="19" t="s">
        <v>28</v>
      </c>
      <c r="F453" s="289">
        <v>0</v>
      </c>
      <c r="G453" s="40"/>
      <c r="H453" s="46"/>
    </row>
    <row r="454" s="2" customFormat="1" ht="16.8" customHeight="1">
      <c r="A454" s="40"/>
      <c r="B454" s="46"/>
      <c r="C454" s="288" t="s">
        <v>28</v>
      </c>
      <c r="D454" s="288" t="s">
        <v>189</v>
      </c>
      <c r="E454" s="19" t="s">
        <v>28</v>
      </c>
      <c r="F454" s="289">
        <v>0</v>
      </c>
      <c r="G454" s="40"/>
      <c r="H454" s="46"/>
    </row>
    <row r="455" s="2" customFormat="1" ht="16.8" customHeight="1">
      <c r="A455" s="40"/>
      <c r="B455" s="46"/>
      <c r="C455" s="288" t="s">
        <v>28</v>
      </c>
      <c r="D455" s="288" t="s">
        <v>767</v>
      </c>
      <c r="E455" s="19" t="s">
        <v>28</v>
      </c>
      <c r="F455" s="289">
        <v>68.219999999999999</v>
      </c>
      <c r="G455" s="40"/>
      <c r="H455" s="46"/>
    </row>
    <row r="456" s="2" customFormat="1" ht="16.8" customHeight="1">
      <c r="A456" s="40"/>
      <c r="B456" s="46"/>
      <c r="C456" s="288" t="s">
        <v>28</v>
      </c>
      <c r="D456" s="288" t="s">
        <v>768</v>
      </c>
      <c r="E456" s="19" t="s">
        <v>28</v>
      </c>
      <c r="F456" s="289">
        <v>25.719999999999999</v>
      </c>
      <c r="G456" s="40"/>
      <c r="H456" s="46"/>
    </row>
    <row r="457" s="2" customFormat="1" ht="16.8" customHeight="1">
      <c r="A457" s="40"/>
      <c r="B457" s="46"/>
      <c r="C457" s="288" t="s">
        <v>691</v>
      </c>
      <c r="D457" s="288" t="s">
        <v>233</v>
      </c>
      <c r="E457" s="19" t="s">
        <v>28</v>
      </c>
      <c r="F457" s="289">
        <v>93.939999999999998</v>
      </c>
      <c r="G457" s="40"/>
      <c r="H457" s="46"/>
    </row>
    <row r="458" s="2" customFormat="1" ht="16.8" customHeight="1">
      <c r="A458" s="40"/>
      <c r="B458" s="46"/>
      <c r="C458" s="290" t="s">
        <v>1025</v>
      </c>
      <c r="D458" s="40"/>
      <c r="E458" s="40"/>
      <c r="F458" s="40"/>
      <c r="G458" s="40"/>
      <c r="H458" s="46"/>
    </row>
    <row r="459" s="2" customFormat="1">
      <c r="A459" s="40"/>
      <c r="B459" s="46"/>
      <c r="C459" s="288" t="s">
        <v>701</v>
      </c>
      <c r="D459" s="288" t="s">
        <v>1097</v>
      </c>
      <c r="E459" s="19" t="s">
        <v>196</v>
      </c>
      <c r="F459" s="289">
        <v>93.939999999999998</v>
      </c>
      <c r="G459" s="40"/>
      <c r="H459" s="46"/>
    </row>
    <row r="460" s="2" customFormat="1">
      <c r="A460" s="40"/>
      <c r="B460" s="46"/>
      <c r="C460" s="288" t="s">
        <v>207</v>
      </c>
      <c r="D460" s="288" t="s">
        <v>1057</v>
      </c>
      <c r="E460" s="19" t="s">
        <v>196</v>
      </c>
      <c r="F460" s="289">
        <v>76.394000000000005</v>
      </c>
      <c r="G460" s="40"/>
      <c r="H460" s="46"/>
    </row>
    <row r="461" s="2" customFormat="1" ht="16.8" customHeight="1">
      <c r="A461" s="40"/>
      <c r="B461" s="46"/>
      <c r="C461" s="284" t="s">
        <v>693</v>
      </c>
      <c r="D461" s="285" t="s">
        <v>693</v>
      </c>
      <c r="E461" s="286" t="s">
        <v>28</v>
      </c>
      <c r="F461" s="287">
        <v>469.69999999999999</v>
      </c>
      <c r="G461" s="40"/>
      <c r="H461" s="46"/>
    </row>
    <row r="462" s="2" customFormat="1" ht="16.8" customHeight="1">
      <c r="A462" s="40"/>
      <c r="B462" s="46"/>
      <c r="C462" s="288" t="s">
        <v>28</v>
      </c>
      <c r="D462" s="288" t="s">
        <v>188</v>
      </c>
      <c r="E462" s="19" t="s">
        <v>28</v>
      </c>
      <c r="F462" s="289">
        <v>0</v>
      </c>
      <c r="G462" s="40"/>
      <c r="H462" s="46"/>
    </row>
    <row r="463" s="2" customFormat="1" ht="16.8" customHeight="1">
      <c r="A463" s="40"/>
      <c r="B463" s="46"/>
      <c r="C463" s="288" t="s">
        <v>28</v>
      </c>
      <c r="D463" s="288" t="s">
        <v>189</v>
      </c>
      <c r="E463" s="19" t="s">
        <v>28</v>
      </c>
      <c r="F463" s="289">
        <v>0</v>
      </c>
      <c r="G463" s="40"/>
      <c r="H463" s="46"/>
    </row>
    <row r="464" s="2" customFormat="1" ht="16.8" customHeight="1">
      <c r="A464" s="40"/>
      <c r="B464" s="46"/>
      <c r="C464" s="288" t="s">
        <v>28</v>
      </c>
      <c r="D464" s="288" t="s">
        <v>773</v>
      </c>
      <c r="E464" s="19" t="s">
        <v>28</v>
      </c>
      <c r="F464" s="289">
        <v>341.10000000000002</v>
      </c>
      <c r="G464" s="40"/>
      <c r="H464" s="46"/>
    </row>
    <row r="465" s="2" customFormat="1" ht="16.8" customHeight="1">
      <c r="A465" s="40"/>
      <c r="B465" s="46"/>
      <c r="C465" s="288" t="s">
        <v>28</v>
      </c>
      <c r="D465" s="288" t="s">
        <v>774</v>
      </c>
      <c r="E465" s="19" t="s">
        <v>28</v>
      </c>
      <c r="F465" s="289">
        <v>128.59999999999999</v>
      </c>
      <c r="G465" s="40"/>
      <c r="H465" s="46"/>
    </row>
    <row r="466" s="2" customFormat="1" ht="16.8" customHeight="1">
      <c r="A466" s="40"/>
      <c r="B466" s="46"/>
      <c r="C466" s="288" t="s">
        <v>693</v>
      </c>
      <c r="D466" s="288" t="s">
        <v>233</v>
      </c>
      <c r="E466" s="19" t="s">
        <v>28</v>
      </c>
      <c r="F466" s="289">
        <v>469.69999999999999</v>
      </c>
      <c r="G466" s="40"/>
      <c r="H466" s="46"/>
    </row>
    <row r="467" s="2" customFormat="1" ht="16.8" customHeight="1">
      <c r="A467" s="40"/>
      <c r="B467" s="46"/>
      <c r="C467" s="290" t="s">
        <v>1025</v>
      </c>
      <c r="D467" s="40"/>
      <c r="E467" s="40"/>
      <c r="F467" s="40"/>
      <c r="G467" s="40"/>
      <c r="H467" s="46"/>
    </row>
    <row r="468" s="2" customFormat="1" ht="16.8" customHeight="1">
      <c r="A468" s="40"/>
      <c r="B468" s="46"/>
      <c r="C468" s="288" t="s">
        <v>235</v>
      </c>
      <c r="D468" s="288" t="s">
        <v>1098</v>
      </c>
      <c r="E468" s="19" t="s">
        <v>166</v>
      </c>
      <c r="F468" s="289">
        <v>469.69999999999999</v>
      </c>
      <c r="G468" s="40"/>
      <c r="H468" s="46"/>
    </row>
    <row r="469" s="2" customFormat="1" ht="16.8" customHeight="1">
      <c r="A469" s="40"/>
      <c r="B469" s="46"/>
      <c r="C469" s="288" t="s">
        <v>722</v>
      </c>
      <c r="D469" s="288" t="s">
        <v>1027</v>
      </c>
      <c r="E469" s="19" t="s">
        <v>166</v>
      </c>
      <c r="F469" s="289">
        <v>469.69999999999999</v>
      </c>
      <c r="G469" s="40"/>
      <c r="H469" s="46"/>
    </row>
    <row r="470" s="2" customFormat="1" ht="16.8" customHeight="1">
      <c r="A470" s="40"/>
      <c r="B470" s="46"/>
      <c r="C470" s="284" t="s">
        <v>582</v>
      </c>
      <c r="D470" s="285" t="s">
        <v>582</v>
      </c>
      <c r="E470" s="286" t="s">
        <v>28</v>
      </c>
      <c r="F470" s="287">
        <v>341.10000000000002</v>
      </c>
      <c r="G470" s="40"/>
      <c r="H470" s="46"/>
    </row>
    <row r="471" s="2" customFormat="1" ht="16.8" customHeight="1">
      <c r="A471" s="40"/>
      <c r="B471" s="46"/>
      <c r="C471" s="288" t="s">
        <v>28</v>
      </c>
      <c r="D471" s="288" t="s">
        <v>188</v>
      </c>
      <c r="E471" s="19" t="s">
        <v>28</v>
      </c>
      <c r="F471" s="289">
        <v>0</v>
      </c>
      <c r="G471" s="40"/>
      <c r="H471" s="46"/>
    </row>
    <row r="472" s="2" customFormat="1" ht="16.8" customHeight="1">
      <c r="A472" s="40"/>
      <c r="B472" s="46"/>
      <c r="C472" s="288" t="s">
        <v>28</v>
      </c>
      <c r="D472" s="288" t="s">
        <v>189</v>
      </c>
      <c r="E472" s="19" t="s">
        <v>28</v>
      </c>
      <c r="F472" s="289">
        <v>0</v>
      </c>
      <c r="G472" s="40"/>
      <c r="H472" s="46"/>
    </row>
    <row r="473" s="2" customFormat="1" ht="16.8" customHeight="1">
      <c r="A473" s="40"/>
      <c r="B473" s="46"/>
      <c r="C473" s="288" t="s">
        <v>582</v>
      </c>
      <c r="D473" s="288" t="s">
        <v>773</v>
      </c>
      <c r="E473" s="19" t="s">
        <v>28</v>
      </c>
      <c r="F473" s="289">
        <v>341.10000000000002</v>
      </c>
      <c r="G473" s="40"/>
      <c r="H473" s="46"/>
    </row>
    <row r="474" s="2" customFormat="1" ht="16.8" customHeight="1">
      <c r="A474" s="40"/>
      <c r="B474" s="46"/>
      <c r="C474" s="290" t="s">
        <v>1025</v>
      </c>
      <c r="D474" s="40"/>
      <c r="E474" s="40"/>
      <c r="F474" s="40"/>
      <c r="G474" s="40"/>
      <c r="H474" s="46"/>
    </row>
    <row r="475" s="2" customFormat="1" ht="16.8" customHeight="1">
      <c r="A475" s="40"/>
      <c r="B475" s="46"/>
      <c r="C475" s="288" t="s">
        <v>275</v>
      </c>
      <c r="D475" s="288" t="s">
        <v>1027</v>
      </c>
      <c r="E475" s="19" t="s">
        <v>166</v>
      </c>
      <c r="F475" s="289">
        <v>341.10000000000002</v>
      </c>
      <c r="G475" s="40"/>
      <c r="H475" s="46"/>
    </row>
    <row r="476" s="2" customFormat="1" ht="16.8" customHeight="1">
      <c r="A476" s="40"/>
      <c r="B476" s="46"/>
      <c r="C476" s="288" t="s">
        <v>316</v>
      </c>
      <c r="D476" s="288" t="s">
        <v>1044</v>
      </c>
      <c r="E476" s="19" t="s">
        <v>166</v>
      </c>
      <c r="F476" s="289">
        <v>341.10000000000002</v>
      </c>
      <c r="G476" s="40"/>
      <c r="H476" s="46"/>
    </row>
    <row r="477" s="2" customFormat="1" ht="16.8" customHeight="1">
      <c r="A477" s="40"/>
      <c r="B477" s="46"/>
      <c r="C477" s="288" t="s">
        <v>321</v>
      </c>
      <c r="D477" s="288" t="s">
        <v>322</v>
      </c>
      <c r="E477" s="19" t="s">
        <v>166</v>
      </c>
      <c r="F477" s="289">
        <v>348.44900000000001</v>
      </c>
      <c r="G477" s="40"/>
      <c r="H477" s="46"/>
    </row>
    <row r="478" s="2" customFormat="1" ht="16.8" customHeight="1">
      <c r="A478" s="40"/>
      <c r="B478" s="46"/>
      <c r="C478" s="284" t="s">
        <v>696</v>
      </c>
      <c r="D478" s="285" t="s">
        <v>696</v>
      </c>
      <c r="E478" s="286" t="s">
        <v>28</v>
      </c>
      <c r="F478" s="287">
        <v>76.394000000000005</v>
      </c>
      <c r="G478" s="40"/>
      <c r="H478" s="46"/>
    </row>
    <row r="479" s="2" customFormat="1" ht="16.8" customHeight="1">
      <c r="A479" s="40"/>
      <c r="B479" s="46"/>
      <c r="C479" s="288" t="s">
        <v>28</v>
      </c>
      <c r="D479" s="288" t="s">
        <v>691</v>
      </c>
      <c r="E479" s="19" t="s">
        <v>28</v>
      </c>
      <c r="F479" s="289">
        <v>93.939999999999998</v>
      </c>
      <c r="G479" s="40"/>
      <c r="H479" s="46"/>
    </row>
    <row r="480" s="2" customFormat="1" ht="16.8" customHeight="1">
      <c r="A480" s="40"/>
      <c r="B480" s="46"/>
      <c r="C480" s="288" t="s">
        <v>28</v>
      </c>
      <c r="D480" s="288" t="s">
        <v>711</v>
      </c>
      <c r="E480" s="19" t="s">
        <v>28</v>
      </c>
      <c r="F480" s="289">
        <v>-17.545999999999999</v>
      </c>
      <c r="G480" s="40"/>
      <c r="H480" s="46"/>
    </row>
    <row r="481" s="2" customFormat="1" ht="16.8" customHeight="1">
      <c r="A481" s="40"/>
      <c r="B481" s="46"/>
      <c r="C481" s="288" t="s">
        <v>696</v>
      </c>
      <c r="D481" s="288" t="s">
        <v>233</v>
      </c>
      <c r="E481" s="19" t="s">
        <v>28</v>
      </c>
      <c r="F481" s="289">
        <v>76.394000000000005</v>
      </c>
      <c r="G481" s="40"/>
      <c r="H481" s="46"/>
    </row>
    <row r="482" s="2" customFormat="1" ht="16.8" customHeight="1">
      <c r="A482" s="40"/>
      <c r="B482" s="46"/>
      <c r="C482" s="290" t="s">
        <v>1025</v>
      </c>
      <c r="D482" s="40"/>
      <c r="E482" s="40"/>
      <c r="F482" s="40"/>
      <c r="G482" s="40"/>
      <c r="H482" s="46"/>
    </row>
    <row r="483" s="2" customFormat="1">
      <c r="A483" s="40"/>
      <c r="B483" s="46"/>
      <c r="C483" s="288" t="s">
        <v>207</v>
      </c>
      <c r="D483" s="288" t="s">
        <v>1057</v>
      </c>
      <c r="E483" s="19" t="s">
        <v>196</v>
      </c>
      <c r="F483" s="289">
        <v>76.394000000000005</v>
      </c>
      <c r="G483" s="40"/>
      <c r="H483" s="46"/>
    </row>
    <row r="484" s="2" customFormat="1">
      <c r="A484" s="40"/>
      <c r="B484" s="46"/>
      <c r="C484" s="288" t="s">
        <v>216</v>
      </c>
      <c r="D484" s="288" t="s">
        <v>1099</v>
      </c>
      <c r="E484" s="19" t="s">
        <v>218</v>
      </c>
      <c r="F484" s="289">
        <v>137.50899999999999</v>
      </c>
      <c r="G484" s="40"/>
      <c r="H484" s="46"/>
    </row>
    <row r="485" s="2" customFormat="1" ht="16.8" customHeight="1">
      <c r="A485" s="40"/>
      <c r="B485" s="46"/>
      <c r="C485" s="288" t="s">
        <v>223</v>
      </c>
      <c r="D485" s="288" t="s">
        <v>1100</v>
      </c>
      <c r="E485" s="19" t="s">
        <v>196</v>
      </c>
      <c r="F485" s="289">
        <v>76.394000000000005</v>
      </c>
      <c r="G485" s="40"/>
      <c r="H485" s="46"/>
    </row>
    <row r="486" s="2" customFormat="1" ht="16.8" customHeight="1">
      <c r="A486" s="40"/>
      <c r="B486" s="46"/>
      <c r="C486" s="284" t="s">
        <v>303</v>
      </c>
      <c r="D486" s="285" t="s">
        <v>303</v>
      </c>
      <c r="E486" s="286" t="s">
        <v>28</v>
      </c>
      <c r="F486" s="287">
        <v>17.545999999999999</v>
      </c>
      <c r="G486" s="40"/>
      <c r="H486" s="46"/>
    </row>
    <row r="487" s="2" customFormat="1" ht="16.8" customHeight="1">
      <c r="A487" s="40"/>
      <c r="B487" s="46"/>
      <c r="C487" s="288" t="s">
        <v>28</v>
      </c>
      <c r="D487" s="288" t="s">
        <v>188</v>
      </c>
      <c r="E487" s="19" t="s">
        <v>28</v>
      </c>
      <c r="F487" s="289">
        <v>0</v>
      </c>
      <c r="G487" s="40"/>
      <c r="H487" s="46"/>
    </row>
    <row r="488" s="2" customFormat="1" ht="16.8" customHeight="1">
      <c r="A488" s="40"/>
      <c r="B488" s="46"/>
      <c r="C488" s="288" t="s">
        <v>28</v>
      </c>
      <c r="D488" s="288" t="s">
        <v>189</v>
      </c>
      <c r="E488" s="19" t="s">
        <v>28</v>
      </c>
      <c r="F488" s="289">
        <v>0</v>
      </c>
      <c r="G488" s="40"/>
      <c r="H488" s="46"/>
    </row>
    <row r="489" s="2" customFormat="1" ht="16.8" customHeight="1">
      <c r="A489" s="40"/>
      <c r="B489" s="46"/>
      <c r="C489" s="288" t="s">
        <v>303</v>
      </c>
      <c r="D489" s="288" t="s">
        <v>779</v>
      </c>
      <c r="E489" s="19" t="s">
        <v>28</v>
      </c>
      <c r="F489" s="289">
        <v>17.545999999999999</v>
      </c>
      <c r="G489" s="40"/>
      <c r="H489" s="46"/>
    </row>
    <row r="490" s="2" customFormat="1" ht="16.8" customHeight="1">
      <c r="A490" s="40"/>
      <c r="B490" s="46"/>
      <c r="C490" s="290" t="s">
        <v>1025</v>
      </c>
      <c r="D490" s="40"/>
      <c r="E490" s="40"/>
      <c r="F490" s="40"/>
      <c r="G490" s="40"/>
      <c r="H490" s="46"/>
    </row>
    <row r="491" s="2" customFormat="1" ht="16.8" customHeight="1">
      <c r="A491" s="40"/>
      <c r="B491" s="46"/>
      <c r="C491" s="288" t="s">
        <v>297</v>
      </c>
      <c r="D491" s="288" t="s">
        <v>1101</v>
      </c>
      <c r="E491" s="19" t="s">
        <v>196</v>
      </c>
      <c r="F491" s="289">
        <v>17.545999999999999</v>
      </c>
      <c r="G491" s="40"/>
      <c r="H491" s="46"/>
    </row>
    <row r="492" s="2" customFormat="1">
      <c r="A492" s="40"/>
      <c r="B492" s="46"/>
      <c r="C492" s="288" t="s">
        <v>207</v>
      </c>
      <c r="D492" s="288" t="s">
        <v>1057</v>
      </c>
      <c r="E492" s="19" t="s">
        <v>196</v>
      </c>
      <c r="F492" s="289">
        <v>76.394000000000005</v>
      </c>
      <c r="G492" s="40"/>
      <c r="H492" s="46"/>
    </row>
    <row r="493" s="2" customFormat="1" ht="16.8" customHeight="1">
      <c r="A493" s="40"/>
      <c r="B493" s="46"/>
      <c r="C493" s="284" t="s">
        <v>763</v>
      </c>
      <c r="D493" s="285" t="s">
        <v>763</v>
      </c>
      <c r="E493" s="286" t="s">
        <v>28</v>
      </c>
      <c r="F493" s="287">
        <v>1</v>
      </c>
      <c r="G493" s="40"/>
      <c r="H493" s="46"/>
    </row>
    <row r="494" s="2" customFormat="1" ht="16.8" customHeight="1">
      <c r="A494" s="40"/>
      <c r="B494" s="46"/>
      <c r="C494" s="288" t="s">
        <v>28</v>
      </c>
      <c r="D494" s="288" t="s">
        <v>188</v>
      </c>
      <c r="E494" s="19" t="s">
        <v>28</v>
      </c>
      <c r="F494" s="289">
        <v>0</v>
      </c>
      <c r="G494" s="40"/>
      <c r="H494" s="46"/>
    </row>
    <row r="495" s="2" customFormat="1" ht="16.8" customHeight="1">
      <c r="A495" s="40"/>
      <c r="B495" s="46"/>
      <c r="C495" s="288" t="s">
        <v>28</v>
      </c>
      <c r="D495" s="288" t="s">
        <v>189</v>
      </c>
      <c r="E495" s="19" t="s">
        <v>28</v>
      </c>
      <c r="F495" s="289">
        <v>0</v>
      </c>
      <c r="G495" s="40"/>
      <c r="H495" s="46"/>
    </row>
    <row r="496" s="2" customFormat="1" ht="16.8" customHeight="1">
      <c r="A496" s="40"/>
      <c r="B496" s="46"/>
      <c r="C496" s="288" t="s">
        <v>763</v>
      </c>
      <c r="D496" s="288" t="s">
        <v>82</v>
      </c>
      <c r="E496" s="19" t="s">
        <v>28</v>
      </c>
      <c r="F496" s="289">
        <v>1</v>
      </c>
      <c r="G496" s="40"/>
      <c r="H496" s="46"/>
    </row>
    <row r="497" s="2" customFormat="1" ht="16.8" customHeight="1">
      <c r="A497" s="40"/>
      <c r="B497" s="46"/>
      <c r="C497" s="290" t="s">
        <v>1025</v>
      </c>
      <c r="D497" s="40"/>
      <c r="E497" s="40"/>
      <c r="F497" s="40"/>
      <c r="G497" s="40"/>
      <c r="H497" s="46"/>
    </row>
    <row r="498" s="2" customFormat="1" ht="16.8" customHeight="1">
      <c r="A498" s="40"/>
      <c r="B498" s="46"/>
      <c r="C498" s="288" t="s">
        <v>370</v>
      </c>
      <c r="D498" s="288" t="s">
        <v>1102</v>
      </c>
      <c r="E498" s="19" t="s">
        <v>254</v>
      </c>
      <c r="F498" s="289">
        <v>1</v>
      </c>
      <c r="G498" s="40"/>
      <c r="H498" s="46"/>
    </row>
    <row r="499" s="2" customFormat="1" ht="16.8" customHeight="1">
      <c r="A499" s="40"/>
      <c r="B499" s="46"/>
      <c r="C499" s="288" t="s">
        <v>420</v>
      </c>
      <c r="D499" s="288" t="s">
        <v>1103</v>
      </c>
      <c r="E499" s="19" t="s">
        <v>254</v>
      </c>
      <c r="F499" s="289">
        <v>1</v>
      </c>
      <c r="G499" s="40"/>
      <c r="H499" s="46"/>
    </row>
    <row r="500" s="2" customFormat="1" ht="16.8" customHeight="1">
      <c r="A500" s="40"/>
      <c r="B500" s="46"/>
      <c r="C500" s="288" t="s">
        <v>425</v>
      </c>
      <c r="D500" s="288" t="s">
        <v>426</v>
      </c>
      <c r="E500" s="19" t="s">
        <v>254</v>
      </c>
      <c r="F500" s="289">
        <v>1</v>
      </c>
      <c r="G500" s="40"/>
      <c r="H500" s="46"/>
    </row>
    <row r="501" s="2" customFormat="1" ht="16.8" customHeight="1">
      <c r="A501" s="40"/>
      <c r="B501" s="46"/>
      <c r="C501" s="288" t="s">
        <v>793</v>
      </c>
      <c r="D501" s="288" t="s">
        <v>1104</v>
      </c>
      <c r="E501" s="19" t="s">
        <v>254</v>
      </c>
      <c r="F501" s="289">
        <v>1</v>
      </c>
      <c r="G501" s="40"/>
      <c r="H501" s="46"/>
    </row>
    <row r="502" s="2" customFormat="1" ht="26.4" customHeight="1">
      <c r="A502" s="40"/>
      <c r="B502" s="46"/>
      <c r="C502" s="283" t="s">
        <v>94</v>
      </c>
      <c r="D502" s="283" t="s">
        <v>95</v>
      </c>
      <c r="E502" s="40"/>
      <c r="F502" s="40"/>
      <c r="G502" s="40"/>
      <c r="H502" s="46"/>
    </row>
    <row r="503" s="2" customFormat="1" ht="16.8" customHeight="1">
      <c r="A503" s="40"/>
      <c r="B503" s="46"/>
      <c r="C503" s="284" t="s">
        <v>573</v>
      </c>
      <c r="D503" s="285" t="s">
        <v>573</v>
      </c>
      <c r="E503" s="286" t="s">
        <v>28</v>
      </c>
      <c r="F503" s="287">
        <v>1235</v>
      </c>
      <c r="G503" s="40"/>
      <c r="H503" s="46"/>
    </row>
    <row r="504" s="2" customFormat="1" ht="16.8" customHeight="1">
      <c r="A504" s="40"/>
      <c r="B504" s="46"/>
      <c r="C504" s="288" t="s">
        <v>28</v>
      </c>
      <c r="D504" s="288" t="s">
        <v>188</v>
      </c>
      <c r="E504" s="19" t="s">
        <v>28</v>
      </c>
      <c r="F504" s="289">
        <v>0</v>
      </c>
      <c r="G504" s="40"/>
      <c r="H504" s="46"/>
    </row>
    <row r="505" s="2" customFormat="1" ht="16.8" customHeight="1">
      <c r="A505" s="40"/>
      <c r="B505" s="46"/>
      <c r="C505" s="288" t="s">
        <v>28</v>
      </c>
      <c r="D505" s="288" t="s">
        <v>189</v>
      </c>
      <c r="E505" s="19" t="s">
        <v>28</v>
      </c>
      <c r="F505" s="289">
        <v>0</v>
      </c>
      <c r="G505" s="40"/>
      <c r="H505" s="46"/>
    </row>
    <row r="506" s="2" customFormat="1" ht="16.8" customHeight="1">
      <c r="A506" s="40"/>
      <c r="B506" s="46"/>
      <c r="C506" s="288" t="s">
        <v>573</v>
      </c>
      <c r="D506" s="288" t="s">
        <v>837</v>
      </c>
      <c r="E506" s="19" t="s">
        <v>28</v>
      </c>
      <c r="F506" s="289">
        <v>1235</v>
      </c>
      <c r="G506" s="40"/>
      <c r="H506" s="46"/>
    </row>
    <row r="507" s="2" customFormat="1" ht="16.8" customHeight="1">
      <c r="A507" s="40"/>
      <c r="B507" s="46"/>
      <c r="C507" s="290" t="s">
        <v>1025</v>
      </c>
      <c r="D507" s="40"/>
      <c r="E507" s="40"/>
      <c r="F507" s="40"/>
      <c r="G507" s="40"/>
      <c r="H507" s="46"/>
    </row>
    <row r="508" s="2" customFormat="1" ht="16.8" customHeight="1">
      <c r="A508" s="40"/>
      <c r="B508" s="46"/>
      <c r="C508" s="288" t="s">
        <v>845</v>
      </c>
      <c r="D508" s="288" t="s">
        <v>1105</v>
      </c>
      <c r="E508" s="19" t="s">
        <v>166</v>
      </c>
      <c r="F508" s="289">
        <v>1235</v>
      </c>
      <c r="G508" s="40"/>
      <c r="H508" s="46"/>
    </row>
    <row r="509" s="2" customFormat="1" ht="16.8" customHeight="1">
      <c r="A509" s="40"/>
      <c r="B509" s="46"/>
      <c r="C509" s="288" t="s">
        <v>849</v>
      </c>
      <c r="D509" s="288" t="s">
        <v>850</v>
      </c>
      <c r="E509" s="19" t="s">
        <v>166</v>
      </c>
      <c r="F509" s="289">
        <v>1238.1020000000001</v>
      </c>
      <c r="G509" s="40"/>
      <c r="H509" s="46"/>
    </row>
    <row r="510" s="2" customFormat="1" ht="16.8" customHeight="1">
      <c r="A510" s="40"/>
      <c r="B510" s="46"/>
      <c r="C510" s="284" t="s">
        <v>816</v>
      </c>
      <c r="D510" s="285" t="s">
        <v>816</v>
      </c>
      <c r="E510" s="286" t="s">
        <v>28</v>
      </c>
      <c r="F510" s="287">
        <v>33.948</v>
      </c>
      <c r="G510" s="40"/>
      <c r="H510" s="46"/>
    </row>
    <row r="511" s="2" customFormat="1" ht="16.8" customHeight="1">
      <c r="A511" s="40"/>
      <c r="B511" s="46"/>
      <c r="C511" s="288" t="s">
        <v>28</v>
      </c>
      <c r="D511" s="288" t="s">
        <v>188</v>
      </c>
      <c r="E511" s="19" t="s">
        <v>28</v>
      </c>
      <c r="F511" s="289">
        <v>0</v>
      </c>
      <c r="G511" s="40"/>
      <c r="H511" s="46"/>
    </row>
    <row r="512" s="2" customFormat="1" ht="16.8" customHeight="1">
      <c r="A512" s="40"/>
      <c r="B512" s="46"/>
      <c r="C512" s="288" t="s">
        <v>28</v>
      </c>
      <c r="D512" s="288" t="s">
        <v>189</v>
      </c>
      <c r="E512" s="19" t="s">
        <v>28</v>
      </c>
      <c r="F512" s="289">
        <v>0</v>
      </c>
      <c r="G512" s="40"/>
      <c r="H512" s="46"/>
    </row>
    <row r="513" s="2" customFormat="1" ht="16.8" customHeight="1">
      <c r="A513" s="40"/>
      <c r="B513" s="46"/>
      <c r="C513" s="288" t="s">
        <v>28</v>
      </c>
      <c r="D513" s="288" t="s">
        <v>857</v>
      </c>
      <c r="E513" s="19" t="s">
        <v>28</v>
      </c>
      <c r="F513" s="289">
        <v>26.449999999999999</v>
      </c>
      <c r="G513" s="40"/>
      <c r="H513" s="46"/>
    </row>
    <row r="514" s="2" customFormat="1" ht="16.8" customHeight="1">
      <c r="A514" s="40"/>
      <c r="B514" s="46"/>
      <c r="C514" s="288" t="s">
        <v>28</v>
      </c>
      <c r="D514" s="288" t="s">
        <v>858</v>
      </c>
      <c r="E514" s="19" t="s">
        <v>28</v>
      </c>
      <c r="F514" s="289">
        <v>7.4980000000000002</v>
      </c>
      <c r="G514" s="40"/>
      <c r="H514" s="46"/>
    </row>
    <row r="515" s="2" customFormat="1" ht="16.8" customHeight="1">
      <c r="A515" s="40"/>
      <c r="B515" s="46"/>
      <c r="C515" s="288" t="s">
        <v>816</v>
      </c>
      <c r="D515" s="288" t="s">
        <v>233</v>
      </c>
      <c r="E515" s="19" t="s">
        <v>28</v>
      </c>
      <c r="F515" s="289">
        <v>33.948</v>
      </c>
      <c r="G515" s="40"/>
      <c r="H515" s="46"/>
    </row>
    <row r="516" s="2" customFormat="1" ht="16.8" customHeight="1">
      <c r="A516" s="40"/>
      <c r="B516" s="46"/>
      <c r="C516" s="290" t="s">
        <v>1025</v>
      </c>
      <c r="D516" s="40"/>
      <c r="E516" s="40"/>
      <c r="F516" s="40"/>
      <c r="G516" s="40"/>
      <c r="H516" s="46"/>
    </row>
    <row r="517" s="2" customFormat="1" ht="16.8" customHeight="1">
      <c r="A517" s="40"/>
      <c r="B517" s="46"/>
      <c r="C517" s="288" t="s">
        <v>854</v>
      </c>
      <c r="D517" s="288" t="s">
        <v>855</v>
      </c>
      <c r="E517" s="19" t="s">
        <v>166</v>
      </c>
      <c r="F517" s="289">
        <v>33.948</v>
      </c>
      <c r="G517" s="40"/>
      <c r="H517" s="46"/>
    </row>
    <row r="518" s="2" customFormat="1">
      <c r="A518" s="40"/>
      <c r="B518" s="46"/>
      <c r="C518" s="288" t="s">
        <v>859</v>
      </c>
      <c r="D518" s="288" t="s">
        <v>1106</v>
      </c>
      <c r="E518" s="19" t="s">
        <v>166</v>
      </c>
      <c r="F518" s="289">
        <v>67.896000000000001</v>
      </c>
      <c r="G518" s="40"/>
      <c r="H518" s="46"/>
    </row>
    <row r="519" s="2" customFormat="1" ht="16.8" customHeight="1">
      <c r="A519" s="40"/>
      <c r="B519" s="46"/>
      <c r="C519" s="288" t="s">
        <v>849</v>
      </c>
      <c r="D519" s="288" t="s">
        <v>850</v>
      </c>
      <c r="E519" s="19" t="s">
        <v>166</v>
      </c>
      <c r="F519" s="289">
        <v>1238.1020000000001</v>
      </c>
      <c r="G519" s="40"/>
      <c r="H519" s="46"/>
    </row>
    <row r="520" s="2" customFormat="1" ht="16.8" customHeight="1">
      <c r="A520" s="40"/>
      <c r="B520" s="46"/>
      <c r="C520" s="284" t="s">
        <v>818</v>
      </c>
      <c r="D520" s="285" t="s">
        <v>818</v>
      </c>
      <c r="E520" s="286" t="s">
        <v>28</v>
      </c>
      <c r="F520" s="287">
        <v>421.78199999999998</v>
      </c>
      <c r="G520" s="40"/>
      <c r="H520" s="46"/>
    </row>
    <row r="521" s="2" customFormat="1" ht="16.8" customHeight="1">
      <c r="A521" s="40"/>
      <c r="B521" s="46"/>
      <c r="C521" s="288" t="s">
        <v>818</v>
      </c>
      <c r="D521" s="288" t="s">
        <v>834</v>
      </c>
      <c r="E521" s="19" t="s">
        <v>28</v>
      </c>
      <c r="F521" s="289">
        <v>421.78199999999998</v>
      </c>
      <c r="G521" s="40"/>
      <c r="H521" s="46"/>
    </row>
    <row r="522" s="2" customFormat="1" ht="16.8" customHeight="1">
      <c r="A522" s="40"/>
      <c r="B522" s="46"/>
      <c r="C522" s="290" t="s">
        <v>1025</v>
      </c>
      <c r="D522" s="40"/>
      <c r="E522" s="40"/>
      <c r="F522" s="40"/>
      <c r="G522" s="40"/>
      <c r="H522" s="46"/>
    </row>
    <row r="523" s="2" customFormat="1" ht="16.8" customHeight="1">
      <c r="A523" s="40"/>
      <c r="B523" s="46"/>
      <c r="C523" s="288" t="s">
        <v>830</v>
      </c>
      <c r="D523" s="288" t="s">
        <v>1107</v>
      </c>
      <c r="E523" s="19" t="s">
        <v>196</v>
      </c>
      <c r="F523" s="289">
        <v>421.78199999999998</v>
      </c>
      <c r="G523" s="40"/>
      <c r="H523" s="46"/>
    </row>
    <row r="524" s="2" customFormat="1">
      <c r="A524" s="40"/>
      <c r="B524" s="46"/>
      <c r="C524" s="288" t="s">
        <v>207</v>
      </c>
      <c r="D524" s="288" t="s">
        <v>1057</v>
      </c>
      <c r="E524" s="19" t="s">
        <v>196</v>
      </c>
      <c r="F524" s="289">
        <v>464.517</v>
      </c>
      <c r="G524" s="40"/>
      <c r="H524" s="46"/>
    </row>
    <row r="525" s="2" customFormat="1" ht="16.8" customHeight="1">
      <c r="A525" s="40"/>
      <c r="B525" s="46"/>
      <c r="C525" s="288" t="s">
        <v>826</v>
      </c>
      <c r="D525" s="288" t="s">
        <v>1108</v>
      </c>
      <c r="E525" s="19" t="s">
        <v>196</v>
      </c>
      <c r="F525" s="289">
        <v>464.517</v>
      </c>
      <c r="G525" s="40"/>
      <c r="H525" s="46"/>
    </row>
    <row r="526" s="2" customFormat="1" ht="16.8" customHeight="1">
      <c r="A526" s="40"/>
      <c r="B526" s="46"/>
      <c r="C526" s="284" t="s">
        <v>112</v>
      </c>
      <c r="D526" s="285" t="s">
        <v>112</v>
      </c>
      <c r="E526" s="286" t="s">
        <v>28</v>
      </c>
      <c r="F526" s="287">
        <v>1146.2000000000001</v>
      </c>
      <c r="G526" s="40"/>
      <c r="H526" s="46"/>
    </row>
    <row r="527" s="2" customFormat="1" ht="16.8" customHeight="1">
      <c r="A527" s="40"/>
      <c r="B527" s="46"/>
      <c r="C527" s="288" t="s">
        <v>28</v>
      </c>
      <c r="D527" s="288" t="s">
        <v>188</v>
      </c>
      <c r="E527" s="19" t="s">
        <v>28</v>
      </c>
      <c r="F527" s="289">
        <v>0</v>
      </c>
      <c r="G527" s="40"/>
      <c r="H527" s="46"/>
    </row>
    <row r="528" s="2" customFormat="1" ht="16.8" customHeight="1">
      <c r="A528" s="40"/>
      <c r="B528" s="46"/>
      <c r="C528" s="288" t="s">
        <v>28</v>
      </c>
      <c r="D528" s="288" t="s">
        <v>189</v>
      </c>
      <c r="E528" s="19" t="s">
        <v>28</v>
      </c>
      <c r="F528" s="289">
        <v>0</v>
      </c>
      <c r="G528" s="40"/>
      <c r="H528" s="46"/>
    </row>
    <row r="529" s="2" customFormat="1" ht="16.8" customHeight="1">
      <c r="A529" s="40"/>
      <c r="B529" s="46"/>
      <c r="C529" s="288" t="s">
        <v>112</v>
      </c>
      <c r="D529" s="288" t="s">
        <v>868</v>
      </c>
      <c r="E529" s="19" t="s">
        <v>28</v>
      </c>
      <c r="F529" s="289">
        <v>1146.2000000000001</v>
      </c>
      <c r="G529" s="40"/>
      <c r="H529" s="46"/>
    </row>
    <row r="530" s="2" customFormat="1" ht="16.8" customHeight="1">
      <c r="A530" s="40"/>
      <c r="B530" s="46"/>
      <c r="C530" s="290" t="s">
        <v>1025</v>
      </c>
      <c r="D530" s="40"/>
      <c r="E530" s="40"/>
      <c r="F530" s="40"/>
      <c r="G530" s="40"/>
      <c r="H530" s="46"/>
    </row>
    <row r="531" s="2" customFormat="1" ht="16.8" customHeight="1">
      <c r="A531" s="40"/>
      <c r="B531" s="46"/>
      <c r="C531" s="288" t="s">
        <v>864</v>
      </c>
      <c r="D531" s="288" t="s">
        <v>1109</v>
      </c>
      <c r="E531" s="19" t="s">
        <v>185</v>
      </c>
      <c r="F531" s="289">
        <v>1146.2000000000001</v>
      </c>
      <c r="G531" s="40"/>
      <c r="H531" s="46"/>
    </row>
    <row r="532" s="2" customFormat="1" ht="16.8" customHeight="1">
      <c r="A532" s="40"/>
      <c r="B532" s="46"/>
      <c r="C532" s="288" t="s">
        <v>476</v>
      </c>
      <c r="D532" s="288" t="s">
        <v>1038</v>
      </c>
      <c r="E532" s="19" t="s">
        <v>196</v>
      </c>
      <c r="F532" s="289">
        <v>28.655000000000001</v>
      </c>
      <c r="G532" s="40"/>
      <c r="H532" s="46"/>
    </row>
    <row r="533" s="2" customFormat="1" ht="16.8" customHeight="1">
      <c r="A533" s="40"/>
      <c r="B533" s="46"/>
      <c r="C533" s="288" t="s">
        <v>869</v>
      </c>
      <c r="D533" s="288" t="s">
        <v>870</v>
      </c>
      <c r="E533" s="19" t="s">
        <v>185</v>
      </c>
      <c r="F533" s="289">
        <v>2361.172</v>
      </c>
      <c r="G533" s="40"/>
      <c r="H533" s="46"/>
    </row>
    <row r="534" s="2" customFormat="1" ht="16.8" customHeight="1">
      <c r="A534" s="40"/>
      <c r="B534" s="46"/>
      <c r="C534" s="284" t="s">
        <v>693</v>
      </c>
      <c r="D534" s="285" t="s">
        <v>693</v>
      </c>
      <c r="E534" s="286" t="s">
        <v>28</v>
      </c>
      <c r="F534" s="287">
        <v>1405.9400000000001</v>
      </c>
      <c r="G534" s="40"/>
      <c r="H534" s="46"/>
    </row>
    <row r="535" s="2" customFormat="1" ht="16.8" customHeight="1">
      <c r="A535" s="40"/>
      <c r="B535" s="46"/>
      <c r="C535" s="288" t="s">
        <v>28</v>
      </c>
      <c r="D535" s="288" t="s">
        <v>188</v>
      </c>
      <c r="E535" s="19" t="s">
        <v>28</v>
      </c>
      <c r="F535" s="289">
        <v>0</v>
      </c>
      <c r="G535" s="40"/>
      <c r="H535" s="46"/>
    </row>
    <row r="536" s="2" customFormat="1" ht="16.8" customHeight="1">
      <c r="A536" s="40"/>
      <c r="B536" s="46"/>
      <c r="C536" s="288" t="s">
        <v>28</v>
      </c>
      <c r="D536" s="288" t="s">
        <v>189</v>
      </c>
      <c r="E536" s="19" t="s">
        <v>28</v>
      </c>
      <c r="F536" s="289">
        <v>0</v>
      </c>
      <c r="G536" s="40"/>
      <c r="H536" s="46"/>
    </row>
    <row r="537" s="2" customFormat="1" ht="16.8" customHeight="1">
      <c r="A537" s="40"/>
      <c r="B537" s="46"/>
      <c r="C537" s="288" t="s">
        <v>28</v>
      </c>
      <c r="D537" s="288" t="s">
        <v>837</v>
      </c>
      <c r="E537" s="19" t="s">
        <v>28</v>
      </c>
      <c r="F537" s="289">
        <v>1235</v>
      </c>
      <c r="G537" s="40"/>
      <c r="H537" s="46"/>
    </row>
    <row r="538" s="2" customFormat="1" ht="16.8" customHeight="1">
      <c r="A538" s="40"/>
      <c r="B538" s="46"/>
      <c r="C538" s="288" t="s">
        <v>28</v>
      </c>
      <c r="D538" s="288" t="s">
        <v>838</v>
      </c>
      <c r="E538" s="19" t="s">
        <v>28</v>
      </c>
      <c r="F538" s="289">
        <v>170.94</v>
      </c>
      <c r="G538" s="40"/>
      <c r="H538" s="46"/>
    </row>
    <row r="539" s="2" customFormat="1" ht="16.8" customHeight="1">
      <c r="A539" s="40"/>
      <c r="B539" s="46"/>
      <c r="C539" s="288" t="s">
        <v>693</v>
      </c>
      <c r="D539" s="288" t="s">
        <v>233</v>
      </c>
      <c r="E539" s="19" t="s">
        <v>28</v>
      </c>
      <c r="F539" s="289">
        <v>1405.9400000000001</v>
      </c>
      <c r="G539" s="40"/>
      <c r="H539" s="46"/>
    </row>
    <row r="540" s="2" customFormat="1" ht="16.8" customHeight="1">
      <c r="A540" s="40"/>
      <c r="B540" s="46"/>
      <c r="C540" s="290" t="s">
        <v>1025</v>
      </c>
      <c r="D540" s="40"/>
      <c r="E540" s="40"/>
      <c r="F540" s="40"/>
      <c r="G540" s="40"/>
      <c r="H540" s="46"/>
    </row>
    <row r="541" s="2" customFormat="1" ht="16.8" customHeight="1">
      <c r="A541" s="40"/>
      <c r="B541" s="46"/>
      <c r="C541" s="288" t="s">
        <v>235</v>
      </c>
      <c r="D541" s="288" t="s">
        <v>1098</v>
      </c>
      <c r="E541" s="19" t="s">
        <v>166</v>
      </c>
      <c r="F541" s="289">
        <v>1405.9400000000001</v>
      </c>
      <c r="G541" s="40"/>
      <c r="H541" s="46"/>
    </row>
    <row r="542" s="2" customFormat="1" ht="16.8" customHeight="1">
      <c r="A542" s="40"/>
      <c r="B542" s="46"/>
      <c r="C542" s="288" t="s">
        <v>830</v>
      </c>
      <c r="D542" s="288" t="s">
        <v>1107</v>
      </c>
      <c r="E542" s="19" t="s">
        <v>196</v>
      </c>
      <c r="F542" s="289">
        <v>421.78199999999998</v>
      </c>
      <c r="G542" s="40"/>
      <c r="H542" s="46"/>
    </row>
    <row r="543" s="2" customFormat="1">
      <c r="A543" s="40"/>
      <c r="B543" s="46"/>
      <c r="C543" s="288" t="s">
        <v>839</v>
      </c>
      <c r="D543" s="288" t="s">
        <v>1110</v>
      </c>
      <c r="E543" s="19" t="s">
        <v>166</v>
      </c>
      <c r="F543" s="289">
        <v>1405.9400000000001</v>
      </c>
      <c r="G543" s="40"/>
      <c r="H543" s="46"/>
    </row>
    <row r="544" s="2" customFormat="1" ht="16.8" customHeight="1">
      <c r="A544" s="40"/>
      <c r="B544" s="46"/>
      <c r="C544" s="284" t="s">
        <v>696</v>
      </c>
      <c r="D544" s="285" t="s">
        <v>696</v>
      </c>
      <c r="E544" s="286" t="s">
        <v>28</v>
      </c>
      <c r="F544" s="287">
        <v>464.517</v>
      </c>
      <c r="G544" s="40"/>
      <c r="H544" s="46"/>
    </row>
    <row r="545" s="2" customFormat="1" ht="16.8" customHeight="1">
      <c r="A545" s="40"/>
      <c r="B545" s="46"/>
      <c r="C545" s="288" t="s">
        <v>28</v>
      </c>
      <c r="D545" s="288" t="s">
        <v>818</v>
      </c>
      <c r="E545" s="19" t="s">
        <v>28</v>
      </c>
      <c r="F545" s="289">
        <v>421.78199999999998</v>
      </c>
      <c r="G545" s="40"/>
      <c r="H545" s="46"/>
    </row>
    <row r="546" s="2" customFormat="1" ht="16.8" customHeight="1">
      <c r="A546" s="40"/>
      <c r="B546" s="46"/>
      <c r="C546" s="288" t="s">
        <v>28</v>
      </c>
      <c r="D546" s="288" t="s">
        <v>303</v>
      </c>
      <c r="E546" s="19" t="s">
        <v>28</v>
      </c>
      <c r="F546" s="289">
        <v>42.734999999999999</v>
      </c>
      <c r="G546" s="40"/>
      <c r="H546" s="46"/>
    </row>
    <row r="547" s="2" customFormat="1" ht="16.8" customHeight="1">
      <c r="A547" s="40"/>
      <c r="B547" s="46"/>
      <c r="C547" s="288" t="s">
        <v>696</v>
      </c>
      <c r="D547" s="288" t="s">
        <v>233</v>
      </c>
      <c r="E547" s="19" t="s">
        <v>28</v>
      </c>
      <c r="F547" s="289">
        <v>464.517</v>
      </c>
      <c r="G547" s="40"/>
      <c r="H547" s="46"/>
    </row>
    <row r="548" s="2" customFormat="1" ht="16.8" customHeight="1">
      <c r="A548" s="40"/>
      <c r="B548" s="46"/>
      <c r="C548" s="290" t="s">
        <v>1025</v>
      </c>
      <c r="D548" s="40"/>
      <c r="E548" s="40"/>
      <c r="F548" s="40"/>
      <c r="G548" s="40"/>
      <c r="H548" s="46"/>
    </row>
    <row r="549" s="2" customFormat="1">
      <c r="A549" s="40"/>
      <c r="B549" s="46"/>
      <c r="C549" s="288" t="s">
        <v>207</v>
      </c>
      <c r="D549" s="288" t="s">
        <v>1057</v>
      </c>
      <c r="E549" s="19" t="s">
        <v>196</v>
      </c>
      <c r="F549" s="289">
        <v>464.517</v>
      </c>
      <c r="G549" s="40"/>
      <c r="H549" s="46"/>
    </row>
    <row r="550" s="2" customFormat="1" ht="16.8" customHeight="1">
      <c r="A550" s="40"/>
      <c r="B550" s="46"/>
      <c r="C550" s="288" t="s">
        <v>223</v>
      </c>
      <c r="D550" s="288" t="s">
        <v>1100</v>
      </c>
      <c r="E550" s="19" t="s">
        <v>196</v>
      </c>
      <c r="F550" s="289">
        <v>464.517</v>
      </c>
      <c r="G550" s="40"/>
      <c r="H550" s="46"/>
    </row>
    <row r="551" s="2" customFormat="1" ht="16.8" customHeight="1">
      <c r="A551" s="40"/>
      <c r="B551" s="46"/>
      <c r="C551" s="284" t="s">
        <v>303</v>
      </c>
      <c r="D551" s="285" t="s">
        <v>303</v>
      </c>
      <c r="E551" s="286" t="s">
        <v>28</v>
      </c>
      <c r="F551" s="287">
        <v>42.734999999999999</v>
      </c>
      <c r="G551" s="40"/>
      <c r="H551" s="46"/>
    </row>
    <row r="552" s="2" customFormat="1" ht="16.8" customHeight="1">
      <c r="A552" s="40"/>
      <c r="B552" s="46"/>
      <c r="C552" s="288" t="s">
        <v>28</v>
      </c>
      <c r="D552" s="288" t="s">
        <v>188</v>
      </c>
      <c r="E552" s="19" t="s">
        <v>28</v>
      </c>
      <c r="F552" s="289">
        <v>0</v>
      </c>
      <c r="G552" s="40"/>
      <c r="H552" s="46"/>
    </row>
    <row r="553" s="2" customFormat="1" ht="16.8" customHeight="1">
      <c r="A553" s="40"/>
      <c r="B553" s="46"/>
      <c r="C553" s="288" t="s">
        <v>28</v>
      </c>
      <c r="D553" s="288" t="s">
        <v>189</v>
      </c>
      <c r="E553" s="19" t="s">
        <v>28</v>
      </c>
      <c r="F553" s="289">
        <v>0</v>
      </c>
      <c r="G553" s="40"/>
      <c r="H553" s="46"/>
    </row>
    <row r="554" s="2" customFormat="1" ht="16.8" customHeight="1">
      <c r="A554" s="40"/>
      <c r="B554" s="46"/>
      <c r="C554" s="288" t="s">
        <v>303</v>
      </c>
      <c r="D554" s="288" t="s">
        <v>844</v>
      </c>
      <c r="E554" s="19" t="s">
        <v>28</v>
      </c>
      <c r="F554" s="289">
        <v>42.734999999999999</v>
      </c>
      <c r="G554" s="40"/>
      <c r="H554" s="46"/>
    </row>
    <row r="555" s="2" customFormat="1" ht="16.8" customHeight="1">
      <c r="A555" s="40"/>
      <c r="B555" s="46"/>
      <c r="C555" s="290" t="s">
        <v>1025</v>
      </c>
      <c r="D555" s="40"/>
      <c r="E555" s="40"/>
      <c r="F555" s="40"/>
      <c r="G555" s="40"/>
      <c r="H555" s="46"/>
    </row>
    <row r="556" s="2" customFormat="1" ht="16.8" customHeight="1">
      <c r="A556" s="40"/>
      <c r="B556" s="46"/>
      <c r="C556" s="288" t="s">
        <v>297</v>
      </c>
      <c r="D556" s="288" t="s">
        <v>1101</v>
      </c>
      <c r="E556" s="19" t="s">
        <v>196</v>
      </c>
      <c r="F556" s="289">
        <v>42.734999999999999</v>
      </c>
      <c r="G556" s="40"/>
      <c r="H556" s="46"/>
    </row>
    <row r="557" s="2" customFormat="1">
      <c r="A557" s="40"/>
      <c r="B557" s="46"/>
      <c r="C557" s="288" t="s">
        <v>207</v>
      </c>
      <c r="D557" s="288" t="s">
        <v>1057</v>
      </c>
      <c r="E557" s="19" t="s">
        <v>196</v>
      </c>
      <c r="F557" s="289">
        <v>464.517</v>
      </c>
      <c r="G557" s="40"/>
      <c r="H557" s="46"/>
    </row>
    <row r="558" s="2" customFormat="1" ht="16.8" customHeight="1">
      <c r="A558" s="40"/>
      <c r="B558" s="46"/>
      <c r="C558" s="288" t="s">
        <v>826</v>
      </c>
      <c r="D558" s="288" t="s">
        <v>1108</v>
      </c>
      <c r="E558" s="19" t="s">
        <v>196</v>
      </c>
      <c r="F558" s="289">
        <v>464.517</v>
      </c>
      <c r="G558" s="40"/>
      <c r="H558" s="46"/>
    </row>
    <row r="559" s="2" customFormat="1" ht="26.4" customHeight="1">
      <c r="A559" s="40"/>
      <c r="B559" s="46"/>
      <c r="C559" s="283" t="s">
        <v>97</v>
      </c>
      <c r="D559" s="283" t="s">
        <v>98</v>
      </c>
      <c r="E559" s="40"/>
      <c r="F559" s="40"/>
      <c r="G559" s="40"/>
      <c r="H559" s="46"/>
    </row>
    <row r="560" s="2" customFormat="1" ht="16.8" customHeight="1">
      <c r="A560" s="40"/>
      <c r="B560" s="46"/>
      <c r="C560" s="284" t="s">
        <v>114</v>
      </c>
      <c r="D560" s="285" t="s">
        <v>114</v>
      </c>
      <c r="E560" s="286" t="s">
        <v>28</v>
      </c>
      <c r="F560" s="287">
        <v>26.199999999999999</v>
      </c>
      <c r="G560" s="40"/>
      <c r="H560" s="46"/>
    </row>
    <row r="561" s="2" customFormat="1" ht="16.8" customHeight="1">
      <c r="A561" s="40"/>
      <c r="B561" s="46"/>
      <c r="C561" s="288" t="s">
        <v>28</v>
      </c>
      <c r="D561" s="288" t="s">
        <v>188</v>
      </c>
      <c r="E561" s="19" t="s">
        <v>28</v>
      </c>
      <c r="F561" s="289">
        <v>0</v>
      </c>
      <c r="G561" s="40"/>
      <c r="H561" s="46"/>
    </row>
    <row r="562" s="2" customFormat="1" ht="16.8" customHeight="1">
      <c r="A562" s="40"/>
      <c r="B562" s="46"/>
      <c r="C562" s="288" t="s">
        <v>28</v>
      </c>
      <c r="D562" s="288" t="s">
        <v>189</v>
      </c>
      <c r="E562" s="19" t="s">
        <v>28</v>
      </c>
      <c r="F562" s="289">
        <v>0</v>
      </c>
      <c r="G562" s="40"/>
      <c r="H562" s="46"/>
    </row>
    <row r="563" s="2" customFormat="1" ht="16.8" customHeight="1">
      <c r="A563" s="40"/>
      <c r="B563" s="46"/>
      <c r="C563" s="288" t="s">
        <v>114</v>
      </c>
      <c r="D563" s="288" t="s">
        <v>898</v>
      </c>
      <c r="E563" s="19" t="s">
        <v>28</v>
      </c>
      <c r="F563" s="289">
        <v>26.199999999999999</v>
      </c>
      <c r="G563" s="40"/>
      <c r="H563" s="46"/>
    </row>
    <row r="564" s="2" customFormat="1" ht="16.8" customHeight="1">
      <c r="A564" s="40"/>
      <c r="B564" s="46"/>
      <c r="C564" s="290" t="s">
        <v>1025</v>
      </c>
      <c r="D564" s="40"/>
      <c r="E564" s="40"/>
      <c r="F564" s="40"/>
      <c r="G564" s="40"/>
      <c r="H564" s="46"/>
    </row>
    <row r="565" s="2" customFormat="1" ht="16.8" customHeight="1">
      <c r="A565" s="40"/>
      <c r="B565" s="46"/>
      <c r="C565" s="288" t="s">
        <v>443</v>
      </c>
      <c r="D565" s="288" t="s">
        <v>1039</v>
      </c>
      <c r="E565" s="19" t="s">
        <v>185</v>
      </c>
      <c r="F565" s="289">
        <v>26.199999999999999</v>
      </c>
      <c r="G565" s="40"/>
      <c r="H565" s="46"/>
    </row>
    <row r="566" s="2" customFormat="1" ht="16.8" customHeight="1">
      <c r="A566" s="40"/>
      <c r="B566" s="46"/>
      <c r="C566" s="288" t="s">
        <v>476</v>
      </c>
      <c r="D566" s="288" t="s">
        <v>1038</v>
      </c>
      <c r="E566" s="19" t="s">
        <v>196</v>
      </c>
      <c r="F566" s="289">
        <v>1.3100000000000001</v>
      </c>
      <c r="G566" s="40"/>
      <c r="H566" s="46"/>
    </row>
    <row r="567" s="2" customFormat="1" ht="16.8" customHeight="1">
      <c r="A567" s="40"/>
      <c r="B567" s="46"/>
      <c r="C567" s="288" t="s">
        <v>459</v>
      </c>
      <c r="D567" s="288" t="s">
        <v>460</v>
      </c>
      <c r="E567" s="19" t="s">
        <v>185</v>
      </c>
      <c r="F567" s="289">
        <v>22.986000000000001</v>
      </c>
      <c r="G567" s="40"/>
      <c r="H567" s="46"/>
    </row>
    <row r="568" s="2" customFormat="1" ht="16.8" customHeight="1">
      <c r="A568" s="40"/>
      <c r="B568" s="46"/>
      <c r="C568" s="284" t="s">
        <v>116</v>
      </c>
      <c r="D568" s="285" t="s">
        <v>116</v>
      </c>
      <c r="E568" s="286" t="s">
        <v>28</v>
      </c>
      <c r="F568" s="287">
        <v>4</v>
      </c>
      <c r="G568" s="40"/>
      <c r="H568" s="46"/>
    </row>
    <row r="569" s="2" customFormat="1" ht="16.8" customHeight="1">
      <c r="A569" s="40"/>
      <c r="B569" s="46"/>
      <c r="C569" s="288" t="s">
        <v>28</v>
      </c>
      <c r="D569" s="288" t="s">
        <v>188</v>
      </c>
      <c r="E569" s="19" t="s">
        <v>28</v>
      </c>
      <c r="F569" s="289">
        <v>0</v>
      </c>
      <c r="G569" s="40"/>
      <c r="H569" s="46"/>
    </row>
    <row r="570" s="2" customFormat="1" ht="16.8" customHeight="1">
      <c r="A570" s="40"/>
      <c r="B570" s="46"/>
      <c r="C570" s="288" t="s">
        <v>28</v>
      </c>
      <c r="D570" s="288" t="s">
        <v>189</v>
      </c>
      <c r="E570" s="19" t="s">
        <v>28</v>
      </c>
      <c r="F570" s="289">
        <v>0</v>
      </c>
      <c r="G570" s="40"/>
      <c r="H570" s="46"/>
    </row>
    <row r="571" s="2" customFormat="1" ht="16.8" customHeight="1">
      <c r="A571" s="40"/>
      <c r="B571" s="46"/>
      <c r="C571" s="288" t="s">
        <v>116</v>
      </c>
      <c r="D571" s="288" t="s">
        <v>652</v>
      </c>
      <c r="E571" s="19" t="s">
        <v>28</v>
      </c>
      <c r="F571" s="289">
        <v>4</v>
      </c>
      <c r="G571" s="40"/>
      <c r="H571" s="46"/>
    </row>
    <row r="572" s="2" customFormat="1" ht="16.8" customHeight="1">
      <c r="A572" s="40"/>
      <c r="B572" s="46"/>
      <c r="C572" s="290" t="s">
        <v>1025</v>
      </c>
      <c r="D572" s="40"/>
      <c r="E572" s="40"/>
      <c r="F572" s="40"/>
      <c r="G572" s="40"/>
      <c r="H572" s="46"/>
    </row>
    <row r="573" s="2" customFormat="1" ht="16.8" customHeight="1">
      <c r="A573" s="40"/>
      <c r="B573" s="46"/>
      <c r="C573" s="288" t="s">
        <v>449</v>
      </c>
      <c r="D573" s="288" t="s">
        <v>450</v>
      </c>
      <c r="E573" s="19" t="s">
        <v>185</v>
      </c>
      <c r="F573" s="289">
        <v>4</v>
      </c>
      <c r="G573" s="40"/>
      <c r="H573" s="46"/>
    </row>
    <row r="574" s="2" customFormat="1" ht="16.8" customHeight="1">
      <c r="A574" s="40"/>
      <c r="B574" s="46"/>
      <c r="C574" s="288" t="s">
        <v>459</v>
      </c>
      <c r="D574" s="288" t="s">
        <v>460</v>
      </c>
      <c r="E574" s="19" t="s">
        <v>185</v>
      </c>
      <c r="F574" s="289">
        <v>22.986000000000001</v>
      </c>
      <c r="G574" s="40"/>
      <c r="H574" s="46"/>
    </row>
    <row r="575" s="2" customFormat="1" ht="16.8" customHeight="1">
      <c r="A575" s="40"/>
      <c r="B575" s="46"/>
      <c r="C575" s="284" t="s">
        <v>691</v>
      </c>
      <c r="D575" s="285" t="s">
        <v>691</v>
      </c>
      <c r="E575" s="286" t="s">
        <v>28</v>
      </c>
      <c r="F575" s="287">
        <v>10.02</v>
      </c>
      <c r="G575" s="40"/>
      <c r="H575" s="46"/>
    </row>
    <row r="576" s="2" customFormat="1" ht="16.8" customHeight="1">
      <c r="A576" s="40"/>
      <c r="B576" s="46"/>
      <c r="C576" s="288" t="s">
        <v>28</v>
      </c>
      <c r="D576" s="288" t="s">
        <v>188</v>
      </c>
      <c r="E576" s="19" t="s">
        <v>28</v>
      </c>
      <c r="F576" s="289">
        <v>0</v>
      </c>
      <c r="G576" s="40"/>
      <c r="H576" s="46"/>
    </row>
    <row r="577" s="2" customFormat="1" ht="16.8" customHeight="1">
      <c r="A577" s="40"/>
      <c r="B577" s="46"/>
      <c r="C577" s="288" t="s">
        <v>28</v>
      </c>
      <c r="D577" s="288" t="s">
        <v>189</v>
      </c>
      <c r="E577" s="19" t="s">
        <v>28</v>
      </c>
      <c r="F577" s="289">
        <v>0</v>
      </c>
      <c r="G577" s="40"/>
      <c r="H577" s="46"/>
    </row>
    <row r="578" s="2" customFormat="1" ht="16.8" customHeight="1">
      <c r="A578" s="40"/>
      <c r="B578" s="46"/>
      <c r="C578" s="288" t="s">
        <v>28</v>
      </c>
      <c r="D578" s="288" t="s">
        <v>884</v>
      </c>
      <c r="E578" s="19" t="s">
        <v>28</v>
      </c>
      <c r="F578" s="289">
        <v>7.4000000000000004</v>
      </c>
      <c r="G578" s="40"/>
      <c r="H578" s="46"/>
    </row>
    <row r="579" s="2" customFormat="1" ht="16.8" customHeight="1">
      <c r="A579" s="40"/>
      <c r="B579" s="46"/>
      <c r="C579" s="288" t="s">
        <v>28</v>
      </c>
      <c r="D579" s="288" t="s">
        <v>885</v>
      </c>
      <c r="E579" s="19" t="s">
        <v>28</v>
      </c>
      <c r="F579" s="289">
        <v>2.6200000000000001</v>
      </c>
      <c r="G579" s="40"/>
      <c r="H579" s="46"/>
    </row>
    <row r="580" s="2" customFormat="1" ht="16.8" customHeight="1">
      <c r="A580" s="40"/>
      <c r="B580" s="46"/>
      <c r="C580" s="288" t="s">
        <v>691</v>
      </c>
      <c r="D580" s="288" t="s">
        <v>233</v>
      </c>
      <c r="E580" s="19" t="s">
        <v>28</v>
      </c>
      <c r="F580" s="289">
        <v>10.02</v>
      </c>
      <c r="G580" s="40"/>
      <c r="H580" s="46"/>
    </row>
    <row r="581" s="2" customFormat="1" ht="16.8" customHeight="1">
      <c r="A581" s="40"/>
      <c r="B581" s="46"/>
      <c r="C581" s="290" t="s">
        <v>1025</v>
      </c>
      <c r="D581" s="40"/>
      <c r="E581" s="40"/>
      <c r="F581" s="40"/>
      <c r="G581" s="40"/>
      <c r="H581" s="46"/>
    </row>
    <row r="582" s="2" customFormat="1">
      <c r="A582" s="40"/>
      <c r="B582" s="46"/>
      <c r="C582" s="288" t="s">
        <v>701</v>
      </c>
      <c r="D582" s="288" t="s">
        <v>1097</v>
      </c>
      <c r="E582" s="19" t="s">
        <v>196</v>
      </c>
      <c r="F582" s="289">
        <v>10.02</v>
      </c>
      <c r="G582" s="40"/>
      <c r="H582" s="46"/>
    </row>
    <row r="583" s="2" customFormat="1">
      <c r="A583" s="40"/>
      <c r="B583" s="46"/>
      <c r="C583" s="288" t="s">
        <v>207</v>
      </c>
      <c r="D583" s="288" t="s">
        <v>1057</v>
      </c>
      <c r="E583" s="19" t="s">
        <v>196</v>
      </c>
      <c r="F583" s="289">
        <v>5.9589999999999996</v>
      </c>
      <c r="G583" s="40"/>
      <c r="H583" s="46"/>
    </row>
    <row r="584" s="2" customFormat="1" ht="16.8" customHeight="1">
      <c r="A584" s="40"/>
      <c r="B584" s="46"/>
      <c r="C584" s="284" t="s">
        <v>693</v>
      </c>
      <c r="D584" s="285" t="s">
        <v>693</v>
      </c>
      <c r="E584" s="286" t="s">
        <v>28</v>
      </c>
      <c r="F584" s="287">
        <v>50.100000000000001</v>
      </c>
      <c r="G584" s="40"/>
      <c r="H584" s="46"/>
    </row>
    <row r="585" s="2" customFormat="1" ht="16.8" customHeight="1">
      <c r="A585" s="40"/>
      <c r="B585" s="46"/>
      <c r="C585" s="288" t="s">
        <v>28</v>
      </c>
      <c r="D585" s="288" t="s">
        <v>188</v>
      </c>
      <c r="E585" s="19" t="s">
        <v>28</v>
      </c>
      <c r="F585" s="289">
        <v>0</v>
      </c>
      <c r="G585" s="40"/>
      <c r="H585" s="46"/>
    </row>
    <row r="586" s="2" customFormat="1" ht="16.8" customHeight="1">
      <c r="A586" s="40"/>
      <c r="B586" s="46"/>
      <c r="C586" s="288" t="s">
        <v>28</v>
      </c>
      <c r="D586" s="288" t="s">
        <v>189</v>
      </c>
      <c r="E586" s="19" t="s">
        <v>28</v>
      </c>
      <c r="F586" s="289">
        <v>0</v>
      </c>
      <c r="G586" s="40"/>
      <c r="H586" s="46"/>
    </row>
    <row r="587" s="2" customFormat="1" ht="16.8" customHeight="1">
      <c r="A587" s="40"/>
      <c r="B587" s="46"/>
      <c r="C587" s="288" t="s">
        <v>28</v>
      </c>
      <c r="D587" s="288" t="s">
        <v>879</v>
      </c>
      <c r="E587" s="19" t="s">
        <v>28</v>
      </c>
      <c r="F587" s="289">
        <v>37</v>
      </c>
      <c r="G587" s="40"/>
      <c r="H587" s="46"/>
    </row>
    <row r="588" s="2" customFormat="1" ht="16.8" customHeight="1">
      <c r="A588" s="40"/>
      <c r="B588" s="46"/>
      <c r="C588" s="288" t="s">
        <v>28</v>
      </c>
      <c r="D588" s="288" t="s">
        <v>890</v>
      </c>
      <c r="E588" s="19" t="s">
        <v>28</v>
      </c>
      <c r="F588" s="289">
        <v>13.1</v>
      </c>
      <c r="G588" s="40"/>
      <c r="H588" s="46"/>
    </row>
    <row r="589" s="2" customFormat="1" ht="16.8" customHeight="1">
      <c r="A589" s="40"/>
      <c r="B589" s="46"/>
      <c r="C589" s="288" t="s">
        <v>693</v>
      </c>
      <c r="D589" s="288" t="s">
        <v>233</v>
      </c>
      <c r="E589" s="19" t="s">
        <v>28</v>
      </c>
      <c r="F589" s="289">
        <v>50.100000000000001</v>
      </c>
      <c r="G589" s="40"/>
      <c r="H589" s="46"/>
    </row>
    <row r="590" s="2" customFormat="1" ht="16.8" customHeight="1">
      <c r="A590" s="40"/>
      <c r="B590" s="46"/>
      <c r="C590" s="290" t="s">
        <v>1025</v>
      </c>
      <c r="D590" s="40"/>
      <c r="E590" s="40"/>
      <c r="F590" s="40"/>
      <c r="G590" s="40"/>
      <c r="H590" s="46"/>
    </row>
    <row r="591" s="2" customFormat="1" ht="16.8" customHeight="1">
      <c r="A591" s="40"/>
      <c r="B591" s="46"/>
      <c r="C591" s="288" t="s">
        <v>235</v>
      </c>
      <c r="D591" s="288" t="s">
        <v>1098</v>
      </c>
      <c r="E591" s="19" t="s">
        <v>166</v>
      </c>
      <c r="F591" s="289">
        <v>50.100000000000001</v>
      </c>
      <c r="G591" s="40"/>
      <c r="H591" s="46"/>
    </row>
    <row r="592" s="2" customFormat="1" ht="16.8" customHeight="1">
      <c r="A592" s="40"/>
      <c r="B592" s="46"/>
      <c r="C592" s="288" t="s">
        <v>722</v>
      </c>
      <c r="D592" s="288" t="s">
        <v>1027</v>
      </c>
      <c r="E592" s="19" t="s">
        <v>166</v>
      </c>
      <c r="F592" s="289">
        <v>50.100000000000001</v>
      </c>
      <c r="G592" s="40"/>
      <c r="H592" s="46"/>
    </row>
    <row r="593" s="2" customFormat="1" ht="16.8" customHeight="1">
      <c r="A593" s="40"/>
      <c r="B593" s="46"/>
      <c r="C593" s="284" t="s">
        <v>582</v>
      </c>
      <c r="D593" s="285" t="s">
        <v>582</v>
      </c>
      <c r="E593" s="286" t="s">
        <v>28</v>
      </c>
      <c r="F593" s="287">
        <v>37</v>
      </c>
      <c r="G593" s="40"/>
      <c r="H593" s="46"/>
    </row>
    <row r="594" s="2" customFormat="1" ht="16.8" customHeight="1">
      <c r="A594" s="40"/>
      <c r="B594" s="46"/>
      <c r="C594" s="288" t="s">
        <v>28</v>
      </c>
      <c r="D594" s="288" t="s">
        <v>188</v>
      </c>
      <c r="E594" s="19" t="s">
        <v>28</v>
      </c>
      <c r="F594" s="289">
        <v>0</v>
      </c>
      <c r="G594" s="40"/>
      <c r="H594" s="46"/>
    </row>
    <row r="595" s="2" customFormat="1" ht="16.8" customHeight="1">
      <c r="A595" s="40"/>
      <c r="B595" s="46"/>
      <c r="C595" s="288" t="s">
        <v>28</v>
      </c>
      <c r="D595" s="288" t="s">
        <v>189</v>
      </c>
      <c r="E595" s="19" t="s">
        <v>28</v>
      </c>
      <c r="F595" s="289">
        <v>0</v>
      </c>
      <c r="G595" s="40"/>
      <c r="H595" s="46"/>
    </row>
    <row r="596" s="2" customFormat="1" ht="16.8" customHeight="1">
      <c r="A596" s="40"/>
      <c r="B596" s="46"/>
      <c r="C596" s="288" t="s">
        <v>582</v>
      </c>
      <c r="D596" s="288" t="s">
        <v>879</v>
      </c>
      <c r="E596" s="19" t="s">
        <v>28</v>
      </c>
      <c r="F596" s="289">
        <v>37</v>
      </c>
      <c r="G596" s="40"/>
      <c r="H596" s="46"/>
    </row>
    <row r="597" s="2" customFormat="1" ht="16.8" customHeight="1">
      <c r="A597" s="40"/>
      <c r="B597" s="46"/>
      <c r="C597" s="290" t="s">
        <v>1025</v>
      </c>
      <c r="D597" s="40"/>
      <c r="E597" s="40"/>
      <c r="F597" s="40"/>
      <c r="G597" s="40"/>
      <c r="H597" s="46"/>
    </row>
    <row r="598" s="2" customFormat="1" ht="16.8" customHeight="1">
      <c r="A598" s="40"/>
      <c r="B598" s="46"/>
      <c r="C598" s="288" t="s">
        <v>275</v>
      </c>
      <c r="D598" s="288" t="s">
        <v>1027</v>
      </c>
      <c r="E598" s="19" t="s">
        <v>166</v>
      </c>
      <c r="F598" s="289">
        <v>37</v>
      </c>
      <c r="G598" s="40"/>
      <c r="H598" s="46"/>
    </row>
    <row r="599" s="2" customFormat="1" ht="16.8" customHeight="1">
      <c r="A599" s="40"/>
      <c r="B599" s="46"/>
      <c r="C599" s="288" t="s">
        <v>316</v>
      </c>
      <c r="D599" s="288" t="s">
        <v>1044</v>
      </c>
      <c r="E599" s="19" t="s">
        <v>166</v>
      </c>
      <c r="F599" s="289">
        <v>37</v>
      </c>
      <c r="G599" s="40"/>
      <c r="H599" s="46"/>
    </row>
    <row r="600" s="2" customFormat="1" ht="16.8" customHeight="1">
      <c r="A600" s="40"/>
      <c r="B600" s="46"/>
      <c r="C600" s="288" t="s">
        <v>321</v>
      </c>
      <c r="D600" s="288" t="s">
        <v>322</v>
      </c>
      <c r="E600" s="19" t="s">
        <v>166</v>
      </c>
      <c r="F600" s="289">
        <v>38.109999999999999</v>
      </c>
      <c r="G600" s="40"/>
      <c r="H600" s="46"/>
    </row>
    <row r="601" s="2" customFormat="1" ht="16.8" customHeight="1">
      <c r="A601" s="40"/>
      <c r="B601" s="46"/>
      <c r="C601" s="284" t="s">
        <v>696</v>
      </c>
      <c r="D601" s="285" t="s">
        <v>696</v>
      </c>
      <c r="E601" s="286" t="s">
        <v>28</v>
      </c>
      <c r="F601" s="287">
        <v>5.9589999999999996</v>
      </c>
      <c r="G601" s="40"/>
      <c r="H601" s="46"/>
    </row>
    <row r="602" s="2" customFormat="1" ht="16.8" customHeight="1">
      <c r="A602" s="40"/>
      <c r="B602" s="46"/>
      <c r="C602" s="288" t="s">
        <v>28</v>
      </c>
      <c r="D602" s="288" t="s">
        <v>691</v>
      </c>
      <c r="E602" s="19" t="s">
        <v>28</v>
      </c>
      <c r="F602" s="289">
        <v>10.02</v>
      </c>
      <c r="G602" s="40"/>
      <c r="H602" s="46"/>
    </row>
    <row r="603" s="2" customFormat="1" ht="16.8" customHeight="1">
      <c r="A603" s="40"/>
      <c r="B603" s="46"/>
      <c r="C603" s="288" t="s">
        <v>28</v>
      </c>
      <c r="D603" s="288" t="s">
        <v>711</v>
      </c>
      <c r="E603" s="19" t="s">
        <v>28</v>
      </c>
      <c r="F603" s="289">
        <v>-4.0609999999999999</v>
      </c>
      <c r="G603" s="40"/>
      <c r="H603" s="46"/>
    </row>
    <row r="604" s="2" customFormat="1" ht="16.8" customHeight="1">
      <c r="A604" s="40"/>
      <c r="B604" s="46"/>
      <c r="C604" s="288" t="s">
        <v>696</v>
      </c>
      <c r="D604" s="288" t="s">
        <v>233</v>
      </c>
      <c r="E604" s="19" t="s">
        <v>28</v>
      </c>
      <c r="F604" s="289">
        <v>5.9589999999999996</v>
      </c>
      <c r="G604" s="40"/>
      <c r="H604" s="46"/>
    </row>
    <row r="605" s="2" customFormat="1" ht="16.8" customHeight="1">
      <c r="A605" s="40"/>
      <c r="B605" s="46"/>
      <c r="C605" s="290" t="s">
        <v>1025</v>
      </c>
      <c r="D605" s="40"/>
      <c r="E605" s="40"/>
      <c r="F605" s="40"/>
      <c r="G605" s="40"/>
      <c r="H605" s="46"/>
    </row>
    <row r="606" s="2" customFormat="1">
      <c r="A606" s="40"/>
      <c r="B606" s="46"/>
      <c r="C606" s="288" t="s">
        <v>207</v>
      </c>
      <c r="D606" s="288" t="s">
        <v>1057</v>
      </c>
      <c r="E606" s="19" t="s">
        <v>196</v>
      </c>
      <c r="F606" s="289">
        <v>5.9589999999999996</v>
      </c>
      <c r="G606" s="40"/>
      <c r="H606" s="46"/>
    </row>
    <row r="607" s="2" customFormat="1">
      <c r="A607" s="40"/>
      <c r="B607" s="46"/>
      <c r="C607" s="288" t="s">
        <v>216</v>
      </c>
      <c r="D607" s="288" t="s">
        <v>1099</v>
      </c>
      <c r="E607" s="19" t="s">
        <v>218</v>
      </c>
      <c r="F607" s="289">
        <v>10.726000000000001</v>
      </c>
      <c r="G607" s="40"/>
      <c r="H607" s="46"/>
    </row>
    <row r="608" s="2" customFormat="1" ht="16.8" customHeight="1">
      <c r="A608" s="40"/>
      <c r="B608" s="46"/>
      <c r="C608" s="288" t="s">
        <v>223</v>
      </c>
      <c r="D608" s="288" t="s">
        <v>1100</v>
      </c>
      <c r="E608" s="19" t="s">
        <v>196</v>
      </c>
      <c r="F608" s="289">
        <v>5.9589999999999996</v>
      </c>
      <c r="G608" s="40"/>
      <c r="H608" s="46"/>
    </row>
    <row r="609" s="2" customFormat="1" ht="16.8" customHeight="1">
      <c r="A609" s="40"/>
      <c r="B609" s="46"/>
      <c r="C609" s="284" t="s">
        <v>303</v>
      </c>
      <c r="D609" s="285" t="s">
        <v>303</v>
      </c>
      <c r="E609" s="286" t="s">
        <v>28</v>
      </c>
      <c r="F609" s="287">
        <v>4.0609999999999999</v>
      </c>
      <c r="G609" s="40"/>
      <c r="H609" s="46"/>
    </row>
    <row r="610" s="2" customFormat="1" ht="16.8" customHeight="1">
      <c r="A610" s="40"/>
      <c r="B610" s="46"/>
      <c r="C610" s="288" t="s">
        <v>28</v>
      </c>
      <c r="D610" s="288" t="s">
        <v>188</v>
      </c>
      <c r="E610" s="19" t="s">
        <v>28</v>
      </c>
      <c r="F610" s="289">
        <v>0</v>
      </c>
      <c r="G610" s="40"/>
      <c r="H610" s="46"/>
    </row>
    <row r="611" s="2" customFormat="1" ht="16.8" customHeight="1">
      <c r="A611" s="40"/>
      <c r="B611" s="46"/>
      <c r="C611" s="288" t="s">
        <v>28</v>
      </c>
      <c r="D611" s="288" t="s">
        <v>189</v>
      </c>
      <c r="E611" s="19" t="s">
        <v>28</v>
      </c>
      <c r="F611" s="289">
        <v>0</v>
      </c>
      <c r="G611" s="40"/>
      <c r="H611" s="46"/>
    </row>
    <row r="612" s="2" customFormat="1" ht="16.8" customHeight="1">
      <c r="A612" s="40"/>
      <c r="B612" s="46"/>
      <c r="C612" s="288" t="s">
        <v>303</v>
      </c>
      <c r="D612" s="288" t="s">
        <v>894</v>
      </c>
      <c r="E612" s="19" t="s">
        <v>28</v>
      </c>
      <c r="F612" s="289">
        <v>4.0609999999999999</v>
      </c>
      <c r="G612" s="40"/>
      <c r="H612" s="46"/>
    </row>
    <row r="613" s="2" customFormat="1" ht="16.8" customHeight="1">
      <c r="A613" s="40"/>
      <c r="B613" s="46"/>
      <c r="C613" s="290" t="s">
        <v>1025</v>
      </c>
      <c r="D613" s="40"/>
      <c r="E613" s="40"/>
      <c r="F613" s="40"/>
      <c r="G613" s="40"/>
      <c r="H613" s="46"/>
    </row>
    <row r="614" s="2" customFormat="1" ht="16.8" customHeight="1">
      <c r="A614" s="40"/>
      <c r="B614" s="46"/>
      <c r="C614" s="288" t="s">
        <v>297</v>
      </c>
      <c r="D614" s="288" t="s">
        <v>1101</v>
      </c>
      <c r="E614" s="19" t="s">
        <v>196</v>
      </c>
      <c r="F614" s="289">
        <v>4.0609999999999999</v>
      </c>
      <c r="G614" s="40"/>
      <c r="H614" s="46"/>
    </row>
    <row r="615" s="2" customFormat="1">
      <c r="A615" s="40"/>
      <c r="B615" s="46"/>
      <c r="C615" s="288" t="s">
        <v>207</v>
      </c>
      <c r="D615" s="288" t="s">
        <v>1057</v>
      </c>
      <c r="E615" s="19" t="s">
        <v>196</v>
      </c>
      <c r="F615" s="289">
        <v>5.9589999999999996</v>
      </c>
      <c r="G615" s="40"/>
      <c r="H615" s="46"/>
    </row>
    <row r="616" s="2" customFormat="1" ht="26.4" customHeight="1">
      <c r="A616" s="40"/>
      <c r="B616" s="46"/>
      <c r="C616" s="283" t="s">
        <v>100</v>
      </c>
      <c r="D616" s="283" t="s">
        <v>101</v>
      </c>
      <c r="E616" s="40"/>
      <c r="F616" s="40"/>
      <c r="G616" s="40"/>
      <c r="H616" s="46"/>
    </row>
    <row r="617" s="2" customFormat="1" ht="16.8" customHeight="1">
      <c r="A617" s="40"/>
      <c r="B617" s="46"/>
      <c r="C617" s="284" t="s">
        <v>691</v>
      </c>
      <c r="D617" s="285" t="s">
        <v>691</v>
      </c>
      <c r="E617" s="286" t="s">
        <v>28</v>
      </c>
      <c r="F617" s="287">
        <v>0</v>
      </c>
      <c r="G617" s="40"/>
      <c r="H617" s="46"/>
    </row>
    <row r="618" s="2" customFormat="1" ht="16.8" customHeight="1">
      <c r="A618" s="40"/>
      <c r="B618" s="46"/>
      <c r="C618" s="288" t="s">
        <v>28</v>
      </c>
      <c r="D618" s="288" t="s">
        <v>188</v>
      </c>
      <c r="E618" s="19" t="s">
        <v>28</v>
      </c>
      <c r="F618" s="289">
        <v>0</v>
      </c>
      <c r="G618" s="40"/>
      <c r="H618" s="46"/>
    </row>
    <row r="619" s="2" customFormat="1" ht="16.8" customHeight="1">
      <c r="A619" s="40"/>
      <c r="B619" s="46"/>
      <c r="C619" s="288" t="s">
        <v>28</v>
      </c>
      <c r="D619" s="288" t="s">
        <v>189</v>
      </c>
      <c r="E619" s="19" t="s">
        <v>28</v>
      </c>
      <c r="F619" s="289">
        <v>0</v>
      </c>
      <c r="G619" s="40"/>
      <c r="H619" s="46"/>
    </row>
    <row r="620" s="2" customFormat="1" ht="16.8" customHeight="1">
      <c r="A620" s="40"/>
      <c r="B620" s="46"/>
      <c r="C620" s="288" t="s">
        <v>691</v>
      </c>
      <c r="D620" s="288" t="s">
        <v>233</v>
      </c>
      <c r="E620" s="19" t="s">
        <v>28</v>
      </c>
      <c r="F620" s="289">
        <v>0</v>
      </c>
      <c r="G620" s="40"/>
      <c r="H620" s="46"/>
    </row>
    <row r="621" s="2" customFormat="1" ht="16.8" customHeight="1">
      <c r="A621" s="40"/>
      <c r="B621" s="46"/>
      <c r="C621" s="284" t="s">
        <v>903</v>
      </c>
      <c r="D621" s="285" t="s">
        <v>903</v>
      </c>
      <c r="E621" s="286" t="s">
        <v>28</v>
      </c>
      <c r="F621" s="287">
        <v>1620</v>
      </c>
      <c r="G621" s="40"/>
      <c r="H621" s="46"/>
    </row>
    <row r="622" s="2" customFormat="1" ht="16.8" customHeight="1">
      <c r="A622" s="40"/>
      <c r="B622" s="46"/>
      <c r="C622" s="288" t="s">
        <v>28</v>
      </c>
      <c r="D622" s="288" t="s">
        <v>188</v>
      </c>
      <c r="E622" s="19" t="s">
        <v>28</v>
      </c>
      <c r="F622" s="289">
        <v>0</v>
      </c>
      <c r="G622" s="40"/>
      <c r="H622" s="46"/>
    </row>
    <row r="623" s="2" customFormat="1" ht="16.8" customHeight="1">
      <c r="A623" s="40"/>
      <c r="B623" s="46"/>
      <c r="C623" s="288" t="s">
        <v>28</v>
      </c>
      <c r="D623" s="288" t="s">
        <v>189</v>
      </c>
      <c r="E623" s="19" t="s">
        <v>28</v>
      </c>
      <c r="F623" s="289">
        <v>0</v>
      </c>
      <c r="G623" s="40"/>
      <c r="H623" s="46"/>
    </row>
    <row r="624" s="2" customFormat="1" ht="16.8" customHeight="1">
      <c r="A624" s="40"/>
      <c r="B624" s="46"/>
      <c r="C624" s="288" t="s">
        <v>903</v>
      </c>
      <c r="D624" s="288" t="s">
        <v>941</v>
      </c>
      <c r="E624" s="19" t="s">
        <v>28</v>
      </c>
      <c r="F624" s="289">
        <v>1620</v>
      </c>
      <c r="G624" s="40"/>
      <c r="H624" s="46"/>
    </row>
    <row r="625" s="2" customFormat="1" ht="16.8" customHeight="1">
      <c r="A625" s="40"/>
      <c r="B625" s="46"/>
      <c r="C625" s="290" t="s">
        <v>1025</v>
      </c>
      <c r="D625" s="40"/>
      <c r="E625" s="40"/>
      <c r="F625" s="40"/>
      <c r="G625" s="40"/>
      <c r="H625" s="46"/>
    </row>
    <row r="626" s="2" customFormat="1" ht="16.8" customHeight="1">
      <c r="A626" s="40"/>
      <c r="B626" s="46"/>
      <c r="C626" s="288" t="s">
        <v>937</v>
      </c>
      <c r="D626" s="288" t="s">
        <v>1111</v>
      </c>
      <c r="E626" s="19" t="s">
        <v>166</v>
      </c>
      <c r="F626" s="289">
        <v>1620</v>
      </c>
      <c r="G626" s="40"/>
      <c r="H626" s="46"/>
    </row>
    <row r="627" s="2" customFormat="1" ht="16.8" customHeight="1">
      <c r="A627" s="40"/>
      <c r="B627" s="46"/>
      <c r="C627" s="288" t="s">
        <v>942</v>
      </c>
      <c r="D627" s="288" t="s">
        <v>1112</v>
      </c>
      <c r="E627" s="19" t="s">
        <v>166</v>
      </c>
      <c r="F627" s="289">
        <v>1620</v>
      </c>
      <c r="G627" s="40"/>
      <c r="H627" s="46"/>
    </row>
    <row r="628" s="2" customFormat="1" ht="16.8" customHeight="1">
      <c r="A628" s="40"/>
      <c r="B628" s="46"/>
      <c r="C628" s="288" t="s">
        <v>951</v>
      </c>
      <c r="D628" s="288" t="s">
        <v>1113</v>
      </c>
      <c r="E628" s="19" t="s">
        <v>166</v>
      </c>
      <c r="F628" s="289">
        <v>1620</v>
      </c>
      <c r="G628" s="40"/>
      <c r="H628" s="46"/>
    </row>
    <row r="629" s="2" customFormat="1" ht="16.8" customHeight="1">
      <c r="A629" s="40"/>
      <c r="B629" s="46"/>
      <c r="C629" s="288" t="s">
        <v>946</v>
      </c>
      <c r="D629" s="288" t="s">
        <v>947</v>
      </c>
      <c r="E629" s="19" t="s">
        <v>948</v>
      </c>
      <c r="F629" s="289">
        <v>48.600000000000001</v>
      </c>
      <c r="G629" s="40"/>
      <c r="H629" s="46"/>
    </row>
    <row r="630" s="2" customFormat="1" ht="7.44" customHeight="1">
      <c r="A630" s="40"/>
      <c r="B630" s="159"/>
      <c r="C630" s="160"/>
      <c r="D630" s="160"/>
      <c r="E630" s="160"/>
      <c r="F630" s="160"/>
      <c r="G630" s="160"/>
      <c r="H630" s="46"/>
    </row>
    <row r="631" s="2" customFormat="1">
      <c r="A631" s="40"/>
      <c r="B631" s="40"/>
      <c r="C631" s="40"/>
      <c r="D631" s="40"/>
      <c r="E631" s="40"/>
      <c r="F631" s="40"/>
      <c r="G631" s="40"/>
      <c r="H631" s="40"/>
    </row>
  </sheetData>
  <sheetProtection sheet="1" formatColumns="0" formatRows="0" objects="1" scenarios="1" spinCount="100000" saltValue="qBaMwpoONiWQLZXFgD0RfCikeqLcUaVH+2aYMSG4RgqcBKI51wQFtuoHwuz+FMjx768sHLnd/8JM5KHr3vZt9Q==" hashValue="PKtd/pwam1Y6+og+pRZXE029KHA6NT7G6IH42gtYecRRpaH5E39I33m+dI3WF4fOPUpTZZNLKD0zdTk7uW4QC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6" customFormat="1" ht="45" customHeight="1">
      <c r="B3" s="295"/>
      <c r="C3" s="296" t="s">
        <v>1114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1115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1116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1117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1118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1119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1120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1121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1122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1123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1124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1125</v>
      </c>
      <c r="F18" s="302" t="s">
        <v>1126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81</v>
      </c>
      <c r="F19" s="302" t="s">
        <v>1127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1128</v>
      </c>
      <c r="F20" s="302" t="s">
        <v>1129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105</v>
      </c>
      <c r="F21" s="302" t="s">
        <v>104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963</v>
      </c>
      <c r="F22" s="302" t="s">
        <v>964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1130</v>
      </c>
      <c r="F23" s="302" t="s">
        <v>1131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1132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1133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1134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1135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1136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1137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1138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1139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1140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146</v>
      </c>
      <c r="F36" s="302"/>
      <c r="G36" s="302" t="s">
        <v>1141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1142</v>
      </c>
      <c r="F37" s="302"/>
      <c r="G37" s="302" t="s">
        <v>1143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55</v>
      </c>
      <c r="F38" s="302"/>
      <c r="G38" s="302" t="s">
        <v>1144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56</v>
      </c>
      <c r="F39" s="302"/>
      <c r="G39" s="302" t="s">
        <v>1145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147</v>
      </c>
      <c r="F40" s="302"/>
      <c r="G40" s="302" t="s">
        <v>1146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148</v>
      </c>
      <c r="F41" s="302"/>
      <c r="G41" s="302" t="s">
        <v>1147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1148</v>
      </c>
      <c r="F42" s="302"/>
      <c r="G42" s="302" t="s">
        <v>1149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1150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1151</v>
      </c>
      <c r="F44" s="302"/>
      <c r="G44" s="302" t="s">
        <v>1152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150</v>
      </c>
      <c r="F45" s="302"/>
      <c r="G45" s="302" t="s">
        <v>1153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1154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1155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1156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1157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1158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1159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1160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1161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1162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1163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1164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1165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1166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1167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1168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1169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1170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1171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1172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1173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1174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1175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1176</v>
      </c>
      <c r="D76" s="320"/>
      <c r="E76" s="320"/>
      <c r="F76" s="320" t="s">
        <v>1177</v>
      </c>
      <c r="G76" s="321"/>
      <c r="H76" s="320" t="s">
        <v>56</v>
      </c>
      <c r="I76" s="320" t="s">
        <v>59</v>
      </c>
      <c r="J76" s="320" t="s">
        <v>1178</v>
      </c>
      <c r="K76" s="319"/>
    </row>
    <row r="77" s="1" customFormat="1" ht="17.25" customHeight="1">
      <c r="B77" s="317"/>
      <c r="C77" s="322" t="s">
        <v>1179</v>
      </c>
      <c r="D77" s="322"/>
      <c r="E77" s="322"/>
      <c r="F77" s="323" t="s">
        <v>1180</v>
      </c>
      <c r="G77" s="324"/>
      <c r="H77" s="322"/>
      <c r="I77" s="322"/>
      <c r="J77" s="322" t="s">
        <v>1181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55</v>
      </c>
      <c r="D79" s="327"/>
      <c r="E79" s="327"/>
      <c r="F79" s="328" t="s">
        <v>1182</v>
      </c>
      <c r="G79" s="329"/>
      <c r="H79" s="305" t="s">
        <v>1183</v>
      </c>
      <c r="I79" s="305" t="s">
        <v>1184</v>
      </c>
      <c r="J79" s="305">
        <v>20</v>
      </c>
      <c r="K79" s="319"/>
    </row>
    <row r="80" s="1" customFormat="1" ht="15" customHeight="1">
      <c r="B80" s="317"/>
      <c r="C80" s="305" t="s">
        <v>1185</v>
      </c>
      <c r="D80" s="305"/>
      <c r="E80" s="305"/>
      <c r="F80" s="328" t="s">
        <v>1182</v>
      </c>
      <c r="G80" s="329"/>
      <c r="H80" s="305" t="s">
        <v>1186</v>
      </c>
      <c r="I80" s="305" t="s">
        <v>1184</v>
      </c>
      <c r="J80" s="305">
        <v>120</v>
      </c>
      <c r="K80" s="319"/>
    </row>
    <row r="81" s="1" customFormat="1" ht="15" customHeight="1">
      <c r="B81" s="330"/>
      <c r="C81" s="305" t="s">
        <v>1187</v>
      </c>
      <c r="D81" s="305"/>
      <c r="E81" s="305"/>
      <c r="F81" s="328" t="s">
        <v>1188</v>
      </c>
      <c r="G81" s="329"/>
      <c r="H81" s="305" t="s">
        <v>1189</v>
      </c>
      <c r="I81" s="305" t="s">
        <v>1184</v>
      </c>
      <c r="J81" s="305">
        <v>50</v>
      </c>
      <c r="K81" s="319"/>
    </row>
    <row r="82" s="1" customFormat="1" ht="15" customHeight="1">
      <c r="B82" s="330"/>
      <c r="C82" s="305" t="s">
        <v>1190</v>
      </c>
      <c r="D82" s="305"/>
      <c r="E82" s="305"/>
      <c r="F82" s="328" t="s">
        <v>1182</v>
      </c>
      <c r="G82" s="329"/>
      <c r="H82" s="305" t="s">
        <v>1191</v>
      </c>
      <c r="I82" s="305" t="s">
        <v>1192</v>
      </c>
      <c r="J82" s="305"/>
      <c r="K82" s="319"/>
    </row>
    <row r="83" s="1" customFormat="1" ht="15" customHeight="1">
      <c r="B83" s="330"/>
      <c r="C83" s="331" t="s">
        <v>1193</v>
      </c>
      <c r="D83" s="331"/>
      <c r="E83" s="331"/>
      <c r="F83" s="332" t="s">
        <v>1188</v>
      </c>
      <c r="G83" s="331"/>
      <c r="H83" s="331" t="s">
        <v>1194</v>
      </c>
      <c r="I83" s="331" t="s">
        <v>1184</v>
      </c>
      <c r="J83" s="331">
        <v>15</v>
      </c>
      <c r="K83" s="319"/>
    </row>
    <row r="84" s="1" customFormat="1" ht="15" customHeight="1">
      <c r="B84" s="330"/>
      <c r="C84" s="331" t="s">
        <v>1195</v>
      </c>
      <c r="D84" s="331"/>
      <c r="E84" s="331"/>
      <c r="F84" s="332" t="s">
        <v>1188</v>
      </c>
      <c r="G84" s="331"/>
      <c r="H84" s="331" t="s">
        <v>1196</v>
      </c>
      <c r="I84" s="331" t="s">
        <v>1184</v>
      </c>
      <c r="J84" s="331">
        <v>15</v>
      </c>
      <c r="K84" s="319"/>
    </row>
    <row r="85" s="1" customFormat="1" ht="15" customHeight="1">
      <c r="B85" s="330"/>
      <c r="C85" s="331" t="s">
        <v>1197</v>
      </c>
      <c r="D85" s="331"/>
      <c r="E85" s="331"/>
      <c r="F85" s="332" t="s">
        <v>1188</v>
      </c>
      <c r="G85" s="331"/>
      <c r="H85" s="331" t="s">
        <v>1198</v>
      </c>
      <c r="I85" s="331" t="s">
        <v>1184</v>
      </c>
      <c r="J85" s="331">
        <v>20</v>
      </c>
      <c r="K85" s="319"/>
    </row>
    <row r="86" s="1" customFormat="1" ht="15" customHeight="1">
      <c r="B86" s="330"/>
      <c r="C86" s="331" t="s">
        <v>1199</v>
      </c>
      <c r="D86" s="331"/>
      <c r="E86" s="331"/>
      <c r="F86" s="332" t="s">
        <v>1188</v>
      </c>
      <c r="G86" s="331"/>
      <c r="H86" s="331" t="s">
        <v>1200</v>
      </c>
      <c r="I86" s="331" t="s">
        <v>1184</v>
      </c>
      <c r="J86" s="331">
        <v>20</v>
      </c>
      <c r="K86" s="319"/>
    </row>
    <row r="87" s="1" customFormat="1" ht="15" customHeight="1">
      <c r="B87" s="330"/>
      <c r="C87" s="305" t="s">
        <v>1201</v>
      </c>
      <c r="D87" s="305"/>
      <c r="E87" s="305"/>
      <c r="F87" s="328" t="s">
        <v>1188</v>
      </c>
      <c r="G87" s="329"/>
      <c r="H87" s="305" t="s">
        <v>1202</v>
      </c>
      <c r="I87" s="305" t="s">
        <v>1184</v>
      </c>
      <c r="J87" s="305">
        <v>50</v>
      </c>
      <c r="K87" s="319"/>
    </row>
    <row r="88" s="1" customFormat="1" ht="15" customHeight="1">
      <c r="B88" s="330"/>
      <c r="C88" s="305" t="s">
        <v>1203</v>
      </c>
      <c r="D88" s="305"/>
      <c r="E88" s="305"/>
      <c r="F88" s="328" t="s">
        <v>1188</v>
      </c>
      <c r="G88" s="329"/>
      <c r="H88" s="305" t="s">
        <v>1204</v>
      </c>
      <c r="I88" s="305" t="s">
        <v>1184</v>
      </c>
      <c r="J88" s="305">
        <v>20</v>
      </c>
      <c r="K88" s="319"/>
    </row>
    <row r="89" s="1" customFormat="1" ht="15" customHeight="1">
      <c r="B89" s="330"/>
      <c r="C89" s="305" t="s">
        <v>1205</v>
      </c>
      <c r="D89" s="305"/>
      <c r="E89" s="305"/>
      <c r="F89" s="328" t="s">
        <v>1188</v>
      </c>
      <c r="G89" s="329"/>
      <c r="H89" s="305" t="s">
        <v>1206</v>
      </c>
      <c r="I89" s="305" t="s">
        <v>1184</v>
      </c>
      <c r="J89" s="305">
        <v>20</v>
      </c>
      <c r="K89" s="319"/>
    </row>
    <row r="90" s="1" customFormat="1" ht="15" customHeight="1">
      <c r="B90" s="330"/>
      <c r="C90" s="305" t="s">
        <v>1207</v>
      </c>
      <c r="D90" s="305"/>
      <c r="E90" s="305"/>
      <c r="F90" s="328" t="s">
        <v>1188</v>
      </c>
      <c r="G90" s="329"/>
      <c r="H90" s="305" t="s">
        <v>1208</v>
      </c>
      <c r="I90" s="305" t="s">
        <v>1184</v>
      </c>
      <c r="J90" s="305">
        <v>50</v>
      </c>
      <c r="K90" s="319"/>
    </row>
    <row r="91" s="1" customFormat="1" ht="15" customHeight="1">
      <c r="B91" s="330"/>
      <c r="C91" s="305" t="s">
        <v>1209</v>
      </c>
      <c r="D91" s="305"/>
      <c r="E91" s="305"/>
      <c r="F91" s="328" t="s">
        <v>1188</v>
      </c>
      <c r="G91" s="329"/>
      <c r="H91" s="305" t="s">
        <v>1209</v>
      </c>
      <c r="I91" s="305" t="s">
        <v>1184</v>
      </c>
      <c r="J91" s="305">
        <v>50</v>
      </c>
      <c r="K91" s="319"/>
    </row>
    <row r="92" s="1" customFormat="1" ht="15" customHeight="1">
      <c r="B92" s="330"/>
      <c r="C92" s="305" t="s">
        <v>1210</v>
      </c>
      <c r="D92" s="305"/>
      <c r="E92" s="305"/>
      <c r="F92" s="328" t="s">
        <v>1188</v>
      </c>
      <c r="G92" s="329"/>
      <c r="H92" s="305" t="s">
        <v>1211</v>
      </c>
      <c r="I92" s="305" t="s">
        <v>1184</v>
      </c>
      <c r="J92" s="305">
        <v>255</v>
      </c>
      <c r="K92" s="319"/>
    </row>
    <row r="93" s="1" customFormat="1" ht="15" customHeight="1">
      <c r="B93" s="330"/>
      <c r="C93" s="305" t="s">
        <v>1212</v>
      </c>
      <c r="D93" s="305"/>
      <c r="E93" s="305"/>
      <c r="F93" s="328" t="s">
        <v>1182</v>
      </c>
      <c r="G93" s="329"/>
      <c r="H93" s="305" t="s">
        <v>1213</v>
      </c>
      <c r="I93" s="305" t="s">
        <v>1214</v>
      </c>
      <c r="J93" s="305"/>
      <c r="K93" s="319"/>
    </row>
    <row r="94" s="1" customFormat="1" ht="15" customHeight="1">
      <c r="B94" s="330"/>
      <c r="C94" s="305" t="s">
        <v>1215</v>
      </c>
      <c r="D94" s="305"/>
      <c r="E94" s="305"/>
      <c r="F94" s="328" t="s">
        <v>1182</v>
      </c>
      <c r="G94" s="329"/>
      <c r="H94" s="305" t="s">
        <v>1216</v>
      </c>
      <c r="I94" s="305" t="s">
        <v>1217</v>
      </c>
      <c r="J94" s="305"/>
      <c r="K94" s="319"/>
    </row>
    <row r="95" s="1" customFormat="1" ht="15" customHeight="1">
      <c r="B95" s="330"/>
      <c r="C95" s="305" t="s">
        <v>1218</v>
      </c>
      <c r="D95" s="305"/>
      <c r="E95" s="305"/>
      <c r="F95" s="328" t="s">
        <v>1182</v>
      </c>
      <c r="G95" s="329"/>
      <c r="H95" s="305" t="s">
        <v>1218</v>
      </c>
      <c r="I95" s="305" t="s">
        <v>1217</v>
      </c>
      <c r="J95" s="305"/>
      <c r="K95" s="319"/>
    </row>
    <row r="96" s="1" customFormat="1" ht="15" customHeight="1">
      <c r="B96" s="330"/>
      <c r="C96" s="305" t="s">
        <v>40</v>
      </c>
      <c r="D96" s="305"/>
      <c r="E96" s="305"/>
      <c r="F96" s="328" t="s">
        <v>1182</v>
      </c>
      <c r="G96" s="329"/>
      <c r="H96" s="305" t="s">
        <v>1219</v>
      </c>
      <c r="I96" s="305" t="s">
        <v>1217</v>
      </c>
      <c r="J96" s="305"/>
      <c r="K96" s="319"/>
    </row>
    <row r="97" s="1" customFormat="1" ht="15" customHeight="1">
      <c r="B97" s="330"/>
      <c r="C97" s="305" t="s">
        <v>50</v>
      </c>
      <c r="D97" s="305"/>
      <c r="E97" s="305"/>
      <c r="F97" s="328" t="s">
        <v>1182</v>
      </c>
      <c r="G97" s="329"/>
      <c r="H97" s="305" t="s">
        <v>1220</v>
      </c>
      <c r="I97" s="305" t="s">
        <v>1217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1221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1176</v>
      </c>
      <c r="D103" s="320"/>
      <c r="E103" s="320"/>
      <c r="F103" s="320" t="s">
        <v>1177</v>
      </c>
      <c r="G103" s="321"/>
      <c r="H103" s="320" t="s">
        <v>56</v>
      </c>
      <c r="I103" s="320" t="s">
        <v>59</v>
      </c>
      <c r="J103" s="320" t="s">
        <v>1178</v>
      </c>
      <c r="K103" s="319"/>
    </row>
    <row r="104" s="1" customFormat="1" ht="17.25" customHeight="1">
      <c r="B104" s="317"/>
      <c r="C104" s="322" t="s">
        <v>1179</v>
      </c>
      <c r="D104" s="322"/>
      <c r="E104" s="322"/>
      <c r="F104" s="323" t="s">
        <v>1180</v>
      </c>
      <c r="G104" s="324"/>
      <c r="H104" s="322"/>
      <c r="I104" s="322"/>
      <c r="J104" s="322" t="s">
        <v>1181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55</v>
      </c>
      <c r="D106" s="327"/>
      <c r="E106" s="327"/>
      <c r="F106" s="328" t="s">
        <v>1182</v>
      </c>
      <c r="G106" s="305"/>
      <c r="H106" s="305" t="s">
        <v>1222</v>
      </c>
      <c r="I106" s="305" t="s">
        <v>1184</v>
      </c>
      <c r="J106" s="305">
        <v>20</v>
      </c>
      <c r="K106" s="319"/>
    </row>
    <row r="107" s="1" customFormat="1" ht="15" customHeight="1">
      <c r="B107" s="317"/>
      <c r="C107" s="305" t="s">
        <v>1185</v>
      </c>
      <c r="D107" s="305"/>
      <c r="E107" s="305"/>
      <c r="F107" s="328" t="s">
        <v>1182</v>
      </c>
      <c r="G107" s="305"/>
      <c r="H107" s="305" t="s">
        <v>1222</v>
      </c>
      <c r="I107" s="305" t="s">
        <v>1184</v>
      </c>
      <c r="J107" s="305">
        <v>120</v>
      </c>
      <c r="K107" s="319"/>
    </row>
    <row r="108" s="1" customFormat="1" ht="15" customHeight="1">
      <c r="B108" s="330"/>
      <c r="C108" s="305" t="s">
        <v>1187</v>
      </c>
      <c r="D108" s="305"/>
      <c r="E108" s="305"/>
      <c r="F108" s="328" t="s">
        <v>1188</v>
      </c>
      <c r="G108" s="305"/>
      <c r="H108" s="305" t="s">
        <v>1222</v>
      </c>
      <c r="I108" s="305" t="s">
        <v>1184</v>
      </c>
      <c r="J108" s="305">
        <v>50</v>
      </c>
      <c r="K108" s="319"/>
    </row>
    <row r="109" s="1" customFormat="1" ht="15" customHeight="1">
      <c r="B109" s="330"/>
      <c r="C109" s="305" t="s">
        <v>1190</v>
      </c>
      <c r="D109" s="305"/>
      <c r="E109" s="305"/>
      <c r="F109" s="328" t="s">
        <v>1182</v>
      </c>
      <c r="G109" s="305"/>
      <c r="H109" s="305" t="s">
        <v>1222</v>
      </c>
      <c r="I109" s="305" t="s">
        <v>1192</v>
      </c>
      <c r="J109" s="305"/>
      <c r="K109" s="319"/>
    </row>
    <row r="110" s="1" customFormat="1" ht="15" customHeight="1">
      <c r="B110" s="330"/>
      <c r="C110" s="305" t="s">
        <v>1201</v>
      </c>
      <c r="D110" s="305"/>
      <c r="E110" s="305"/>
      <c r="F110" s="328" t="s">
        <v>1188</v>
      </c>
      <c r="G110" s="305"/>
      <c r="H110" s="305" t="s">
        <v>1222</v>
      </c>
      <c r="I110" s="305" t="s">
        <v>1184</v>
      </c>
      <c r="J110" s="305">
        <v>50</v>
      </c>
      <c r="K110" s="319"/>
    </row>
    <row r="111" s="1" customFormat="1" ht="15" customHeight="1">
      <c r="B111" s="330"/>
      <c r="C111" s="305" t="s">
        <v>1209</v>
      </c>
      <c r="D111" s="305"/>
      <c r="E111" s="305"/>
      <c r="F111" s="328" t="s">
        <v>1188</v>
      </c>
      <c r="G111" s="305"/>
      <c r="H111" s="305" t="s">
        <v>1222</v>
      </c>
      <c r="I111" s="305" t="s">
        <v>1184</v>
      </c>
      <c r="J111" s="305">
        <v>50</v>
      </c>
      <c r="K111" s="319"/>
    </row>
    <row r="112" s="1" customFormat="1" ht="15" customHeight="1">
      <c r="B112" s="330"/>
      <c r="C112" s="305" t="s">
        <v>1207</v>
      </c>
      <c r="D112" s="305"/>
      <c r="E112" s="305"/>
      <c r="F112" s="328" t="s">
        <v>1188</v>
      </c>
      <c r="G112" s="305"/>
      <c r="H112" s="305" t="s">
        <v>1222</v>
      </c>
      <c r="I112" s="305" t="s">
        <v>1184</v>
      </c>
      <c r="J112" s="305">
        <v>50</v>
      </c>
      <c r="K112" s="319"/>
    </row>
    <row r="113" s="1" customFormat="1" ht="15" customHeight="1">
      <c r="B113" s="330"/>
      <c r="C113" s="305" t="s">
        <v>55</v>
      </c>
      <c r="D113" s="305"/>
      <c r="E113" s="305"/>
      <c r="F113" s="328" t="s">
        <v>1182</v>
      </c>
      <c r="G113" s="305"/>
      <c r="H113" s="305" t="s">
        <v>1223</v>
      </c>
      <c r="I113" s="305" t="s">
        <v>1184</v>
      </c>
      <c r="J113" s="305">
        <v>20</v>
      </c>
      <c r="K113" s="319"/>
    </row>
    <row r="114" s="1" customFormat="1" ht="15" customHeight="1">
      <c r="B114" s="330"/>
      <c r="C114" s="305" t="s">
        <v>1224</v>
      </c>
      <c r="D114" s="305"/>
      <c r="E114" s="305"/>
      <c r="F114" s="328" t="s">
        <v>1182</v>
      </c>
      <c r="G114" s="305"/>
      <c r="H114" s="305" t="s">
        <v>1225</v>
      </c>
      <c r="I114" s="305" t="s">
        <v>1184</v>
      </c>
      <c r="J114" s="305">
        <v>120</v>
      </c>
      <c r="K114" s="319"/>
    </row>
    <row r="115" s="1" customFormat="1" ht="15" customHeight="1">
      <c r="B115" s="330"/>
      <c r="C115" s="305" t="s">
        <v>40</v>
      </c>
      <c r="D115" s="305"/>
      <c r="E115" s="305"/>
      <c r="F115" s="328" t="s">
        <v>1182</v>
      </c>
      <c r="G115" s="305"/>
      <c r="H115" s="305" t="s">
        <v>1226</v>
      </c>
      <c r="I115" s="305" t="s">
        <v>1217</v>
      </c>
      <c r="J115" s="305"/>
      <c r="K115" s="319"/>
    </row>
    <row r="116" s="1" customFormat="1" ht="15" customHeight="1">
      <c r="B116" s="330"/>
      <c r="C116" s="305" t="s">
        <v>50</v>
      </c>
      <c r="D116" s="305"/>
      <c r="E116" s="305"/>
      <c r="F116" s="328" t="s">
        <v>1182</v>
      </c>
      <c r="G116" s="305"/>
      <c r="H116" s="305" t="s">
        <v>1227</v>
      </c>
      <c r="I116" s="305" t="s">
        <v>1217</v>
      </c>
      <c r="J116" s="305"/>
      <c r="K116" s="319"/>
    </row>
    <row r="117" s="1" customFormat="1" ht="15" customHeight="1">
      <c r="B117" s="330"/>
      <c r="C117" s="305" t="s">
        <v>59</v>
      </c>
      <c r="D117" s="305"/>
      <c r="E117" s="305"/>
      <c r="F117" s="328" t="s">
        <v>1182</v>
      </c>
      <c r="G117" s="305"/>
      <c r="H117" s="305" t="s">
        <v>1228</v>
      </c>
      <c r="I117" s="305" t="s">
        <v>1229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1230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1176</v>
      </c>
      <c r="D123" s="320"/>
      <c r="E123" s="320"/>
      <c r="F123" s="320" t="s">
        <v>1177</v>
      </c>
      <c r="G123" s="321"/>
      <c r="H123" s="320" t="s">
        <v>56</v>
      </c>
      <c r="I123" s="320" t="s">
        <v>59</v>
      </c>
      <c r="J123" s="320" t="s">
        <v>1178</v>
      </c>
      <c r="K123" s="349"/>
    </row>
    <row r="124" s="1" customFormat="1" ht="17.25" customHeight="1">
      <c r="B124" s="348"/>
      <c r="C124" s="322" t="s">
        <v>1179</v>
      </c>
      <c r="D124" s="322"/>
      <c r="E124" s="322"/>
      <c r="F124" s="323" t="s">
        <v>1180</v>
      </c>
      <c r="G124" s="324"/>
      <c r="H124" s="322"/>
      <c r="I124" s="322"/>
      <c r="J124" s="322" t="s">
        <v>1181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1185</v>
      </c>
      <c r="D126" s="327"/>
      <c r="E126" s="327"/>
      <c r="F126" s="328" t="s">
        <v>1182</v>
      </c>
      <c r="G126" s="305"/>
      <c r="H126" s="305" t="s">
        <v>1222</v>
      </c>
      <c r="I126" s="305" t="s">
        <v>1184</v>
      </c>
      <c r="J126" s="305">
        <v>120</v>
      </c>
      <c r="K126" s="353"/>
    </row>
    <row r="127" s="1" customFormat="1" ht="15" customHeight="1">
      <c r="B127" s="350"/>
      <c r="C127" s="305" t="s">
        <v>1231</v>
      </c>
      <c r="D127" s="305"/>
      <c r="E127" s="305"/>
      <c r="F127" s="328" t="s">
        <v>1182</v>
      </c>
      <c r="G127" s="305"/>
      <c r="H127" s="305" t="s">
        <v>1232</v>
      </c>
      <c r="I127" s="305" t="s">
        <v>1184</v>
      </c>
      <c r="J127" s="305" t="s">
        <v>1233</v>
      </c>
      <c r="K127" s="353"/>
    </row>
    <row r="128" s="1" customFormat="1" ht="15" customHeight="1">
      <c r="B128" s="350"/>
      <c r="C128" s="305" t="s">
        <v>1130</v>
      </c>
      <c r="D128" s="305"/>
      <c r="E128" s="305"/>
      <c r="F128" s="328" t="s">
        <v>1182</v>
      </c>
      <c r="G128" s="305"/>
      <c r="H128" s="305" t="s">
        <v>1234</v>
      </c>
      <c r="I128" s="305" t="s">
        <v>1184</v>
      </c>
      <c r="J128" s="305" t="s">
        <v>1233</v>
      </c>
      <c r="K128" s="353"/>
    </row>
    <row r="129" s="1" customFormat="1" ht="15" customHeight="1">
      <c r="B129" s="350"/>
      <c r="C129" s="305" t="s">
        <v>1193</v>
      </c>
      <c r="D129" s="305"/>
      <c r="E129" s="305"/>
      <c r="F129" s="328" t="s">
        <v>1188</v>
      </c>
      <c r="G129" s="305"/>
      <c r="H129" s="305" t="s">
        <v>1194</v>
      </c>
      <c r="I129" s="305" t="s">
        <v>1184</v>
      </c>
      <c r="J129" s="305">
        <v>15</v>
      </c>
      <c r="K129" s="353"/>
    </row>
    <row r="130" s="1" customFormat="1" ht="15" customHeight="1">
      <c r="B130" s="350"/>
      <c r="C130" s="331" t="s">
        <v>1195</v>
      </c>
      <c r="D130" s="331"/>
      <c r="E130" s="331"/>
      <c r="F130" s="332" t="s">
        <v>1188</v>
      </c>
      <c r="G130" s="331"/>
      <c r="H130" s="331" t="s">
        <v>1196</v>
      </c>
      <c r="I130" s="331" t="s">
        <v>1184</v>
      </c>
      <c r="J130" s="331">
        <v>15</v>
      </c>
      <c r="K130" s="353"/>
    </row>
    <row r="131" s="1" customFormat="1" ht="15" customHeight="1">
      <c r="B131" s="350"/>
      <c r="C131" s="331" t="s">
        <v>1197</v>
      </c>
      <c r="D131" s="331"/>
      <c r="E131" s="331"/>
      <c r="F131" s="332" t="s">
        <v>1188</v>
      </c>
      <c r="G131" s="331"/>
      <c r="H131" s="331" t="s">
        <v>1198</v>
      </c>
      <c r="I131" s="331" t="s">
        <v>1184</v>
      </c>
      <c r="J131" s="331">
        <v>20</v>
      </c>
      <c r="K131" s="353"/>
    </row>
    <row r="132" s="1" customFormat="1" ht="15" customHeight="1">
      <c r="B132" s="350"/>
      <c r="C132" s="331" t="s">
        <v>1199</v>
      </c>
      <c r="D132" s="331"/>
      <c r="E132" s="331"/>
      <c r="F132" s="332" t="s">
        <v>1188</v>
      </c>
      <c r="G132" s="331"/>
      <c r="H132" s="331" t="s">
        <v>1200</v>
      </c>
      <c r="I132" s="331" t="s">
        <v>1184</v>
      </c>
      <c r="J132" s="331">
        <v>20</v>
      </c>
      <c r="K132" s="353"/>
    </row>
    <row r="133" s="1" customFormat="1" ht="15" customHeight="1">
      <c r="B133" s="350"/>
      <c r="C133" s="305" t="s">
        <v>1187</v>
      </c>
      <c r="D133" s="305"/>
      <c r="E133" s="305"/>
      <c r="F133" s="328" t="s">
        <v>1188</v>
      </c>
      <c r="G133" s="305"/>
      <c r="H133" s="305" t="s">
        <v>1222</v>
      </c>
      <c r="I133" s="305" t="s">
        <v>1184</v>
      </c>
      <c r="J133" s="305">
        <v>50</v>
      </c>
      <c r="K133" s="353"/>
    </row>
    <row r="134" s="1" customFormat="1" ht="15" customHeight="1">
      <c r="B134" s="350"/>
      <c r="C134" s="305" t="s">
        <v>1201</v>
      </c>
      <c r="D134" s="305"/>
      <c r="E134" s="305"/>
      <c r="F134" s="328" t="s">
        <v>1188</v>
      </c>
      <c r="G134" s="305"/>
      <c r="H134" s="305" t="s">
        <v>1222</v>
      </c>
      <c r="I134" s="305" t="s">
        <v>1184</v>
      </c>
      <c r="J134" s="305">
        <v>50</v>
      </c>
      <c r="K134" s="353"/>
    </row>
    <row r="135" s="1" customFormat="1" ht="15" customHeight="1">
      <c r="B135" s="350"/>
      <c r="C135" s="305" t="s">
        <v>1207</v>
      </c>
      <c r="D135" s="305"/>
      <c r="E135" s="305"/>
      <c r="F135" s="328" t="s">
        <v>1188</v>
      </c>
      <c r="G135" s="305"/>
      <c r="H135" s="305" t="s">
        <v>1222</v>
      </c>
      <c r="I135" s="305" t="s">
        <v>1184</v>
      </c>
      <c r="J135" s="305">
        <v>50</v>
      </c>
      <c r="K135" s="353"/>
    </row>
    <row r="136" s="1" customFormat="1" ht="15" customHeight="1">
      <c r="B136" s="350"/>
      <c r="C136" s="305" t="s">
        <v>1209</v>
      </c>
      <c r="D136" s="305"/>
      <c r="E136" s="305"/>
      <c r="F136" s="328" t="s">
        <v>1188</v>
      </c>
      <c r="G136" s="305"/>
      <c r="H136" s="305" t="s">
        <v>1222</v>
      </c>
      <c r="I136" s="305" t="s">
        <v>1184</v>
      </c>
      <c r="J136" s="305">
        <v>50</v>
      </c>
      <c r="K136" s="353"/>
    </row>
    <row r="137" s="1" customFormat="1" ht="15" customHeight="1">
      <c r="B137" s="350"/>
      <c r="C137" s="305" t="s">
        <v>1210</v>
      </c>
      <c r="D137" s="305"/>
      <c r="E137" s="305"/>
      <c r="F137" s="328" t="s">
        <v>1188</v>
      </c>
      <c r="G137" s="305"/>
      <c r="H137" s="305" t="s">
        <v>1235</v>
      </c>
      <c r="I137" s="305" t="s">
        <v>1184</v>
      </c>
      <c r="J137" s="305">
        <v>255</v>
      </c>
      <c r="K137" s="353"/>
    </row>
    <row r="138" s="1" customFormat="1" ht="15" customHeight="1">
      <c r="B138" s="350"/>
      <c r="C138" s="305" t="s">
        <v>1212</v>
      </c>
      <c r="D138" s="305"/>
      <c r="E138" s="305"/>
      <c r="F138" s="328" t="s">
        <v>1182</v>
      </c>
      <c r="G138" s="305"/>
      <c r="H138" s="305" t="s">
        <v>1236</v>
      </c>
      <c r="I138" s="305" t="s">
        <v>1214</v>
      </c>
      <c r="J138" s="305"/>
      <c r="K138" s="353"/>
    </row>
    <row r="139" s="1" customFormat="1" ht="15" customHeight="1">
      <c r="B139" s="350"/>
      <c r="C139" s="305" t="s">
        <v>1215</v>
      </c>
      <c r="D139" s="305"/>
      <c r="E139" s="305"/>
      <c r="F139" s="328" t="s">
        <v>1182</v>
      </c>
      <c r="G139" s="305"/>
      <c r="H139" s="305" t="s">
        <v>1237</v>
      </c>
      <c r="I139" s="305" t="s">
        <v>1217</v>
      </c>
      <c r="J139" s="305"/>
      <c r="K139" s="353"/>
    </row>
    <row r="140" s="1" customFormat="1" ht="15" customHeight="1">
      <c r="B140" s="350"/>
      <c r="C140" s="305" t="s">
        <v>1218</v>
      </c>
      <c r="D140" s="305"/>
      <c r="E140" s="305"/>
      <c r="F140" s="328" t="s">
        <v>1182</v>
      </c>
      <c r="G140" s="305"/>
      <c r="H140" s="305" t="s">
        <v>1218</v>
      </c>
      <c r="I140" s="305" t="s">
        <v>1217</v>
      </c>
      <c r="J140" s="305"/>
      <c r="K140" s="353"/>
    </row>
    <row r="141" s="1" customFormat="1" ht="15" customHeight="1">
      <c r="B141" s="350"/>
      <c r="C141" s="305" t="s">
        <v>40</v>
      </c>
      <c r="D141" s="305"/>
      <c r="E141" s="305"/>
      <c r="F141" s="328" t="s">
        <v>1182</v>
      </c>
      <c r="G141" s="305"/>
      <c r="H141" s="305" t="s">
        <v>1238</v>
      </c>
      <c r="I141" s="305" t="s">
        <v>1217</v>
      </c>
      <c r="J141" s="305"/>
      <c r="K141" s="353"/>
    </row>
    <row r="142" s="1" customFormat="1" ht="15" customHeight="1">
      <c r="B142" s="350"/>
      <c r="C142" s="305" t="s">
        <v>1239</v>
      </c>
      <c r="D142" s="305"/>
      <c r="E142" s="305"/>
      <c r="F142" s="328" t="s">
        <v>1182</v>
      </c>
      <c r="G142" s="305"/>
      <c r="H142" s="305" t="s">
        <v>1240</v>
      </c>
      <c r="I142" s="305" t="s">
        <v>1217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1241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1176</v>
      </c>
      <c r="D148" s="320"/>
      <c r="E148" s="320"/>
      <c r="F148" s="320" t="s">
        <v>1177</v>
      </c>
      <c r="G148" s="321"/>
      <c r="H148" s="320" t="s">
        <v>56</v>
      </c>
      <c r="I148" s="320" t="s">
        <v>59</v>
      </c>
      <c r="J148" s="320" t="s">
        <v>1178</v>
      </c>
      <c r="K148" s="319"/>
    </row>
    <row r="149" s="1" customFormat="1" ht="17.25" customHeight="1">
      <c r="B149" s="317"/>
      <c r="C149" s="322" t="s">
        <v>1179</v>
      </c>
      <c r="D149" s="322"/>
      <c r="E149" s="322"/>
      <c r="F149" s="323" t="s">
        <v>1180</v>
      </c>
      <c r="G149" s="324"/>
      <c r="H149" s="322"/>
      <c r="I149" s="322"/>
      <c r="J149" s="322" t="s">
        <v>1181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1185</v>
      </c>
      <c r="D151" s="305"/>
      <c r="E151" s="305"/>
      <c r="F151" s="358" t="s">
        <v>1182</v>
      </c>
      <c r="G151" s="305"/>
      <c r="H151" s="357" t="s">
        <v>1222</v>
      </c>
      <c r="I151" s="357" t="s">
        <v>1184</v>
      </c>
      <c r="J151" s="357">
        <v>120</v>
      </c>
      <c r="K151" s="353"/>
    </row>
    <row r="152" s="1" customFormat="1" ht="15" customHeight="1">
      <c r="B152" s="330"/>
      <c r="C152" s="357" t="s">
        <v>1231</v>
      </c>
      <c r="D152" s="305"/>
      <c r="E152" s="305"/>
      <c r="F152" s="358" t="s">
        <v>1182</v>
      </c>
      <c r="G152" s="305"/>
      <c r="H152" s="357" t="s">
        <v>1242</v>
      </c>
      <c r="I152" s="357" t="s">
        <v>1184</v>
      </c>
      <c r="J152" s="357" t="s">
        <v>1233</v>
      </c>
      <c r="K152" s="353"/>
    </row>
    <row r="153" s="1" customFormat="1" ht="15" customHeight="1">
      <c r="B153" s="330"/>
      <c r="C153" s="357" t="s">
        <v>1130</v>
      </c>
      <c r="D153" s="305"/>
      <c r="E153" s="305"/>
      <c r="F153" s="358" t="s">
        <v>1182</v>
      </c>
      <c r="G153" s="305"/>
      <c r="H153" s="357" t="s">
        <v>1243</v>
      </c>
      <c r="I153" s="357" t="s">
        <v>1184</v>
      </c>
      <c r="J153" s="357" t="s">
        <v>1233</v>
      </c>
      <c r="K153" s="353"/>
    </row>
    <row r="154" s="1" customFormat="1" ht="15" customHeight="1">
      <c r="B154" s="330"/>
      <c r="C154" s="357" t="s">
        <v>1187</v>
      </c>
      <c r="D154" s="305"/>
      <c r="E154" s="305"/>
      <c r="F154" s="358" t="s">
        <v>1188</v>
      </c>
      <c r="G154" s="305"/>
      <c r="H154" s="357" t="s">
        <v>1222</v>
      </c>
      <c r="I154" s="357" t="s">
        <v>1184</v>
      </c>
      <c r="J154" s="357">
        <v>50</v>
      </c>
      <c r="K154" s="353"/>
    </row>
    <row r="155" s="1" customFormat="1" ht="15" customHeight="1">
      <c r="B155" s="330"/>
      <c r="C155" s="357" t="s">
        <v>1190</v>
      </c>
      <c r="D155" s="305"/>
      <c r="E155" s="305"/>
      <c r="F155" s="358" t="s">
        <v>1182</v>
      </c>
      <c r="G155" s="305"/>
      <c r="H155" s="357" t="s">
        <v>1222</v>
      </c>
      <c r="I155" s="357" t="s">
        <v>1192</v>
      </c>
      <c r="J155" s="357"/>
      <c r="K155" s="353"/>
    </row>
    <row r="156" s="1" customFormat="1" ht="15" customHeight="1">
      <c r="B156" s="330"/>
      <c r="C156" s="357" t="s">
        <v>1201</v>
      </c>
      <c r="D156" s="305"/>
      <c r="E156" s="305"/>
      <c r="F156" s="358" t="s">
        <v>1188</v>
      </c>
      <c r="G156" s="305"/>
      <c r="H156" s="357" t="s">
        <v>1222</v>
      </c>
      <c r="I156" s="357" t="s">
        <v>1184</v>
      </c>
      <c r="J156" s="357">
        <v>50</v>
      </c>
      <c r="K156" s="353"/>
    </row>
    <row r="157" s="1" customFormat="1" ht="15" customHeight="1">
      <c r="B157" s="330"/>
      <c r="C157" s="357" t="s">
        <v>1209</v>
      </c>
      <c r="D157" s="305"/>
      <c r="E157" s="305"/>
      <c r="F157" s="358" t="s">
        <v>1188</v>
      </c>
      <c r="G157" s="305"/>
      <c r="H157" s="357" t="s">
        <v>1222</v>
      </c>
      <c r="I157" s="357" t="s">
        <v>1184</v>
      </c>
      <c r="J157" s="357">
        <v>50</v>
      </c>
      <c r="K157" s="353"/>
    </row>
    <row r="158" s="1" customFormat="1" ht="15" customHeight="1">
      <c r="B158" s="330"/>
      <c r="C158" s="357" t="s">
        <v>1207</v>
      </c>
      <c r="D158" s="305"/>
      <c r="E158" s="305"/>
      <c r="F158" s="358" t="s">
        <v>1188</v>
      </c>
      <c r="G158" s="305"/>
      <c r="H158" s="357" t="s">
        <v>1222</v>
      </c>
      <c r="I158" s="357" t="s">
        <v>1184</v>
      </c>
      <c r="J158" s="357">
        <v>50</v>
      </c>
      <c r="K158" s="353"/>
    </row>
    <row r="159" s="1" customFormat="1" ht="15" customHeight="1">
      <c r="B159" s="330"/>
      <c r="C159" s="357" t="s">
        <v>130</v>
      </c>
      <c r="D159" s="305"/>
      <c r="E159" s="305"/>
      <c r="F159" s="358" t="s">
        <v>1182</v>
      </c>
      <c r="G159" s="305"/>
      <c r="H159" s="357" t="s">
        <v>1244</v>
      </c>
      <c r="I159" s="357" t="s">
        <v>1184</v>
      </c>
      <c r="J159" s="357" t="s">
        <v>1245</v>
      </c>
      <c r="K159" s="353"/>
    </row>
    <row r="160" s="1" customFormat="1" ht="15" customHeight="1">
      <c r="B160" s="330"/>
      <c r="C160" s="357" t="s">
        <v>1246</v>
      </c>
      <c r="D160" s="305"/>
      <c r="E160" s="305"/>
      <c r="F160" s="358" t="s">
        <v>1182</v>
      </c>
      <c r="G160" s="305"/>
      <c r="H160" s="357" t="s">
        <v>1247</v>
      </c>
      <c r="I160" s="357" t="s">
        <v>1217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1248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1176</v>
      </c>
      <c r="D166" s="320"/>
      <c r="E166" s="320"/>
      <c r="F166" s="320" t="s">
        <v>1177</v>
      </c>
      <c r="G166" s="362"/>
      <c r="H166" s="363" t="s">
        <v>56</v>
      </c>
      <c r="I166" s="363" t="s">
        <v>59</v>
      </c>
      <c r="J166" s="320" t="s">
        <v>1178</v>
      </c>
      <c r="K166" s="297"/>
    </row>
    <row r="167" s="1" customFormat="1" ht="17.25" customHeight="1">
      <c r="B167" s="298"/>
      <c r="C167" s="322" t="s">
        <v>1179</v>
      </c>
      <c r="D167" s="322"/>
      <c r="E167" s="322"/>
      <c r="F167" s="323" t="s">
        <v>1180</v>
      </c>
      <c r="G167" s="364"/>
      <c r="H167" s="365"/>
      <c r="I167" s="365"/>
      <c r="J167" s="322" t="s">
        <v>1181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1185</v>
      </c>
      <c r="D169" s="305"/>
      <c r="E169" s="305"/>
      <c r="F169" s="328" t="s">
        <v>1182</v>
      </c>
      <c r="G169" s="305"/>
      <c r="H169" s="305" t="s">
        <v>1222</v>
      </c>
      <c r="I169" s="305" t="s">
        <v>1184</v>
      </c>
      <c r="J169" s="305">
        <v>120</v>
      </c>
      <c r="K169" s="353"/>
    </row>
    <row r="170" s="1" customFormat="1" ht="15" customHeight="1">
      <c r="B170" s="330"/>
      <c r="C170" s="305" t="s">
        <v>1231</v>
      </c>
      <c r="D170" s="305"/>
      <c r="E170" s="305"/>
      <c r="F170" s="328" t="s">
        <v>1182</v>
      </c>
      <c r="G170" s="305"/>
      <c r="H170" s="305" t="s">
        <v>1232</v>
      </c>
      <c r="I170" s="305" t="s">
        <v>1184</v>
      </c>
      <c r="J170" s="305" t="s">
        <v>1233</v>
      </c>
      <c r="K170" s="353"/>
    </row>
    <row r="171" s="1" customFormat="1" ht="15" customHeight="1">
      <c r="B171" s="330"/>
      <c r="C171" s="305" t="s">
        <v>1130</v>
      </c>
      <c r="D171" s="305"/>
      <c r="E171" s="305"/>
      <c r="F171" s="328" t="s">
        <v>1182</v>
      </c>
      <c r="G171" s="305"/>
      <c r="H171" s="305" t="s">
        <v>1249</v>
      </c>
      <c r="I171" s="305" t="s">
        <v>1184</v>
      </c>
      <c r="J171" s="305" t="s">
        <v>1233</v>
      </c>
      <c r="K171" s="353"/>
    </row>
    <row r="172" s="1" customFormat="1" ht="15" customHeight="1">
      <c r="B172" s="330"/>
      <c r="C172" s="305" t="s">
        <v>1187</v>
      </c>
      <c r="D172" s="305"/>
      <c r="E172" s="305"/>
      <c r="F172" s="328" t="s">
        <v>1188</v>
      </c>
      <c r="G172" s="305"/>
      <c r="H172" s="305" t="s">
        <v>1249</v>
      </c>
      <c r="I172" s="305" t="s">
        <v>1184</v>
      </c>
      <c r="J172" s="305">
        <v>50</v>
      </c>
      <c r="K172" s="353"/>
    </row>
    <row r="173" s="1" customFormat="1" ht="15" customHeight="1">
      <c r="B173" s="330"/>
      <c r="C173" s="305" t="s">
        <v>1190</v>
      </c>
      <c r="D173" s="305"/>
      <c r="E173" s="305"/>
      <c r="F173" s="328" t="s">
        <v>1182</v>
      </c>
      <c r="G173" s="305"/>
      <c r="H173" s="305" t="s">
        <v>1249</v>
      </c>
      <c r="I173" s="305" t="s">
        <v>1192</v>
      </c>
      <c r="J173" s="305"/>
      <c r="K173" s="353"/>
    </row>
    <row r="174" s="1" customFormat="1" ht="15" customHeight="1">
      <c r="B174" s="330"/>
      <c r="C174" s="305" t="s">
        <v>1201</v>
      </c>
      <c r="D174" s="305"/>
      <c r="E174" s="305"/>
      <c r="F174" s="328" t="s">
        <v>1188</v>
      </c>
      <c r="G174" s="305"/>
      <c r="H174" s="305" t="s">
        <v>1249</v>
      </c>
      <c r="I174" s="305" t="s">
        <v>1184</v>
      </c>
      <c r="J174" s="305">
        <v>50</v>
      </c>
      <c r="K174" s="353"/>
    </row>
    <row r="175" s="1" customFormat="1" ht="15" customHeight="1">
      <c r="B175" s="330"/>
      <c r="C175" s="305" t="s">
        <v>1209</v>
      </c>
      <c r="D175" s="305"/>
      <c r="E175" s="305"/>
      <c r="F175" s="328" t="s">
        <v>1188</v>
      </c>
      <c r="G175" s="305"/>
      <c r="H175" s="305" t="s">
        <v>1249</v>
      </c>
      <c r="I175" s="305" t="s">
        <v>1184</v>
      </c>
      <c r="J175" s="305">
        <v>50</v>
      </c>
      <c r="K175" s="353"/>
    </row>
    <row r="176" s="1" customFormat="1" ht="15" customHeight="1">
      <c r="B176" s="330"/>
      <c r="C176" s="305" t="s">
        <v>1207</v>
      </c>
      <c r="D176" s="305"/>
      <c r="E176" s="305"/>
      <c r="F176" s="328" t="s">
        <v>1188</v>
      </c>
      <c r="G176" s="305"/>
      <c r="H176" s="305" t="s">
        <v>1249</v>
      </c>
      <c r="I176" s="305" t="s">
        <v>1184</v>
      </c>
      <c r="J176" s="305">
        <v>50</v>
      </c>
      <c r="K176" s="353"/>
    </row>
    <row r="177" s="1" customFormat="1" ht="15" customHeight="1">
      <c r="B177" s="330"/>
      <c r="C177" s="305" t="s">
        <v>146</v>
      </c>
      <c r="D177" s="305"/>
      <c r="E177" s="305"/>
      <c r="F177" s="328" t="s">
        <v>1182</v>
      </c>
      <c r="G177" s="305"/>
      <c r="H177" s="305" t="s">
        <v>1250</v>
      </c>
      <c r="I177" s="305" t="s">
        <v>1251</v>
      </c>
      <c r="J177" s="305"/>
      <c r="K177" s="353"/>
    </row>
    <row r="178" s="1" customFormat="1" ht="15" customHeight="1">
      <c r="B178" s="330"/>
      <c r="C178" s="305" t="s">
        <v>59</v>
      </c>
      <c r="D178" s="305"/>
      <c r="E178" s="305"/>
      <c r="F178" s="328" t="s">
        <v>1182</v>
      </c>
      <c r="G178" s="305"/>
      <c r="H178" s="305" t="s">
        <v>1252</v>
      </c>
      <c r="I178" s="305" t="s">
        <v>1253</v>
      </c>
      <c r="J178" s="305">
        <v>1</v>
      </c>
      <c r="K178" s="353"/>
    </row>
    <row r="179" s="1" customFormat="1" ht="15" customHeight="1">
      <c r="B179" s="330"/>
      <c r="C179" s="305" t="s">
        <v>55</v>
      </c>
      <c r="D179" s="305"/>
      <c r="E179" s="305"/>
      <c r="F179" s="328" t="s">
        <v>1182</v>
      </c>
      <c r="G179" s="305"/>
      <c r="H179" s="305" t="s">
        <v>1254</v>
      </c>
      <c r="I179" s="305" t="s">
        <v>1184</v>
      </c>
      <c r="J179" s="305">
        <v>20</v>
      </c>
      <c r="K179" s="353"/>
    </row>
    <row r="180" s="1" customFormat="1" ht="15" customHeight="1">
      <c r="B180" s="330"/>
      <c r="C180" s="305" t="s">
        <v>56</v>
      </c>
      <c r="D180" s="305"/>
      <c r="E180" s="305"/>
      <c r="F180" s="328" t="s">
        <v>1182</v>
      </c>
      <c r="G180" s="305"/>
      <c r="H180" s="305" t="s">
        <v>1255</v>
      </c>
      <c r="I180" s="305" t="s">
        <v>1184</v>
      </c>
      <c r="J180" s="305">
        <v>255</v>
      </c>
      <c r="K180" s="353"/>
    </row>
    <row r="181" s="1" customFormat="1" ht="15" customHeight="1">
      <c r="B181" s="330"/>
      <c r="C181" s="305" t="s">
        <v>147</v>
      </c>
      <c r="D181" s="305"/>
      <c r="E181" s="305"/>
      <c r="F181" s="328" t="s">
        <v>1182</v>
      </c>
      <c r="G181" s="305"/>
      <c r="H181" s="305" t="s">
        <v>1146</v>
      </c>
      <c r="I181" s="305" t="s">
        <v>1184</v>
      </c>
      <c r="J181" s="305">
        <v>10</v>
      </c>
      <c r="K181" s="353"/>
    </row>
    <row r="182" s="1" customFormat="1" ht="15" customHeight="1">
      <c r="B182" s="330"/>
      <c r="C182" s="305" t="s">
        <v>148</v>
      </c>
      <c r="D182" s="305"/>
      <c r="E182" s="305"/>
      <c r="F182" s="328" t="s">
        <v>1182</v>
      </c>
      <c r="G182" s="305"/>
      <c r="H182" s="305" t="s">
        <v>1256</v>
      </c>
      <c r="I182" s="305" t="s">
        <v>1217</v>
      </c>
      <c r="J182" s="305"/>
      <c r="K182" s="353"/>
    </row>
    <row r="183" s="1" customFormat="1" ht="15" customHeight="1">
      <c r="B183" s="330"/>
      <c r="C183" s="305" t="s">
        <v>1257</v>
      </c>
      <c r="D183" s="305"/>
      <c r="E183" s="305"/>
      <c r="F183" s="328" t="s">
        <v>1182</v>
      </c>
      <c r="G183" s="305"/>
      <c r="H183" s="305" t="s">
        <v>1258</v>
      </c>
      <c r="I183" s="305" t="s">
        <v>1217</v>
      </c>
      <c r="J183" s="305"/>
      <c r="K183" s="353"/>
    </row>
    <row r="184" s="1" customFormat="1" ht="15" customHeight="1">
      <c r="B184" s="330"/>
      <c r="C184" s="305" t="s">
        <v>1246</v>
      </c>
      <c r="D184" s="305"/>
      <c r="E184" s="305"/>
      <c r="F184" s="328" t="s">
        <v>1182</v>
      </c>
      <c r="G184" s="305"/>
      <c r="H184" s="305" t="s">
        <v>1259</v>
      </c>
      <c r="I184" s="305" t="s">
        <v>1217</v>
      </c>
      <c r="J184" s="305"/>
      <c r="K184" s="353"/>
    </row>
    <row r="185" s="1" customFormat="1" ht="15" customHeight="1">
      <c r="B185" s="330"/>
      <c r="C185" s="305" t="s">
        <v>150</v>
      </c>
      <c r="D185" s="305"/>
      <c r="E185" s="305"/>
      <c r="F185" s="328" t="s">
        <v>1188</v>
      </c>
      <c r="G185" s="305"/>
      <c r="H185" s="305" t="s">
        <v>1260</v>
      </c>
      <c r="I185" s="305" t="s">
        <v>1184</v>
      </c>
      <c r="J185" s="305">
        <v>50</v>
      </c>
      <c r="K185" s="353"/>
    </row>
    <row r="186" s="1" customFormat="1" ht="15" customHeight="1">
      <c r="B186" s="330"/>
      <c r="C186" s="305" t="s">
        <v>1261</v>
      </c>
      <c r="D186" s="305"/>
      <c r="E186" s="305"/>
      <c r="F186" s="328" t="s">
        <v>1188</v>
      </c>
      <c r="G186" s="305"/>
      <c r="H186" s="305" t="s">
        <v>1262</v>
      </c>
      <c r="I186" s="305" t="s">
        <v>1263</v>
      </c>
      <c r="J186" s="305"/>
      <c r="K186" s="353"/>
    </row>
    <row r="187" s="1" customFormat="1" ht="15" customHeight="1">
      <c r="B187" s="330"/>
      <c r="C187" s="305" t="s">
        <v>1264</v>
      </c>
      <c r="D187" s="305"/>
      <c r="E187" s="305"/>
      <c r="F187" s="328" t="s">
        <v>1188</v>
      </c>
      <c r="G187" s="305"/>
      <c r="H187" s="305" t="s">
        <v>1265</v>
      </c>
      <c r="I187" s="305" t="s">
        <v>1263</v>
      </c>
      <c r="J187" s="305"/>
      <c r="K187" s="353"/>
    </row>
    <row r="188" s="1" customFormat="1" ht="15" customHeight="1">
      <c r="B188" s="330"/>
      <c r="C188" s="305" t="s">
        <v>1266</v>
      </c>
      <c r="D188" s="305"/>
      <c r="E188" s="305"/>
      <c r="F188" s="328" t="s">
        <v>1188</v>
      </c>
      <c r="G188" s="305"/>
      <c r="H188" s="305" t="s">
        <v>1267</v>
      </c>
      <c r="I188" s="305" t="s">
        <v>1263</v>
      </c>
      <c r="J188" s="305"/>
      <c r="K188" s="353"/>
    </row>
    <row r="189" s="1" customFormat="1" ht="15" customHeight="1">
      <c r="B189" s="330"/>
      <c r="C189" s="366" t="s">
        <v>1268</v>
      </c>
      <c r="D189" s="305"/>
      <c r="E189" s="305"/>
      <c r="F189" s="328" t="s">
        <v>1188</v>
      </c>
      <c r="G189" s="305"/>
      <c r="H189" s="305" t="s">
        <v>1269</v>
      </c>
      <c r="I189" s="305" t="s">
        <v>1270</v>
      </c>
      <c r="J189" s="367" t="s">
        <v>1271</v>
      </c>
      <c r="K189" s="353"/>
    </row>
    <row r="190" s="17" customFormat="1" ht="15" customHeight="1">
      <c r="B190" s="368"/>
      <c r="C190" s="369" t="s">
        <v>1272</v>
      </c>
      <c r="D190" s="370"/>
      <c r="E190" s="370"/>
      <c r="F190" s="371" t="s">
        <v>1188</v>
      </c>
      <c r="G190" s="370"/>
      <c r="H190" s="370" t="s">
        <v>1273</v>
      </c>
      <c r="I190" s="370" t="s">
        <v>1270</v>
      </c>
      <c r="J190" s="372" t="s">
        <v>1271</v>
      </c>
      <c r="K190" s="373"/>
    </row>
    <row r="191" s="1" customFormat="1" ht="15" customHeight="1">
      <c r="B191" s="330"/>
      <c r="C191" s="366" t="s">
        <v>44</v>
      </c>
      <c r="D191" s="305"/>
      <c r="E191" s="305"/>
      <c r="F191" s="328" t="s">
        <v>1182</v>
      </c>
      <c r="G191" s="305"/>
      <c r="H191" s="302" t="s">
        <v>1274</v>
      </c>
      <c r="I191" s="305" t="s">
        <v>1275</v>
      </c>
      <c r="J191" s="305"/>
      <c r="K191" s="353"/>
    </row>
    <row r="192" s="1" customFormat="1" ht="15" customHeight="1">
      <c r="B192" s="330"/>
      <c r="C192" s="366" t="s">
        <v>1276</v>
      </c>
      <c r="D192" s="305"/>
      <c r="E192" s="305"/>
      <c r="F192" s="328" t="s">
        <v>1182</v>
      </c>
      <c r="G192" s="305"/>
      <c r="H192" s="305" t="s">
        <v>1277</v>
      </c>
      <c r="I192" s="305" t="s">
        <v>1217</v>
      </c>
      <c r="J192" s="305"/>
      <c r="K192" s="353"/>
    </row>
    <row r="193" s="1" customFormat="1" ht="15" customHeight="1">
      <c r="B193" s="330"/>
      <c r="C193" s="366" t="s">
        <v>1278</v>
      </c>
      <c r="D193" s="305"/>
      <c r="E193" s="305"/>
      <c r="F193" s="328" t="s">
        <v>1182</v>
      </c>
      <c r="G193" s="305"/>
      <c r="H193" s="305" t="s">
        <v>1279</v>
      </c>
      <c r="I193" s="305" t="s">
        <v>1217</v>
      </c>
      <c r="J193" s="305"/>
      <c r="K193" s="353"/>
    </row>
    <row r="194" s="1" customFormat="1" ht="15" customHeight="1">
      <c r="B194" s="330"/>
      <c r="C194" s="366" t="s">
        <v>1280</v>
      </c>
      <c r="D194" s="305"/>
      <c r="E194" s="305"/>
      <c r="F194" s="328" t="s">
        <v>1188</v>
      </c>
      <c r="G194" s="305"/>
      <c r="H194" s="305" t="s">
        <v>1281</v>
      </c>
      <c r="I194" s="305" t="s">
        <v>1217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1282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1283</v>
      </c>
      <c r="D201" s="375"/>
      <c r="E201" s="375"/>
      <c r="F201" s="375" t="s">
        <v>1284</v>
      </c>
      <c r="G201" s="376"/>
      <c r="H201" s="375" t="s">
        <v>1285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1275</v>
      </c>
      <c r="D203" s="305"/>
      <c r="E203" s="305"/>
      <c r="F203" s="328" t="s">
        <v>45</v>
      </c>
      <c r="G203" s="305"/>
      <c r="H203" s="305" t="s">
        <v>1286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46</v>
      </c>
      <c r="G204" s="305"/>
      <c r="H204" s="305" t="s">
        <v>1287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49</v>
      </c>
      <c r="G205" s="305"/>
      <c r="H205" s="305" t="s">
        <v>1288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47</v>
      </c>
      <c r="G206" s="305"/>
      <c r="H206" s="305" t="s">
        <v>1289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48</v>
      </c>
      <c r="G207" s="305"/>
      <c r="H207" s="305" t="s">
        <v>1290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1229</v>
      </c>
      <c r="D209" s="305"/>
      <c r="E209" s="305"/>
      <c r="F209" s="328" t="s">
        <v>1125</v>
      </c>
      <c r="G209" s="305"/>
      <c r="H209" s="305" t="s">
        <v>1291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1128</v>
      </c>
      <c r="G210" s="305"/>
      <c r="H210" s="305" t="s">
        <v>1129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81</v>
      </c>
      <c r="G211" s="305"/>
      <c r="H211" s="305" t="s">
        <v>1292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105</v>
      </c>
      <c r="G212" s="366"/>
      <c r="H212" s="357" t="s">
        <v>104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963</v>
      </c>
      <c r="G213" s="366"/>
      <c r="H213" s="357" t="s">
        <v>1293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1253</v>
      </c>
      <c r="D215" s="305"/>
      <c r="E215" s="305"/>
      <c r="F215" s="328">
        <v>1</v>
      </c>
      <c r="G215" s="366"/>
      <c r="H215" s="357" t="s">
        <v>1294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1295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1296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1297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  <c r="AZ2" s="130" t="s">
        <v>107</v>
      </c>
      <c r="BA2" s="130" t="s">
        <v>107</v>
      </c>
      <c r="BB2" s="130" t="s">
        <v>28</v>
      </c>
      <c r="BC2" s="130" t="s">
        <v>108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109</v>
      </c>
      <c r="BA3" s="130" t="s">
        <v>109</v>
      </c>
      <c r="BB3" s="130" t="s">
        <v>28</v>
      </c>
      <c r="BC3" s="130" t="s">
        <v>110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112</v>
      </c>
      <c r="BA4" s="130" t="s">
        <v>112</v>
      </c>
      <c r="BB4" s="130" t="s">
        <v>28</v>
      </c>
      <c r="BC4" s="130" t="s">
        <v>113</v>
      </c>
      <c r="BD4" s="130" t="s">
        <v>84</v>
      </c>
    </row>
    <row r="5" s="1" customFormat="1" ht="6.96" customHeight="1">
      <c r="B5" s="22"/>
      <c r="L5" s="22"/>
      <c r="AZ5" s="130" t="s">
        <v>114</v>
      </c>
      <c r="BA5" s="130" t="s">
        <v>114</v>
      </c>
      <c r="BB5" s="130" t="s">
        <v>28</v>
      </c>
      <c r="BC5" s="130" t="s">
        <v>115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116</v>
      </c>
      <c r="BA6" s="130" t="s">
        <v>116</v>
      </c>
      <c r="BB6" s="130" t="s">
        <v>28</v>
      </c>
      <c r="BC6" s="130" t="s">
        <v>117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118</v>
      </c>
      <c r="BA7" s="130" t="s">
        <v>118</v>
      </c>
      <c r="BB7" s="130" t="s">
        <v>28</v>
      </c>
      <c r="BC7" s="130" t="s">
        <v>119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121</v>
      </c>
      <c r="BA8" s="130" t="s">
        <v>121</v>
      </c>
      <c r="BB8" s="130" t="s">
        <v>28</v>
      </c>
      <c r="BC8" s="130" t="s">
        <v>122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123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124</v>
      </c>
      <c r="BA9" s="130" t="s">
        <v>124</v>
      </c>
      <c r="BB9" s="130" t="s">
        <v>28</v>
      </c>
      <c r="BC9" s="130" t="s">
        <v>125</v>
      </c>
      <c r="BD9" s="130" t="s">
        <v>84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126</v>
      </c>
      <c r="BA10" s="130" t="s">
        <v>126</v>
      </c>
      <c r="BB10" s="130" t="s">
        <v>28</v>
      </c>
      <c r="BC10" s="130" t="s">
        <v>127</v>
      </c>
      <c r="BD10" s="130" t="s">
        <v>84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ROUND(J91,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ROUND((SUM(BE91:BE408)),  2)</f>
        <v>0</v>
      </c>
      <c r="G33" s="40"/>
      <c r="H33" s="40"/>
      <c r="I33" s="151">
        <v>0.20999999999999999</v>
      </c>
      <c r="J33" s="150">
        <f>ROUND(((SUM(BE91:BE408))*I33),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ROUND((SUM(BF91:BF408)),  2)</f>
        <v>0</v>
      </c>
      <c r="G34" s="40"/>
      <c r="H34" s="40"/>
      <c r="I34" s="151">
        <v>0.12</v>
      </c>
      <c r="J34" s="150">
        <f>ROUND(((SUM(BF91:BF408))*I34),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ROUND((SUM(BG91:BG408)),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ROUND((SUM(BH91:BH408)),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ROUND((SUM(BI91:BI408)),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12b - Vozidlová komunikace v zóně 30 - vrchní stavba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134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135</v>
      </c>
      <c r="E62" s="177"/>
      <c r="F62" s="177"/>
      <c r="G62" s="177"/>
      <c r="H62" s="177"/>
      <c r="I62" s="177"/>
      <c r="J62" s="178">
        <f>J96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136</v>
      </c>
      <c r="E63" s="177"/>
      <c r="F63" s="177"/>
      <c r="G63" s="177"/>
      <c r="H63" s="177"/>
      <c r="I63" s="177"/>
      <c r="J63" s="178">
        <f>J106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137</v>
      </c>
      <c r="E64" s="177"/>
      <c r="F64" s="177"/>
      <c r="G64" s="177"/>
      <c r="H64" s="177"/>
      <c r="I64" s="177"/>
      <c r="J64" s="178">
        <f>J136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138</v>
      </c>
      <c r="E65" s="177"/>
      <c r="F65" s="177"/>
      <c r="G65" s="177"/>
      <c r="H65" s="177"/>
      <c r="I65" s="177"/>
      <c r="J65" s="178">
        <f>J156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139</v>
      </c>
      <c r="E66" s="177"/>
      <c r="F66" s="177"/>
      <c r="G66" s="177"/>
      <c r="H66" s="177"/>
      <c r="I66" s="177"/>
      <c r="J66" s="178">
        <f>J194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140</v>
      </c>
      <c r="E67" s="177"/>
      <c r="F67" s="177"/>
      <c r="G67" s="177"/>
      <c r="H67" s="177"/>
      <c r="I67" s="177"/>
      <c r="J67" s="178">
        <f>J209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</v>
      </c>
      <c r="E68" s="177"/>
      <c r="F68" s="177"/>
      <c r="G68" s="177"/>
      <c r="H68" s="177"/>
      <c r="I68" s="177"/>
      <c r="J68" s="178">
        <f>J212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142</v>
      </c>
      <c r="E69" s="177"/>
      <c r="F69" s="177"/>
      <c r="G69" s="177"/>
      <c r="H69" s="177"/>
      <c r="I69" s="177"/>
      <c r="J69" s="178">
        <f>J343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143</v>
      </c>
      <c r="E70" s="177"/>
      <c r="F70" s="177"/>
      <c r="G70" s="177"/>
      <c r="H70" s="177"/>
      <c r="I70" s="177"/>
      <c r="J70" s="178">
        <f>J358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144</v>
      </c>
      <c r="E71" s="177"/>
      <c r="F71" s="177"/>
      <c r="G71" s="177"/>
      <c r="H71" s="177"/>
      <c r="I71" s="177"/>
      <c r="J71" s="178">
        <f>J406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145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3" t="str">
        <f>E7</f>
        <v>Nová zástavba ZTV Boží Muka IV. etapa Chotěboř</v>
      </c>
      <c r="F81" s="34"/>
      <c r="G81" s="34"/>
      <c r="H81" s="34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120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12b - Vozidlová komunikace v zóně 30 - vrchní stavba</v>
      </c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22</v>
      </c>
      <c r="D85" s="42"/>
      <c r="E85" s="42"/>
      <c r="F85" s="29" t="str">
        <f>F12</f>
        <v>Chotěboř</v>
      </c>
      <c r="G85" s="42"/>
      <c r="H85" s="42"/>
      <c r="I85" s="34" t="s">
        <v>24</v>
      </c>
      <c r="J85" s="74" t="str">
        <f>IF(J12="","",J12)</f>
        <v>31. 1. 2025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26</v>
      </c>
      <c r="D87" s="42"/>
      <c r="E87" s="42"/>
      <c r="F87" s="29" t="str">
        <f>E15</f>
        <v>Město Chotěboř, Trčků z Lípy 69, Chotěboř</v>
      </c>
      <c r="G87" s="42"/>
      <c r="H87" s="42"/>
      <c r="I87" s="34" t="s">
        <v>33</v>
      </c>
      <c r="J87" s="38" t="str">
        <f>E21</f>
        <v>Profi Jihlava, spol. s.r.o.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31</v>
      </c>
      <c r="D88" s="42"/>
      <c r="E88" s="42"/>
      <c r="F88" s="29" t="str">
        <f>IF(E18="","",E18)</f>
        <v>Vyplň údaj</v>
      </c>
      <c r="G88" s="42"/>
      <c r="H88" s="42"/>
      <c r="I88" s="34" t="s">
        <v>36</v>
      </c>
      <c r="J88" s="38" t="str">
        <f>E24</f>
        <v xml:space="preserve"> 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0"/>
      <c r="B90" s="181"/>
      <c r="C90" s="182" t="s">
        <v>146</v>
      </c>
      <c r="D90" s="183" t="s">
        <v>59</v>
      </c>
      <c r="E90" s="183" t="s">
        <v>55</v>
      </c>
      <c r="F90" s="183" t="s">
        <v>56</v>
      </c>
      <c r="G90" s="183" t="s">
        <v>147</v>
      </c>
      <c r="H90" s="183" t="s">
        <v>148</v>
      </c>
      <c r="I90" s="183" t="s">
        <v>149</v>
      </c>
      <c r="J90" s="183" t="s">
        <v>131</v>
      </c>
      <c r="K90" s="184" t="s">
        <v>150</v>
      </c>
      <c r="L90" s="185"/>
      <c r="M90" s="94" t="s">
        <v>28</v>
      </c>
      <c r="N90" s="95" t="s">
        <v>44</v>
      </c>
      <c r="O90" s="95" t="s">
        <v>151</v>
      </c>
      <c r="P90" s="95" t="s">
        <v>152</v>
      </c>
      <c r="Q90" s="95" t="s">
        <v>153</v>
      </c>
      <c r="R90" s="95" t="s">
        <v>154</v>
      </c>
      <c r="S90" s="95" t="s">
        <v>155</v>
      </c>
      <c r="T90" s="96" t="s">
        <v>156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0"/>
      <c r="B91" s="41"/>
      <c r="C91" s="101" t="s">
        <v>157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</f>
        <v>0</v>
      </c>
      <c r="Q91" s="98"/>
      <c r="R91" s="188">
        <f>R92</f>
        <v>1300.3442847399999</v>
      </c>
      <c r="S91" s="98"/>
      <c r="T91" s="189">
        <f>T92</f>
        <v>473.1434999999999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132</v>
      </c>
      <c r="BK91" s="190">
        <f>BK92</f>
        <v>0</v>
      </c>
    </row>
    <row r="92" s="12" customFormat="1" ht="25.92" customHeight="1">
      <c r="A92" s="12"/>
      <c r="B92" s="191"/>
      <c r="C92" s="192"/>
      <c r="D92" s="193" t="s">
        <v>73</v>
      </c>
      <c r="E92" s="194" t="s">
        <v>158</v>
      </c>
      <c r="F92" s="194" t="s">
        <v>159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P93+P96+P106+P136+P156+P194+P209+P212+P343+P358+P406</f>
        <v>0</v>
      </c>
      <c r="Q92" s="199"/>
      <c r="R92" s="200">
        <f>R93+R96+R106+R136+R156+R194+R209+R212+R343+R358+R406</f>
        <v>1300.3442847399999</v>
      </c>
      <c r="S92" s="199"/>
      <c r="T92" s="201">
        <f>T93+T96+T106+T136+T156+T194+T209+T212+T343+T358+T406</f>
        <v>473.1434999999999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82</v>
      </c>
      <c r="AT92" s="203" t="s">
        <v>73</v>
      </c>
      <c r="AU92" s="203" t="s">
        <v>74</v>
      </c>
      <c r="AY92" s="202" t="s">
        <v>160</v>
      </c>
      <c r="BK92" s="204">
        <f>BK93+BK96+BK106+BK136+BK156+BK194+BK209+BK212+BK343+BK358+BK406</f>
        <v>0</v>
      </c>
    </row>
    <row r="93" s="12" customFormat="1" ht="22.8" customHeight="1">
      <c r="A93" s="12"/>
      <c r="B93" s="191"/>
      <c r="C93" s="192"/>
      <c r="D93" s="193" t="s">
        <v>73</v>
      </c>
      <c r="E93" s="205" t="s">
        <v>82</v>
      </c>
      <c r="F93" s="205" t="s">
        <v>161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SUM(P94:P95)</f>
        <v>0</v>
      </c>
      <c r="Q93" s="199"/>
      <c r="R93" s="200">
        <f>SUM(R94:R95)</f>
        <v>0</v>
      </c>
      <c r="S93" s="199"/>
      <c r="T93" s="201">
        <f>SUM(T94:T95)</f>
        <v>38.25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82</v>
      </c>
      <c r="AT93" s="203" t="s">
        <v>73</v>
      </c>
      <c r="AU93" s="203" t="s">
        <v>82</v>
      </c>
      <c r="AY93" s="202" t="s">
        <v>160</v>
      </c>
      <c r="BK93" s="204">
        <f>SUM(BK94:BK95)</f>
        <v>0</v>
      </c>
    </row>
    <row r="94" s="2" customFormat="1" ht="78" customHeight="1">
      <c r="A94" s="40"/>
      <c r="B94" s="41"/>
      <c r="C94" s="207" t="s">
        <v>162</v>
      </c>
      <c r="D94" s="207" t="s">
        <v>163</v>
      </c>
      <c r="E94" s="208" t="s">
        <v>164</v>
      </c>
      <c r="F94" s="209" t="s">
        <v>165</v>
      </c>
      <c r="G94" s="210" t="s">
        <v>166</v>
      </c>
      <c r="H94" s="211">
        <v>90</v>
      </c>
      <c r="I94" s="212"/>
      <c r="J94" s="213">
        <f>ROUND(I94*H94,2)</f>
        <v>0</v>
      </c>
      <c r="K94" s="209" t="s">
        <v>167</v>
      </c>
      <c r="L94" s="46"/>
      <c r="M94" s="214" t="s">
        <v>28</v>
      </c>
      <c r="N94" s="215" t="s">
        <v>45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0.42499999999999999</v>
      </c>
      <c r="T94" s="217">
        <f>S94*H94</f>
        <v>38.25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168</v>
      </c>
      <c r="AT94" s="218" t="s">
        <v>163</v>
      </c>
      <c r="AU94" s="218" t="s">
        <v>84</v>
      </c>
      <c r="AY94" s="19" t="s">
        <v>160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82</v>
      </c>
      <c r="BK94" s="219">
        <f>ROUND(I94*H94,2)</f>
        <v>0</v>
      </c>
      <c r="BL94" s="19" t="s">
        <v>168</v>
      </c>
      <c r="BM94" s="218" t="s">
        <v>169</v>
      </c>
    </row>
    <row r="95" s="2" customFormat="1">
      <c r="A95" s="40"/>
      <c r="B95" s="41"/>
      <c r="C95" s="42"/>
      <c r="D95" s="220" t="s">
        <v>170</v>
      </c>
      <c r="E95" s="42"/>
      <c r="F95" s="221" t="s">
        <v>171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12" customFormat="1" ht="22.8" customHeight="1">
      <c r="A96" s="12"/>
      <c r="B96" s="191"/>
      <c r="C96" s="192"/>
      <c r="D96" s="193" t="s">
        <v>73</v>
      </c>
      <c r="E96" s="205" t="s">
        <v>172</v>
      </c>
      <c r="F96" s="205" t="s">
        <v>173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SUM(P97:P105)</f>
        <v>0</v>
      </c>
      <c r="Q96" s="199"/>
      <c r="R96" s="200">
        <f>SUM(R97:R105)</f>
        <v>0</v>
      </c>
      <c r="S96" s="199"/>
      <c r="T96" s="201">
        <f>SUM(T97:T105)</f>
        <v>401.60749999999996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82</v>
      </c>
      <c r="AT96" s="203" t="s">
        <v>73</v>
      </c>
      <c r="AU96" s="203" t="s">
        <v>82</v>
      </c>
      <c r="AY96" s="202" t="s">
        <v>160</v>
      </c>
      <c r="BK96" s="204">
        <f>SUM(BK97:BK105)</f>
        <v>0</v>
      </c>
    </row>
    <row r="97" s="2" customFormat="1" ht="66.75" customHeight="1">
      <c r="A97" s="40"/>
      <c r="B97" s="41"/>
      <c r="C97" s="207" t="s">
        <v>174</v>
      </c>
      <c r="D97" s="207" t="s">
        <v>163</v>
      </c>
      <c r="E97" s="208" t="s">
        <v>175</v>
      </c>
      <c r="F97" s="209" t="s">
        <v>176</v>
      </c>
      <c r="G97" s="210" t="s">
        <v>166</v>
      </c>
      <c r="H97" s="211">
        <v>1364</v>
      </c>
      <c r="I97" s="212"/>
      <c r="J97" s="213">
        <f>ROUND(I97*H97,2)</f>
        <v>0</v>
      </c>
      <c r="K97" s="209" t="s">
        <v>167</v>
      </c>
      <c r="L97" s="46"/>
      <c r="M97" s="214" t="s">
        <v>28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0.28999999999999998</v>
      </c>
      <c r="T97" s="217">
        <f>S97*H97</f>
        <v>395.55999999999995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168</v>
      </c>
      <c r="AT97" s="218" t="s">
        <v>163</v>
      </c>
      <c r="AU97" s="218" t="s">
        <v>84</v>
      </c>
      <c r="AY97" s="19" t="s">
        <v>160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168</v>
      </c>
      <c r="BM97" s="218" t="s">
        <v>177</v>
      </c>
    </row>
    <row r="98" s="2" customFormat="1">
      <c r="A98" s="40"/>
      <c r="B98" s="41"/>
      <c r="C98" s="42"/>
      <c r="D98" s="220" t="s">
        <v>170</v>
      </c>
      <c r="E98" s="42"/>
      <c r="F98" s="221" t="s">
        <v>178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2" customFormat="1">
      <c r="A99" s="40"/>
      <c r="B99" s="41"/>
      <c r="C99" s="42"/>
      <c r="D99" s="225" t="s">
        <v>179</v>
      </c>
      <c r="E99" s="42"/>
      <c r="F99" s="226" t="s">
        <v>180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179</v>
      </c>
      <c r="AU99" s="19" t="s">
        <v>84</v>
      </c>
    </row>
    <row r="100" s="13" customFormat="1">
      <c r="A100" s="13"/>
      <c r="B100" s="227"/>
      <c r="C100" s="228"/>
      <c r="D100" s="225" t="s">
        <v>181</v>
      </c>
      <c r="E100" s="229" t="s">
        <v>28</v>
      </c>
      <c r="F100" s="230" t="s">
        <v>182</v>
      </c>
      <c r="G100" s="228"/>
      <c r="H100" s="231">
        <v>1364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181</v>
      </c>
      <c r="AU100" s="237" t="s">
        <v>84</v>
      </c>
      <c r="AV100" s="13" t="s">
        <v>84</v>
      </c>
      <c r="AW100" s="13" t="s">
        <v>35</v>
      </c>
      <c r="AX100" s="13" t="s">
        <v>82</v>
      </c>
      <c r="AY100" s="237" t="s">
        <v>160</v>
      </c>
    </row>
    <row r="101" s="2" customFormat="1" ht="49.05" customHeight="1">
      <c r="A101" s="40"/>
      <c r="B101" s="41"/>
      <c r="C101" s="207" t="s">
        <v>82</v>
      </c>
      <c r="D101" s="207" t="s">
        <v>163</v>
      </c>
      <c r="E101" s="208" t="s">
        <v>183</v>
      </c>
      <c r="F101" s="209" t="s">
        <v>184</v>
      </c>
      <c r="G101" s="210" t="s">
        <v>185</v>
      </c>
      <c r="H101" s="211">
        <v>29.5</v>
      </c>
      <c r="I101" s="212"/>
      <c r="J101" s="213">
        <f>ROUND(I101*H101,2)</f>
        <v>0</v>
      </c>
      <c r="K101" s="209" t="s">
        <v>167</v>
      </c>
      <c r="L101" s="46"/>
      <c r="M101" s="214" t="s">
        <v>28</v>
      </c>
      <c r="N101" s="215" t="s">
        <v>45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0.20499999999999999</v>
      </c>
      <c r="T101" s="217">
        <f>S101*H101</f>
        <v>6.0474999999999994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168</v>
      </c>
      <c r="AT101" s="218" t="s">
        <v>163</v>
      </c>
      <c r="AU101" s="218" t="s">
        <v>84</v>
      </c>
      <c r="AY101" s="19" t="s">
        <v>160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82</v>
      </c>
      <c r="BK101" s="219">
        <f>ROUND(I101*H101,2)</f>
        <v>0</v>
      </c>
      <c r="BL101" s="19" t="s">
        <v>168</v>
      </c>
      <c r="BM101" s="218" t="s">
        <v>186</v>
      </c>
    </row>
    <row r="102" s="2" customFormat="1">
      <c r="A102" s="40"/>
      <c r="B102" s="41"/>
      <c r="C102" s="42"/>
      <c r="D102" s="220" t="s">
        <v>170</v>
      </c>
      <c r="E102" s="42"/>
      <c r="F102" s="221" t="s">
        <v>187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170</v>
      </c>
      <c r="AU102" s="19" t="s">
        <v>84</v>
      </c>
    </row>
    <row r="103" s="14" customFormat="1">
      <c r="A103" s="14"/>
      <c r="B103" s="238"/>
      <c r="C103" s="239"/>
      <c r="D103" s="225" t="s">
        <v>181</v>
      </c>
      <c r="E103" s="240" t="s">
        <v>28</v>
      </c>
      <c r="F103" s="241" t="s">
        <v>188</v>
      </c>
      <c r="G103" s="239"/>
      <c r="H103" s="240" t="s">
        <v>28</v>
      </c>
      <c r="I103" s="242"/>
      <c r="J103" s="239"/>
      <c r="K103" s="239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181</v>
      </c>
      <c r="AU103" s="247" t="s">
        <v>84</v>
      </c>
      <c r="AV103" s="14" t="s">
        <v>82</v>
      </c>
      <c r="AW103" s="14" t="s">
        <v>35</v>
      </c>
      <c r="AX103" s="14" t="s">
        <v>74</v>
      </c>
      <c r="AY103" s="247" t="s">
        <v>160</v>
      </c>
    </row>
    <row r="104" s="14" customFormat="1">
      <c r="A104" s="14"/>
      <c r="B104" s="238"/>
      <c r="C104" s="239"/>
      <c r="D104" s="225" t="s">
        <v>181</v>
      </c>
      <c r="E104" s="240" t="s">
        <v>28</v>
      </c>
      <c r="F104" s="241" t="s">
        <v>189</v>
      </c>
      <c r="G104" s="239"/>
      <c r="H104" s="240" t="s">
        <v>28</v>
      </c>
      <c r="I104" s="242"/>
      <c r="J104" s="239"/>
      <c r="K104" s="239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181</v>
      </c>
      <c r="AU104" s="247" t="s">
        <v>84</v>
      </c>
      <c r="AV104" s="14" t="s">
        <v>82</v>
      </c>
      <c r="AW104" s="14" t="s">
        <v>35</v>
      </c>
      <c r="AX104" s="14" t="s">
        <v>74</v>
      </c>
      <c r="AY104" s="247" t="s">
        <v>160</v>
      </c>
    </row>
    <row r="105" s="13" customFormat="1">
      <c r="A105" s="13"/>
      <c r="B105" s="227"/>
      <c r="C105" s="228"/>
      <c r="D105" s="225" t="s">
        <v>181</v>
      </c>
      <c r="E105" s="229" t="s">
        <v>190</v>
      </c>
      <c r="F105" s="230" t="s">
        <v>191</v>
      </c>
      <c r="G105" s="228"/>
      <c r="H105" s="231">
        <v>29.5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181</v>
      </c>
      <c r="AU105" s="237" t="s">
        <v>84</v>
      </c>
      <c r="AV105" s="13" t="s">
        <v>84</v>
      </c>
      <c r="AW105" s="13" t="s">
        <v>35</v>
      </c>
      <c r="AX105" s="13" t="s">
        <v>82</v>
      </c>
      <c r="AY105" s="237" t="s">
        <v>160</v>
      </c>
    </row>
    <row r="106" s="12" customFormat="1" ht="22.8" customHeight="1">
      <c r="A106" s="12"/>
      <c r="B106" s="191"/>
      <c r="C106" s="192"/>
      <c r="D106" s="193" t="s">
        <v>73</v>
      </c>
      <c r="E106" s="205" t="s">
        <v>192</v>
      </c>
      <c r="F106" s="205" t="s">
        <v>193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SUM(P107:P135)</f>
        <v>0</v>
      </c>
      <c r="Q106" s="199"/>
      <c r="R106" s="200">
        <f>SUM(R107:R135)</f>
        <v>0</v>
      </c>
      <c r="S106" s="199"/>
      <c r="T106" s="201">
        <f>SUM(T107:T135)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82</v>
      </c>
      <c r="AT106" s="203" t="s">
        <v>73</v>
      </c>
      <c r="AU106" s="203" t="s">
        <v>82</v>
      </c>
      <c r="AY106" s="202" t="s">
        <v>160</v>
      </c>
      <c r="BK106" s="204">
        <f>SUM(BK107:BK135)</f>
        <v>0</v>
      </c>
    </row>
    <row r="107" s="2" customFormat="1" ht="49.05" customHeight="1">
      <c r="A107" s="40"/>
      <c r="B107" s="41"/>
      <c r="C107" s="207" t="s">
        <v>84</v>
      </c>
      <c r="D107" s="207" t="s">
        <v>163</v>
      </c>
      <c r="E107" s="208" t="s">
        <v>194</v>
      </c>
      <c r="F107" s="209" t="s">
        <v>195</v>
      </c>
      <c r="G107" s="210" t="s">
        <v>196</v>
      </c>
      <c r="H107" s="211">
        <v>34.304000000000002</v>
      </c>
      <c r="I107" s="212"/>
      <c r="J107" s="213">
        <f>ROUND(I107*H107,2)</f>
        <v>0</v>
      </c>
      <c r="K107" s="209" t="s">
        <v>167</v>
      </c>
      <c r="L107" s="46"/>
      <c r="M107" s="214" t="s">
        <v>28</v>
      </c>
      <c r="N107" s="215" t="s">
        <v>45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168</v>
      </c>
      <c r="AT107" s="218" t="s">
        <v>163</v>
      </c>
      <c r="AU107" s="218" t="s">
        <v>84</v>
      </c>
      <c r="AY107" s="19" t="s">
        <v>160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82</v>
      </c>
      <c r="BK107" s="219">
        <f>ROUND(I107*H107,2)</f>
        <v>0</v>
      </c>
      <c r="BL107" s="19" t="s">
        <v>168</v>
      </c>
      <c r="BM107" s="218" t="s">
        <v>197</v>
      </c>
    </row>
    <row r="108" s="2" customFormat="1">
      <c r="A108" s="40"/>
      <c r="B108" s="41"/>
      <c r="C108" s="42"/>
      <c r="D108" s="220" t="s">
        <v>170</v>
      </c>
      <c r="E108" s="42"/>
      <c r="F108" s="221" t="s">
        <v>198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14" customFormat="1">
      <c r="A109" s="14"/>
      <c r="B109" s="238"/>
      <c r="C109" s="239"/>
      <c r="D109" s="225" t="s">
        <v>181</v>
      </c>
      <c r="E109" s="240" t="s">
        <v>28</v>
      </c>
      <c r="F109" s="241" t="s">
        <v>199</v>
      </c>
      <c r="G109" s="239"/>
      <c r="H109" s="240" t="s">
        <v>28</v>
      </c>
      <c r="I109" s="242"/>
      <c r="J109" s="239"/>
      <c r="K109" s="239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181</v>
      </c>
      <c r="AU109" s="247" t="s">
        <v>84</v>
      </c>
      <c r="AV109" s="14" t="s">
        <v>82</v>
      </c>
      <c r="AW109" s="14" t="s">
        <v>35</v>
      </c>
      <c r="AX109" s="14" t="s">
        <v>74</v>
      </c>
      <c r="AY109" s="247" t="s">
        <v>160</v>
      </c>
    </row>
    <row r="110" s="13" customFormat="1">
      <c r="A110" s="13"/>
      <c r="B110" s="227"/>
      <c r="C110" s="228"/>
      <c r="D110" s="225" t="s">
        <v>181</v>
      </c>
      <c r="E110" s="229" t="s">
        <v>124</v>
      </c>
      <c r="F110" s="230" t="s">
        <v>200</v>
      </c>
      <c r="G110" s="228"/>
      <c r="H110" s="231">
        <v>34.304000000000002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181</v>
      </c>
      <c r="AU110" s="237" t="s">
        <v>84</v>
      </c>
      <c r="AV110" s="13" t="s">
        <v>84</v>
      </c>
      <c r="AW110" s="13" t="s">
        <v>35</v>
      </c>
      <c r="AX110" s="13" t="s">
        <v>82</v>
      </c>
      <c r="AY110" s="237" t="s">
        <v>160</v>
      </c>
    </row>
    <row r="111" s="2" customFormat="1" ht="49.05" customHeight="1">
      <c r="A111" s="40"/>
      <c r="B111" s="41"/>
      <c r="C111" s="207" t="s">
        <v>201</v>
      </c>
      <c r="D111" s="207" t="s">
        <v>163</v>
      </c>
      <c r="E111" s="208" t="s">
        <v>202</v>
      </c>
      <c r="F111" s="209" t="s">
        <v>203</v>
      </c>
      <c r="G111" s="210" t="s">
        <v>196</v>
      </c>
      <c r="H111" s="211">
        <v>34.304000000000002</v>
      </c>
      <c r="I111" s="212"/>
      <c r="J111" s="213">
        <f>ROUND(I111*H111,2)</f>
        <v>0</v>
      </c>
      <c r="K111" s="209" t="s">
        <v>167</v>
      </c>
      <c r="L111" s="46"/>
      <c r="M111" s="214" t="s">
        <v>28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168</v>
      </c>
      <c r="AT111" s="218" t="s">
        <v>163</v>
      </c>
      <c r="AU111" s="218" t="s">
        <v>84</v>
      </c>
      <c r="AY111" s="19" t="s">
        <v>160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168</v>
      </c>
      <c r="BM111" s="218" t="s">
        <v>204</v>
      </c>
    </row>
    <row r="112" s="2" customFormat="1">
      <c r="A112" s="40"/>
      <c r="B112" s="41"/>
      <c r="C112" s="42"/>
      <c r="D112" s="220" t="s">
        <v>170</v>
      </c>
      <c r="E112" s="42"/>
      <c r="F112" s="221" t="s">
        <v>205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7"/>
      <c r="C113" s="228"/>
      <c r="D113" s="225" t="s">
        <v>181</v>
      </c>
      <c r="E113" s="229" t="s">
        <v>28</v>
      </c>
      <c r="F113" s="230" t="s">
        <v>124</v>
      </c>
      <c r="G113" s="228"/>
      <c r="H113" s="231">
        <v>34.304000000000002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181</v>
      </c>
      <c r="AU113" s="237" t="s">
        <v>84</v>
      </c>
      <c r="AV113" s="13" t="s">
        <v>84</v>
      </c>
      <c r="AW113" s="13" t="s">
        <v>35</v>
      </c>
      <c r="AX113" s="13" t="s">
        <v>82</v>
      </c>
      <c r="AY113" s="237" t="s">
        <v>160</v>
      </c>
    </row>
    <row r="114" s="2" customFormat="1" ht="62.7" customHeight="1">
      <c r="A114" s="40"/>
      <c r="B114" s="41"/>
      <c r="C114" s="207" t="s">
        <v>206</v>
      </c>
      <c r="D114" s="207" t="s">
        <v>163</v>
      </c>
      <c r="E114" s="208" t="s">
        <v>207</v>
      </c>
      <c r="F114" s="209" t="s">
        <v>208</v>
      </c>
      <c r="G114" s="210" t="s">
        <v>196</v>
      </c>
      <c r="H114" s="211">
        <v>34.304000000000002</v>
      </c>
      <c r="I114" s="212"/>
      <c r="J114" s="213">
        <f>ROUND(I114*H114,2)</f>
        <v>0</v>
      </c>
      <c r="K114" s="209" t="s">
        <v>167</v>
      </c>
      <c r="L114" s="46"/>
      <c r="M114" s="214" t="s">
        <v>28</v>
      </c>
      <c r="N114" s="215" t="s">
        <v>45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168</v>
      </c>
      <c r="AT114" s="218" t="s">
        <v>163</v>
      </c>
      <c r="AU114" s="218" t="s">
        <v>84</v>
      </c>
      <c r="AY114" s="19" t="s">
        <v>160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82</v>
      </c>
      <c r="BK114" s="219">
        <f>ROUND(I114*H114,2)</f>
        <v>0</v>
      </c>
      <c r="BL114" s="19" t="s">
        <v>168</v>
      </c>
      <c r="BM114" s="218" t="s">
        <v>209</v>
      </c>
    </row>
    <row r="115" s="2" customFormat="1">
      <c r="A115" s="40"/>
      <c r="B115" s="41"/>
      <c r="C115" s="42"/>
      <c r="D115" s="220" t="s">
        <v>170</v>
      </c>
      <c r="E115" s="42"/>
      <c r="F115" s="221" t="s">
        <v>210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170</v>
      </c>
      <c r="AU115" s="19" t="s">
        <v>84</v>
      </c>
    </row>
    <row r="116" s="13" customFormat="1">
      <c r="A116" s="13"/>
      <c r="B116" s="227"/>
      <c r="C116" s="228"/>
      <c r="D116" s="225" t="s">
        <v>181</v>
      </c>
      <c r="E116" s="229" t="s">
        <v>28</v>
      </c>
      <c r="F116" s="230" t="s">
        <v>124</v>
      </c>
      <c r="G116" s="228"/>
      <c r="H116" s="231">
        <v>34.304000000000002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181</v>
      </c>
      <c r="AU116" s="237" t="s">
        <v>84</v>
      </c>
      <c r="AV116" s="13" t="s">
        <v>84</v>
      </c>
      <c r="AW116" s="13" t="s">
        <v>35</v>
      </c>
      <c r="AX116" s="13" t="s">
        <v>82</v>
      </c>
      <c r="AY116" s="237" t="s">
        <v>160</v>
      </c>
    </row>
    <row r="117" s="2" customFormat="1" ht="66.75" customHeight="1">
      <c r="A117" s="40"/>
      <c r="B117" s="41"/>
      <c r="C117" s="207" t="s">
        <v>172</v>
      </c>
      <c r="D117" s="207" t="s">
        <v>163</v>
      </c>
      <c r="E117" s="208" t="s">
        <v>211</v>
      </c>
      <c r="F117" s="209" t="s">
        <v>212</v>
      </c>
      <c r="G117" s="210" t="s">
        <v>196</v>
      </c>
      <c r="H117" s="211">
        <v>25.655999999999999</v>
      </c>
      <c r="I117" s="212"/>
      <c r="J117" s="213">
        <f>ROUND(I117*H117,2)</f>
        <v>0</v>
      </c>
      <c r="K117" s="209" t="s">
        <v>167</v>
      </c>
      <c r="L117" s="46"/>
      <c r="M117" s="214" t="s">
        <v>28</v>
      </c>
      <c r="N117" s="215" t="s">
        <v>45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168</v>
      </c>
      <c r="AT117" s="218" t="s">
        <v>163</v>
      </c>
      <c r="AU117" s="218" t="s">
        <v>84</v>
      </c>
      <c r="AY117" s="19" t="s">
        <v>160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82</v>
      </c>
      <c r="BK117" s="219">
        <f>ROUND(I117*H117,2)</f>
        <v>0</v>
      </c>
      <c r="BL117" s="19" t="s">
        <v>168</v>
      </c>
      <c r="BM117" s="218" t="s">
        <v>213</v>
      </c>
    </row>
    <row r="118" s="2" customFormat="1">
      <c r="A118" s="40"/>
      <c r="B118" s="41"/>
      <c r="C118" s="42"/>
      <c r="D118" s="220" t="s">
        <v>170</v>
      </c>
      <c r="E118" s="42"/>
      <c r="F118" s="221" t="s">
        <v>214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13" customFormat="1">
      <c r="A119" s="13"/>
      <c r="B119" s="227"/>
      <c r="C119" s="228"/>
      <c r="D119" s="225" t="s">
        <v>181</v>
      </c>
      <c r="E119" s="229" t="s">
        <v>28</v>
      </c>
      <c r="F119" s="230" t="s">
        <v>215</v>
      </c>
      <c r="G119" s="228"/>
      <c r="H119" s="231">
        <v>25.655999999999999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181</v>
      </c>
      <c r="AU119" s="237" t="s">
        <v>84</v>
      </c>
      <c r="AV119" s="13" t="s">
        <v>84</v>
      </c>
      <c r="AW119" s="13" t="s">
        <v>35</v>
      </c>
      <c r="AX119" s="13" t="s">
        <v>82</v>
      </c>
      <c r="AY119" s="237" t="s">
        <v>160</v>
      </c>
    </row>
    <row r="120" s="2" customFormat="1" ht="44.25" customHeight="1">
      <c r="A120" s="40"/>
      <c r="B120" s="41"/>
      <c r="C120" s="207" t="s">
        <v>192</v>
      </c>
      <c r="D120" s="207" t="s">
        <v>163</v>
      </c>
      <c r="E120" s="208" t="s">
        <v>216</v>
      </c>
      <c r="F120" s="209" t="s">
        <v>217</v>
      </c>
      <c r="G120" s="210" t="s">
        <v>218</v>
      </c>
      <c r="H120" s="211">
        <v>107.928</v>
      </c>
      <c r="I120" s="212"/>
      <c r="J120" s="213">
        <f>ROUND(I120*H120,2)</f>
        <v>0</v>
      </c>
      <c r="K120" s="209" t="s">
        <v>167</v>
      </c>
      <c r="L120" s="46"/>
      <c r="M120" s="214" t="s">
        <v>28</v>
      </c>
      <c r="N120" s="215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168</v>
      </c>
      <c r="AT120" s="218" t="s">
        <v>163</v>
      </c>
      <c r="AU120" s="218" t="s">
        <v>84</v>
      </c>
      <c r="AY120" s="19" t="s">
        <v>160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168</v>
      </c>
      <c r="BM120" s="218" t="s">
        <v>219</v>
      </c>
    </row>
    <row r="121" s="2" customFormat="1">
      <c r="A121" s="40"/>
      <c r="B121" s="41"/>
      <c r="C121" s="42"/>
      <c r="D121" s="220" t="s">
        <v>170</v>
      </c>
      <c r="E121" s="42"/>
      <c r="F121" s="221" t="s">
        <v>220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13" customFormat="1">
      <c r="A122" s="13"/>
      <c r="B122" s="227"/>
      <c r="C122" s="228"/>
      <c r="D122" s="225" t="s">
        <v>181</v>
      </c>
      <c r="E122" s="229" t="s">
        <v>28</v>
      </c>
      <c r="F122" s="230" t="s">
        <v>221</v>
      </c>
      <c r="G122" s="228"/>
      <c r="H122" s="231">
        <v>107.928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181</v>
      </c>
      <c r="AU122" s="237" t="s">
        <v>84</v>
      </c>
      <c r="AV122" s="13" t="s">
        <v>84</v>
      </c>
      <c r="AW122" s="13" t="s">
        <v>35</v>
      </c>
      <c r="AX122" s="13" t="s">
        <v>82</v>
      </c>
      <c r="AY122" s="237" t="s">
        <v>160</v>
      </c>
    </row>
    <row r="123" s="2" customFormat="1" ht="37.8" customHeight="1">
      <c r="A123" s="40"/>
      <c r="B123" s="41"/>
      <c r="C123" s="207" t="s">
        <v>222</v>
      </c>
      <c r="D123" s="207" t="s">
        <v>163</v>
      </c>
      <c r="E123" s="208" t="s">
        <v>223</v>
      </c>
      <c r="F123" s="209" t="s">
        <v>224</v>
      </c>
      <c r="G123" s="210" t="s">
        <v>196</v>
      </c>
      <c r="H123" s="211">
        <v>59.960000000000001</v>
      </c>
      <c r="I123" s="212"/>
      <c r="J123" s="213">
        <f>ROUND(I123*H123,2)</f>
        <v>0</v>
      </c>
      <c r="K123" s="209" t="s">
        <v>167</v>
      </c>
      <c r="L123" s="46"/>
      <c r="M123" s="214" t="s">
        <v>28</v>
      </c>
      <c r="N123" s="215" t="s">
        <v>45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168</v>
      </c>
      <c r="AT123" s="218" t="s">
        <v>163</v>
      </c>
      <c r="AU123" s="218" t="s">
        <v>84</v>
      </c>
      <c r="AY123" s="19" t="s">
        <v>160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82</v>
      </c>
      <c r="BK123" s="219">
        <f>ROUND(I123*H123,2)</f>
        <v>0</v>
      </c>
      <c r="BL123" s="19" t="s">
        <v>168</v>
      </c>
      <c r="BM123" s="218" t="s">
        <v>225</v>
      </c>
    </row>
    <row r="124" s="2" customFormat="1">
      <c r="A124" s="40"/>
      <c r="B124" s="41"/>
      <c r="C124" s="42"/>
      <c r="D124" s="220" t="s">
        <v>170</v>
      </c>
      <c r="E124" s="42"/>
      <c r="F124" s="221" t="s">
        <v>226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44.25" customHeight="1">
      <c r="A125" s="40"/>
      <c r="B125" s="41"/>
      <c r="C125" s="207" t="s">
        <v>227</v>
      </c>
      <c r="D125" s="207" t="s">
        <v>163</v>
      </c>
      <c r="E125" s="208" t="s">
        <v>228</v>
      </c>
      <c r="F125" s="209" t="s">
        <v>229</v>
      </c>
      <c r="G125" s="210" t="s">
        <v>196</v>
      </c>
      <c r="H125" s="211">
        <v>8.6479999999999997</v>
      </c>
      <c r="I125" s="212"/>
      <c r="J125" s="213">
        <f>ROUND(I125*H125,2)</f>
        <v>0</v>
      </c>
      <c r="K125" s="209" t="s">
        <v>167</v>
      </c>
      <c r="L125" s="46"/>
      <c r="M125" s="214" t="s">
        <v>28</v>
      </c>
      <c r="N125" s="215" t="s">
        <v>45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168</v>
      </c>
      <c r="AT125" s="218" t="s">
        <v>163</v>
      </c>
      <c r="AU125" s="218" t="s">
        <v>84</v>
      </c>
      <c r="AY125" s="19" t="s">
        <v>160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82</v>
      </c>
      <c r="BK125" s="219">
        <f>ROUND(I125*H125,2)</f>
        <v>0</v>
      </c>
      <c r="BL125" s="19" t="s">
        <v>168</v>
      </c>
      <c r="BM125" s="218" t="s">
        <v>230</v>
      </c>
    </row>
    <row r="126" s="2" customFormat="1">
      <c r="A126" s="40"/>
      <c r="B126" s="41"/>
      <c r="C126" s="42"/>
      <c r="D126" s="220" t="s">
        <v>170</v>
      </c>
      <c r="E126" s="42"/>
      <c r="F126" s="221" t="s">
        <v>231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170</v>
      </c>
      <c r="AU126" s="19" t="s">
        <v>84</v>
      </c>
    </row>
    <row r="127" s="14" customFormat="1">
      <c r="A127" s="14"/>
      <c r="B127" s="238"/>
      <c r="C127" s="239"/>
      <c r="D127" s="225" t="s">
        <v>181</v>
      </c>
      <c r="E127" s="240" t="s">
        <v>28</v>
      </c>
      <c r="F127" s="241" t="s">
        <v>199</v>
      </c>
      <c r="G127" s="239"/>
      <c r="H127" s="240" t="s">
        <v>28</v>
      </c>
      <c r="I127" s="242"/>
      <c r="J127" s="239"/>
      <c r="K127" s="239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181</v>
      </c>
      <c r="AU127" s="247" t="s">
        <v>84</v>
      </c>
      <c r="AV127" s="14" t="s">
        <v>82</v>
      </c>
      <c r="AW127" s="14" t="s">
        <v>35</v>
      </c>
      <c r="AX127" s="14" t="s">
        <v>74</v>
      </c>
      <c r="AY127" s="247" t="s">
        <v>160</v>
      </c>
    </row>
    <row r="128" s="13" customFormat="1">
      <c r="A128" s="13"/>
      <c r="B128" s="227"/>
      <c r="C128" s="228"/>
      <c r="D128" s="225" t="s">
        <v>181</v>
      </c>
      <c r="E128" s="229" t="s">
        <v>28</v>
      </c>
      <c r="F128" s="230" t="s">
        <v>232</v>
      </c>
      <c r="G128" s="228"/>
      <c r="H128" s="231">
        <v>8.6479999999999997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181</v>
      </c>
      <c r="AU128" s="237" t="s">
        <v>84</v>
      </c>
      <c r="AV128" s="13" t="s">
        <v>84</v>
      </c>
      <c r="AW128" s="13" t="s">
        <v>35</v>
      </c>
      <c r="AX128" s="13" t="s">
        <v>74</v>
      </c>
      <c r="AY128" s="237" t="s">
        <v>160</v>
      </c>
    </row>
    <row r="129" s="15" customFormat="1">
      <c r="A129" s="15"/>
      <c r="B129" s="248"/>
      <c r="C129" s="249"/>
      <c r="D129" s="225" t="s">
        <v>181</v>
      </c>
      <c r="E129" s="250" t="s">
        <v>126</v>
      </c>
      <c r="F129" s="251" t="s">
        <v>233</v>
      </c>
      <c r="G129" s="249"/>
      <c r="H129" s="252">
        <v>8.6479999999999997</v>
      </c>
      <c r="I129" s="253"/>
      <c r="J129" s="249"/>
      <c r="K129" s="249"/>
      <c r="L129" s="254"/>
      <c r="M129" s="255"/>
      <c r="N129" s="256"/>
      <c r="O129" s="256"/>
      <c r="P129" s="256"/>
      <c r="Q129" s="256"/>
      <c r="R129" s="256"/>
      <c r="S129" s="256"/>
      <c r="T129" s="25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8" t="s">
        <v>181</v>
      </c>
      <c r="AU129" s="258" t="s">
        <v>84</v>
      </c>
      <c r="AV129" s="15" t="s">
        <v>168</v>
      </c>
      <c r="AW129" s="15" t="s">
        <v>35</v>
      </c>
      <c r="AX129" s="15" t="s">
        <v>82</v>
      </c>
      <c r="AY129" s="258" t="s">
        <v>160</v>
      </c>
    </row>
    <row r="130" s="2" customFormat="1" ht="33" customHeight="1">
      <c r="A130" s="40"/>
      <c r="B130" s="41"/>
      <c r="C130" s="207" t="s">
        <v>234</v>
      </c>
      <c r="D130" s="207" t="s">
        <v>163</v>
      </c>
      <c r="E130" s="208" t="s">
        <v>235</v>
      </c>
      <c r="F130" s="209" t="s">
        <v>236</v>
      </c>
      <c r="G130" s="210" t="s">
        <v>166</v>
      </c>
      <c r="H130" s="211">
        <v>1398.3</v>
      </c>
      <c r="I130" s="212"/>
      <c r="J130" s="213">
        <f>ROUND(I130*H130,2)</f>
        <v>0</v>
      </c>
      <c r="K130" s="209" t="s">
        <v>167</v>
      </c>
      <c r="L130" s="46"/>
      <c r="M130" s="214" t="s">
        <v>28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168</v>
      </c>
      <c r="AT130" s="218" t="s">
        <v>163</v>
      </c>
      <c r="AU130" s="218" t="s">
        <v>84</v>
      </c>
      <c r="AY130" s="19" t="s">
        <v>160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168</v>
      </c>
      <c r="BM130" s="218" t="s">
        <v>237</v>
      </c>
    </row>
    <row r="131" s="2" customFormat="1">
      <c r="A131" s="40"/>
      <c r="B131" s="41"/>
      <c r="C131" s="42"/>
      <c r="D131" s="220" t="s">
        <v>170</v>
      </c>
      <c r="E131" s="42"/>
      <c r="F131" s="221" t="s">
        <v>238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14" customFormat="1">
      <c r="A132" s="14"/>
      <c r="B132" s="238"/>
      <c r="C132" s="239"/>
      <c r="D132" s="225" t="s">
        <v>181</v>
      </c>
      <c r="E132" s="240" t="s">
        <v>28</v>
      </c>
      <c r="F132" s="241" t="s">
        <v>199</v>
      </c>
      <c r="G132" s="239"/>
      <c r="H132" s="240" t="s">
        <v>28</v>
      </c>
      <c r="I132" s="242"/>
      <c r="J132" s="239"/>
      <c r="K132" s="239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181</v>
      </c>
      <c r="AU132" s="247" t="s">
        <v>84</v>
      </c>
      <c r="AV132" s="14" t="s">
        <v>82</v>
      </c>
      <c r="AW132" s="14" t="s">
        <v>35</v>
      </c>
      <c r="AX132" s="14" t="s">
        <v>74</v>
      </c>
      <c r="AY132" s="247" t="s">
        <v>160</v>
      </c>
    </row>
    <row r="133" s="13" customFormat="1">
      <c r="A133" s="13"/>
      <c r="B133" s="227"/>
      <c r="C133" s="228"/>
      <c r="D133" s="225" t="s">
        <v>181</v>
      </c>
      <c r="E133" s="229" t="s">
        <v>28</v>
      </c>
      <c r="F133" s="230" t="s">
        <v>239</v>
      </c>
      <c r="G133" s="228"/>
      <c r="H133" s="231">
        <v>34.299999999999997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181</v>
      </c>
      <c r="AU133" s="237" t="s">
        <v>84</v>
      </c>
      <c r="AV133" s="13" t="s">
        <v>84</v>
      </c>
      <c r="AW133" s="13" t="s">
        <v>35</v>
      </c>
      <c r="AX133" s="13" t="s">
        <v>74</v>
      </c>
      <c r="AY133" s="237" t="s">
        <v>160</v>
      </c>
    </row>
    <row r="134" s="13" customFormat="1">
      <c r="A134" s="13"/>
      <c r="B134" s="227"/>
      <c r="C134" s="228"/>
      <c r="D134" s="225" t="s">
        <v>181</v>
      </c>
      <c r="E134" s="229" t="s">
        <v>28</v>
      </c>
      <c r="F134" s="230" t="s">
        <v>108</v>
      </c>
      <c r="G134" s="228"/>
      <c r="H134" s="231">
        <v>1364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181</v>
      </c>
      <c r="AU134" s="237" t="s">
        <v>84</v>
      </c>
      <c r="AV134" s="13" t="s">
        <v>84</v>
      </c>
      <c r="AW134" s="13" t="s">
        <v>35</v>
      </c>
      <c r="AX134" s="13" t="s">
        <v>74</v>
      </c>
      <c r="AY134" s="237" t="s">
        <v>160</v>
      </c>
    </row>
    <row r="135" s="15" customFormat="1">
      <c r="A135" s="15"/>
      <c r="B135" s="248"/>
      <c r="C135" s="249"/>
      <c r="D135" s="225" t="s">
        <v>181</v>
      </c>
      <c r="E135" s="250" t="s">
        <v>28</v>
      </c>
      <c r="F135" s="251" t="s">
        <v>233</v>
      </c>
      <c r="G135" s="249"/>
      <c r="H135" s="252">
        <v>1398.3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181</v>
      </c>
      <c r="AU135" s="258" t="s">
        <v>84</v>
      </c>
      <c r="AV135" s="15" t="s">
        <v>168</v>
      </c>
      <c r="AW135" s="15" t="s">
        <v>35</v>
      </c>
      <c r="AX135" s="15" t="s">
        <v>82</v>
      </c>
      <c r="AY135" s="258" t="s">
        <v>160</v>
      </c>
    </row>
    <row r="136" s="12" customFormat="1" ht="22.8" customHeight="1">
      <c r="A136" s="12"/>
      <c r="B136" s="191"/>
      <c r="C136" s="192"/>
      <c r="D136" s="193" t="s">
        <v>73</v>
      </c>
      <c r="E136" s="205" t="s">
        <v>168</v>
      </c>
      <c r="F136" s="205" t="s">
        <v>240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SUM(P137:P155)</f>
        <v>0</v>
      </c>
      <c r="Q136" s="199"/>
      <c r="R136" s="200">
        <f>SUM(R137:R155)</f>
        <v>38.051839000000001</v>
      </c>
      <c r="S136" s="199"/>
      <c r="T136" s="201">
        <f>SUM(T137:T155)</f>
        <v>2.3999999999999999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82</v>
      </c>
      <c r="AT136" s="203" t="s">
        <v>73</v>
      </c>
      <c r="AU136" s="203" t="s">
        <v>82</v>
      </c>
      <c r="AY136" s="202" t="s">
        <v>160</v>
      </c>
      <c r="BK136" s="204">
        <f>SUM(BK137:BK155)</f>
        <v>0</v>
      </c>
    </row>
    <row r="137" s="2" customFormat="1" ht="33" customHeight="1">
      <c r="A137" s="40"/>
      <c r="B137" s="41"/>
      <c r="C137" s="207" t="s">
        <v>241</v>
      </c>
      <c r="D137" s="207" t="s">
        <v>163</v>
      </c>
      <c r="E137" s="208" t="s">
        <v>242</v>
      </c>
      <c r="F137" s="209" t="s">
        <v>243</v>
      </c>
      <c r="G137" s="210" t="s">
        <v>166</v>
      </c>
      <c r="H137" s="211">
        <v>30.300000000000001</v>
      </c>
      <c r="I137" s="212"/>
      <c r="J137" s="213">
        <f>ROUND(I137*H137,2)</f>
        <v>0</v>
      </c>
      <c r="K137" s="209" t="s">
        <v>167</v>
      </c>
      <c r="L137" s="46"/>
      <c r="M137" s="214" t="s">
        <v>28</v>
      </c>
      <c r="N137" s="215" t="s">
        <v>45</v>
      </c>
      <c r="O137" s="86"/>
      <c r="P137" s="216">
        <f>O137*H137</f>
        <v>0</v>
      </c>
      <c r="Q137" s="216">
        <v>0.24290000000000001</v>
      </c>
      <c r="R137" s="216">
        <f>Q137*H137</f>
        <v>7.3598699999999999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168</v>
      </c>
      <c r="AT137" s="218" t="s">
        <v>163</v>
      </c>
      <c r="AU137" s="218" t="s">
        <v>84</v>
      </c>
      <c r="AY137" s="19" t="s">
        <v>160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82</v>
      </c>
      <c r="BK137" s="219">
        <f>ROUND(I137*H137,2)</f>
        <v>0</v>
      </c>
      <c r="BL137" s="19" t="s">
        <v>168</v>
      </c>
      <c r="BM137" s="218" t="s">
        <v>244</v>
      </c>
    </row>
    <row r="138" s="2" customFormat="1">
      <c r="A138" s="40"/>
      <c r="B138" s="41"/>
      <c r="C138" s="42"/>
      <c r="D138" s="220" t="s">
        <v>170</v>
      </c>
      <c r="E138" s="42"/>
      <c r="F138" s="221" t="s">
        <v>245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170</v>
      </c>
      <c r="AU138" s="19" t="s">
        <v>84</v>
      </c>
    </row>
    <row r="139" s="14" customFormat="1">
      <c r="A139" s="14"/>
      <c r="B139" s="238"/>
      <c r="C139" s="239"/>
      <c r="D139" s="225" t="s">
        <v>181</v>
      </c>
      <c r="E139" s="240" t="s">
        <v>28</v>
      </c>
      <c r="F139" s="241" t="s">
        <v>199</v>
      </c>
      <c r="G139" s="239"/>
      <c r="H139" s="240" t="s">
        <v>28</v>
      </c>
      <c r="I139" s="242"/>
      <c r="J139" s="239"/>
      <c r="K139" s="239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181</v>
      </c>
      <c r="AU139" s="247" t="s">
        <v>84</v>
      </c>
      <c r="AV139" s="14" t="s">
        <v>82</v>
      </c>
      <c r="AW139" s="14" t="s">
        <v>35</v>
      </c>
      <c r="AX139" s="14" t="s">
        <v>74</v>
      </c>
      <c r="AY139" s="247" t="s">
        <v>160</v>
      </c>
    </row>
    <row r="140" s="13" customFormat="1">
      <c r="A140" s="13"/>
      <c r="B140" s="227"/>
      <c r="C140" s="228"/>
      <c r="D140" s="225" t="s">
        <v>181</v>
      </c>
      <c r="E140" s="229" t="s">
        <v>28</v>
      </c>
      <c r="F140" s="230" t="s">
        <v>246</v>
      </c>
      <c r="G140" s="228"/>
      <c r="H140" s="231">
        <v>30.300000000000001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181</v>
      </c>
      <c r="AU140" s="237" t="s">
        <v>84</v>
      </c>
      <c r="AV140" s="13" t="s">
        <v>84</v>
      </c>
      <c r="AW140" s="13" t="s">
        <v>35</v>
      </c>
      <c r="AX140" s="13" t="s">
        <v>74</v>
      </c>
      <c r="AY140" s="237" t="s">
        <v>160</v>
      </c>
    </row>
    <row r="141" s="15" customFormat="1">
      <c r="A141" s="15"/>
      <c r="B141" s="248"/>
      <c r="C141" s="249"/>
      <c r="D141" s="225" t="s">
        <v>181</v>
      </c>
      <c r="E141" s="250" t="s">
        <v>109</v>
      </c>
      <c r="F141" s="251" t="s">
        <v>233</v>
      </c>
      <c r="G141" s="249"/>
      <c r="H141" s="252">
        <v>30.300000000000001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181</v>
      </c>
      <c r="AU141" s="258" t="s">
        <v>84</v>
      </c>
      <c r="AV141" s="15" t="s">
        <v>168</v>
      </c>
      <c r="AW141" s="15" t="s">
        <v>35</v>
      </c>
      <c r="AX141" s="15" t="s">
        <v>82</v>
      </c>
      <c r="AY141" s="258" t="s">
        <v>160</v>
      </c>
    </row>
    <row r="142" s="2" customFormat="1" ht="24.15" customHeight="1">
      <c r="A142" s="40"/>
      <c r="B142" s="41"/>
      <c r="C142" s="207" t="s">
        <v>7</v>
      </c>
      <c r="D142" s="207" t="s">
        <v>163</v>
      </c>
      <c r="E142" s="208" t="s">
        <v>247</v>
      </c>
      <c r="F142" s="209" t="s">
        <v>248</v>
      </c>
      <c r="G142" s="210" t="s">
        <v>196</v>
      </c>
      <c r="H142" s="211">
        <v>3.0699999999999998</v>
      </c>
      <c r="I142" s="212"/>
      <c r="J142" s="213">
        <f>ROUND(I142*H142,2)</f>
        <v>0</v>
      </c>
      <c r="K142" s="209" t="s">
        <v>28</v>
      </c>
      <c r="L142" s="46"/>
      <c r="M142" s="214" t="s">
        <v>28</v>
      </c>
      <c r="N142" s="215" t="s">
        <v>45</v>
      </c>
      <c r="O142" s="86"/>
      <c r="P142" s="216">
        <f>O142*H142</f>
        <v>0</v>
      </c>
      <c r="Q142" s="216">
        <v>1.7034</v>
      </c>
      <c r="R142" s="216">
        <f>Q142*H142</f>
        <v>5.229438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168</v>
      </c>
      <c r="AT142" s="218" t="s">
        <v>163</v>
      </c>
      <c r="AU142" s="218" t="s">
        <v>84</v>
      </c>
      <c r="AY142" s="19" t="s">
        <v>160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82</v>
      </c>
      <c r="BK142" s="219">
        <f>ROUND(I142*H142,2)</f>
        <v>0</v>
      </c>
      <c r="BL142" s="19" t="s">
        <v>168</v>
      </c>
      <c r="BM142" s="218" t="s">
        <v>249</v>
      </c>
    </row>
    <row r="143" s="14" customFormat="1">
      <c r="A143" s="14"/>
      <c r="B143" s="238"/>
      <c r="C143" s="239"/>
      <c r="D143" s="225" t="s">
        <v>181</v>
      </c>
      <c r="E143" s="240" t="s">
        <v>28</v>
      </c>
      <c r="F143" s="241" t="s">
        <v>199</v>
      </c>
      <c r="G143" s="239"/>
      <c r="H143" s="240" t="s">
        <v>28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181</v>
      </c>
      <c r="AU143" s="247" t="s">
        <v>84</v>
      </c>
      <c r="AV143" s="14" t="s">
        <v>82</v>
      </c>
      <c r="AW143" s="14" t="s">
        <v>35</v>
      </c>
      <c r="AX143" s="14" t="s">
        <v>74</v>
      </c>
      <c r="AY143" s="247" t="s">
        <v>160</v>
      </c>
    </row>
    <row r="144" s="13" customFormat="1">
      <c r="A144" s="13"/>
      <c r="B144" s="227"/>
      <c r="C144" s="228"/>
      <c r="D144" s="225" t="s">
        <v>181</v>
      </c>
      <c r="E144" s="229" t="s">
        <v>28</v>
      </c>
      <c r="F144" s="230" t="s">
        <v>250</v>
      </c>
      <c r="G144" s="228"/>
      <c r="H144" s="231">
        <v>3.0699999999999998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181</v>
      </c>
      <c r="AU144" s="237" t="s">
        <v>84</v>
      </c>
      <c r="AV144" s="13" t="s">
        <v>84</v>
      </c>
      <c r="AW144" s="13" t="s">
        <v>35</v>
      </c>
      <c r="AX144" s="13" t="s">
        <v>82</v>
      </c>
      <c r="AY144" s="237" t="s">
        <v>160</v>
      </c>
    </row>
    <row r="145" s="2" customFormat="1" ht="37.8" customHeight="1">
      <c r="A145" s="40"/>
      <c r="B145" s="41"/>
      <c r="C145" s="207" t="s">
        <v>251</v>
      </c>
      <c r="D145" s="207" t="s">
        <v>163</v>
      </c>
      <c r="E145" s="208" t="s">
        <v>252</v>
      </c>
      <c r="F145" s="209" t="s">
        <v>253</v>
      </c>
      <c r="G145" s="210" t="s">
        <v>254</v>
      </c>
      <c r="H145" s="211">
        <v>13</v>
      </c>
      <c r="I145" s="212"/>
      <c r="J145" s="213">
        <f>ROUND(I145*H145,2)</f>
        <v>0</v>
      </c>
      <c r="K145" s="209" t="s">
        <v>167</v>
      </c>
      <c r="L145" s="46"/>
      <c r="M145" s="214" t="s">
        <v>28</v>
      </c>
      <c r="N145" s="215" t="s">
        <v>45</v>
      </c>
      <c r="O145" s="86"/>
      <c r="P145" s="216">
        <f>O145*H145</f>
        <v>0</v>
      </c>
      <c r="Q145" s="216">
        <v>0.00165</v>
      </c>
      <c r="R145" s="216">
        <f>Q145*H145</f>
        <v>0.02145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168</v>
      </c>
      <c r="AT145" s="218" t="s">
        <v>163</v>
      </c>
      <c r="AU145" s="218" t="s">
        <v>84</v>
      </c>
      <c r="AY145" s="19" t="s">
        <v>160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168</v>
      </c>
      <c r="BM145" s="218" t="s">
        <v>255</v>
      </c>
    </row>
    <row r="146" s="2" customFormat="1">
      <c r="A146" s="40"/>
      <c r="B146" s="41"/>
      <c r="C146" s="42"/>
      <c r="D146" s="220" t="s">
        <v>170</v>
      </c>
      <c r="E146" s="42"/>
      <c r="F146" s="221" t="s">
        <v>256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4" customFormat="1">
      <c r="A147" s="14"/>
      <c r="B147" s="238"/>
      <c r="C147" s="239"/>
      <c r="D147" s="225" t="s">
        <v>181</v>
      </c>
      <c r="E147" s="240" t="s">
        <v>28</v>
      </c>
      <c r="F147" s="241" t="s">
        <v>199</v>
      </c>
      <c r="G147" s="239"/>
      <c r="H147" s="240" t="s">
        <v>28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181</v>
      </c>
      <c r="AU147" s="247" t="s">
        <v>84</v>
      </c>
      <c r="AV147" s="14" t="s">
        <v>82</v>
      </c>
      <c r="AW147" s="14" t="s">
        <v>35</v>
      </c>
      <c r="AX147" s="14" t="s">
        <v>74</v>
      </c>
      <c r="AY147" s="247" t="s">
        <v>160</v>
      </c>
    </row>
    <row r="148" s="13" customFormat="1">
      <c r="A148" s="13"/>
      <c r="B148" s="227"/>
      <c r="C148" s="228"/>
      <c r="D148" s="225" t="s">
        <v>181</v>
      </c>
      <c r="E148" s="229" t="s">
        <v>28</v>
      </c>
      <c r="F148" s="230" t="s">
        <v>192</v>
      </c>
      <c r="G148" s="228"/>
      <c r="H148" s="231">
        <v>13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181</v>
      </c>
      <c r="AU148" s="237" t="s">
        <v>84</v>
      </c>
      <c r="AV148" s="13" t="s">
        <v>84</v>
      </c>
      <c r="AW148" s="13" t="s">
        <v>35</v>
      </c>
      <c r="AX148" s="13" t="s">
        <v>82</v>
      </c>
      <c r="AY148" s="237" t="s">
        <v>160</v>
      </c>
    </row>
    <row r="149" s="2" customFormat="1" ht="16.5" customHeight="1">
      <c r="A149" s="40"/>
      <c r="B149" s="41"/>
      <c r="C149" s="259" t="s">
        <v>257</v>
      </c>
      <c r="D149" s="259" t="s">
        <v>258</v>
      </c>
      <c r="E149" s="260" t="s">
        <v>259</v>
      </c>
      <c r="F149" s="261" t="s">
        <v>260</v>
      </c>
      <c r="G149" s="262" t="s">
        <v>254</v>
      </c>
      <c r="H149" s="263">
        <v>13</v>
      </c>
      <c r="I149" s="264"/>
      <c r="J149" s="265">
        <f>ROUND(I149*H149,2)</f>
        <v>0</v>
      </c>
      <c r="K149" s="261" t="s">
        <v>167</v>
      </c>
      <c r="L149" s="266"/>
      <c r="M149" s="267" t="s">
        <v>28</v>
      </c>
      <c r="N149" s="268" t="s">
        <v>45</v>
      </c>
      <c r="O149" s="86"/>
      <c r="P149" s="216">
        <f>O149*H149</f>
        <v>0</v>
      </c>
      <c r="Q149" s="216">
        <v>0.040000000000000001</v>
      </c>
      <c r="R149" s="216">
        <f>Q149*H149</f>
        <v>0.52000000000000002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261</v>
      </c>
      <c r="AT149" s="218" t="s">
        <v>258</v>
      </c>
      <c r="AU149" s="218" t="s">
        <v>84</v>
      </c>
      <c r="AY149" s="19" t="s">
        <v>160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168</v>
      </c>
      <c r="BM149" s="218" t="s">
        <v>262</v>
      </c>
    </row>
    <row r="150" s="14" customFormat="1">
      <c r="A150" s="14"/>
      <c r="B150" s="238"/>
      <c r="C150" s="239"/>
      <c r="D150" s="225" t="s">
        <v>181</v>
      </c>
      <c r="E150" s="240" t="s">
        <v>28</v>
      </c>
      <c r="F150" s="241" t="s">
        <v>199</v>
      </c>
      <c r="G150" s="239"/>
      <c r="H150" s="240" t="s">
        <v>28</v>
      </c>
      <c r="I150" s="242"/>
      <c r="J150" s="239"/>
      <c r="K150" s="239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181</v>
      </c>
      <c r="AU150" s="247" t="s">
        <v>84</v>
      </c>
      <c r="AV150" s="14" t="s">
        <v>82</v>
      </c>
      <c r="AW150" s="14" t="s">
        <v>35</v>
      </c>
      <c r="AX150" s="14" t="s">
        <v>74</v>
      </c>
      <c r="AY150" s="247" t="s">
        <v>160</v>
      </c>
    </row>
    <row r="151" s="13" customFormat="1">
      <c r="A151" s="13"/>
      <c r="B151" s="227"/>
      <c r="C151" s="228"/>
      <c r="D151" s="225" t="s">
        <v>181</v>
      </c>
      <c r="E151" s="229" t="s">
        <v>28</v>
      </c>
      <c r="F151" s="230" t="s">
        <v>192</v>
      </c>
      <c r="G151" s="228"/>
      <c r="H151" s="231">
        <v>13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181</v>
      </c>
      <c r="AU151" s="237" t="s">
        <v>84</v>
      </c>
      <c r="AV151" s="13" t="s">
        <v>84</v>
      </c>
      <c r="AW151" s="13" t="s">
        <v>35</v>
      </c>
      <c r="AX151" s="13" t="s">
        <v>82</v>
      </c>
      <c r="AY151" s="237" t="s">
        <v>160</v>
      </c>
    </row>
    <row r="152" s="2" customFormat="1" ht="24.15" customHeight="1">
      <c r="A152" s="40"/>
      <c r="B152" s="41"/>
      <c r="C152" s="207" t="s">
        <v>263</v>
      </c>
      <c r="D152" s="207" t="s">
        <v>163</v>
      </c>
      <c r="E152" s="208" t="s">
        <v>264</v>
      </c>
      <c r="F152" s="209" t="s">
        <v>265</v>
      </c>
      <c r="G152" s="210" t="s">
        <v>254</v>
      </c>
      <c r="H152" s="211">
        <v>20</v>
      </c>
      <c r="I152" s="212"/>
      <c r="J152" s="213">
        <f>ROUND(I152*H152,2)</f>
        <v>0</v>
      </c>
      <c r="K152" s="209" t="s">
        <v>28</v>
      </c>
      <c r="L152" s="46"/>
      <c r="M152" s="214" t="s">
        <v>28</v>
      </c>
      <c r="N152" s="215" t="s">
        <v>45</v>
      </c>
      <c r="O152" s="86"/>
      <c r="P152" s="216">
        <f>O152*H152</f>
        <v>0</v>
      </c>
      <c r="Q152" s="216">
        <v>0.12</v>
      </c>
      <c r="R152" s="216">
        <f>Q152*H152</f>
        <v>2.3999999999999999</v>
      </c>
      <c r="S152" s="216">
        <v>0.12</v>
      </c>
      <c r="T152" s="217">
        <f>S152*H152</f>
        <v>2.3999999999999999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168</v>
      </c>
      <c r="AT152" s="218" t="s">
        <v>163</v>
      </c>
      <c r="AU152" s="218" t="s">
        <v>84</v>
      </c>
      <c r="AY152" s="19" t="s">
        <v>160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168</v>
      </c>
      <c r="BM152" s="218" t="s">
        <v>266</v>
      </c>
    </row>
    <row r="153" s="2" customFormat="1" ht="44.25" customHeight="1">
      <c r="A153" s="40"/>
      <c r="B153" s="41"/>
      <c r="C153" s="207" t="s">
        <v>267</v>
      </c>
      <c r="D153" s="207" t="s">
        <v>163</v>
      </c>
      <c r="E153" s="208" t="s">
        <v>268</v>
      </c>
      <c r="F153" s="209" t="s">
        <v>269</v>
      </c>
      <c r="G153" s="210" t="s">
        <v>166</v>
      </c>
      <c r="H153" s="211">
        <v>30.300000000000001</v>
      </c>
      <c r="I153" s="212"/>
      <c r="J153" s="213">
        <f>ROUND(I153*H153,2)</f>
        <v>0</v>
      </c>
      <c r="K153" s="209" t="s">
        <v>167</v>
      </c>
      <c r="L153" s="46"/>
      <c r="M153" s="214" t="s">
        <v>28</v>
      </c>
      <c r="N153" s="215" t="s">
        <v>45</v>
      </c>
      <c r="O153" s="86"/>
      <c r="P153" s="216">
        <f>O153*H153</f>
        <v>0</v>
      </c>
      <c r="Q153" s="216">
        <v>0.74326999999999999</v>
      </c>
      <c r="R153" s="216">
        <f>Q153*H153</f>
        <v>22.521080999999999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168</v>
      </c>
      <c r="AT153" s="218" t="s">
        <v>163</v>
      </c>
      <c r="AU153" s="218" t="s">
        <v>84</v>
      </c>
      <c r="AY153" s="19" t="s">
        <v>160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82</v>
      </c>
      <c r="BK153" s="219">
        <f>ROUND(I153*H153,2)</f>
        <v>0</v>
      </c>
      <c r="BL153" s="19" t="s">
        <v>168</v>
      </c>
      <c r="BM153" s="218" t="s">
        <v>270</v>
      </c>
    </row>
    <row r="154" s="2" customFormat="1">
      <c r="A154" s="40"/>
      <c r="B154" s="41"/>
      <c r="C154" s="42"/>
      <c r="D154" s="220" t="s">
        <v>170</v>
      </c>
      <c r="E154" s="42"/>
      <c r="F154" s="221" t="s">
        <v>271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170</v>
      </c>
      <c r="AU154" s="19" t="s">
        <v>84</v>
      </c>
    </row>
    <row r="155" s="13" customFormat="1">
      <c r="A155" s="13"/>
      <c r="B155" s="227"/>
      <c r="C155" s="228"/>
      <c r="D155" s="225" t="s">
        <v>181</v>
      </c>
      <c r="E155" s="229" t="s">
        <v>28</v>
      </c>
      <c r="F155" s="230" t="s">
        <v>109</v>
      </c>
      <c r="G155" s="228"/>
      <c r="H155" s="231">
        <v>30.300000000000001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181</v>
      </c>
      <c r="AU155" s="237" t="s">
        <v>84</v>
      </c>
      <c r="AV155" s="13" t="s">
        <v>84</v>
      </c>
      <c r="AW155" s="13" t="s">
        <v>35</v>
      </c>
      <c r="AX155" s="13" t="s">
        <v>82</v>
      </c>
      <c r="AY155" s="237" t="s">
        <v>160</v>
      </c>
    </row>
    <row r="156" s="12" customFormat="1" ht="22.8" customHeight="1">
      <c r="A156" s="12"/>
      <c r="B156" s="191"/>
      <c r="C156" s="192"/>
      <c r="D156" s="193" t="s">
        <v>73</v>
      </c>
      <c r="E156" s="205" t="s">
        <v>272</v>
      </c>
      <c r="F156" s="205" t="s">
        <v>273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SUM(P157:P193)</f>
        <v>0</v>
      </c>
      <c r="Q156" s="199"/>
      <c r="R156" s="200">
        <f>SUM(R157:R193)</f>
        <v>941.03702999999996</v>
      </c>
      <c r="S156" s="199"/>
      <c r="T156" s="201">
        <f>SUM(T157:T193)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82</v>
      </c>
      <c r="AT156" s="203" t="s">
        <v>73</v>
      </c>
      <c r="AU156" s="203" t="s">
        <v>82</v>
      </c>
      <c r="AY156" s="202" t="s">
        <v>160</v>
      </c>
      <c r="BK156" s="204">
        <f>SUM(BK157:BK193)</f>
        <v>0</v>
      </c>
    </row>
    <row r="157" s="2" customFormat="1" ht="33" customHeight="1">
      <c r="A157" s="40"/>
      <c r="B157" s="41"/>
      <c r="C157" s="207" t="s">
        <v>274</v>
      </c>
      <c r="D157" s="207" t="s">
        <v>163</v>
      </c>
      <c r="E157" s="208" t="s">
        <v>275</v>
      </c>
      <c r="F157" s="209" t="s">
        <v>276</v>
      </c>
      <c r="G157" s="210" t="s">
        <v>166</v>
      </c>
      <c r="H157" s="211">
        <v>1364</v>
      </c>
      <c r="I157" s="212"/>
      <c r="J157" s="213">
        <f>ROUND(I157*H157,2)</f>
        <v>0</v>
      </c>
      <c r="K157" s="209" t="s">
        <v>28</v>
      </c>
      <c r="L157" s="46"/>
      <c r="M157" s="214" t="s">
        <v>28</v>
      </c>
      <c r="N157" s="215" t="s">
        <v>45</v>
      </c>
      <c r="O157" s="86"/>
      <c r="P157" s="216">
        <f>O157*H157</f>
        <v>0</v>
      </c>
      <c r="Q157" s="216">
        <v>0.34499999999999997</v>
      </c>
      <c r="R157" s="216">
        <f>Q157*H157</f>
        <v>470.57999999999998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168</v>
      </c>
      <c r="AT157" s="218" t="s">
        <v>163</v>
      </c>
      <c r="AU157" s="218" t="s">
        <v>84</v>
      </c>
      <c r="AY157" s="19" t="s">
        <v>160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82</v>
      </c>
      <c r="BK157" s="219">
        <f>ROUND(I157*H157,2)</f>
        <v>0</v>
      </c>
      <c r="BL157" s="19" t="s">
        <v>168</v>
      </c>
      <c r="BM157" s="218" t="s">
        <v>277</v>
      </c>
    </row>
    <row r="158" s="13" customFormat="1">
      <c r="A158" s="13"/>
      <c r="B158" s="227"/>
      <c r="C158" s="228"/>
      <c r="D158" s="225" t="s">
        <v>181</v>
      </c>
      <c r="E158" s="229" t="s">
        <v>28</v>
      </c>
      <c r="F158" s="230" t="s">
        <v>107</v>
      </c>
      <c r="G158" s="228"/>
      <c r="H158" s="231">
        <v>1364</v>
      </c>
      <c r="I158" s="232"/>
      <c r="J158" s="228"/>
      <c r="K158" s="228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181</v>
      </c>
      <c r="AU158" s="237" t="s">
        <v>84</v>
      </c>
      <c r="AV158" s="13" t="s">
        <v>84</v>
      </c>
      <c r="AW158" s="13" t="s">
        <v>35</v>
      </c>
      <c r="AX158" s="13" t="s">
        <v>82</v>
      </c>
      <c r="AY158" s="237" t="s">
        <v>160</v>
      </c>
    </row>
    <row r="159" s="2" customFormat="1" ht="33" customHeight="1">
      <c r="A159" s="40"/>
      <c r="B159" s="41"/>
      <c r="C159" s="207" t="s">
        <v>278</v>
      </c>
      <c r="D159" s="207" t="s">
        <v>163</v>
      </c>
      <c r="E159" s="208" t="s">
        <v>279</v>
      </c>
      <c r="F159" s="209" t="s">
        <v>280</v>
      </c>
      <c r="G159" s="210" t="s">
        <v>166</v>
      </c>
      <c r="H159" s="211">
        <v>77</v>
      </c>
      <c r="I159" s="212"/>
      <c r="J159" s="213">
        <f>ROUND(I159*H159,2)</f>
        <v>0</v>
      </c>
      <c r="K159" s="209" t="s">
        <v>28</v>
      </c>
      <c r="L159" s="46"/>
      <c r="M159" s="214" t="s">
        <v>28</v>
      </c>
      <c r="N159" s="215" t="s">
        <v>45</v>
      </c>
      <c r="O159" s="86"/>
      <c r="P159" s="216">
        <f>O159*H159</f>
        <v>0</v>
      </c>
      <c r="Q159" s="216">
        <v>0.50600000000000001</v>
      </c>
      <c r="R159" s="216">
        <f>Q159*H159</f>
        <v>38.962000000000003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168</v>
      </c>
      <c r="AT159" s="218" t="s">
        <v>163</v>
      </c>
      <c r="AU159" s="218" t="s">
        <v>84</v>
      </c>
      <c r="AY159" s="19" t="s">
        <v>160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82</v>
      </c>
      <c r="BK159" s="219">
        <f>ROUND(I159*H159,2)</f>
        <v>0</v>
      </c>
      <c r="BL159" s="19" t="s">
        <v>168</v>
      </c>
      <c r="BM159" s="218" t="s">
        <v>281</v>
      </c>
    </row>
    <row r="160" s="14" customFormat="1">
      <c r="A160" s="14"/>
      <c r="B160" s="238"/>
      <c r="C160" s="239"/>
      <c r="D160" s="225" t="s">
        <v>181</v>
      </c>
      <c r="E160" s="240" t="s">
        <v>28</v>
      </c>
      <c r="F160" s="241" t="s">
        <v>188</v>
      </c>
      <c r="G160" s="239"/>
      <c r="H160" s="240" t="s">
        <v>28</v>
      </c>
      <c r="I160" s="242"/>
      <c r="J160" s="239"/>
      <c r="K160" s="239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181</v>
      </c>
      <c r="AU160" s="247" t="s">
        <v>84</v>
      </c>
      <c r="AV160" s="14" t="s">
        <v>82</v>
      </c>
      <c r="AW160" s="14" t="s">
        <v>35</v>
      </c>
      <c r="AX160" s="14" t="s">
        <v>74</v>
      </c>
      <c r="AY160" s="247" t="s">
        <v>160</v>
      </c>
    </row>
    <row r="161" s="14" customFormat="1">
      <c r="A161" s="14"/>
      <c r="B161" s="238"/>
      <c r="C161" s="239"/>
      <c r="D161" s="225" t="s">
        <v>181</v>
      </c>
      <c r="E161" s="240" t="s">
        <v>28</v>
      </c>
      <c r="F161" s="241" t="s">
        <v>189</v>
      </c>
      <c r="G161" s="239"/>
      <c r="H161" s="240" t="s">
        <v>28</v>
      </c>
      <c r="I161" s="242"/>
      <c r="J161" s="239"/>
      <c r="K161" s="239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181</v>
      </c>
      <c r="AU161" s="247" t="s">
        <v>84</v>
      </c>
      <c r="AV161" s="14" t="s">
        <v>82</v>
      </c>
      <c r="AW161" s="14" t="s">
        <v>35</v>
      </c>
      <c r="AX161" s="14" t="s">
        <v>74</v>
      </c>
      <c r="AY161" s="247" t="s">
        <v>160</v>
      </c>
    </row>
    <row r="162" s="14" customFormat="1">
      <c r="A162" s="14"/>
      <c r="B162" s="238"/>
      <c r="C162" s="239"/>
      <c r="D162" s="225" t="s">
        <v>181</v>
      </c>
      <c r="E162" s="240" t="s">
        <v>28</v>
      </c>
      <c r="F162" s="241" t="s">
        <v>282</v>
      </c>
      <c r="G162" s="239"/>
      <c r="H162" s="240" t="s">
        <v>28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181</v>
      </c>
      <c r="AU162" s="247" t="s">
        <v>84</v>
      </c>
      <c r="AV162" s="14" t="s">
        <v>82</v>
      </c>
      <c r="AW162" s="14" t="s">
        <v>35</v>
      </c>
      <c r="AX162" s="14" t="s">
        <v>74</v>
      </c>
      <c r="AY162" s="247" t="s">
        <v>160</v>
      </c>
    </row>
    <row r="163" s="13" customFormat="1">
      <c r="A163" s="13"/>
      <c r="B163" s="227"/>
      <c r="C163" s="228"/>
      <c r="D163" s="225" t="s">
        <v>181</v>
      </c>
      <c r="E163" s="229" t="s">
        <v>121</v>
      </c>
      <c r="F163" s="230" t="s">
        <v>283</v>
      </c>
      <c r="G163" s="228"/>
      <c r="H163" s="231">
        <v>77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181</v>
      </c>
      <c r="AU163" s="237" t="s">
        <v>84</v>
      </c>
      <c r="AV163" s="13" t="s">
        <v>84</v>
      </c>
      <c r="AW163" s="13" t="s">
        <v>35</v>
      </c>
      <c r="AX163" s="13" t="s">
        <v>82</v>
      </c>
      <c r="AY163" s="237" t="s">
        <v>160</v>
      </c>
    </row>
    <row r="164" s="2" customFormat="1" ht="49.05" customHeight="1">
      <c r="A164" s="40"/>
      <c r="B164" s="41"/>
      <c r="C164" s="207" t="s">
        <v>284</v>
      </c>
      <c r="D164" s="207" t="s">
        <v>163</v>
      </c>
      <c r="E164" s="208" t="s">
        <v>285</v>
      </c>
      <c r="F164" s="209" t="s">
        <v>286</v>
      </c>
      <c r="G164" s="210" t="s">
        <v>166</v>
      </c>
      <c r="H164" s="211">
        <v>1364</v>
      </c>
      <c r="I164" s="212"/>
      <c r="J164" s="213">
        <f>ROUND(I164*H164,2)</f>
        <v>0</v>
      </c>
      <c r="K164" s="209" t="s">
        <v>167</v>
      </c>
      <c r="L164" s="46"/>
      <c r="M164" s="214" t="s">
        <v>28</v>
      </c>
      <c r="N164" s="215" t="s">
        <v>45</v>
      </c>
      <c r="O164" s="86"/>
      <c r="P164" s="216">
        <f>O164*H164</f>
        <v>0</v>
      </c>
      <c r="Q164" s="216">
        <v>0.18462999999999999</v>
      </c>
      <c r="R164" s="216">
        <f>Q164*H164</f>
        <v>251.83532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168</v>
      </c>
      <c r="AT164" s="218" t="s">
        <v>163</v>
      </c>
      <c r="AU164" s="218" t="s">
        <v>84</v>
      </c>
      <c r="AY164" s="19" t="s">
        <v>160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82</v>
      </c>
      <c r="BK164" s="219">
        <f>ROUND(I164*H164,2)</f>
        <v>0</v>
      </c>
      <c r="BL164" s="19" t="s">
        <v>168</v>
      </c>
      <c r="BM164" s="218" t="s">
        <v>287</v>
      </c>
    </row>
    <row r="165" s="2" customFormat="1">
      <c r="A165" s="40"/>
      <c r="B165" s="41"/>
      <c r="C165" s="42"/>
      <c r="D165" s="220" t="s">
        <v>170</v>
      </c>
      <c r="E165" s="42"/>
      <c r="F165" s="221" t="s">
        <v>288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170</v>
      </c>
      <c r="AU165" s="19" t="s">
        <v>84</v>
      </c>
    </row>
    <row r="166" s="13" customFormat="1">
      <c r="A166" s="13"/>
      <c r="B166" s="227"/>
      <c r="C166" s="228"/>
      <c r="D166" s="225" t="s">
        <v>181</v>
      </c>
      <c r="E166" s="229" t="s">
        <v>28</v>
      </c>
      <c r="F166" s="230" t="s">
        <v>289</v>
      </c>
      <c r="G166" s="228"/>
      <c r="H166" s="231">
        <v>1364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181</v>
      </c>
      <c r="AU166" s="237" t="s">
        <v>84</v>
      </c>
      <c r="AV166" s="13" t="s">
        <v>84</v>
      </c>
      <c r="AW166" s="13" t="s">
        <v>35</v>
      </c>
      <c r="AX166" s="13" t="s">
        <v>82</v>
      </c>
      <c r="AY166" s="237" t="s">
        <v>160</v>
      </c>
    </row>
    <row r="167" s="2" customFormat="1" ht="37.8" customHeight="1">
      <c r="A167" s="40"/>
      <c r="B167" s="41"/>
      <c r="C167" s="207" t="s">
        <v>290</v>
      </c>
      <c r="D167" s="207" t="s">
        <v>163</v>
      </c>
      <c r="E167" s="208" t="s">
        <v>291</v>
      </c>
      <c r="F167" s="209" t="s">
        <v>292</v>
      </c>
      <c r="G167" s="210" t="s">
        <v>166</v>
      </c>
      <c r="H167" s="211">
        <v>44.25</v>
      </c>
      <c r="I167" s="212"/>
      <c r="J167" s="213">
        <f>ROUND(I167*H167,2)</f>
        <v>0</v>
      </c>
      <c r="K167" s="209" t="s">
        <v>167</v>
      </c>
      <c r="L167" s="46"/>
      <c r="M167" s="214" t="s">
        <v>28</v>
      </c>
      <c r="N167" s="215" t="s">
        <v>45</v>
      </c>
      <c r="O167" s="86"/>
      <c r="P167" s="216">
        <f>O167*H167</f>
        <v>0</v>
      </c>
      <c r="Q167" s="216">
        <v>0.34499999999999997</v>
      </c>
      <c r="R167" s="216">
        <f>Q167*H167</f>
        <v>15.266249999999999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168</v>
      </c>
      <c r="AT167" s="218" t="s">
        <v>163</v>
      </c>
      <c r="AU167" s="218" t="s">
        <v>84</v>
      </c>
      <c r="AY167" s="19" t="s">
        <v>160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82</v>
      </c>
      <c r="BK167" s="219">
        <f>ROUND(I167*H167,2)</f>
        <v>0</v>
      </c>
      <c r="BL167" s="19" t="s">
        <v>168</v>
      </c>
      <c r="BM167" s="218" t="s">
        <v>293</v>
      </c>
    </row>
    <row r="168" s="2" customFormat="1">
      <c r="A168" s="40"/>
      <c r="B168" s="41"/>
      <c r="C168" s="42"/>
      <c r="D168" s="220" t="s">
        <v>170</v>
      </c>
      <c r="E168" s="42"/>
      <c r="F168" s="221" t="s">
        <v>294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4" customFormat="1">
      <c r="A169" s="14"/>
      <c r="B169" s="238"/>
      <c r="C169" s="239"/>
      <c r="D169" s="225" t="s">
        <v>181</v>
      </c>
      <c r="E169" s="240" t="s">
        <v>28</v>
      </c>
      <c r="F169" s="241" t="s">
        <v>188</v>
      </c>
      <c r="G169" s="239"/>
      <c r="H169" s="240" t="s">
        <v>28</v>
      </c>
      <c r="I169" s="242"/>
      <c r="J169" s="239"/>
      <c r="K169" s="239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181</v>
      </c>
      <c r="AU169" s="247" t="s">
        <v>84</v>
      </c>
      <c r="AV169" s="14" t="s">
        <v>82</v>
      </c>
      <c r="AW169" s="14" t="s">
        <v>35</v>
      </c>
      <c r="AX169" s="14" t="s">
        <v>74</v>
      </c>
      <c r="AY169" s="247" t="s">
        <v>160</v>
      </c>
    </row>
    <row r="170" s="14" customFormat="1">
      <c r="A170" s="14"/>
      <c r="B170" s="238"/>
      <c r="C170" s="239"/>
      <c r="D170" s="225" t="s">
        <v>181</v>
      </c>
      <c r="E170" s="240" t="s">
        <v>28</v>
      </c>
      <c r="F170" s="241" t="s">
        <v>189</v>
      </c>
      <c r="G170" s="239"/>
      <c r="H170" s="240" t="s">
        <v>28</v>
      </c>
      <c r="I170" s="242"/>
      <c r="J170" s="239"/>
      <c r="K170" s="239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181</v>
      </c>
      <c r="AU170" s="247" t="s">
        <v>84</v>
      </c>
      <c r="AV170" s="14" t="s">
        <v>82</v>
      </c>
      <c r="AW170" s="14" t="s">
        <v>35</v>
      </c>
      <c r="AX170" s="14" t="s">
        <v>74</v>
      </c>
      <c r="AY170" s="247" t="s">
        <v>160</v>
      </c>
    </row>
    <row r="171" s="13" customFormat="1">
      <c r="A171" s="13"/>
      <c r="B171" s="227"/>
      <c r="C171" s="228"/>
      <c r="D171" s="225" t="s">
        <v>181</v>
      </c>
      <c r="E171" s="229" t="s">
        <v>28</v>
      </c>
      <c r="F171" s="230" t="s">
        <v>295</v>
      </c>
      <c r="G171" s="228"/>
      <c r="H171" s="231">
        <v>44.25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181</v>
      </c>
      <c r="AU171" s="237" t="s">
        <v>84</v>
      </c>
      <c r="AV171" s="13" t="s">
        <v>84</v>
      </c>
      <c r="AW171" s="13" t="s">
        <v>35</v>
      </c>
      <c r="AX171" s="13" t="s">
        <v>82</v>
      </c>
      <c r="AY171" s="237" t="s">
        <v>160</v>
      </c>
    </row>
    <row r="172" s="2" customFormat="1" ht="24.15" customHeight="1">
      <c r="A172" s="40"/>
      <c r="B172" s="41"/>
      <c r="C172" s="207" t="s">
        <v>296</v>
      </c>
      <c r="D172" s="207" t="s">
        <v>163</v>
      </c>
      <c r="E172" s="208" t="s">
        <v>297</v>
      </c>
      <c r="F172" s="209" t="s">
        <v>298</v>
      </c>
      <c r="G172" s="210" t="s">
        <v>196</v>
      </c>
      <c r="H172" s="211">
        <v>40.145000000000003</v>
      </c>
      <c r="I172" s="212"/>
      <c r="J172" s="213">
        <f>ROUND(I172*H172,2)</f>
        <v>0</v>
      </c>
      <c r="K172" s="209" t="s">
        <v>167</v>
      </c>
      <c r="L172" s="46"/>
      <c r="M172" s="214" t="s">
        <v>28</v>
      </c>
      <c r="N172" s="215" t="s">
        <v>45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168</v>
      </c>
      <c r="AT172" s="218" t="s">
        <v>163</v>
      </c>
      <c r="AU172" s="218" t="s">
        <v>84</v>
      </c>
      <c r="AY172" s="19" t="s">
        <v>160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82</v>
      </c>
      <c r="BK172" s="219">
        <f>ROUND(I172*H172,2)</f>
        <v>0</v>
      </c>
      <c r="BL172" s="19" t="s">
        <v>168</v>
      </c>
      <c r="BM172" s="218" t="s">
        <v>299</v>
      </c>
    </row>
    <row r="173" s="2" customFormat="1">
      <c r="A173" s="40"/>
      <c r="B173" s="41"/>
      <c r="C173" s="42"/>
      <c r="D173" s="220" t="s">
        <v>170</v>
      </c>
      <c r="E173" s="42"/>
      <c r="F173" s="221" t="s">
        <v>300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170</v>
      </c>
      <c r="AU173" s="19" t="s">
        <v>84</v>
      </c>
    </row>
    <row r="174" s="14" customFormat="1">
      <c r="A174" s="14"/>
      <c r="B174" s="238"/>
      <c r="C174" s="239"/>
      <c r="D174" s="225" t="s">
        <v>181</v>
      </c>
      <c r="E174" s="240" t="s">
        <v>28</v>
      </c>
      <c r="F174" s="241" t="s">
        <v>188</v>
      </c>
      <c r="G174" s="239"/>
      <c r="H174" s="240" t="s">
        <v>28</v>
      </c>
      <c r="I174" s="242"/>
      <c r="J174" s="239"/>
      <c r="K174" s="239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181</v>
      </c>
      <c r="AU174" s="247" t="s">
        <v>84</v>
      </c>
      <c r="AV174" s="14" t="s">
        <v>82</v>
      </c>
      <c r="AW174" s="14" t="s">
        <v>35</v>
      </c>
      <c r="AX174" s="14" t="s">
        <v>74</v>
      </c>
      <c r="AY174" s="247" t="s">
        <v>160</v>
      </c>
    </row>
    <row r="175" s="14" customFormat="1">
      <c r="A175" s="14"/>
      <c r="B175" s="238"/>
      <c r="C175" s="239"/>
      <c r="D175" s="225" t="s">
        <v>181</v>
      </c>
      <c r="E175" s="240" t="s">
        <v>28</v>
      </c>
      <c r="F175" s="241" t="s">
        <v>189</v>
      </c>
      <c r="G175" s="239"/>
      <c r="H175" s="240" t="s">
        <v>28</v>
      </c>
      <c r="I175" s="242"/>
      <c r="J175" s="239"/>
      <c r="K175" s="239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181</v>
      </c>
      <c r="AU175" s="247" t="s">
        <v>84</v>
      </c>
      <c r="AV175" s="14" t="s">
        <v>82</v>
      </c>
      <c r="AW175" s="14" t="s">
        <v>35</v>
      </c>
      <c r="AX175" s="14" t="s">
        <v>74</v>
      </c>
      <c r="AY175" s="247" t="s">
        <v>160</v>
      </c>
    </row>
    <row r="176" s="13" customFormat="1">
      <c r="A176" s="13"/>
      <c r="B176" s="227"/>
      <c r="C176" s="228"/>
      <c r="D176" s="225" t="s">
        <v>181</v>
      </c>
      <c r="E176" s="229" t="s">
        <v>28</v>
      </c>
      <c r="F176" s="230" t="s">
        <v>301</v>
      </c>
      <c r="G176" s="228"/>
      <c r="H176" s="231">
        <v>18.135000000000002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181</v>
      </c>
      <c r="AU176" s="237" t="s">
        <v>84</v>
      </c>
      <c r="AV176" s="13" t="s">
        <v>84</v>
      </c>
      <c r="AW176" s="13" t="s">
        <v>35</v>
      </c>
      <c r="AX176" s="13" t="s">
        <v>74</v>
      </c>
      <c r="AY176" s="237" t="s">
        <v>160</v>
      </c>
    </row>
    <row r="177" s="13" customFormat="1">
      <c r="A177" s="13"/>
      <c r="B177" s="227"/>
      <c r="C177" s="228"/>
      <c r="D177" s="225" t="s">
        <v>181</v>
      </c>
      <c r="E177" s="229" t="s">
        <v>28</v>
      </c>
      <c r="F177" s="230" t="s">
        <v>302</v>
      </c>
      <c r="G177" s="228"/>
      <c r="H177" s="231">
        <v>22.010000000000002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181</v>
      </c>
      <c r="AU177" s="237" t="s">
        <v>84</v>
      </c>
      <c r="AV177" s="13" t="s">
        <v>84</v>
      </c>
      <c r="AW177" s="13" t="s">
        <v>35</v>
      </c>
      <c r="AX177" s="13" t="s">
        <v>74</v>
      </c>
      <c r="AY177" s="237" t="s">
        <v>160</v>
      </c>
    </row>
    <row r="178" s="15" customFormat="1">
      <c r="A178" s="15"/>
      <c r="B178" s="248"/>
      <c r="C178" s="249"/>
      <c r="D178" s="225" t="s">
        <v>181</v>
      </c>
      <c r="E178" s="250" t="s">
        <v>303</v>
      </c>
      <c r="F178" s="251" t="s">
        <v>233</v>
      </c>
      <c r="G178" s="249"/>
      <c r="H178" s="252">
        <v>40.145000000000003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181</v>
      </c>
      <c r="AU178" s="258" t="s">
        <v>84</v>
      </c>
      <c r="AV178" s="15" t="s">
        <v>168</v>
      </c>
      <c r="AW178" s="15" t="s">
        <v>35</v>
      </c>
      <c r="AX178" s="15" t="s">
        <v>82</v>
      </c>
      <c r="AY178" s="258" t="s">
        <v>160</v>
      </c>
    </row>
    <row r="179" s="2" customFormat="1" ht="24.15" customHeight="1">
      <c r="A179" s="40"/>
      <c r="B179" s="41"/>
      <c r="C179" s="207" t="s">
        <v>304</v>
      </c>
      <c r="D179" s="207" t="s">
        <v>163</v>
      </c>
      <c r="E179" s="208" t="s">
        <v>305</v>
      </c>
      <c r="F179" s="209" t="s">
        <v>306</v>
      </c>
      <c r="G179" s="210" t="s">
        <v>166</v>
      </c>
      <c r="H179" s="211">
        <v>1364</v>
      </c>
      <c r="I179" s="212"/>
      <c r="J179" s="213">
        <f>ROUND(I179*H179,2)</f>
        <v>0</v>
      </c>
      <c r="K179" s="209" t="s">
        <v>167</v>
      </c>
      <c r="L179" s="46"/>
      <c r="M179" s="214" t="s">
        <v>28</v>
      </c>
      <c r="N179" s="215" t="s">
        <v>45</v>
      </c>
      <c r="O179" s="86"/>
      <c r="P179" s="216">
        <f>O179*H179</f>
        <v>0</v>
      </c>
      <c r="Q179" s="216">
        <v>0.00071000000000000002</v>
      </c>
      <c r="R179" s="216">
        <f>Q179*H179</f>
        <v>0.96844000000000008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168</v>
      </c>
      <c r="AT179" s="218" t="s">
        <v>163</v>
      </c>
      <c r="AU179" s="218" t="s">
        <v>84</v>
      </c>
      <c r="AY179" s="19" t="s">
        <v>160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82</v>
      </c>
      <c r="BK179" s="219">
        <f>ROUND(I179*H179,2)</f>
        <v>0</v>
      </c>
      <c r="BL179" s="19" t="s">
        <v>168</v>
      </c>
      <c r="BM179" s="218" t="s">
        <v>307</v>
      </c>
    </row>
    <row r="180" s="2" customFormat="1">
      <c r="A180" s="40"/>
      <c r="B180" s="41"/>
      <c r="C180" s="42"/>
      <c r="D180" s="220" t="s">
        <v>170</v>
      </c>
      <c r="E180" s="42"/>
      <c r="F180" s="221" t="s">
        <v>308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170</v>
      </c>
      <c r="AU180" s="19" t="s">
        <v>84</v>
      </c>
    </row>
    <row r="181" s="13" customFormat="1">
      <c r="A181" s="13"/>
      <c r="B181" s="227"/>
      <c r="C181" s="228"/>
      <c r="D181" s="225" t="s">
        <v>181</v>
      </c>
      <c r="E181" s="229" t="s">
        <v>28</v>
      </c>
      <c r="F181" s="230" t="s">
        <v>107</v>
      </c>
      <c r="G181" s="228"/>
      <c r="H181" s="231">
        <v>1364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181</v>
      </c>
      <c r="AU181" s="237" t="s">
        <v>84</v>
      </c>
      <c r="AV181" s="13" t="s">
        <v>84</v>
      </c>
      <c r="AW181" s="13" t="s">
        <v>35</v>
      </c>
      <c r="AX181" s="13" t="s">
        <v>82</v>
      </c>
      <c r="AY181" s="237" t="s">
        <v>160</v>
      </c>
    </row>
    <row r="182" s="2" customFormat="1" ht="49.05" customHeight="1">
      <c r="A182" s="40"/>
      <c r="B182" s="41"/>
      <c r="C182" s="207" t="s">
        <v>309</v>
      </c>
      <c r="D182" s="207" t="s">
        <v>163</v>
      </c>
      <c r="E182" s="208" t="s">
        <v>310</v>
      </c>
      <c r="F182" s="209" t="s">
        <v>311</v>
      </c>
      <c r="G182" s="210" t="s">
        <v>166</v>
      </c>
      <c r="H182" s="211">
        <v>1364</v>
      </c>
      <c r="I182" s="212"/>
      <c r="J182" s="213">
        <f>ROUND(I182*H182,2)</f>
        <v>0</v>
      </c>
      <c r="K182" s="209" t="s">
        <v>167</v>
      </c>
      <c r="L182" s="46"/>
      <c r="M182" s="214" t="s">
        <v>28</v>
      </c>
      <c r="N182" s="215" t="s">
        <v>45</v>
      </c>
      <c r="O182" s="86"/>
      <c r="P182" s="216">
        <f>O182*H182</f>
        <v>0</v>
      </c>
      <c r="Q182" s="216">
        <v>0.10373</v>
      </c>
      <c r="R182" s="216">
        <f>Q182*H182</f>
        <v>141.48772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168</v>
      </c>
      <c r="AT182" s="218" t="s">
        <v>163</v>
      </c>
      <c r="AU182" s="218" t="s">
        <v>84</v>
      </c>
      <c r="AY182" s="19" t="s">
        <v>160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82</v>
      </c>
      <c r="BK182" s="219">
        <f>ROUND(I182*H182,2)</f>
        <v>0</v>
      </c>
      <c r="BL182" s="19" t="s">
        <v>168</v>
      </c>
      <c r="BM182" s="218" t="s">
        <v>312</v>
      </c>
    </row>
    <row r="183" s="2" customFormat="1">
      <c r="A183" s="40"/>
      <c r="B183" s="41"/>
      <c r="C183" s="42"/>
      <c r="D183" s="220" t="s">
        <v>170</v>
      </c>
      <c r="E183" s="42"/>
      <c r="F183" s="221" t="s">
        <v>313</v>
      </c>
      <c r="G183" s="42"/>
      <c r="H183" s="42"/>
      <c r="I183" s="222"/>
      <c r="J183" s="42"/>
      <c r="K183" s="42"/>
      <c r="L183" s="46"/>
      <c r="M183" s="223"/>
      <c r="N183" s="224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170</v>
      </c>
      <c r="AU183" s="19" t="s">
        <v>84</v>
      </c>
    </row>
    <row r="184" s="14" customFormat="1">
      <c r="A184" s="14"/>
      <c r="B184" s="238"/>
      <c r="C184" s="239"/>
      <c r="D184" s="225" t="s">
        <v>181</v>
      </c>
      <c r="E184" s="240" t="s">
        <v>28</v>
      </c>
      <c r="F184" s="241" t="s">
        <v>188</v>
      </c>
      <c r="G184" s="239"/>
      <c r="H184" s="240" t="s">
        <v>28</v>
      </c>
      <c r="I184" s="242"/>
      <c r="J184" s="239"/>
      <c r="K184" s="239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181</v>
      </c>
      <c r="AU184" s="247" t="s">
        <v>84</v>
      </c>
      <c r="AV184" s="14" t="s">
        <v>82</v>
      </c>
      <c r="AW184" s="14" t="s">
        <v>35</v>
      </c>
      <c r="AX184" s="14" t="s">
        <v>74</v>
      </c>
      <c r="AY184" s="247" t="s">
        <v>160</v>
      </c>
    </row>
    <row r="185" s="14" customFormat="1">
      <c r="A185" s="14"/>
      <c r="B185" s="238"/>
      <c r="C185" s="239"/>
      <c r="D185" s="225" t="s">
        <v>181</v>
      </c>
      <c r="E185" s="240" t="s">
        <v>28</v>
      </c>
      <c r="F185" s="241" t="s">
        <v>189</v>
      </c>
      <c r="G185" s="239"/>
      <c r="H185" s="240" t="s">
        <v>28</v>
      </c>
      <c r="I185" s="242"/>
      <c r="J185" s="239"/>
      <c r="K185" s="239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181</v>
      </c>
      <c r="AU185" s="247" t="s">
        <v>84</v>
      </c>
      <c r="AV185" s="14" t="s">
        <v>82</v>
      </c>
      <c r="AW185" s="14" t="s">
        <v>35</v>
      </c>
      <c r="AX185" s="14" t="s">
        <v>74</v>
      </c>
      <c r="AY185" s="247" t="s">
        <v>160</v>
      </c>
    </row>
    <row r="186" s="14" customFormat="1">
      <c r="A186" s="14"/>
      <c r="B186" s="238"/>
      <c r="C186" s="239"/>
      <c r="D186" s="225" t="s">
        <v>181</v>
      </c>
      <c r="E186" s="240" t="s">
        <v>28</v>
      </c>
      <c r="F186" s="241" t="s">
        <v>282</v>
      </c>
      <c r="G186" s="239"/>
      <c r="H186" s="240" t="s">
        <v>28</v>
      </c>
      <c r="I186" s="242"/>
      <c r="J186" s="239"/>
      <c r="K186" s="239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181</v>
      </c>
      <c r="AU186" s="247" t="s">
        <v>84</v>
      </c>
      <c r="AV186" s="14" t="s">
        <v>82</v>
      </c>
      <c r="AW186" s="14" t="s">
        <v>35</v>
      </c>
      <c r="AX186" s="14" t="s">
        <v>74</v>
      </c>
      <c r="AY186" s="247" t="s">
        <v>160</v>
      </c>
    </row>
    <row r="187" s="13" customFormat="1">
      <c r="A187" s="13"/>
      <c r="B187" s="227"/>
      <c r="C187" s="228"/>
      <c r="D187" s="225" t="s">
        <v>181</v>
      </c>
      <c r="E187" s="229" t="s">
        <v>28</v>
      </c>
      <c r="F187" s="230" t="s">
        <v>314</v>
      </c>
      <c r="G187" s="228"/>
      <c r="H187" s="231">
        <v>1364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181</v>
      </c>
      <c r="AU187" s="237" t="s">
        <v>84</v>
      </c>
      <c r="AV187" s="13" t="s">
        <v>84</v>
      </c>
      <c r="AW187" s="13" t="s">
        <v>35</v>
      </c>
      <c r="AX187" s="13" t="s">
        <v>74</v>
      </c>
      <c r="AY187" s="237" t="s">
        <v>160</v>
      </c>
    </row>
    <row r="188" s="15" customFormat="1">
      <c r="A188" s="15"/>
      <c r="B188" s="248"/>
      <c r="C188" s="249"/>
      <c r="D188" s="225" t="s">
        <v>181</v>
      </c>
      <c r="E188" s="250" t="s">
        <v>107</v>
      </c>
      <c r="F188" s="251" t="s">
        <v>233</v>
      </c>
      <c r="G188" s="249"/>
      <c r="H188" s="252">
        <v>1364</v>
      </c>
      <c r="I188" s="253"/>
      <c r="J188" s="249"/>
      <c r="K188" s="249"/>
      <c r="L188" s="254"/>
      <c r="M188" s="255"/>
      <c r="N188" s="256"/>
      <c r="O188" s="256"/>
      <c r="P188" s="256"/>
      <c r="Q188" s="256"/>
      <c r="R188" s="256"/>
      <c r="S188" s="256"/>
      <c r="T188" s="25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8" t="s">
        <v>181</v>
      </c>
      <c r="AU188" s="258" t="s">
        <v>84</v>
      </c>
      <c r="AV188" s="15" t="s">
        <v>168</v>
      </c>
      <c r="AW188" s="15" t="s">
        <v>35</v>
      </c>
      <c r="AX188" s="15" t="s">
        <v>82</v>
      </c>
      <c r="AY188" s="258" t="s">
        <v>160</v>
      </c>
    </row>
    <row r="189" s="2" customFormat="1" ht="78" customHeight="1">
      <c r="A189" s="40"/>
      <c r="B189" s="41"/>
      <c r="C189" s="207" t="s">
        <v>315</v>
      </c>
      <c r="D189" s="207" t="s">
        <v>163</v>
      </c>
      <c r="E189" s="208" t="s">
        <v>316</v>
      </c>
      <c r="F189" s="209" t="s">
        <v>317</v>
      </c>
      <c r="G189" s="210" t="s">
        <v>166</v>
      </c>
      <c r="H189" s="211">
        <v>77</v>
      </c>
      <c r="I189" s="212"/>
      <c r="J189" s="213">
        <f>ROUND(I189*H189,2)</f>
        <v>0</v>
      </c>
      <c r="K189" s="209" t="s">
        <v>167</v>
      </c>
      <c r="L189" s="46"/>
      <c r="M189" s="214" t="s">
        <v>28</v>
      </c>
      <c r="N189" s="215" t="s">
        <v>45</v>
      </c>
      <c r="O189" s="86"/>
      <c r="P189" s="216">
        <f>O189*H189</f>
        <v>0</v>
      </c>
      <c r="Q189" s="216">
        <v>0.10362</v>
      </c>
      <c r="R189" s="216">
        <f>Q189*H189</f>
        <v>7.9787400000000002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168</v>
      </c>
      <c r="AT189" s="218" t="s">
        <v>163</v>
      </c>
      <c r="AU189" s="218" t="s">
        <v>84</v>
      </c>
      <c r="AY189" s="19" t="s">
        <v>160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82</v>
      </c>
      <c r="BK189" s="219">
        <f>ROUND(I189*H189,2)</f>
        <v>0</v>
      </c>
      <c r="BL189" s="19" t="s">
        <v>168</v>
      </c>
      <c r="BM189" s="218" t="s">
        <v>318</v>
      </c>
    </row>
    <row r="190" s="2" customFormat="1">
      <c r="A190" s="40"/>
      <c r="B190" s="41"/>
      <c r="C190" s="42"/>
      <c r="D190" s="220" t="s">
        <v>170</v>
      </c>
      <c r="E190" s="42"/>
      <c r="F190" s="221" t="s">
        <v>319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170</v>
      </c>
      <c r="AU190" s="19" t="s">
        <v>84</v>
      </c>
    </row>
    <row r="191" s="13" customFormat="1">
      <c r="A191" s="13"/>
      <c r="B191" s="227"/>
      <c r="C191" s="228"/>
      <c r="D191" s="225" t="s">
        <v>181</v>
      </c>
      <c r="E191" s="229" t="s">
        <v>28</v>
      </c>
      <c r="F191" s="230" t="s">
        <v>121</v>
      </c>
      <c r="G191" s="228"/>
      <c r="H191" s="231">
        <v>77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181</v>
      </c>
      <c r="AU191" s="237" t="s">
        <v>84</v>
      </c>
      <c r="AV191" s="13" t="s">
        <v>84</v>
      </c>
      <c r="AW191" s="13" t="s">
        <v>35</v>
      </c>
      <c r="AX191" s="13" t="s">
        <v>82</v>
      </c>
      <c r="AY191" s="237" t="s">
        <v>160</v>
      </c>
    </row>
    <row r="192" s="2" customFormat="1" ht="21.75" customHeight="1">
      <c r="A192" s="40"/>
      <c r="B192" s="41"/>
      <c r="C192" s="259" t="s">
        <v>320</v>
      </c>
      <c r="D192" s="259" t="s">
        <v>258</v>
      </c>
      <c r="E192" s="260" t="s">
        <v>321</v>
      </c>
      <c r="F192" s="261" t="s">
        <v>322</v>
      </c>
      <c r="G192" s="262" t="s">
        <v>166</v>
      </c>
      <c r="H192" s="263">
        <v>79.310000000000002</v>
      </c>
      <c r="I192" s="264"/>
      <c r="J192" s="265">
        <f>ROUND(I192*H192,2)</f>
        <v>0</v>
      </c>
      <c r="K192" s="261" t="s">
        <v>28</v>
      </c>
      <c r="L192" s="266"/>
      <c r="M192" s="267" t="s">
        <v>28</v>
      </c>
      <c r="N192" s="268" t="s">
        <v>45</v>
      </c>
      <c r="O192" s="86"/>
      <c r="P192" s="216">
        <f>O192*H192</f>
        <v>0</v>
      </c>
      <c r="Q192" s="216">
        <v>0.17599999999999999</v>
      </c>
      <c r="R192" s="216">
        <f>Q192*H192</f>
        <v>13.95856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261</v>
      </c>
      <c r="AT192" s="218" t="s">
        <v>258</v>
      </c>
      <c r="AU192" s="218" t="s">
        <v>84</v>
      </c>
      <c r="AY192" s="19" t="s">
        <v>160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82</v>
      </c>
      <c r="BK192" s="219">
        <f>ROUND(I192*H192,2)</f>
        <v>0</v>
      </c>
      <c r="BL192" s="19" t="s">
        <v>168</v>
      </c>
      <c r="BM192" s="218" t="s">
        <v>323</v>
      </c>
    </row>
    <row r="193" s="13" customFormat="1">
      <c r="A193" s="13"/>
      <c r="B193" s="227"/>
      <c r="C193" s="228"/>
      <c r="D193" s="225" t="s">
        <v>181</v>
      </c>
      <c r="E193" s="229" t="s">
        <v>28</v>
      </c>
      <c r="F193" s="230" t="s">
        <v>324</v>
      </c>
      <c r="G193" s="228"/>
      <c r="H193" s="231">
        <v>79.310000000000002</v>
      </c>
      <c r="I193" s="232"/>
      <c r="J193" s="228"/>
      <c r="K193" s="228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181</v>
      </c>
      <c r="AU193" s="237" t="s">
        <v>84</v>
      </c>
      <c r="AV193" s="13" t="s">
        <v>84</v>
      </c>
      <c r="AW193" s="13" t="s">
        <v>35</v>
      </c>
      <c r="AX193" s="13" t="s">
        <v>82</v>
      </c>
      <c r="AY193" s="237" t="s">
        <v>160</v>
      </c>
    </row>
    <row r="194" s="12" customFormat="1" ht="22.8" customHeight="1">
      <c r="A194" s="12"/>
      <c r="B194" s="191"/>
      <c r="C194" s="192"/>
      <c r="D194" s="193" t="s">
        <v>73</v>
      </c>
      <c r="E194" s="205" t="s">
        <v>261</v>
      </c>
      <c r="F194" s="205" t="s">
        <v>325</v>
      </c>
      <c r="G194" s="192"/>
      <c r="H194" s="192"/>
      <c r="I194" s="195"/>
      <c r="J194" s="206">
        <f>BK194</f>
        <v>0</v>
      </c>
      <c r="K194" s="192"/>
      <c r="L194" s="197"/>
      <c r="M194" s="198"/>
      <c r="N194" s="199"/>
      <c r="O194" s="199"/>
      <c r="P194" s="200">
        <f>SUM(P195:P208)</f>
        <v>0</v>
      </c>
      <c r="Q194" s="199"/>
      <c r="R194" s="200">
        <f>SUM(R195:R208)</f>
        <v>9.8436678400000002</v>
      </c>
      <c r="S194" s="199"/>
      <c r="T194" s="201">
        <f>SUM(T195:T208)</f>
        <v>3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2" t="s">
        <v>82</v>
      </c>
      <c r="AT194" s="203" t="s">
        <v>73</v>
      </c>
      <c r="AU194" s="203" t="s">
        <v>82</v>
      </c>
      <c r="AY194" s="202" t="s">
        <v>160</v>
      </c>
      <c r="BK194" s="204">
        <f>SUM(BK195:BK208)</f>
        <v>0</v>
      </c>
    </row>
    <row r="195" s="2" customFormat="1" ht="44.25" customHeight="1">
      <c r="A195" s="40"/>
      <c r="B195" s="41"/>
      <c r="C195" s="207" t="s">
        <v>326</v>
      </c>
      <c r="D195" s="207" t="s">
        <v>163</v>
      </c>
      <c r="E195" s="208" t="s">
        <v>327</v>
      </c>
      <c r="F195" s="209" t="s">
        <v>328</v>
      </c>
      <c r="G195" s="210" t="s">
        <v>196</v>
      </c>
      <c r="H195" s="211">
        <v>0.48399999999999999</v>
      </c>
      <c r="I195" s="212"/>
      <c r="J195" s="213">
        <f>ROUND(I195*H195,2)</f>
        <v>0</v>
      </c>
      <c r="K195" s="209" t="s">
        <v>167</v>
      </c>
      <c r="L195" s="46"/>
      <c r="M195" s="214" t="s">
        <v>28</v>
      </c>
      <c r="N195" s="215" t="s">
        <v>45</v>
      </c>
      <c r="O195" s="86"/>
      <c r="P195" s="216">
        <f>O195*H195</f>
        <v>0</v>
      </c>
      <c r="Q195" s="216">
        <v>2.4775800000000001</v>
      </c>
      <c r="R195" s="216">
        <f>Q195*H195</f>
        <v>1.19914872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168</v>
      </c>
      <c r="AT195" s="218" t="s">
        <v>163</v>
      </c>
      <c r="AU195" s="218" t="s">
        <v>84</v>
      </c>
      <c r="AY195" s="19" t="s">
        <v>160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82</v>
      </c>
      <c r="BK195" s="219">
        <f>ROUND(I195*H195,2)</f>
        <v>0</v>
      </c>
      <c r="BL195" s="19" t="s">
        <v>168</v>
      </c>
      <c r="BM195" s="218" t="s">
        <v>329</v>
      </c>
    </row>
    <row r="196" s="2" customFormat="1">
      <c r="A196" s="40"/>
      <c r="B196" s="41"/>
      <c r="C196" s="42"/>
      <c r="D196" s="220" t="s">
        <v>170</v>
      </c>
      <c r="E196" s="42"/>
      <c r="F196" s="221" t="s">
        <v>330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170</v>
      </c>
      <c r="AU196" s="19" t="s">
        <v>84</v>
      </c>
    </row>
    <row r="197" s="14" customFormat="1">
      <c r="A197" s="14"/>
      <c r="B197" s="238"/>
      <c r="C197" s="239"/>
      <c r="D197" s="225" t="s">
        <v>181</v>
      </c>
      <c r="E197" s="240" t="s">
        <v>28</v>
      </c>
      <c r="F197" s="241" t="s">
        <v>199</v>
      </c>
      <c r="G197" s="239"/>
      <c r="H197" s="240" t="s">
        <v>28</v>
      </c>
      <c r="I197" s="242"/>
      <c r="J197" s="239"/>
      <c r="K197" s="239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181</v>
      </c>
      <c r="AU197" s="247" t="s">
        <v>84</v>
      </c>
      <c r="AV197" s="14" t="s">
        <v>82</v>
      </c>
      <c r="AW197" s="14" t="s">
        <v>35</v>
      </c>
      <c r="AX197" s="14" t="s">
        <v>74</v>
      </c>
      <c r="AY197" s="247" t="s">
        <v>160</v>
      </c>
    </row>
    <row r="198" s="13" customFormat="1">
      <c r="A198" s="13"/>
      <c r="B198" s="227"/>
      <c r="C198" s="228"/>
      <c r="D198" s="225" t="s">
        <v>181</v>
      </c>
      <c r="E198" s="229" t="s">
        <v>28</v>
      </c>
      <c r="F198" s="230" t="s">
        <v>331</v>
      </c>
      <c r="G198" s="228"/>
      <c r="H198" s="231">
        <v>0.48399999999999999</v>
      </c>
      <c r="I198" s="232"/>
      <c r="J198" s="228"/>
      <c r="K198" s="228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181</v>
      </c>
      <c r="AU198" s="237" t="s">
        <v>84</v>
      </c>
      <c r="AV198" s="13" t="s">
        <v>84</v>
      </c>
      <c r="AW198" s="13" t="s">
        <v>35</v>
      </c>
      <c r="AX198" s="13" t="s">
        <v>82</v>
      </c>
      <c r="AY198" s="237" t="s">
        <v>160</v>
      </c>
    </row>
    <row r="199" s="2" customFormat="1" ht="44.25" customHeight="1">
      <c r="A199" s="40"/>
      <c r="B199" s="41"/>
      <c r="C199" s="207" t="s">
        <v>332</v>
      </c>
      <c r="D199" s="207" t="s">
        <v>163</v>
      </c>
      <c r="E199" s="208" t="s">
        <v>333</v>
      </c>
      <c r="F199" s="209" t="s">
        <v>334</v>
      </c>
      <c r="G199" s="210" t="s">
        <v>196</v>
      </c>
      <c r="H199" s="211">
        <v>0.88400000000000001</v>
      </c>
      <c r="I199" s="212"/>
      <c r="J199" s="213">
        <f>ROUND(I199*H199,2)</f>
        <v>0</v>
      </c>
      <c r="K199" s="209" t="s">
        <v>167</v>
      </c>
      <c r="L199" s="46"/>
      <c r="M199" s="214" t="s">
        <v>28</v>
      </c>
      <c r="N199" s="215" t="s">
        <v>45</v>
      </c>
      <c r="O199" s="86"/>
      <c r="P199" s="216">
        <f>O199*H199</f>
        <v>0</v>
      </c>
      <c r="Q199" s="216">
        <v>2.4775800000000001</v>
      </c>
      <c r="R199" s="216">
        <f>Q199*H199</f>
        <v>2.1901807200000003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168</v>
      </c>
      <c r="AT199" s="218" t="s">
        <v>163</v>
      </c>
      <c r="AU199" s="218" t="s">
        <v>84</v>
      </c>
      <c r="AY199" s="19" t="s">
        <v>160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82</v>
      </c>
      <c r="BK199" s="219">
        <f>ROUND(I199*H199,2)</f>
        <v>0</v>
      </c>
      <c r="BL199" s="19" t="s">
        <v>168</v>
      </c>
      <c r="BM199" s="218" t="s">
        <v>335</v>
      </c>
    </row>
    <row r="200" s="2" customFormat="1">
      <c r="A200" s="40"/>
      <c r="B200" s="41"/>
      <c r="C200" s="42"/>
      <c r="D200" s="220" t="s">
        <v>170</v>
      </c>
      <c r="E200" s="42"/>
      <c r="F200" s="221" t="s">
        <v>336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170</v>
      </c>
      <c r="AU200" s="19" t="s">
        <v>84</v>
      </c>
    </row>
    <row r="201" s="14" customFormat="1">
      <c r="A201" s="14"/>
      <c r="B201" s="238"/>
      <c r="C201" s="239"/>
      <c r="D201" s="225" t="s">
        <v>181</v>
      </c>
      <c r="E201" s="240" t="s">
        <v>28</v>
      </c>
      <c r="F201" s="241" t="s">
        <v>199</v>
      </c>
      <c r="G201" s="239"/>
      <c r="H201" s="240" t="s">
        <v>28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181</v>
      </c>
      <c r="AU201" s="247" t="s">
        <v>84</v>
      </c>
      <c r="AV201" s="14" t="s">
        <v>82</v>
      </c>
      <c r="AW201" s="14" t="s">
        <v>35</v>
      </c>
      <c r="AX201" s="14" t="s">
        <v>74</v>
      </c>
      <c r="AY201" s="247" t="s">
        <v>160</v>
      </c>
    </row>
    <row r="202" s="13" customFormat="1">
      <c r="A202" s="13"/>
      <c r="B202" s="227"/>
      <c r="C202" s="228"/>
      <c r="D202" s="225" t="s">
        <v>181</v>
      </c>
      <c r="E202" s="229" t="s">
        <v>28</v>
      </c>
      <c r="F202" s="230" t="s">
        <v>337</v>
      </c>
      <c r="G202" s="228"/>
      <c r="H202" s="231">
        <v>0.88400000000000001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181</v>
      </c>
      <c r="AU202" s="237" t="s">
        <v>84</v>
      </c>
      <c r="AV202" s="13" t="s">
        <v>84</v>
      </c>
      <c r="AW202" s="13" t="s">
        <v>35</v>
      </c>
      <c r="AX202" s="13" t="s">
        <v>82</v>
      </c>
      <c r="AY202" s="237" t="s">
        <v>160</v>
      </c>
    </row>
    <row r="203" s="2" customFormat="1" ht="33" customHeight="1">
      <c r="A203" s="40"/>
      <c r="B203" s="41"/>
      <c r="C203" s="207" t="s">
        <v>113</v>
      </c>
      <c r="D203" s="207" t="s">
        <v>163</v>
      </c>
      <c r="E203" s="208" t="s">
        <v>338</v>
      </c>
      <c r="F203" s="209" t="s">
        <v>339</v>
      </c>
      <c r="G203" s="210" t="s">
        <v>166</v>
      </c>
      <c r="H203" s="211">
        <v>8.9760000000000009</v>
      </c>
      <c r="I203" s="212"/>
      <c r="J203" s="213">
        <f>ROUND(I203*H203,2)</f>
        <v>0</v>
      </c>
      <c r="K203" s="209" t="s">
        <v>340</v>
      </c>
      <c r="L203" s="46"/>
      <c r="M203" s="214" t="s">
        <v>28</v>
      </c>
      <c r="N203" s="215" t="s">
        <v>45</v>
      </c>
      <c r="O203" s="86"/>
      <c r="P203" s="216">
        <f>O203*H203</f>
        <v>0</v>
      </c>
      <c r="Q203" s="216">
        <v>0.0046499999999999996</v>
      </c>
      <c r="R203" s="216">
        <f>Q203*H203</f>
        <v>0.041738400000000002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168</v>
      </c>
      <c r="AT203" s="218" t="s">
        <v>163</v>
      </c>
      <c r="AU203" s="218" t="s">
        <v>84</v>
      </c>
      <c r="AY203" s="19" t="s">
        <v>160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82</v>
      </c>
      <c r="BK203" s="219">
        <f>ROUND(I203*H203,2)</f>
        <v>0</v>
      </c>
      <c r="BL203" s="19" t="s">
        <v>168</v>
      </c>
      <c r="BM203" s="218" t="s">
        <v>341</v>
      </c>
    </row>
    <row r="204" s="14" customFormat="1">
      <c r="A204" s="14"/>
      <c r="B204" s="238"/>
      <c r="C204" s="239"/>
      <c r="D204" s="225" t="s">
        <v>181</v>
      </c>
      <c r="E204" s="240" t="s">
        <v>28</v>
      </c>
      <c r="F204" s="241" t="s">
        <v>199</v>
      </c>
      <c r="G204" s="239"/>
      <c r="H204" s="240" t="s">
        <v>28</v>
      </c>
      <c r="I204" s="242"/>
      <c r="J204" s="239"/>
      <c r="K204" s="239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181</v>
      </c>
      <c r="AU204" s="247" t="s">
        <v>84</v>
      </c>
      <c r="AV204" s="14" t="s">
        <v>82</v>
      </c>
      <c r="AW204" s="14" t="s">
        <v>35</v>
      </c>
      <c r="AX204" s="14" t="s">
        <v>74</v>
      </c>
      <c r="AY204" s="247" t="s">
        <v>160</v>
      </c>
    </row>
    <row r="205" s="13" customFormat="1">
      <c r="A205" s="13"/>
      <c r="B205" s="227"/>
      <c r="C205" s="228"/>
      <c r="D205" s="225" t="s">
        <v>181</v>
      </c>
      <c r="E205" s="229" t="s">
        <v>28</v>
      </c>
      <c r="F205" s="230" t="s">
        <v>342</v>
      </c>
      <c r="G205" s="228"/>
      <c r="H205" s="231">
        <v>8.9760000000000009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181</v>
      </c>
      <c r="AU205" s="237" t="s">
        <v>84</v>
      </c>
      <c r="AV205" s="13" t="s">
        <v>84</v>
      </c>
      <c r="AW205" s="13" t="s">
        <v>35</v>
      </c>
      <c r="AX205" s="13" t="s">
        <v>82</v>
      </c>
      <c r="AY205" s="237" t="s">
        <v>160</v>
      </c>
    </row>
    <row r="206" s="2" customFormat="1" ht="37.8" customHeight="1">
      <c r="A206" s="40"/>
      <c r="B206" s="41"/>
      <c r="C206" s="207" t="s">
        <v>343</v>
      </c>
      <c r="D206" s="207" t="s">
        <v>163</v>
      </c>
      <c r="E206" s="208" t="s">
        <v>344</v>
      </c>
      <c r="F206" s="209" t="s">
        <v>345</v>
      </c>
      <c r="G206" s="210" t="s">
        <v>254</v>
      </c>
      <c r="H206" s="211">
        <v>10</v>
      </c>
      <c r="I206" s="212"/>
      <c r="J206" s="213">
        <f>ROUND(I206*H206,2)</f>
        <v>0</v>
      </c>
      <c r="K206" s="209" t="s">
        <v>167</v>
      </c>
      <c r="L206" s="46"/>
      <c r="M206" s="214" t="s">
        <v>28</v>
      </c>
      <c r="N206" s="215" t="s">
        <v>45</v>
      </c>
      <c r="O206" s="86"/>
      <c r="P206" s="216">
        <f>O206*H206</f>
        <v>0</v>
      </c>
      <c r="Q206" s="216">
        <v>0.53325999999999996</v>
      </c>
      <c r="R206" s="216">
        <f>Q206*H206</f>
        <v>5.3325999999999993</v>
      </c>
      <c r="S206" s="216">
        <v>0.29999999999999999</v>
      </c>
      <c r="T206" s="217">
        <f>S206*H206</f>
        <v>3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168</v>
      </c>
      <c r="AT206" s="218" t="s">
        <v>163</v>
      </c>
      <c r="AU206" s="218" t="s">
        <v>84</v>
      </c>
      <c r="AY206" s="19" t="s">
        <v>160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82</v>
      </c>
      <c r="BK206" s="219">
        <f>ROUND(I206*H206,2)</f>
        <v>0</v>
      </c>
      <c r="BL206" s="19" t="s">
        <v>168</v>
      </c>
      <c r="BM206" s="218" t="s">
        <v>346</v>
      </c>
    </row>
    <row r="207" s="2" customFormat="1">
      <c r="A207" s="40"/>
      <c r="B207" s="41"/>
      <c r="C207" s="42"/>
      <c r="D207" s="220" t="s">
        <v>170</v>
      </c>
      <c r="E207" s="42"/>
      <c r="F207" s="221" t="s">
        <v>347</v>
      </c>
      <c r="G207" s="42"/>
      <c r="H207" s="42"/>
      <c r="I207" s="222"/>
      <c r="J207" s="42"/>
      <c r="K207" s="42"/>
      <c r="L207" s="46"/>
      <c r="M207" s="223"/>
      <c r="N207" s="22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170</v>
      </c>
      <c r="AU207" s="19" t="s">
        <v>84</v>
      </c>
    </row>
    <row r="208" s="2" customFormat="1" ht="24.15" customHeight="1">
      <c r="A208" s="40"/>
      <c r="B208" s="41"/>
      <c r="C208" s="259" t="s">
        <v>348</v>
      </c>
      <c r="D208" s="259" t="s">
        <v>258</v>
      </c>
      <c r="E208" s="260" t="s">
        <v>349</v>
      </c>
      <c r="F208" s="261" t="s">
        <v>350</v>
      </c>
      <c r="G208" s="262" t="s">
        <v>254</v>
      </c>
      <c r="H208" s="263">
        <v>10</v>
      </c>
      <c r="I208" s="264"/>
      <c r="J208" s="265">
        <f>ROUND(I208*H208,2)</f>
        <v>0</v>
      </c>
      <c r="K208" s="261" t="s">
        <v>167</v>
      </c>
      <c r="L208" s="266"/>
      <c r="M208" s="267" t="s">
        <v>28</v>
      </c>
      <c r="N208" s="268" t="s">
        <v>45</v>
      </c>
      <c r="O208" s="86"/>
      <c r="P208" s="216">
        <f>O208*H208</f>
        <v>0</v>
      </c>
      <c r="Q208" s="216">
        <v>0.108</v>
      </c>
      <c r="R208" s="216">
        <f>Q208*H208</f>
        <v>1.0800000000000001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261</v>
      </c>
      <c r="AT208" s="218" t="s">
        <v>258</v>
      </c>
      <c r="AU208" s="218" t="s">
        <v>84</v>
      </c>
      <c r="AY208" s="19" t="s">
        <v>160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82</v>
      </c>
      <c r="BK208" s="219">
        <f>ROUND(I208*H208,2)</f>
        <v>0</v>
      </c>
      <c r="BL208" s="19" t="s">
        <v>168</v>
      </c>
      <c r="BM208" s="218" t="s">
        <v>351</v>
      </c>
    </row>
    <row r="209" s="12" customFormat="1" ht="22.8" customHeight="1">
      <c r="A209" s="12"/>
      <c r="B209" s="191"/>
      <c r="C209" s="192"/>
      <c r="D209" s="193" t="s">
        <v>73</v>
      </c>
      <c r="E209" s="205" t="s">
        <v>352</v>
      </c>
      <c r="F209" s="205" t="s">
        <v>353</v>
      </c>
      <c r="G209" s="192"/>
      <c r="H209" s="192"/>
      <c r="I209" s="195"/>
      <c r="J209" s="206">
        <f>BK209</f>
        <v>0</v>
      </c>
      <c r="K209" s="192"/>
      <c r="L209" s="197"/>
      <c r="M209" s="198"/>
      <c r="N209" s="199"/>
      <c r="O209" s="199"/>
      <c r="P209" s="200">
        <f>SUM(P210:P211)</f>
        <v>0</v>
      </c>
      <c r="Q209" s="199"/>
      <c r="R209" s="200">
        <f>SUM(R210:R211)</f>
        <v>0</v>
      </c>
      <c r="S209" s="199"/>
      <c r="T209" s="201">
        <f>SUM(T210:T211)</f>
        <v>10.542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2" t="s">
        <v>82</v>
      </c>
      <c r="AT209" s="203" t="s">
        <v>73</v>
      </c>
      <c r="AU209" s="203" t="s">
        <v>82</v>
      </c>
      <c r="AY209" s="202" t="s">
        <v>160</v>
      </c>
      <c r="BK209" s="204">
        <f>SUM(BK210:BK211)</f>
        <v>0</v>
      </c>
    </row>
    <row r="210" s="2" customFormat="1" ht="55.5" customHeight="1">
      <c r="A210" s="40"/>
      <c r="B210" s="41"/>
      <c r="C210" s="207" t="s">
        <v>354</v>
      </c>
      <c r="D210" s="207" t="s">
        <v>163</v>
      </c>
      <c r="E210" s="208" t="s">
        <v>355</v>
      </c>
      <c r="F210" s="209" t="s">
        <v>356</v>
      </c>
      <c r="G210" s="210" t="s">
        <v>185</v>
      </c>
      <c r="H210" s="211">
        <v>14</v>
      </c>
      <c r="I210" s="212"/>
      <c r="J210" s="213">
        <f>ROUND(I210*H210,2)</f>
        <v>0</v>
      </c>
      <c r="K210" s="209" t="s">
        <v>167</v>
      </c>
      <c r="L210" s="46"/>
      <c r="M210" s="214" t="s">
        <v>28</v>
      </c>
      <c r="N210" s="215" t="s">
        <v>45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0.753</v>
      </c>
      <c r="T210" s="217">
        <f>S210*H210</f>
        <v>10.542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168</v>
      </c>
      <c r="AT210" s="218" t="s">
        <v>163</v>
      </c>
      <c r="AU210" s="218" t="s">
        <v>84</v>
      </c>
      <c r="AY210" s="19" t="s">
        <v>160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82</v>
      </c>
      <c r="BK210" s="219">
        <f>ROUND(I210*H210,2)</f>
        <v>0</v>
      </c>
      <c r="BL210" s="19" t="s">
        <v>168</v>
      </c>
      <c r="BM210" s="218" t="s">
        <v>357</v>
      </c>
    </row>
    <row r="211" s="2" customFormat="1">
      <c r="A211" s="40"/>
      <c r="B211" s="41"/>
      <c r="C211" s="42"/>
      <c r="D211" s="220" t="s">
        <v>170</v>
      </c>
      <c r="E211" s="42"/>
      <c r="F211" s="221" t="s">
        <v>358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170</v>
      </c>
      <c r="AU211" s="19" t="s">
        <v>84</v>
      </c>
    </row>
    <row r="212" s="12" customFormat="1" ht="22.8" customHeight="1">
      <c r="A212" s="12"/>
      <c r="B212" s="191"/>
      <c r="C212" s="192"/>
      <c r="D212" s="193" t="s">
        <v>73</v>
      </c>
      <c r="E212" s="205" t="s">
        <v>162</v>
      </c>
      <c r="F212" s="205" t="s">
        <v>359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SUM(P213:P342)</f>
        <v>0</v>
      </c>
      <c r="Q212" s="199"/>
      <c r="R212" s="200">
        <f>SUM(R213:R342)</f>
        <v>311.41174789999997</v>
      </c>
      <c r="S212" s="199"/>
      <c r="T212" s="201">
        <f>SUM(T213:T342)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82</v>
      </c>
      <c r="AT212" s="203" t="s">
        <v>73</v>
      </c>
      <c r="AU212" s="203" t="s">
        <v>82</v>
      </c>
      <c r="AY212" s="202" t="s">
        <v>160</v>
      </c>
      <c r="BK212" s="204">
        <f>SUM(BK213:BK342)</f>
        <v>0</v>
      </c>
    </row>
    <row r="213" s="2" customFormat="1" ht="24.15" customHeight="1">
      <c r="A213" s="40"/>
      <c r="B213" s="41"/>
      <c r="C213" s="207" t="s">
        <v>360</v>
      </c>
      <c r="D213" s="207" t="s">
        <v>163</v>
      </c>
      <c r="E213" s="208" t="s">
        <v>361</v>
      </c>
      <c r="F213" s="209" t="s">
        <v>362</v>
      </c>
      <c r="G213" s="210" t="s">
        <v>254</v>
      </c>
      <c r="H213" s="211">
        <v>7</v>
      </c>
      <c r="I213" s="212"/>
      <c r="J213" s="213">
        <f>ROUND(I213*H213,2)</f>
        <v>0</v>
      </c>
      <c r="K213" s="209" t="s">
        <v>167</v>
      </c>
      <c r="L213" s="46"/>
      <c r="M213" s="214" t="s">
        <v>28</v>
      </c>
      <c r="N213" s="215" t="s">
        <v>45</v>
      </c>
      <c r="O213" s="86"/>
      <c r="P213" s="216">
        <f>O213*H213</f>
        <v>0</v>
      </c>
      <c r="Q213" s="216">
        <v>1.0000000000000001E-05</v>
      </c>
      <c r="R213" s="216">
        <f>Q213*H213</f>
        <v>7.0000000000000007E-05</v>
      </c>
      <c r="S213" s="216">
        <v>0</v>
      </c>
      <c r="T213" s="21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8" t="s">
        <v>168</v>
      </c>
      <c r="AT213" s="218" t="s">
        <v>163</v>
      </c>
      <c r="AU213" s="218" t="s">
        <v>84</v>
      </c>
      <c r="AY213" s="19" t="s">
        <v>160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82</v>
      </c>
      <c r="BK213" s="219">
        <f>ROUND(I213*H213,2)</f>
        <v>0</v>
      </c>
      <c r="BL213" s="19" t="s">
        <v>168</v>
      </c>
      <c r="BM213" s="218" t="s">
        <v>363</v>
      </c>
    </row>
    <row r="214" s="2" customFormat="1">
      <c r="A214" s="40"/>
      <c r="B214" s="41"/>
      <c r="C214" s="42"/>
      <c r="D214" s="220" t="s">
        <v>170</v>
      </c>
      <c r="E214" s="42"/>
      <c r="F214" s="221" t="s">
        <v>364</v>
      </c>
      <c r="G214" s="42"/>
      <c r="H214" s="42"/>
      <c r="I214" s="222"/>
      <c r="J214" s="42"/>
      <c r="K214" s="42"/>
      <c r="L214" s="46"/>
      <c r="M214" s="223"/>
      <c r="N214" s="224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170</v>
      </c>
      <c r="AU214" s="19" t="s">
        <v>84</v>
      </c>
    </row>
    <row r="215" s="13" customFormat="1">
      <c r="A215" s="13"/>
      <c r="B215" s="227"/>
      <c r="C215" s="228"/>
      <c r="D215" s="225" t="s">
        <v>181</v>
      </c>
      <c r="E215" s="229" t="s">
        <v>28</v>
      </c>
      <c r="F215" s="230" t="s">
        <v>365</v>
      </c>
      <c r="G215" s="228"/>
      <c r="H215" s="231">
        <v>2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181</v>
      </c>
      <c r="AU215" s="237" t="s">
        <v>84</v>
      </c>
      <c r="AV215" s="13" t="s">
        <v>84</v>
      </c>
      <c r="AW215" s="13" t="s">
        <v>35</v>
      </c>
      <c r="AX215" s="13" t="s">
        <v>74</v>
      </c>
      <c r="AY215" s="237" t="s">
        <v>160</v>
      </c>
    </row>
    <row r="216" s="13" customFormat="1">
      <c r="A216" s="13"/>
      <c r="B216" s="227"/>
      <c r="C216" s="228"/>
      <c r="D216" s="225" t="s">
        <v>181</v>
      </c>
      <c r="E216" s="229" t="s">
        <v>28</v>
      </c>
      <c r="F216" s="230" t="s">
        <v>366</v>
      </c>
      <c r="G216" s="228"/>
      <c r="H216" s="231">
        <v>2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181</v>
      </c>
      <c r="AU216" s="237" t="s">
        <v>84</v>
      </c>
      <c r="AV216" s="13" t="s">
        <v>84</v>
      </c>
      <c r="AW216" s="13" t="s">
        <v>35</v>
      </c>
      <c r="AX216" s="13" t="s">
        <v>74</v>
      </c>
      <c r="AY216" s="237" t="s">
        <v>160</v>
      </c>
    </row>
    <row r="217" s="13" customFormat="1">
      <c r="A217" s="13"/>
      <c r="B217" s="227"/>
      <c r="C217" s="228"/>
      <c r="D217" s="225" t="s">
        <v>181</v>
      </c>
      <c r="E217" s="229" t="s">
        <v>28</v>
      </c>
      <c r="F217" s="230" t="s">
        <v>367</v>
      </c>
      <c r="G217" s="228"/>
      <c r="H217" s="231">
        <v>2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181</v>
      </c>
      <c r="AU217" s="237" t="s">
        <v>84</v>
      </c>
      <c r="AV217" s="13" t="s">
        <v>84</v>
      </c>
      <c r="AW217" s="13" t="s">
        <v>35</v>
      </c>
      <c r="AX217" s="13" t="s">
        <v>74</v>
      </c>
      <c r="AY217" s="237" t="s">
        <v>160</v>
      </c>
    </row>
    <row r="218" s="13" customFormat="1">
      <c r="A218" s="13"/>
      <c r="B218" s="227"/>
      <c r="C218" s="228"/>
      <c r="D218" s="225" t="s">
        <v>181</v>
      </c>
      <c r="E218" s="229" t="s">
        <v>28</v>
      </c>
      <c r="F218" s="230" t="s">
        <v>368</v>
      </c>
      <c r="G218" s="228"/>
      <c r="H218" s="231">
        <v>1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181</v>
      </c>
      <c r="AU218" s="237" t="s">
        <v>84</v>
      </c>
      <c r="AV218" s="13" t="s">
        <v>84</v>
      </c>
      <c r="AW218" s="13" t="s">
        <v>35</v>
      </c>
      <c r="AX218" s="13" t="s">
        <v>74</v>
      </c>
      <c r="AY218" s="237" t="s">
        <v>160</v>
      </c>
    </row>
    <row r="219" s="15" customFormat="1">
      <c r="A219" s="15"/>
      <c r="B219" s="248"/>
      <c r="C219" s="249"/>
      <c r="D219" s="225" t="s">
        <v>181</v>
      </c>
      <c r="E219" s="250" t="s">
        <v>28</v>
      </c>
      <c r="F219" s="251" t="s">
        <v>233</v>
      </c>
      <c r="G219" s="249"/>
      <c r="H219" s="252">
        <v>7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8" t="s">
        <v>181</v>
      </c>
      <c r="AU219" s="258" t="s">
        <v>84</v>
      </c>
      <c r="AV219" s="15" t="s">
        <v>168</v>
      </c>
      <c r="AW219" s="15" t="s">
        <v>35</v>
      </c>
      <c r="AX219" s="15" t="s">
        <v>82</v>
      </c>
      <c r="AY219" s="258" t="s">
        <v>160</v>
      </c>
    </row>
    <row r="220" s="2" customFormat="1" ht="24.15" customHeight="1">
      <c r="A220" s="40"/>
      <c r="B220" s="41"/>
      <c r="C220" s="207" t="s">
        <v>369</v>
      </c>
      <c r="D220" s="207" t="s">
        <v>163</v>
      </c>
      <c r="E220" s="208" t="s">
        <v>370</v>
      </c>
      <c r="F220" s="209" t="s">
        <v>371</v>
      </c>
      <c r="G220" s="210" t="s">
        <v>254</v>
      </c>
      <c r="H220" s="211">
        <v>9</v>
      </c>
      <c r="I220" s="212"/>
      <c r="J220" s="213">
        <f>ROUND(I220*H220,2)</f>
        <v>0</v>
      </c>
      <c r="K220" s="209" t="s">
        <v>167</v>
      </c>
      <c r="L220" s="46"/>
      <c r="M220" s="214" t="s">
        <v>28</v>
      </c>
      <c r="N220" s="215" t="s">
        <v>45</v>
      </c>
      <c r="O220" s="86"/>
      <c r="P220" s="216">
        <f>O220*H220</f>
        <v>0</v>
      </c>
      <c r="Q220" s="216">
        <v>0.00069999999999999999</v>
      </c>
      <c r="R220" s="216">
        <f>Q220*H220</f>
        <v>0.0063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168</v>
      </c>
      <c r="AT220" s="218" t="s">
        <v>163</v>
      </c>
      <c r="AU220" s="218" t="s">
        <v>84</v>
      </c>
      <c r="AY220" s="19" t="s">
        <v>160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82</v>
      </c>
      <c r="BK220" s="219">
        <f>ROUND(I220*H220,2)</f>
        <v>0</v>
      </c>
      <c r="BL220" s="19" t="s">
        <v>168</v>
      </c>
      <c r="BM220" s="218" t="s">
        <v>372</v>
      </c>
    </row>
    <row r="221" s="2" customFormat="1">
      <c r="A221" s="40"/>
      <c r="B221" s="41"/>
      <c r="C221" s="42"/>
      <c r="D221" s="220" t="s">
        <v>170</v>
      </c>
      <c r="E221" s="42"/>
      <c r="F221" s="221" t="s">
        <v>373</v>
      </c>
      <c r="G221" s="42"/>
      <c r="H221" s="42"/>
      <c r="I221" s="222"/>
      <c r="J221" s="42"/>
      <c r="K221" s="42"/>
      <c r="L221" s="46"/>
      <c r="M221" s="223"/>
      <c r="N221" s="224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170</v>
      </c>
      <c r="AU221" s="19" t="s">
        <v>84</v>
      </c>
    </row>
    <row r="222" s="2" customFormat="1" ht="16.5" customHeight="1">
      <c r="A222" s="40"/>
      <c r="B222" s="41"/>
      <c r="C222" s="259" t="s">
        <v>374</v>
      </c>
      <c r="D222" s="259" t="s">
        <v>258</v>
      </c>
      <c r="E222" s="260" t="s">
        <v>375</v>
      </c>
      <c r="F222" s="261" t="s">
        <v>376</v>
      </c>
      <c r="G222" s="262" t="s">
        <v>254</v>
      </c>
      <c r="H222" s="263">
        <v>2</v>
      </c>
      <c r="I222" s="264"/>
      <c r="J222" s="265">
        <f>ROUND(I222*H222,2)</f>
        <v>0</v>
      </c>
      <c r="K222" s="261" t="s">
        <v>28</v>
      </c>
      <c r="L222" s="266"/>
      <c r="M222" s="267" t="s">
        <v>28</v>
      </c>
      <c r="N222" s="268" t="s">
        <v>45</v>
      </c>
      <c r="O222" s="86"/>
      <c r="P222" s="216">
        <f>O222*H222</f>
        <v>0</v>
      </c>
      <c r="Q222" s="216">
        <v>0.0050000000000000001</v>
      </c>
      <c r="R222" s="216">
        <f>Q222*H222</f>
        <v>0.01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261</v>
      </c>
      <c r="AT222" s="218" t="s">
        <v>258</v>
      </c>
      <c r="AU222" s="218" t="s">
        <v>84</v>
      </c>
      <c r="AY222" s="19" t="s">
        <v>160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82</v>
      </c>
      <c r="BK222" s="219">
        <f>ROUND(I222*H222,2)</f>
        <v>0</v>
      </c>
      <c r="BL222" s="19" t="s">
        <v>168</v>
      </c>
      <c r="BM222" s="218" t="s">
        <v>377</v>
      </c>
    </row>
    <row r="223" s="14" customFormat="1">
      <c r="A223" s="14"/>
      <c r="B223" s="238"/>
      <c r="C223" s="239"/>
      <c r="D223" s="225" t="s">
        <v>181</v>
      </c>
      <c r="E223" s="240" t="s">
        <v>28</v>
      </c>
      <c r="F223" s="241" t="s">
        <v>378</v>
      </c>
      <c r="G223" s="239"/>
      <c r="H223" s="240" t="s">
        <v>28</v>
      </c>
      <c r="I223" s="242"/>
      <c r="J223" s="239"/>
      <c r="K223" s="239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181</v>
      </c>
      <c r="AU223" s="247" t="s">
        <v>84</v>
      </c>
      <c r="AV223" s="14" t="s">
        <v>82</v>
      </c>
      <c r="AW223" s="14" t="s">
        <v>35</v>
      </c>
      <c r="AX223" s="14" t="s">
        <v>74</v>
      </c>
      <c r="AY223" s="247" t="s">
        <v>160</v>
      </c>
    </row>
    <row r="224" s="14" customFormat="1">
      <c r="A224" s="14"/>
      <c r="B224" s="238"/>
      <c r="C224" s="239"/>
      <c r="D224" s="225" t="s">
        <v>181</v>
      </c>
      <c r="E224" s="240" t="s">
        <v>28</v>
      </c>
      <c r="F224" s="241" t="s">
        <v>379</v>
      </c>
      <c r="G224" s="239"/>
      <c r="H224" s="240" t="s">
        <v>28</v>
      </c>
      <c r="I224" s="242"/>
      <c r="J224" s="239"/>
      <c r="K224" s="239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181</v>
      </c>
      <c r="AU224" s="247" t="s">
        <v>84</v>
      </c>
      <c r="AV224" s="14" t="s">
        <v>82</v>
      </c>
      <c r="AW224" s="14" t="s">
        <v>35</v>
      </c>
      <c r="AX224" s="14" t="s">
        <v>74</v>
      </c>
      <c r="AY224" s="247" t="s">
        <v>160</v>
      </c>
    </row>
    <row r="225" s="13" customFormat="1">
      <c r="A225" s="13"/>
      <c r="B225" s="227"/>
      <c r="C225" s="228"/>
      <c r="D225" s="225" t="s">
        <v>181</v>
      </c>
      <c r="E225" s="229" t="s">
        <v>28</v>
      </c>
      <c r="F225" s="230" t="s">
        <v>380</v>
      </c>
      <c r="G225" s="228"/>
      <c r="H225" s="231">
        <v>2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181</v>
      </c>
      <c r="AU225" s="237" t="s">
        <v>84</v>
      </c>
      <c r="AV225" s="13" t="s">
        <v>84</v>
      </c>
      <c r="AW225" s="13" t="s">
        <v>35</v>
      </c>
      <c r="AX225" s="13" t="s">
        <v>82</v>
      </c>
      <c r="AY225" s="237" t="s">
        <v>160</v>
      </c>
    </row>
    <row r="226" s="2" customFormat="1" ht="16.5" customHeight="1">
      <c r="A226" s="40"/>
      <c r="B226" s="41"/>
      <c r="C226" s="259" t="s">
        <v>381</v>
      </c>
      <c r="D226" s="259" t="s">
        <v>258</v>
      </c>
      <c r="E226" s="260" t="s">
        <v>382</v>
      </c>
      <c r="F226" s="261" t="s">
        <v>383</v>
      </c>
      <c r="G226" s="262" t="s">
        <v>254</v>
      </c>
      <c r="H226" s="263">
        <v>3</v>
      </c>
      <c r="I226" s="264"/>
      <c r="J226" s="265">
        <f>ROUND(I226*H226,2)</f>
        <v>0</v>
      </c>
      <c r="K226" s="261" t="s">
        <v>28</v>
      </c>
      <c r="L226" s="266"/>
      <c r="M226" s="267" t="s">
        <v>28</v>
      </c>
      <c r="N226" s="268" t="s">
        <v>45</v>
      </c>
      <c r="O226" s="86"/>
      <c r="P226" s="216">
        <f>O226*H226</f>
        <v>0</v>
      </c>
      <c r="Q226" s="216">
        <v>0.0050000000000000001</v>
      </c>
      <c r="R226" s="216">
        <f>Q226*H226</f>
        <v>0.014999999999999999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261</v>
      </c>
      <c r="AT226" s="218" t="s">
        <v>258</v>
      </c>
      <c r="AU226" s="218" t="s">
        <v>84</v>
      </c>
      <c r="AY226" s="19" t="s">
        <v>160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82</v>
      </c>
      <c r="BK226" s="219">
        <f>ROUND(I226*H226,2)</f>
        <v>0</v>
      </c>
      <c r="BL226" s="19" t="s">
        <v>168</v>
      </c>
      <c r="BM226" s="218" t="s">
        <v>384</v>
      </c>
    </row>
    <row r="227" s="14" customFormat="1">
      <c r="A227" s="14"/>
      <c r="B227" s="238"/>
      <c r="C227" s="239"/>
      <c r="D227" s="225" t="s">
        <v>181</v>
      </c>
      <c r="E227" s="240" t="s">
        <v>28</v>
      </c>
      <c r="F227" s="241" t="s">
        <v>378</v>
      </c>
      <c r="G227" s="239"/>
      <c r="H227" s="240" t="s">
        <v>28</v>
      </c>
      <c r="I227" s="242"/>
      <c r="J227" s="239"/>
      <c r="K227" s="239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181</v>
      </c>
      <c r="AU227" s="247" t="s">
        <v>84</v>
      </c>
      <c r="AV227" s="14" t="s">
        <v>82</v>
      </c>
      <c r="AW227" s="14" t="s">
        <v>35</v>
      </c>
      <c r="AX227" s="14" t="s">
        <v>74</v>
      </c>
      <c r="AY227" s="247" t="s">
        <v>160</v>
      </c>
    </row>
    <row r="228" s="14" customFormat="1">
      <c r="A228" s="14"/>
      <c r="B228" s="238"/>
      <c r="C228" s="239"/>
      <c r="D228" s="225" t="s">
        <v>181</v>
      </c>
      <c r="E228" s="240" t="s">
        <v>28</v>
      </c>
      <c r="F228" s="241" t="s">
        <v>379</v>
      </c>
      <c r="G228" s="239"/>
      <c r="H228" s="240" t="s">
        <v>28</v>
      </c>
      <c r="I228" s="242"/>
      <c r="J228" s="239"/>
      <c r="K228" s="239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181</v>
      </c>
      <c r="AU228" s="247" t="s">
        <v>84</v>
      </c>
      <c r="AV228" s="14" t="s">
        <v>82</v>
      </c>
      <c r="AW228" s="14" t="s">
        <v>35</v>
      </c>
      <c r="AX228" s="14" t="s">
        <v>74</v>
      </c>
      <c r="AY228" s="247" t="s">
        <v>160</v>
      </c>
    </row>
    <row r="229" s="13" customFormat="1">
      <c r="A229" s="13"/>
      <c r="B229" s="227"/>
      <c r="C229" s="228"/>
      <c r="D229" s="225" t="s">
        <v>181</v>
      </c>
      <c r="E229" s="229" t="s">
        <v>28</v>
      </c>
      <c r="F229" s="230" t="s">
        <v>380</v>
      </c>
      <c r="G229" s="228"/>
      <c r="H229" s="231">
        <v>2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181</v>
      </c>
      <c r="AU229" s="237" t="s">
        <v>84</v>
      </c>
      <c r="AV229" s="13" t="s">
        <v>84</v>
      </c>
      <c r="AW229" s="13" t="s">
        <v>35</v>
      </c>
      <c r="AX229" s="13" t="s">
        <v>74</v>
      </c>
      <c r="AY229" s="237" t="s">
        <v>160</v>
      </c>
    </row>
    <row r="230" s="14" customFormat="1">
      <c r="A230" s="14"/>
      <c r="B230" s="238"/>
      <c r="C230" s="239"/>
      <c r="D230" s="225" t="s">
        <v>181</v>
      </c>
      <c r="E230" s="240" t="s">
        <v>28</v>
      </c>
      <c r="F230" s="241" t="s">
        <v>385</v>
      </c>
      <c r="G230" s="239"/>
      <c r="H230" s="240" t="s">
        <v>28</v>
      </c>
      <c r="I230" s="242"/>
      <c r="J230" s="239"/>
      <c r="K230" s="239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181</v>
      </c>
      <c r="AU230" s="247" t="s">
        <v>84</v>
      </c>
      <c r="AV230" s="14" t="s">
        <v>82</v>
      </c>
      <c r="AW230" s="14" t="s">
        <v>35</v>
      </c>
      <c r="AX230" s="14" t="s">
        <v>74</v>
      </c>
      <c r="AY230" s="247" t="s">
        <v>160</v>
      </c>
    </row>
    <row r="231" s="13" customFormat="1">
      <c r="A231" s="13"/>
      <c r="B231" s="227"/>
      <c r="C231" s="228"/>
      <c r="D231" s="225" t="s">
        <v>181</v>
      </c>
      <c r="E231" s="229" t="s">
        <v>28</v>
      </c>
      <c r="F231" s="230" t="s">
        <v>386</v>
      </c>
      <c r="G231" s="228"/>
      <c r="H231" s="231">
        <v>1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181</v>
      </c>
      <c r="AU231" s="237" t="s">
        <v>84</v>
      </c>
      <c r="AV231" s="13" t="s">
        <v>84</v>
      </c>
      <c r="AW231" s="13" t="s">
        <v>35</v>
      </c>
      <c r="AX231" s="13" t="s">
        <v>74</v>
      </c>
      <c r="AY231" s="237" t="s">
        <v>160</v>
      </c>
    </row>
    <row r="232" s="15" customFormat="1">
      <c r="A232" s="15"/>
      <c r="B232" s="248"/>
      <c r="C232" s="249"/>
      <c r="D232" s="225" t="s">
        <v>181</v>
      </c>
      <c r="E232" s="250" t="s">
        <v>28</v>
      </c>
      <c r="F232" s="251" t="s">
        <v>233</v>
      </c>
      <c r="G232" s="249"/>
      <c r="H232" s="252">
        <v>3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8" t="s">
        <v>181</v>
      </c>
      <c r="AU232" s="258" t="s">
        <v>84</v>
      </c>
      <c r="AV232" s="15" t="s">
        <v>168</v>
      </c>
      <c r="AW232" s="15" t="s">
        <v>35</v>
      </c>
      <c r="AX232" s="15" t="s">
        <v>82</v>
      </c>
      <c r="AY232" s="258" t="s">
        <v>160</v>
      </c>
    </row>
    <row r="233" s="2" customFormat="1" ht="16.5" customHeight="1">
      <c r="A233" s="40"/>
      <c r="B233" s="41"/>
      <c r="C233" s="259" t="s">
        <v>387</v>
      </c>
      <c r="D233" s="259" t="s">
        <v>258</v>
      </c>
      <c r="E233" s="260" t="s">
        <v>388</v>
      </c>
      <c r="F233" s="261" t="s">
        <v>389</v>
      </c>
      <c r="G233" s="262" t="s">
        <v>254</v>
      </c>
      <c r="H233" s="263">
        <v>4</v>
      </c>
      <c r="I233" s="264"/>
      <c r="J233" s="265">
        <f>ROUND(I233*H233,2)</f>
        <v>0</v>
      </c>
      <c r="K233" s="261" t="s">
        <v>28</v>
      </c>
      <c r="L233" s="266"/>
      <c r="M233" s="267" t="s">
        <v>28</v>
      </c>
      <c r="N233" s="268" t="s">
        <v>45</v>
      </c>
      <c r="O233" s="86"/>
      <c r="P233" s="216">
        <f>O233*H233</f>
        <v>0</v>
      </c>
      <c r="Q233" s="216">
        <v>0.0050000000000000001</v>
      </c>
      <c r="R233" s="216">
        <f>Q233*H233</f>
        <v>0.02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261</v>
      </c>
      <c r="AT233" s="218" t="s">
        <v>258</v>
      </c>
      <c r="AU233" s="218" t="s">
        <v>84</v>
      </c>
      <c r="AY233" s="19" t="s">
        <v>160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82</v>
      </c>
      <c r="BK233" s="219">
        <f>ROUND(I233*H233,2)</f>
        <v>0</v>
      </c>
      <c r="BL233" s="19" t="s">
        <v>168</v>
      </c>
      <c r="BM233" s="218" t="s">
        <v>390</v>
      </c>
    </row>
    <row r="234" s="14" customFormat="1">
      <c r="A234" s="14"/>
      <c r="B234" s="238"/>
      <c r="C234" s="239"/>
      <c r="D234" s="225" t="s">
        <v>181</v>
      </c>
      <c r="E234" s="240" t="s">
        <v>28</v>
      </c>
      <c r="F234" s="241" t="s">
        <v>378</v>
      </c>
      <c r="G234" s="239"/>
      <c r="H234" s="240" t="s">
        <v>28</v>
      </c>
      <c r="I234" s="242"/>
      <c r="J234" s="239"/>
      <c r="K234" s="239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181</v>
      </c>
      <c r="AU234" s="247" t="s">
        <v>84</v>
      </c>
      <c r="AV234" s="14" t="s">
        <v>82</v>
      </c>
      <c r="AW234" s="14" t="s">
        <v>35</v>
      </c>
      <c r="AX234" s="14" t="s">
        <v>74</v>
      </c>
      <c r="AY234" s="247" t="s">
        <v>160</v>
      </c>
    </row>
    <row r="235" s="14" customFormat="1">
      <c r="A235" s="14"/>
      <c r="B235" s="238"/>
      <c r="C235" s="239"/>
      <c r="D235" s="225" t="s">
        <v>181</v>
      </c>
      <c r="E235" s="240" t="s">
        <v>28</v>
      </c>
      <c r="F235" s="241" t="s">
        <v>379</v>
      </c>
      <c r="G235" s="239"/>
      <c r="H235" s="240" t="s">
        <v>28</v>
      </c>
      <c r="I235" s="242"/>
      <c r="J235" s="239"/>
      <c r="K235" s="239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181</v>
      </c>
      <c r="AU235" s="247" t="s">
        <v>84</v>
      </c>
      <c r="AV235" s="14" t="s">
        <v>82</v>
      </c>
      <c r="AW235" s="14" t="s">
        <v>35</v>
      </c>
      <c r="AX235" s="14" t="s">
        <v>74</v>
      </c>
      <c r="AY235" s="247" t="s">
        <v>160</v>
      </c>
    </row>
    <row r="236" s="13" customFormat="1">
      <c r="A236" s="13"/>
      <c r="B236" s="227"/>
      <c r="C236" s="228"/>
      <c r="D236" s="225" t="s">
        <v>181</v>
      </c>
      <c r="E236" s="229" t="s">
        <v>28</v>
      </c>
      <c r="F236" s="230" t="s">
        <v>391</v>
      </c>
      <c r="G236" s="228"/>
      <c r="H236" s="231">
        <v>3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181</v>
      </c>
      <c r="AU236" s="237" t="s">
        <v>84</v>
      </c>
      <c r="AV236" s="13" t="s">
        <v>84</v>
      </c>
      <c r="AW236" s="13" t="s">
        <v>35</v>
      </c>
      <c r="AX236" s="13" t="s">
        <v>74</v>
      </c>
      <c r="AY236" s="237" t="s">
        <v>160</v>
      </c>
    </row>
    <row r="237" s="14" customFormat="1">
      <c r="A237" s="14"/>
      <c r="B237" s="238"/>
      <c r="C237" s="239"/>
      <c r="D237" s="225" t="s">
        <v>181</v>
      </c>
      <c r="E237" s="240" t="s">
        <v>28</v>
      </c>
      <c r="F237" s="241" t="s">
        <v>385</v>
      </c>
      <c r="G237" s="239"/>
      <c r="H237" s="240" t="s">
        <v>28</v>
      </c>
      <c r="I237" s="242"/>
      <c r="J237" s="239"/>
      <c r="K237" s="239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181</v>
      </c>
      <c r="AU237" s="247" t="s">
        <v>84</v>
      </c>
      <c r="AV237" s="14" t="s">
        <v>82</v>
      </c>
      <c r="AW237" s="14" t="s">
        <v>35</v>
      </c>
      <c r="AX237" s="14" t="s">
        <v>74</v>
      </c>
      <c r="AY237" s="247" t="s">
        <v>160</v>
      </c>
    </row>
    <row r="238" s="13" customFormat="1">
      <c r="A238" s="13"/>
      <c r="B238" s="227"/>
      <c r="C238" s="228"/>
      <c r="D238" s="225" t="s">
        <v>181</v>
      </c>
      <c r="E238" s="229" t="s">
        <v>28</v>
      </c>
      <c r="F238" s="230" t="s">
        <v>392</v>
      </c>
      <c r="G238" s="228"/>
      <c r="H238" s="231">
        <v>1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181</v>
      </c>
      <c r="AU238" s="237" t="s">
        <v>84</v>
      </c>
      <c r="AV238" s="13" t="s">
        <v>84</v>
      </c>
      <c r="AW238" s="13" t="s">
        <v>35</v>
      </c>
      <c r="AX238" s="13" t="s">
        <v>74</v>
      </c>
      <c r="AY238" s="237" t="s">
        <v>160</v>
      </c>
    </row>
    <row r="239" s="15" customFormat="1">
      <c r="A239" s="15"/>
      <c r="B239" s="248"/>
      <c r="C239" s="249"/>
      <c r="D239" s="225" t="s">
        <v>181</v>
      </c>
      <c r="E239" s="250" t="s">
        <v>28</v>
      </c>
      <c r="F239" s="251" t="s">
        <v>233</v>
      </c>
      <c r="G239" s="249"/>
      <c r="H239" s="252">
        <v>4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8" t="s">
        <v>181</v>
      </c>
      <c r="AU239" s="258" t="s">
        <v>84</v>
      </c>
      <c r="AV239" s="15" t="s">
        <v>168</v>
      </c>
      <c r="AW239" s="15" t="s">
        <v>35</v>
      </c>
      <c r="AX239" s="15" t="s">
        <v>82</v>
      </c>
      <c r="AY239" s="258" t="s">
        <v>160</v>
      </c>
    </row>
    <row r="240" s="2" customFormat="1" ht="16.5" customHeight="1">
      <c r="A240" s="40"/>
      <c r="B240" s="41"/>
      <c r="C240" s="259" t="s">
        <v>393</v>
      </c>
      <c r="D240" s="259" t="s">
        <v>258</v>
      </c>
      <c r="E240" s="260" t="s">
        <v>394</v>
      </c>
      <c r="F240" s="261" t="s">
        <v>395</v>
      </c>
      <c r="G240" s="262" t="s">
        <v>254</v>
      </c>
      <c r="H240" s="263">
        <v>1</v>
      </c>
      <c r="I240" s="264"/>
      <c r="J240" s="265">
        <f>ROUND(I240*H240,2)</f>
        <v>0</v>
      </c>
      <c r="K240" s="261" t="s">
        <v>28</v>
      </c>
      <c r="L240" s="266"/>
      <c r="M240" s="267" t="s">
        <v>28</v>
      </c>
      <c r="N240" s="268" t="s">
        <v>45</v>
      </c>
      <c r="O240" s="86"/>
      <c r="P240" s="216">
        <f>O240*H240</f>
        <v>0</v>
      </c>
      <c r="Q240" s="216">
        <v>0.0050000000000000001</v>
      </c>
      <c r="R240" s="216">
        <f>Q240*H240</f>
        <v>0.0050000000000000001</v>
      </c>
      <c r="S240" s="216">
        <v>0</v>
      </c>
      <c r="T240" s="21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8" t="s">
        <v>261</v>
      </c>
      <c r="AT240" s="218" t="s">
        <v>258</v>
      </c>
      <c r="AU240" s="218" t="s">
        <v>84</v>
      </c>
      <c r="AY240" s="19" t="s">
        <v>160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82</v>
      </c>
      <c r="BK240" s="219">
        <f>ROUND(I240*H240,2)</f>
        <v>0</v>
      </c>
      <c r="BL240" s="19" t="s">
        <v>168</v>
      </c>
      <c r="BM240" s="218" t="s">
        <v>396</v>
      </c>
    </row>
    <row r="241" s="14" customFormat="1">
      <c r="A241" s="14"/>
      <c r="B241" s="238"/>
      <c r="C241" s="239"/>
      <c r="D241" s="225" t="s">
        <v>181</v>
      </c>
      <c r="E241" s="240" t="s">
        <v>28</v>
      </c>
      <c r="F241" s="241" t="s">
        <v>378</v>
      </c>
      <c r="G241" s="239"/>
      <c r="H241" s="240" t="s">
        <v>28</v>
      </c>
      <c r="I241" s="242"/>
      <c r="J241" s="239"/>
      <c r="K241" s="239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181</v>
      </c>
      <c r="AU241" s="247" t="s">
        <v>84</v>
      </c>
      <c r="AV241" s="14" t="s">
        <v>82</v>
      </c>
      <c r="AW241" s="14" t="s">
        <v>35</v>
      </c>
      <c r="AX241" s="14" t="s">
        <v>74</v>
      </c>
      <c r="AY241" s="247" t="s">
        <v>160</v>
      </c>
    </row>
    <row r="242" s="14" customFormat="1">
      <c r="A242" s="14"/>
      <c r="B242" s="238"/>
      <c r="C242" s="239"/>
      <c r="D242" s="225" t="s">
        <v>181</v>
      </c>
      <c r="E242" s="240" t="s">
        <v>28</v>
      </c>
      <c r="F242" s="241" t="s">
        <v>385</v>
      </c>
      <c r="G242" s="239"/>
      <c r="H242" s="240" t="s">
        <v>28</v>
      </c>
      <c r="I242" s="242"/>
      <c r="J242" s="239"/>
      <c r="K242" s="239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181</v>
      </c>
      <c r="AU242" s="247" t="s">
        <v>84</v>
      </c>
      <c r="AV242" s="14" t="s">
        <v>82</v>
      </c>
      <c r="AW242" s="14" t="s">
        <v>35</v>
      </c>
      <c r="AX242" s="14" t="s">
        <v>74</v>
      </c>
      <c r="AY242" s="247" t="s">
        <v>160</v>
      </c>
    </row>
    <row r="243" s="13" customFormat="1">
      <c r="A243" s="13"/>
      <c r="B243" s="227"/>
      <c r="C243" s="228"/>
      <c r="D243" s="225" t="s">
        <v>181</v>
      </c>
      <c r="E243" s="229" t="s">
        <v>28</v>
      </c>
      <c r="F243" s="230" t="s">
        <v>386</v>
      </c>
      <c r="G243" s="228"/>
      <c r="H243" s="231">
        <v>1</v>
      </c>
      <c r="I243" s="232"/>
      <c r="J243" s="228"/>
      <c r="K243" s="228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181</v>
      </c>
      <c r="AU243" s="237" t="s">
        <v>84</v>
      </c>
      <c r="AV243" s="13" t="s">
        <v>84</v>
      </c>
      <c r="AW243" s="13" t="s">
        <v>35</v>
      </c>
      <c r="AX243" s="13" t="s">
        <v>82</v>
      </c>
      <c r="AY243" s="237" t="s">
        <v>160</v>
      </c>
    </row>
    <row r="244" s="2" customFormat="1" ht="16.5" customHeight="1">
      <c r="A244" s="40"/>
      <c r="B244" s="41"/>
      <c r="C244" s="259" t="s">
        <v>397</v>
      </c>
      <c r="D244" s="259" t="s">
        <v>258</v>
      </c>
      <c r="E244" s="260" t="s">
        <v>398</v>
      </c>
      <c r="F244" s="261" t="s">
        <v>399</v>
      </c>
      <c r="G244" s="262" t="s">
        <v>254</v>
      </c>
      <c r="H244" s="263">
        <v>2</v>
      </c>
      <c r="I244" s="264"/>
      <c r="J244" s="265">
        <f>ROUND(I244*H244,2)</f>
        <v>0</v>
      </c>
      <c r="K244" s="261" t="s">
        <v>28</v>
      </c>
      <c r="L244" s="266"/>
      <c r="M244" s="267" t="s">
        <v>28</v>
      </c>
      <c r="N244" s="268" t="s">
        <v>45</v>
      </c>
      <c r="O244" s="86"/>
      <c r="P244" s="216">
        <f>O244*H244</f>
        <v>0</v>
      </c>
      <c r="Q244" s="216">
        <v>0.0050000000000000001</v>
      </c>
      <c r="R244" s="216">
        <f>Q244*H244</f>
        <v>0.01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261</v>
      </c>
      <c r="AT244" s="218" t="s">
        <v>258</v>
      </c>
      <c r="AU244" s="218" t="s">
        <v>84</v>
      </c>
      <c r="AY244" s="19" t="s">
        <v>160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82</v>
      </c>
      <c r="BK244" s="219">
        <f>ROUND(I244*H244,2)</f>
        <v>0</v>
      </c>
      <c r="BL244" s="19" t="s">
        <v>168</v>
      </c>
      <c r="BM244" s="218" t="s">
        <v>400</v>
      </c>
    </row>
    <row r="245" s="14" customFormat="1">
      <c r="A245" s="14"/>
      <c r="B245" s="238"/>
      <c r="C245" s="239"/>
      <c r="D245" s="225" t="s">
        <v>181</v>
      </c>
      <c r="E245" s="240" t="s">
        <v>28</v>
      </c>
      <c r="F245" s="241" t="s">
        <v>378</v>
      </c>
      <c r="G245" s="239"/>
      <c r="H245" s="240" t="s">
        <v>28</v>
      </c>
      <c r="I245" s="242"/>
      <c r="J245" s="239"/>
      <c r="K245" s="239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181</v>
      </c>
      <c r="AU245" s="247" t="s">
        <v>84</v>
      </c>
      <c r="AV245" s="14" t="s">
        <v>82</v>
      </c>
      <c r="AW245" s="14" t="s">
        <v>35</v>
      </c>
      <c r="AX245" s="14" t="s">
        <v>74</v>
      </c>
      <c r="AY245" s="247" t="s">
        <v>160</v>
      </c>
    </row>
    <row r="246" s="14" customFormat="1">
      <c r="A246" s="14"/>
      <c r="B246" s="238"/>
      <c r="C246" s="239"/>
      <c r="D246" s="225" t="s">
        <v>181</v>
      </c>
      <c r="E246" s="240" t="s">
        <v>28</v>
      </c>
      <c r="F246" s="241" t="s">
        <v>385</v>
      </c>
      <c r="G246" s="239"/>
      <c r="H246" s="240" t="s">
        <v>28</v>
      </c>
      <c r="I246" s="242"/>
      <c r="J246" s="239"/>
      <c r="K246" s="239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181</v>
      </c>
      <c r="AU246" s="247" t="s">
        <v>84</v>
      </c>
      <c r="AV246" s="14" t="s">
        <v>82</v>
      </c>
      <c r="AW246" s="14" t="s">
        <v>35</v>
      </c>
      <c r="AX246" s="14" t="s">
        <v>74</v>
      </c>
      <c r="AY246" s="247" t="s">
        <v>160</v>
      </c>
    </row>
    <row r="247" s="13" customFormat="1">
      <c r="A247" s="13"/>
      <c r="B247" s="227"/>
      <c r="C247" s="228"/>
      <c r="D247" s="225" t="s">
        <v>181</v>
      </c>
      <c r="E247" s="229" t="s">
        <v>28</v>
      </c>
      <c r="F247" s="230" t="s">
        <v>401</v>
      </c>
      <c r="G247" s="228"/>
      <c r="H247" s="231">
        <v>2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181</v>
      </c>
      <c r="AU247" s="237" t="s">
        <v>84</v>
      </c>
      <c r="AV247" s="13" t="s">
        <v>84</v>
      </c>
      <c r="AW247" s="13" t="s">
        <v>35</v>
      </c>
      <c r="AX247" s="13" t="s">
        <v>74</v>
      </c>
      <c r="AY247" s="237" t="s">
        <v>160</v>
      </c>
    </row>
    <row r="248" s="15" customFormat="1">
      <c r="A248" s="15"/>
      <c r="B248" s="248"/>
      <c r="C248" s="249"/>
      <c r="D248" s="225" t="s">
        <v>181</v>
      </c>
      <c r="E248" s="250" t="s">
        <v>28</v>
      </c>
      <c r="F248" s="251" t="s">
        <v>233</v>
      </c>
      <c r="G248" s="249"/>
      <c r="H248" s="252">
        <v>2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8" t="s">
        <v>181</v>
      </c>
      <c r="AU248" s="258" t="s">
        <v>84</v>
      </c>
      <c r="AV248" s="15" t="s">
        <v>168</v>
      </c>
      <c r="AW248" s="15" t="s">
        <v>35</v>
      </c>
      <c r="AX248" s="15" t="s">
        <v>82</v>
      </c>
      <c r="AY248" s="258" t="s">
        <v>160</v>
      </c>
    </row>
    <row r="249" s="2" customFormat="1" ht="16.5" customHeight="1">
      <c r="A249" s="40"/>
      <c r="B249" s="41"/>
      <c r="C249" s="259" t="s">
        <v>402</v>
      </c>
      <c r="D249" s="259" t="s">
        <v>258</v>
      </c>
      <c r="E249" s="260" t="s">
        <v>403</v>
      </c>
      <c r="F249" s="261" t="s">
        <v>404</v>
      </c>
      <c r="G249" s="262" t="s">
        <v>254</v>
      </c>
      <c r="H249" s="263">
        <v>2</v>
      </c>
      <c r="I249" s="264"/>
      <c r="J249" s="265">
        <f>ROUND(I249*H249,2)</f>
        <v>0</v>
      </c>
      <c r="K249" s="261" t="s">
        <v>28</v>
      </c>
      <c r="L249" s="266"/>
      <c r="M249" s="267" t="s">
        <v>28</v>
      </c>
      <c r="N249" s="268" t="s">
        <v>45</v>
      </c>
      <c r="O249" s="86"/>
      <c r="P249" s="216">
        <f>O249*H249</f>
        <v>0</v>
      </c>
      <c r="Q249" s="216">
        <v>0.0050000000000000001</v>
      </c>
      <c r="R249" s="216">
        <f>Q249*H249</f>
        <v>0.01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261</v>
      </c>
      <c r="AT249" s="218" t="s">
        <v>258</v>
      </c>
      <c r="AU249" s="218" t="s">
        <v>84</v>
      </c>
      <c r="AY249" s="19" t="s">
        <v>160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82</v>
      </c>
      <c r="BK249" s="219">
        <f>ROUND(I249*H249,2)</f>
        <v>0</v>
      </c>
      <c r="BL249" s="19" t="s">
        <v>168</v>
      </c>
      <c r="BM249" s="218" t="s">
        <v>405</v>
      </c>
    </row>
    <row r="250" s="14" customFormat="1">
      <c r="A250" s="14"/>
      <c r="B250" s="238"/>
      <c r="C250" s="239"/>
      <c r="D250" s="225" t="s">
        <v>181</v>
      </c>
      <c r="E250" s="240" t="s">
        <v>28</v>
      </c>
      <c r="F250" s="241" t="s">
        <v>378</v>
      </c>
      <c r="G250" s="239"/>
      <c r="H250" s="240" t="s">
        <v>28</v>
      </c>
      <c r="I250" s="242"/>
      <c r="J250" s="239"/>
      <c r="K250" s="239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181</v>
      </c>
      <c r="AU250" s="247" t="s">
        <v>84</v>
      </c>
      <c r="AV250" s="14" t="s">
        <v>82</v>
      </c>
      <c r="AW250" s="14" t="s">
        <v>35</v>
      </c>
      <c r="AX250" s="14" t="s">
        <v>74</v>
      </c>
      <c r="AY250" s="247" t="s">
        <v>160</v>
      </c>
    </row>
    <row r="251" s="14" customFormat="1">
      <c r="A251" s="14"/>
      <c r="B251" s="238"/>
      <c r="C251" s="239"/>
      <c r="D251" s="225" t="s">
        <v>181</v>
      </c>
      <c r="E251" s="240" t="s">
        <v>28</v>
      </c>
      <c r="F251" s="241" t="s">
        <v>385</v>
      </c>
      <c r="G251" s="239"/>
      <c r="H251" s="240" t="s">
        <v>28</v>
      </c>
      <c r="I251" s="242"/>
      <c r="J251" s="239"/>
      <c r="K251" s="239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181</v>
      </c>
      <c r="AU251" s="247" t="s">
        <v>84</v>
      </c>
      <c r="AV251" s="14" t="s">
        <v>82</v>
      </c>
      <c r="AW251" s="14" t="s">
        <v>35</v>
      </c>
      <c r="AX251" s="14" t="s">
        <v>74</v>
      </c>
      <c r="AY251" s="247" t="s">
        <v>160</v>
      </c>
    </row>
    <row r="252" s="13" customFormat="1">
      <c r="A252" s="13"/>
      <c r="B252" s="227"/>
      <c r="C252" s="228"/>
      <c r="D252" s="225" t="s">
        <v>181</v>
      </c>
      <c r="E252" s="229" t="s">
        <v>28</v>
      </c>
      <c r="F252" s="230" t="s">
        <v>401</v>
      </c>
      <c r="G252" s="228"/>
      <c r="H252" s="231">
        <v>2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181</v>
      </c>
      <c r="AU252" s="237" t="s">
        <v>84</v>
      </c>
      <c r="AV252" s="13" t="s">
        <v>84</v>
      </c>
      <c r="AW252" s="13" t="s">
        <v>35</v>
      </c>
      <c r="AX252" s="13" t="s">
        <v>74</v>
      </c>
      <c r="AY252" s="237" t="s">
        <v>160</v>
      </c>
    </row>
    <row r="253" s="15" customFormat="1">
      <c r="A253" s="15"/>
      <c r="B253" s="248"/>
      <c r="C253" s="249"/>
      <c r="D253" s="225" t="s">
        <v>181</v>
      </c>
      <c r="E253" s="250" t="s">
        <v>28</v>
      </c>
      <c r="F253" s="251" t="s">
        <v>233</v>
      </c>
      <c r="G253" s="249"/>
      <c r="H253" s="252">
        <v>2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8" t="s">
        <v>181</v>
      </c>
      <c r="AU253" s="258" t="s">
        <v>84</v>
      </c>
      <c r="AV253" s="15" t="s">
        <v>168</v>
      </c>
      <c r="AW253" s="15" t="s">
        <v>35</v>
      </c>
      <c r="AX253" s="15" t="s">
        <v>82</v>
      </c>
      <c r="AY253" s="258" t="s">
        <v>160</v>
      </c>
    </row>
    <row r="254" s="2" customFormat="1" ht="24.15" customHeight="1">
      <c r="A254" s="40"/>
      <c r="B254" s="41"/>
      <c r="C254" s="207" t="s">
        <v>406</v>
      </c>
      <c r="D254" s="207" t="s">
        <v>163</v>
      </c>
      <c r="E254" s="208" t="s">
        <v>407</v>
      </c>
      <c r="F254" s="209" t="s">
        <v>408</v>
      </c>
      <c r="G254" s="210" t="s">
        <v>254</v>
      </c>
      <c r="H254" s="211">
        <v>2</v>
      </c>
      <c r="I254" s="212"/>
      <c r="J254" s="213">
        <f>ROUND(I254*H254,2)</f>
        <v>0</v>
      </c>
      <c r="K254" s="209" t="s">
        <v>167</v>
      </c>
      <c r="L254" s="46"/>
      <c r="M254" s="214" t="s">
        <v>28</v>
      </c>
      <c r="N254" s="215" t="s">
        <v>45</v>
      </c>
      <c r="O254" s="86"/>
      <c r="P254" s="216">
        <f>O254*H254</f>
        <v>0</v>
      </c>
      <c r="Q254" s="216">
        <v>0.0010499999999999999</v>
      </c>
      <c r="R254" s="216">
        <f>Q254*H254</f>
        <v>0.0020999999999999999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168</v>
      </c>
      <c r="AT254" s="218" t="s">
        <v>163</v>
      </c>
      <c r="AU254" s="218" t="s">
        <v>84</v>
      </c>
      <c r="AY254" s="19" t="s">
        <v>160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82</v>
      </c>
      <c r="BK254" s="219">
        <f>ROUND(I254*H254,2)</f>
        <v>0</v>
      </c>
      <c r="BL254" s="19" t="s">
        <v>168</v>
      </c>
      <c r="BM254" s="218" t="s">
        <v>409</v>
      </c>
    </row>
    <row r="255" s="2" customFormat="1">
      <c r="A255" s="40"/>
      <c r="B255" s="41"/>
      <c r="C255" s="42"/>
      <c r="D255" s="220" t="s">
        <v>170</v>
      </c>
      <c r="E255" s="42"/>
      <c r="F255" s="221" t="s">
        <v>410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170</v>
      </c>
      <c r="AU255" s="19" t="s">
        <v>84</v>
      </c>
    </row>
    <row r="256" s="14" customFormat="1">
      <c r="A256" s="14"/>
      <c r="B256" s="238"/>
      <c r="C256" s="239"/>
      <c r="D256" s="225" t="s">
        <v>181</v>
      </c>
      <c r="E256" s="240" t="s">
        <v>28</v>
      </c>
      <c r="F256" s="241" t="s">
        <v>378</v>
      </c>
      <c r="G256" s="239"/>
      <c r="H256" s="240" t="s">
        <v>28</v>
      </c>
      <c r="I256" s="242"/>
      <c r="J256" s="239"/>
      <c r="K256" s="239"/>
      <c r="L256" s="243"/>
      <c r="M256" s="244"/>
      <c r="N256" s="245"/>
      <c r="O256" s="245"/>
      <c r="P256" s="245"/>
      <c r="Q256" s="245"/>
      <c r="R256" s="245"/>
      <c r="S256" s="245"/>
      <c r="T256" s="24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7" t="s">
        <v>181</v>
      </c>
      <c r="AU256" s="247" t="s">
        <v>84</v>
      </c>
      <c r="AV256" s="14" t="s">
        <v>82</v>
      </c>
      <c r="AW256" s="14" t="s">
        <v>35</v>
      </c>
      <c r="AX256" s="14" t="s">
        <v>74</v>
      </c>
      <c r="AY256" s="247" t="s">
        <v>160</v>
      </c>
    </row>
    <row r="257" s="14" customFormat="1">
      <c r="A257" s="14"/>
      <c r="B257" s="238"/>
      <c r="C257" s="239"/>
      <c r="D257" s="225" t="s">
        <v>181</v>
      </c>
      <c r="E257" s="240" t="s">
        <v>28</v>
      </c>
      <c r="F257" s="241" t="s">
        <v>385</v>
      </c>
      <c r="G257" s="239"/>
      <c r="H257" s="240" t="s">
        <v>28</v>
      </c>
      <c r="I257" s="242"/>
      <c r="J257" s="239"/>
      <c r="K257" s="239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181</v>
      </c>
      <c r="AU257" s="247" t="s">
        <v>84</v>
      </c>
      <c r="AV257" s="14" t="s">
        <v>82</v>
      </c>
      <c r="AW257" s="14" t="s">
        <v>35</v>
      </c>
      <c r="AX257" s="14" t="s">
        <v>74</v>
      </c>
      <c r="AY257" s="247" t="s">
        <v>160</v>
      </c>
    </row>
    <row r="258" s="13" customFormat="1">
      <c r="A258" s="13"/>
      <c r="B258" s="227"/>
      <c r="C258" s="228"/>
      <c r="D258" s="225" t="s">
        <v>181</v>
      </c>
      <c r="E258" s="229" t="s">
        <v>28</v>
      </c>
      <c r="F258" s="230" t="s">
        <v>84</v>
      </c>
      <c r="G258" s="228"/>
      <c r="H258" s="231">
        <v>2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181</v>
      </c>
      <c r="AU258" s="237" t="s">
        <v>84</v>
      </c>
      <c r="AV258" s="13" t="s">
        <v>84</v>
      </c>
      <c r="AW258" s="13" t="s">
        <v>35</v>
      </c>
      <c r="AX258" s="13" t="s">
        <v>82</v>
      </c>
      <c r="AY258" s="237" t="s">
        <v>160</v>
      </c>
    </row>
    <row r="259" s="2" customFormat="1" ht="16.5" customHeight="1">
      <c r="A259" s="40"/>
      <c r="B259" s="41"/>
      <c r="C259" s="259" t="s">
        <v>411</v>
      </c>
      <c r="D259" s="259" t="s">
        <v>258</v>
      </c>
      <c r="E259" s="260" t="s">
        <v>412</v>
      </c>
      <c r="F259" s="261" t="s">
        <v>413</v>
      </c>
      <c r="G259" s="262" t="s">
        <v>254</v>
      </c>
      <c r="H259" s="263">
        <v>1</v>
      </c>
      <c r="I259" s="264"/>
      <c r="J259" s="265">
        <f>ROUND(I259*H259,2)</f>
        <v>0</v>
      </c>
      <c r="K259" s="261" t="s">
        <v>28</v>
      </c>
      <c r="L259" s="266"/>
      <c r="M259" s="267" t="s">
        <v>28</v>
      </c>
      <c r="N259" s="268" t="s">
        <v>45</v>
      </c>
      <c r="O259" s="86"/>
      <c r="P259" s="216">
        <f>O259*H259</f>
        <v>0</v>
      </c>
      <c r="Q259" s="216">
        <v>0.0077000000000000002</v>
      </c>
      <c r="R259" s="216">
        <f>Q259*H259</f>
        <v>0.0077000000000000002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261</v>
      </c>
      <c r="AT259" s="218" t="s">
        <v>258</v>
      </c>
      <c r="AU259" s="218" t="s">
        <v>84</v>
      </c>
      <c r="AY259" s="19" t="s">
        <v>160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82</v>
      </c>
      <c r="BK259" s="219">
        <f>ROUND(I259*H259,2)</f>
        <v>0</v>
      </c>
      <c r="BL259" s="19" t="s">
        <v>168</v>
      </c>
      <c r="BM259" s="218" t="s">
        <v>414</v>
      </c>
    </row>
    <row r="260" s="14" customFormat="1">
      <c r="A260" s="14"/>
      <c r="B260" s="238"/>
      <c r="C260" s="239"/>
      <c r="D260" s="225" t="s">
        <v>181</v>
      </c>
      <c r="E260" s="240" t="s">
        <v>28</v>
      </c>
      <c r="F260" s="241" t="s">
        <v>378</v>
      </c>
      <c r="G260" s="239"/>
      <c r="H260" s="240" t="s">
        <v>28</v>
      </c>
      <c r="I260" s="242"/>
      <c r="J260" s="239"/>
      <c r="K260" s="239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181</v>
      </c>
      <c r="AU260" s="247" t="s">
        <v>84</v>
      </c>
      <c r="AV260" s="14" t="s">
        <v>82</v>
      </c>
      <c r="AW260" s="14" t="s">
        <v>35</v>
      </c>
      <c r="AX260" s="14" t="s">
        <v>74</v>
      </c>
      <c r="AY260" s="247" t="s">
        <v>160</v>
      </c>
    </row>
    <row r="261" s="14" customFormat="1">
      <c r="A261" s="14"/>
      <c r="B261" s="238"/>
      <c r="C261" s="239"/>
      <c r="D261" s="225" t="s">
        <v>181</v>
      </c>
      <c r="E261" s="240" t="s">
        <v>28</v>
      </c>
      <c r="F261" s="241" t="s">
        <v>385</v>
      </c>
      <c r="G261" s="239"/>
      <c r="H261" s="240" t="s">
        <v>28</v>
      </c>
      <c r="I261" s="242"/>
      <c r="J261" s="239"/>
      <c r="K261" s="239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181</v>
      </c>
      <c r="AU261" s="247" t="s">
        <v>84</v>
      </c>
      <c r="AV261" s="14" t="s">
        <v>82</v>
      </c>
      <c r="AW261" s="14" t="s">
        <v>35</v>
      </c>
      <c r="AX261" s="14" t="s">
        <v>74</v>
      </c>
      <c r="AY261" s="247" t="s">
        <v>160</v>
      </c>
    </row>
    <row r="262" s="13" customFormat="1">
      <c r="A262" s="13"/>
      <c r="B262" s="227"/>
      <c r="C262" s="228"/>
      <c r="D262" s="225" t="s">
        <v>181</v>
      </c>
      <c r="E262" s="229" t="s">
        <v>28</v>
      </c>
      <c r="F262" s="230" t="s">
        <v>386</v>
      </c>
      <c r="G262" s="228"/>
      <c r="H262" s="231">
        <v>1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181</v>
      </c>
      <c r="AU262" s="237" t="s">
        <v>84</v>
      </c>
      <c r="AV262" s="13" t="s">
        <v>84</v>
      </c>
      <c r="AW262" s="13" t="s">
        <v>35</v>
      </c>
      <c r="AX262" s="13" t="s">
        <v>82</v>
      </c>
      <c r="AY262" s="237" t="s">
        <v>160</v>
      </c>
    </row>
    <row r="263" s="2" customFormat="1" ht="16.5" customHeight="1">
      <c r="A263" s="40"/>
      <c r="B263" s="41"/>
      <c r="C263" s="259" t="s">
        <v>415</v>
      </c>
      <c r="D263" s="259" t="s">
        <v>258</v>
      </c>
      <c r="E263" s="260" t="s">
        <v>416</v>
      </c>
      <c r="F263" s="261" t="s">
        <v>417</v>
      </c>
      <c r="G263" s="262" t="s">
        <v>254</v>
      </c>
      <c r="H263" s="263">
        <v>1</v>
      </c>
      <c r="I263" s="264"/>
      <c r="J263" s="265">
        <f>ROUND(I263*H263,2)</f>
        <v>0</v>
      </c>
      <c r="K263" s="261" t="s">
        <v>28</v>
      </c>
      <c r="L263" s="266"/>
      <c r="M263" s="267" t="s">
        <v>28</v>
      </c>
      <c r="N263" s="268" t="s">
        <v>45</v>
      </c>
      <c r="O263" s="86"/>
      <c r="P263" s="216">
        <f>O263*H263</f>
        <v>0</v>
      </c>
      <c r="Q263" s="216">
        <v>0.0077000000000000002</v>
      </c>
      <c r="R263" s="216">
        <f>Q263*H263</f>
        <v>0.0077000000000000002</v>
      </c>
      <c r="S263" s="216">
        <v>0</v>
      </c>
      <c r="T263" s="21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8" t="s">
        <v>261</v>
      </c>
      <c r="AT263" s="218" t="s">
        <v>258</v>
      </c>
      <c r="AU263" s="218" t="s">
        <v>84</v>
      </c>
      <c r="AY263" s="19" t="s">
        <v>160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82</v>
      </c>
      <c r="BK263" s="219">
        <f>ROUND(I263*H263,2)</f>
        <v>0</v>
      </c>
      <c r="BL263" s="19" t="s">
        <v>168</v>
      </c>
      <c r="BM263" s="218" t="s">
        <v>418</v>
      </c>
    </row>
    <row r="264" s="14" customFormat="1">
      <c r="A264" s="14"/>
      <c r="B264" s="238"/>
      <c r="C264" s="239"/>
      <c r="D264" s="225" t="s">
        <v>181</v>
      </c>
      <c r="E264" s="240" t="s">
        <v>28</v>
      </c>
      <c r="F264" s="241" t="s">
        <v>378</v>
      </c>
      <c r="G264" s="239"/>
      <c r="H264" s="240" t="s">
        <v>28</v>
      </c>
      <c r="I264" s="242"/>
      <c r="J264" s="239"/>
      <c r="K264" s="239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181</v>
      </c>
      <c r="AU264" s="247" t="s">
        <v>84</v>
      </c>
      <c r="AV264" s="14" t="s">
        <v>82</v>
      </c>
      <c r="AW264" s="14" t="s">
        <v>35</v>
      </c>
      <c r="AX264" s="14" t="s">
        <v>74</v>
      </c>
      <c r="AY264" s="247" t="s">
        <v>160</v>
      </c>
    </row>
    <row r="265" s="14" customFormat="1">
      <c r="A265" s="14"/>
      <c r="B265" s="238"/>
      <c r="C265" s="239"/>
      <c r="D265" s="225" t="s">
        <v>181</v>
      </c>
      <c r="E265" s="240" t="s">
        <v>28</v>
      </c>
      <c r="F265" s="241" t="s">
        <v>385</v>
      </c>
      <c r="G265" s="239"/>
      <c r="H265" s="240" t="s">
        <v>28</v>
      </c>
      <c r="I265" s="242"/>
      <c r="J265" s="239"/>
      <c r="K265" s="239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181</v>
      </c>
      <c r="AU265" s="247" t="s">
        <v>84</v>
      </c>
      <c r="AV265" s="14" t="s">
        <v>82</v>
      </c>
      <c r="AW265" s="14" t="s">
        <v>35</v>
      </c>
      <c r="AX265" s="14" t="s">
        <v>74</v>
      </c>
      <c r="AY265" s="247" t="s">
        <v>160</v>
      </c>
    </row>
    <row r="266" s="13" customFormat="1">
      <c r="A266" s="13"/>
      <c r="B266" s="227"/>
      <c r="C266" s="228"/>
      <c r="D266" s="225" t="s">
        <v>181</v>
      </c>
      <c r="E266" s="229" t="s">
        <v>28</v>
      </c>
      <c r="F266" s="230" t="s">
        <v>386</v>
      </c>
      <c r="G266" s="228"/>
      <c r="H266" s="231">
        <v>1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181</v>
      </c>
      <c r="AU266" s="237" t="s">
        <v>84</v>
      </c>
      <c r="AV266" s="13" t="s">
        <v>84</v>
      </c>
      <c r="AW266" s="13" t="s">
        <v>35</v>
      </c>
      <c r="AX266" s="13" t="s">
        <v>82</v>
      </c>
      <c r="AY266" s="237" t="s">
        <v>160</v>
      </c>
    </row>
    <row r="267" s="2" customFormat="1" ht="24.15" customHeight="1">
      <c r="A267" s="40"/>
      <c r="B267" s="41"/>
      <c r="C267" s="207" t="s">
        <v>419</v>
      </c>
      <c r="D267" s="207" t="s">
        <v>163</v>
      </c>
      <c r="E267" s="208" t="s">
        <v>420</v>
      </c>
      <c r="F267" s="209" t="s">
        <v>421</v>
      </c>
      <c r="G267" s="210" t="s">
        <v>254</v>
      </c>
      <c r="H267" s="211">
        <v>8</v>
      </c>
      <c r="I267" s="212"/>
      <c r="J267" s="213">
        <f>ROUND(I267*H267,2)</f>
        <v>0</v>
      </c>
      <c r="K267" s="209" t="s">
        <v>167</v>
      </c>
      <c r="L267" s="46"/>
      <c r="M267" s="214" t="s">
        <v>28</v>
      </c>
      <c r="N267" s="215" t="s">
        <v>45</v>
      </c>
      <c r="O267" s="86"/>
      <c r="P267" s="216">
        <f>O267*H267</f>
        <v>0</v>
      </c>
      <c r="Q267" s="216">
        <v>0.11241</v>
      </c>
      <c r="R267" s="216">
        <f>Q267*H267</f>
        <v>0.89927999999999997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168</v>
      </c>
      <c r="AT267" s="218" t="s">
        <v>163</v>
      </c>
      <c r="AU267" s="218" t="s">
        <v>84</v>
      </c>
      <c r="AY267" s="19" t="s">
        <v>160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82</v>
      </c>
      <c r="BK267" s="219">
        <f>ROUND(I267*H267,2)</f>
        <v>0</v>
      </c>
      <c r="BL267" s="19" t="s">
        <v>168</v>
      </c>
      <c r="BM267" s="218" t="s">
        <v>422</v>
      </c>
    </row>
    <row r="268" s="2" customFormat="1">
      <c r="A268" s="40"/>
      <c r="B268" s="41"/>
      <c r="C268" s="42"/>
      <c r="D268" s="220" t="s">
        <v>170</v>
      </c>
      <c r="E268" s="42"/>
      <c r="F268" s="221" t="s">
        <v>423</v>
      </c>
      <c r="G268" s="42"/>
      <c r="H268" s="42"/>
      <c r="I268" s="222"/>
      <c r="J268" s="42"/>
      <c r="K268" s="42"/>
      <c r="L268" s="46"/>
      <c r="M268" s="223"/>
      <c r="N268" s="224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170</v>
      </c>
      <c r="AU268" s="19" t="s">
        <v>84</v>
      </c>
    </row>
    <row r="269" s="14" customFormat="1">
      <c r="A269" s="14"/>
      <c r="B269" s="238"/>
      <c r="C269" s="239"/>
      <c r="D269" s="225" t="s">
        <v>181</v>
      </c>
      <c r="E269" s="240" t="s">
        <v>28</v>
      </c>
      <c r="F269" s="241" t="s">
        <v>378</v>
      </c>
      <c r="G269" s="239"/>
      <c r="H269" s="240" t="s">
        <v>28</v>
      </c>
      <c r="I269" s="242"/>
      <c r="J269" s="239"/>
      <c r="K269" s="239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181</v>
      </c>
      <c r="AU269" s="247" t="s">
        <v>84</v>
      </c>
      <c r="AV269" s="14" t="s">
        <v>82</v>
      </c>
      <c r="AW269" s="14" t="s">
        <v>35</v>
      </c>
      <c r="AX269" s="14" t="s">
        <v>74</v>
      </c>
      <c r="AY269" s="247" t="s">
        <v>160</v>
      </c>
    </row>
    <row r="270" s="14" customFormat="1">
      <c r="A270" s="14"/>
      <c r="B270" s="238"/>
      <c r="C270" s="239"/>
      <c r="D270" s="225" t="s">
        <v>181</v>
      </c>
      <c r="E270" s="240" t="s">
        <v>28</v>
      </c>
      <c r="F270" s="241" t="s">
        <v>379</v>
      </c>
      <c r="G270" s="239"/>
      <c r="H270" s="240" t="s">
        <v>28</v>
      </c>
      <c r="I270" s="242"/>
      <c r="J270" s="239"/>
      <c r="K270" s="239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181</v>
      </c>
      <c r="AU270" s="247" t="s">
        <v>84</v>
      </c>
      <c r="AV270" s="14" t="s">
        <v>82</v>
      </c>
      <c r="AW270" s="14" t="s">
        <v>35</v>
      </c>
      <c r="AX270" s="14" t="s">
        <v>74</v>
      </c>
      <c r="AY270" s="247" t="s">
        <v>160</v>
      </c>
    </row>
    <row r="271" s="13" customFormat="1">
      <c r="A271" s="13"/>
      <c r="B271" s="227"/>
      <c r="C271" s="228"/>
      <c r="D271" s="225" t="s">
        <v>181</v>
      </c>
      <c r="E271" s="229" t="s">
        <v>28</v>
      </c>
      <c r="F271" s="230" t="s">
        <v>168</v>
      </c>
      <c r="G271" s="228"/>
      <c r="H271" s="231">
        <v>4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181</v>
      </c>
      <c r="AU271" s="237" t="s">
        <v>84</v>
      </c>
      <c r="AV271" s="13" t="s">
        <v>84</v>
      </c>
      <c r="AW271" s="13" t="s">
        <v>35</v>
      </c>
      <c r="AX271" s="13" t="s">
        <v>74</v>
      </c>
      <c r="AY271" s="237" t="s">
        <v>160</v>
      </c>
    </row>
    <row r="272" s="14" customFormat="1">
      <c r="A272" s="14"/>
      <c r="B272" s="238"/>
      <c r="C272" s="239"/>
      <c r="D272" s="225" t="s">
        <v>181</v>
      </c>
      <c r="E272" s="240" t="s">
        <v>28</v>
      </c>
      <c r="F272" s="241" t="s">
        <v>385</v>
      </c>
      <c r="G272" s="239"/>
      <c r="H272" s="240" t="s">
        <v>28</v>
      </c>
      <c r="I272" s="242"/>
      <c r="J272" s="239"/>
      <c r="K272" s="239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181</v>
      </c>
      <c r="AU272" s="247" t="s">
        <v>84</v>
      </c>
      <c r="AV272" s="14" t="s">
        <v>82</v>
      </c>
      <c r="AW272" s="14" t="s">
        <v>35</v>
      </c>
      <c r="AX272" s="14" t="s">
        <v>74</v>
      </c>
      <c r="AY272" s="247" t="s">
        <v>160</v>
      </c>
    </row>
    <row r="273" s="13" customFormat="1">
      <c r="A273" s="13"/>
      <c r="B273" s="227"/>
      <c r="C273" s="228"/>
      <c r="D273" s="225" t="s">
        <v>181</v>
      </c>
      <c r="E273" s="229" t="s">
        <v>28</v>
      </c>
      <c r="F273" s="230" t="s">
        <v>168</v>
      </c>
      <c r="G273" s="228"/>
      <c r="H273" s="231">
        <v>4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181</v>
      </c>
      <c r="AU273" s="237" t="s">
        <v>84</v>
      </c>
      <c r="AV273" s="13" t="s">
        <v>84</v>
      </c>
      <c r="AW273" s="13" t="s">
        <v>35</v>
      </c>
      <c r="AX273" s="13" t="s">
        <v>74</v>
      </c>
      <c r="AY273" s="237" t="s">
        <v>160</v>
      </c>
    </row>
    <row r="274" s="15" customFormat="1">
      <c r="A274" s="15"/>
      <c r="B274" s="248"/>
      <c r="C274" s="249"/>
      <c r="D274" s="225" t="s">
        <v>181</v>
      </c>
      <c r="E274" s="250" t="s">
        <v>28</v>
      </c>
      <c r="F274" s="251" t="s">
        <v>233</v>
      </c>
      <c r="G274" s="249"/>
      <c r="H274" s="252">
        <v>8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8" t="s">
        <v>181</v>
      </c>
      <c r="AU274" s="258" t="s">
        <v>84</v>
      </c>
      <c r="AV274" s="15" t="s">
        <v>168</v>
      </c>
      <c r="AW274" s="15" t="s">
        <v>35</v>
      </c>
      <c r="AX274" s="15" t="s">
        <v>82</v>
      </c>
      <c r="AY274" s="258" t="s">
        <v>160</v>
      </c>
    </row>
    <row r="275" s="2" customFormat="1" ht="21.75" customHeight="1">
      <c r="A275" s="40"/>
      <c r="B275" s="41"/>
      <c r="C275" s="259" t="s">
        <v>424</v>
      </c>
      <c r="D275" s="259" t="s">
        <v>258</v>
      </c>
      <c r="E275" s="260" t="s">
        <v>425</v>
      </c>
      <c r="F275" s="261" t="s">
        <v>426</v>
      </c>
      <c r="G275" s="262" t="s">
        <v>254</v>
      </c>
      <c r="H275" s="263">
        <v>8</v>
      </c>
      <c r="I275" s="264"/>
      <c r="J275" s="265">
        <f>ROUND(I275*H275,2)</f>
        <v>0</v>
      </c>
      <c r="K275" s="261" t="s">
        <v>167</v>
      </c>
      <c r="L275" s="266"/>
      <c r="M275" s="267" t="s">
        <v>28</v>
      </c>
      <c r="N275" s="268" t="s">
        <v>45</v>
      </c>
      <c r="O275" s="86"/>
      <c r="P275" s="216">
        <f>O275*H275</f>
        <v>0</v>
      </c>
      <c r="Q275" s="216">
        <v>0.0064999999999999997</v>
      </c>
      <c r="R275" s="216">
        <f>Q275*H275</f>
        <v>0.051999999999999998</v>
      </c>
      <c r="S275" s="216">
        <v>0</v>
      </c>
      <c r="T275" s="217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8" t="s">
        <v>261</v>
      </c>
      <c r="AT275" s="218" t="s">
        <v>258</v>
      </c>
      <c r="AU275" s="218" t="s">
        <v>84</v>
      </c>
      <c r="AY275" s="19" t="s">
        <v>160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82</v>
      </c>
      <c r="BK275" s="219">
        <f>ROUND(I275*H275,2)</f>
        <v>0</v>
      </c>
      <c r="BL275" s="19" t="s">
        <v>168</v>
      </c>
      <c r="BM275" s="218" t="s">
        <v>427</v>
      </c>
    </row>
    <row r="276" s="14" customFormat="1">
      <c r="A276" s="14"/>
      <c r="B276" s="238"/>
      <c r="C276" s="239"/>
      <c r="D276" s="225" t="s">
        <v>181</v>
      </c>
      <c r="E276" s="240" t="s">
        <v>28</v>
      </c>
      <c r="F276" s="241" t="s">
        <v>378</v>
      </c>
      <c r="G276" s="239"/>
      <c r="H276" s="240" t="s">
        <v>28</v>
      </c>
      <c r="I276" s="242"/>
      <c r="J276" s="239"/>
      <c r="K276" s="239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181</v>
      </c>
      <c r="AU276" s="247" t="s">
        <v>84</v>
      </c>
      <c r="AV276" s="14" t="s">
        <v>82</v>
      </c>
      <c r="AW276" s="14" t="s">
        <v>35</v>
      </c>
      <c r="AX276" s="14" t="s">
        <v>74</v>
      </c>
      <c r="AY276" s="247" t="s">
        <v>160</v>
      </c>
    </row>
    <row r="277" s="14" customFormat="1">
      <c r="A277" s="14"/>
      <c r="B277" s="238"/>
      <c r="C277" s="239"/>
      <c r="D277" s="225" t="s">
        <v>181</v>
      </c>
      <c r="E277" s="240" t="s">
        <v>28</v>
      </c>
      <c r="F277" s="241" t="s">
        <v>379</v>
      </c>
      <c r="G277" s="239"/>
      <c r="H277" s="240" t="s">
        <v>28</v>
      </c>
      <c r="I277" s="242"/>
      <c r="J277" s="239"/>
      <c r="K277" s="239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181</v>
      </c>
      <c r="AU277" s="247" t="s">
        <v>84</v>
      </c>
      <c r="AV277" s="14" t="s">
        <v>82</v>
      </c>
      <c r="AW277" s="14" t="s">
        <v>35</v>
      </c>
      <c r="AX277" s="14" t="s">
        <v>74</v>
      </c>
      <c r="AY277" s="247" t="s">
        <v>160</v>
      </c>
    </row>
    <row r="278" s="13" customFormat="1">
      <c r="A278" s="13"/>
      <c r="B278" s="227"/>
      <c r="C278" s="228"/>
      <c r="D278" s="225" t="s">
        <v>181</v>
      </c>
      <c r="E278" s="229" t="s">
        <v>28</v>
      </c>
      <c r="F278" s="230" t="s">
        <v>168</v>
      </c>
      <c r="G278" s="228"/>
      <c r="H278" s="231">
        <v>4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181</v>
      </c>
      <c r="AU278" s="237" t="s">
        <v>84</v>
      </c>
      <c r="AV278" s="13" t="s">
        <v>84</v>
      </c>
      <c r="AW278" s="13" t="s">
        <v>35</v>
      </c>
      <c r="AX278" s="13" t="s">
        <v>74</v>
      </c>
      <c r="AY278" s="237" t="s">
        <v>160</v>
      </c>
    </row>
    <row r="279" s="14" customFormat="1">
      <c r="A279" s="14"/>
      <c r="B279" s="238"/>
      <c r="C279" s="239"/>
      <c r="D279" s="225" t="s">
        <v>181</v>
      </c>
      <c r="E279" s="240" t="s">
        <v>28</v>
      </c>
      <c r="F279" s="241" t="s">
        <v>385</v>
      </c>
      <c r="G279" s="239"/>
      <c r="H279" s="240" t="s">
        <v>28</v>
      </c>
      <c r="I279" s="242"/>
      <c r="J279" s="239"/>
      <c r="K279" s="239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181</v>
      </c>
      <c r="AU279" s="247" t="s">
        <v>84</v>
      </c>
      <c r="AV279" s="14" t="s">
        <v>82</v>
      </c>
      <c r="AW279" s="14" t="s">
        <v>35</v>
      </c>
      <c r="AX279" s="14" t="s">
        <v>74</v>
      </c>
      <c r="AY279" s="247" t="s">
        <v>160</v>
      </c>
    </row>
    <row r="280" s="13" customFormat="1">
      <c r="A280" s="13"/>
      <c r="B280" s="227"/>
      <c r="C280" s="228"/>
      <c r="D280" s="225" t="s">
        <v>181</v>
      </c>
      <c r="E280" s="229" t="s">
        <v>28</v>
      </c>
      <c r="F280" s="230" t="s">
        <v>168</v>
      </c>
      <c r="G280" s="228"/>
      <c r="H280" s="231">
        <v>4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181</v>
      </c>
      <c r="AU280" s="237" t="s">
        <v>84</v>
      </c>
      <c r="AV280" s="13" t="s">
        <v>84</v>
      </c>
      <c r="AW280" s="13" t="s">
        <v>35</v>
      </c>
      <c r="AX280" s="13" t="s">
        <v>74</v>
      </c>
      <c r="AY280" s="237" t="s">
        <v>160</v>
      </c>
    </row>
    <row r="281" s="15" customFormat="1">
      <c r="A281" s="15"/>
      <c r="B281" s="248"/>
      <c r="C281" s="249"/>
      <c r="D281" s="225" t="s">
        <v>181</v>
      </c>
      <c r="E281" s="250" t="s">
        <v>28</v>
      </c>
      <c r="F281" s="251" t="s">
        <v>233</v>
      </c>
      <c r="G281" s="249"/>
      <c r="H281" s="252">
        <v>8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8" t="s">
        <v>181</v>
      </c>
      <c r="AU281" s="258" t="s">
        <v>84</v>
      </c>
      <c r="AV281" s="15" t="s">
        <v>168</v>
      </c>
      <c r="AW281" s="15" t="s">
        <v>35</v>
      </c>
      <c r="AX281" s="15" t="s">
        <v>82</v>
      </c>
      <c r="AY281" s="258" t="s">
        <v>160</v>
      </c>
    </row>
    <row r="282" s="2" customFormat="1" ht="37.8" customHeight="1">
      <c r="A282" s="40"/>
      <c r="B282" s="41"/>
      <c r="C282" s="207" t="s">
        <v>428</v>
      </c>
      <c r="D282" s="207" t="s">
        <v>163</v>
      </c>
      <c r="E282" s="208" t="s">
        <v>429</v>
      </c>
      <c r="F282" s="209" t="s">
        <v>430</v>
      </c>
      <c r="G282" s="210" t="s">
        <v>166</v>
      </c>
      <c r="H282" s="211">
        <v>136.5</v>
      </c>
      <c r="I282" s="212"/>
      <c r="J282" s="213">
        <f>ROUND(I282*H282,2)</f>
        <v>0</v>
      </c>
      <c r="K282" s="209" t="s">
        <v>167</v>
      </c>
      <c r="L282" s="46"/>
      <c r="M282" s="214" t="s">
        <v>28</v>
      </c>
      <c r="N282" s="215" t="s">
        <v>45</v>
      </c>
      <c r="O282" s="86"/>
      <c r="P282" s="216">
        <f>O282*H282</f>
        <v>0</v>
      </c>
      <c r="Q282" s="216">
        <v>0.0016000000000000001</v>
      </c>
      <c r="R282" s="216">
        <f>Q282*H282</f>
        <v>0.21840000000000001</v>
      </c>
      <c r="S282" s="216">
        <v>0</v>
      </c>
      <c r="T282" s="21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8" t="s">
        <v>168</v>
      </c>
      <c r="AT282" s="218" t="s">
        <v>163</v>
      </c>
      <c r="AU282" s="218" t="s">
        <v>84</v>
      </c>
      <c r="AY282" s="19" t="s">
        <v>160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9" t="s">
        <v>82</v>
      </c>
      <c r="BK282" s="219">
        <f>ROUND(I282*H282,2)</f>
        <v>0</v>
      </c>
      <c r="BL282" s="19" t="s">
        <v>168</v>
      </c>
      <c r="BM282" s="218" t="s">
        <v>431</v>
      </c>
    </row>
    <row r="283" s="2" customFormat="1">
      <c r="A283" s="40"/>
      <c r="B283" s="41"/>
      <c r="C283" s="42"/>
      <c r="D283" s="220" t="s">
        <v>170</v>
      </c>
      <c r="E283" s="42"/>
      <c r="F283" s="221" t="s">
        <v>432</v>
      </c>
      <c r="G283" s="42"/>
      <c r="H283" s="42"/>
      <c r="I283" s="222"/>
      <c r="J283" s="42"/>
      <c r="K283" s="42"/>
      <c r="L283" s="46"/>
      <c r="M283" s="223"/>
      <c r="N283" s="224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170</v>
      </c>
      <c r="AU283" s="19" t="s">
        <v>84</v>
      </c>
    </row>
    <row r="284" s="14" customFormat="1">
      <c r="A284" s="14"/>
      <c r="B284" s="238"/>
      <c r="C284" s="239"/>
      <c r="D284" s="225" t="s">
        <v>181</v>
      </c>
      <c r="E284" s="240" t="s">
        <v>28</v>
      </c>
      <c r="F284" s="241" t="s">
        <v>378</v>
      </c>
      <c r="G284" s="239"/>
      <c r="H284" s="240" t="s">
        <v>28</v>
      </c>
      <c r="I284" s="242"/>
      <c r="J284" s="239"/>
      <c r="K284" s="239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181</v>
      </c>
      <c r="AU284" s="247" t="s">
        <v>84</v>
      </c>
      <c r="AV284" s="14" t="s">
        <v>82</v>
      </c>
      <c r="AW284" s="14" t="s">
        <v>35</v>
      </c>
      <c r="AX284" s="14" t="s">
        <v>74</v>
      </c>
      <c r="AY284" s="247" t="s">
        <v>160</v>
      </c>
    </row>
    <row r="285" s="14" customFormat="1">
      <c r="A285" s="14"/>
      <c r="B285" s="238"/>
      <c r="C285" s="239"/>
      <c r="D285" s="225" t="s">
        <v>181</v>
      </c>
      <c r="E285" s="240" t="s">
        <v>28</v>
      </c>
      <c r="F285" s="241" t="s">
        <v>379</v>
      </c>
      <c r="G285" s="239"/>
      <c r="H285" s="240" t="s">
        <v>28</v>
      </c>
      <c r="I285" s="242"/>
      <c r="J285" s="239"/>
      <c r="K285" s="239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181</v>
      </c>
      <c r="AU285" s="247" t="s">
        <v>84</v>
      </c>
      <c r="AV285" s="14" t="s">
        <v>82</v>
      </c>
      <c r="AW285" s="14" t="s">
        <v>35</v>
      </c>
      <c r="AX285" s="14" t="s">
        <v>74</v>
      </c>
      <c r="AY285" s="247" t="s">
        <v>160</v>
      </c>
    </row>
    <row r="286" s="13" customFormat="1">
      <c r="A286" s="13"/>
      <c r="B286" s="227"/>
      <c r="C286" s="228"/>
      <c r="D286" s="225" t="s">
        <v>181</v>
      </c>
      <c r="E286" s="229" t="s">
        <v>28</v>
      </c>
      <c r="F286" s="230" t="s">
        <v>433</v>
      </c>
      <c r="G286" s="228"/>
      <c r="H286" s="231">
        <v>24</v>
      </c>
      <c r="I286" s="232"/>
      <c r="J286" s="228"/>
      <c r="K286" s="228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181</v>
      </c>
      <c r="AU286" s="237" t="s">
        <v>84</v>
      </c>
      <c r="AV286" s="13" t="s">
        <v>84</v>
      </c>
      <c r="AW286" s="13" t="s">
        <v>35</v>
      </c>
      <c r="AX286" s="13" t="s">
        <v>74</v>
      </c>
      <c r="AY286" s="237" t="s">
        <v>160</v>
      </c>
    </row>
    <row r="287" s="14" customFormat="1">
      <c r="A287" s="14"/>
      <c r="B287" s="238"/>
      <c r="C287" s="239"/>
      <c r="D287" s="225" t="s">
        <v>181</v>
      </c>
      <c r="E287" s="240" t="s">
        <v>28</v>
      </c>
      <c r="F287" s="241" t="s">
        <v>385</v>
      </c>
      <c r="G287" s="239"/>
      <c r="H287" s="240" t="s">
        <v>28</v>
      </c>
      <c r="I287" s="242"/>
      <c r="J287" s="239"/>
      <c r="K287" s="239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181</v>
      </c>
      <c r="AU287" s="247" t="s">
        <v>84</v>
      </c>
      <c r="AV287" s="14" t="s">
        <v>82</v>
      </c>
      <c r="AW287" s="14" t="s">
        <v>35</v>
      </c>
      <c r="AX287" s="14" t="s">
        <v>74</v>
      </c>
      <c r="AY287" s="247" t="s">
        <v>160</v>
      </c>
    </row>
    <row r="288" s="13" customFormat="1">
      <c r="A288" s="13"/>
      <c r="B288" s="227"/>
      <c r="C288" s="228"/>
      <c r="D288" s="225" t="s">
        <v>181</v>
      </c>
      <c r="E288" s="229" t="s">
        <v>28</v>
      </c>
      <c r="F288" s="230" t="s">
        <v>434</v>
      </c>
      <c r="G288" s="228"/>
      <c r="H288" s="231">
        <v>33</v>
      </c>
      <c r="I288" s="232"/>
      <c r="J288" s="228"/>
      <c r="K288" s="228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181</v>
      </c>
      <c r="AU288" s="237" t="s">
        <v>84</v>
      </c>
      <c r="AV288" s="13" t="s">
        <v>84</v>
      </c>
      <c r="AW288" s="13" t="s">
        <v>35</v>
      </c>
      <c r="AX288" s="13" t="s">
        <v>74</v>
      </c>
      <c r="AY288" s="237" t="s">
        <v>160</v>
      </c>
    </row>
    <row r="289" s="13" customFormat="1">
      <c r="A289" s="13"/>
      <c r="B289" s="227"/>
      <c r="C289" s="228"/>
      <c r="D289" s="225" t="s">
        <v>181</v>
      </c>
      <c r="E289" s="229" t="s">
        <v>28</v>
      </c>
      <c r="F289" s="230" t="s">
        <v>435</v>
      </c>
      <c r="G289" s="228"/>
      <c r="H289" s="231">
        <v>49.5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181</v>
      </c>
      <c r="AU289" s="237" t="s">
        <v>84</v>
      </c>
      <c r="AV289" s="13" t="s">
        <v>84</v>
      </c>
      <c r="AW289" s="13" t="s">
        <v>35</v>
      </c>
      <c r="AX289" s="13" t="s">
        <v>74</v>
      </c>
      <c r="AY289" s="237" t="s">
        <v>160</v>
      </c>
    </row>
    <row r="290" s="13" customFormat="1">
      <c r="A290" s="13"/>
      <c r="B290" s="227"/>
      <c r="C290" s="228"/>
      <c r="D290" s="225" t="s">
        <v>181</v>
      </c>
      <c r="E290" s="229" t="s">
        <v>28</v>
      </c>
      <c r="F290" s="230" t="s">
        <v>436</v>
      </c>
      <c r="G290" s="228"/>
      <c r="H290" s="231">
        <v>30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181</v>
      </c>
      <c r="AU290" s="237" t="s">
        <v>84</v>
      </c>
      <c r="AV290" s="13" t="s">
        <v>84</v>
      </c>
      <c r="AW290" s="13" t="s">
        <v>35</v>
      </c>
      <c r="AX290" s="13" t="s">
        <v>74</v>
      </c>
      <c r="AY290" s="237" t="s">
        <v>160</v>
      </c>
    </row>
    <row r="291" s="15" customFormat="1">
      <c r="A291" s="15"/>
      <c r="B291" s="248"/>
      <c r="C291" s="249"/>
      <c r="D291" s="225" t="s">
        <v>181</v>
      </c>
      <c r="E291" s="250" t="s">
        <v>28</v>
      </c>
      <c r="F291" s="251" t="s">
        <v>233</v>
      </c>
      <c r="G291" s="249"/>
      <c r="H291" s="252">
        <v>136.5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8" t="s">
        <v>181</v>
      </c>
      <c r="AU291" s="258" t="s">
        <v>84</v>
      </c>
      <c r="AV291" s="15" t="s">
        <v>168</v>
      </c>
      <c r="AW291" s="15" t="s">
        <v>35</v>
      </c>
      <c r="AX291" s="15" t="s">
        <v>82</v>
      </c>
      <c r="AY291" s="258" t="s">
        <v>160</v>
      </c>
    </row>
    <row r="292" s="2" customFormat="1" ht="37.8" customHeight="1">
      <c r="A292" s="40"/>
      <c r="B292" s="41"/>
      <c r="C292" s="207" t="s">
        <v>437</v>
      </c>
      <c r="D292" s="207" t="s">
        <v>163</v>
      </c>
      <c r="E292" s="208" t="s">
        <v>438</v>
      </c>
      <c r="F292" s="209" t="s">
        <v>439</v>
      </c>
      <c r="G292" s="210" t="s">
        <v>166</v>
      </c>
      <c r="H292" s="211">
        <v>136.5</v>
      </c>
      <c r="I292" s="212"/>
      <c r="J292" s="213">
        <f>ROUND(I292*H292,2)</f>
        <v>0</v>
      </c>
      <c r="K292" s="209" t="s">
        <v>167</v>
      </c>
      <c r="L292" s="46"/>
      <c r="M292" s="214" t="s">
        <v>28</v>
      </c>
      <c r="N292" s="215" t="s">
        <v>45</v>
      </c>
      <c r="O292" s="86"/>
      <c r="P292" s="216">
        <f>O292*H292</f>
        <v>0</v>
      </c>
      <c r="Q292" s="216">
        <v>1.0000000000000001E-05</v>
      </c>
      <c r="R292" s="216">
        <f>Q292*H292</f>
        <v>0.0013650000000000001</v>
      </c>
      <c r="S292" s="216">
        <v>0</v>
      </c>
      <c r="T292" s="217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8" t="s">
        <v>168</v>
      </c>
      <c r="AT292" s="218" t="s">
        <v>163</v>
      </c>
      <c r="AU292" s="218" t="s">
        <v>84</v>
      </c>
      <c r="AY292" s="19" t="s">
        <v>160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9" t="s">
        <v>82</v>
      </c>
      <c r="BK292" s="219">
        <f>ROUND(I292*H292,2)</f>
        <v>0</v>
      </c>
      <c r="BL292" s="19" t="s">
        <v>168</v>
      </c>
      <c r="BM292" s="218" t="s">
        <v>440</v>
      </c>
    </row>
    <row r="293" s="2" customFormat="1">
      <c r="A293" s="40"/>
      <c r="B293" s="41"/>
      <c r="C293" s="42"/>
      <c r="D293" s="220" t="s">
        <v>170</v>
      </c>
      <c r="E293" s="42"/>
      <c r="F293" s="221" t="s">
        <v>441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170</v>
      </c>
      <c r="AU293" s="19" t="s">
        <v>84</v>
      </c>
    </row>
    <row r="294" s="2" customFormat="1" ht="49.05" customHeight="1">
      <c r="A294" s="40"/>
      <c r="B294" s="41"/>
      <c r="C294" s="207" t="s">
        <v>442</v>
      </c>
      <c r="D294" s="207" t="s">
        <v>163</v>
      </c>
      <c r="E294" s="208" t="s">
        <v>443</v>
      </c>
      <c r="F294" s="209" t="s">
        <v>444</v>
      </c>
      <c r="G294" s="210" t="s">
        <v>185</v>
      </c>
      <c r="H294" s="211">
        <v>757.10000000000002</v>
      </c>
      <c r="I294" s="212"/>
      <c r="J294" s="213">
        <f>ROUND(I294*H294,2)</f>
        <v>0</v>
      </c>
      <c r="K294" s="209" t="s">
        <v>167</v>
      </c>
      <c r="L294" s="46"/>
      <c r="M294" s="214" t="s">
        <v>28</v>
      </c>
      <c r="N294" s="215" t="s">
        <v>45</v>
      </c>
      <c r="O294" s="86"/>
      <c r="P294" s="216">
        <f>O294*H294</f>
        <v>0</v>
      </c>
      <c r="Q294" s="216">
        <v>0.15540000000000001</v>
      </c>
      <c r="R294" s="216">
        <f>Q294*H294</f>
        <v>117.65334000000001</v>
      </c>
      <c r="S294" s="216">
        <v>0</v>
      </c>
      <c r="T294" s="21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168</v>
      </c>
      <c r="AT294" s="218" t="s">
        <v>163</v>
      </c>
      <c r="AU294" s="218" t="s">
        <v>84</v>
      </c>
      <c r="AY294" s="19" t="s">
        <v>160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9" t="s">
        <v>82</v>
      </c>
      <c r="BK294" s="219">
        <f>ROUND(I294*H294,2)</f>
        <v>0</v>
      </c>
      <c r="BL294" s="19" t="s">
        <v>168</v>
      </c>
      <c r="BM294" s="218" t="s">
        <v>445</v>
      </c>
    </row>
    <row r="295" s="2" customFormat="1">
      <c r="A295" s="40"/>
      <c r="B295" s="41"/>
      <c r="C295" s="42"/>
      <c r="D295" s="220" t="s">
        <v>170</v>
      </c>
      <c r="E295" s="42"/>
      <c r="F295" s="221" t="s">
        <v>446</v>
      </c>
      <c r="G295" s="42"/>
      <c r="H295" s="42"/>
      <c r="I295" s="222"/>
      <c r="J295" s="42"/>
      <c r="K295" s="42"/>
      <c r="L295" s="46"/>
      <c r="M295" s="223"/>
      <c r="N295" s="224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170</v>
      </c>
      <c r="AU295" s="19" t="s">
        <v>84</v>
      </c>
    </row>
    <row r="296" s="14" customFormat="1">
      <c r="A296" s="14"/>
      <c r="B296" s="238"/>
      <c r="C296" s="239"/>
      <c r="D296" s="225" t="s">
        <v>181</v>
      </c>
      <c r="E296" s="240" t="s">
        <v>28</v>
      </c>
      <c r="F296" s="241" t="s">
        <v>188</v>
      </c>
      <c r="G296" s="239"/>
      <c r="H296" s="240" t="s">
        <v>28</v>
      </c>
      <c r="I296" s="242"/>
      <c r="J296" s="239"/>
      <c r="K296" s="239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181</v>
      </c>
      <c r="AU296" s="247" t="s">
        <v>84</v>
      </c>
      <c r="AV296" s="14" t="s">
        <v>82</v>
      </c>
      <c r="AW296" s="14" t="s">
        <v>35</v>
      </c>
      <c r="AX296" s="14" t="s">
        <v>74</v>
      </c>
      <c r="AY296" s="247" t="s">
        <v>160</v>
      </c>
    </row>
    <row r="297" s="14" customFormat="1">
      <c r="A297" s="14"/>
      <c r="B297" s="238"/>
      <c r="C297" s="239"/>
      <c r="D297" s="225" t="s">
        <v>181</v>
      </c>
      <c r="E297" s="240" t="s">
        <v>28</v>
      </c>
      <c r="F297" s="241" t="s">
        <v>189</v>
      </c>
      <c r="G297" s="239"/>
      <c r="H297" s="240" t="s">
        <v>28</v>
      </c>
      <c r="I297" s="242"/>
      <c r="J297" s="239"/>
      <c r="K297" s="239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181</v>
      </c>
      <c r="AU297" s="247" t="s">
        <v>84</v>
      </c>
      <c r="AV297" s="14" t="s">
        <v>82</v>
      </c>
      <c r="AW297" s="14" t="s">
        <v>35</v>
      </c>
      <c r="AX297" s="14" t="s">
        <v>74</v>
      </c>
      <c r="AY297" s="247" t="s">
        <v>160</v>
      </c>
    </row>
    <row r="298" s="14" customFormat="1">
      <c r="A298" s="14"/>
      <c r="B298" s="238"/>
      <c r="C298" s="239"/>
      <c r="D298" s="225" t="s">
        <v>181</v>
      </c>
      <c r="E298" s="240" t="s">
        <v>28</v>
      </c>
      <c r="F298" s="241" t="s">
        <v>282</v>
      </c>
      <c r="G298" s="239"/>
      <c r="H298" s="240" t="s">
        <v>28</v>
      </c>
      <c r="I298" s="242"/>
      <c r="J298" s="239"/>
      <c r="K298" s="239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181</v>
      </c>
      <c r="AU298" s="247" t="s">
        <v>84</v>
      </c>
      <c r="AV298" s="14" t="s">
        <v>82</v>
      </c>
      <c r="AW298" s="14" t="s">
        <v>35</v>
      </c>
      <c r="AX298" s="14" t="s">
        <v>74</v>
      </c>
      <c r="AY298" s="247" t="s">
        <v>160</v>
      </c>
    </row>
    <row r="299" s="13" customFormat="1">
      <c r="A299" s="13"/>
      <c r="B299" s="227"/>
      <c r="C299" s="228"/>
      <c r="D299" s="225" t="s">
        <v>181</v>
      </c>
      <c r="E299" s="229" t="s">
        <v>114</v>
      </c>
      <c r="F299" s="230" t="s">
        <v>447</v>
      </c>
      <c r="G299" s="228"/>
      <c r="H299" s="231">
        <v>757.10000000000002</v>
      </c>
      <c r="I299" s="232"/>
      <c r="J299" s="228"/>
      <c r="K299" s="228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181</v>
      </c>
      <c r="AU299" s="237" t="s">
        <v>84</v>
      </c>
      <c r="AV299" s="13" t="s">
        <v>84</v>
      </c>
      <c r="AW299" s="13" t="s">
        <v>35</v>
      </c>
      <c r="AX299" s="13" t="s">
        <v>82</v>
      </c>
      <c r="AY299" s="237" t="s">
        <v>160</v>
      </c>
    </row>
    <row r="300" s="2" customFormat="1" ht="24.15" customHeight="1">
      <c r="A300" s="40"/>
      <c r="B300" s="41"/>
      <c r="C300" s="259" t="s">
        <v>448</v>
      </c>
      <c r="D300" s="259" t="s">
        <v>258</v>
      </c>
      <c r="E300" s="260" t="s">
        <v>449</v>
      </c>
      <c r="F300" s="261" t="s">
        <v>450</v>
      </c>
      <c r="G300" s="262" t="s">
        <v>185</v>
      </c>
      <c r="H300" s="263">
        <v>80</v>
      </c>
      <c r="I300" s="264"/>
      <c r="J300" s="265">
        <f>ROUND(I300*H300,2)</f>
        <v>0</v>
      </c>
      <c r="K300" s="261" t="s">
        <v>167</v>
      </c>
      <c r="L300" s="266"/>
      <c r="M300" s="267" t="s">
        <v>28</v>
      </c>
      <c r="N300" s="268" t="s">
        <v>45</v>
      </c>
      <c r="O300" s="86"/>
      <c r="P300" s="216">
        <f>O300*H300</f>
        <v>0</v>
      </c>
      <c r="Q300" s="216">
        <v>0.065670000000000006</v>
      </c>
      <c r="R300" s="216">
        <f>Q300*H300</f>
        <v>5.2536000000000005</v>
      </c>
      <c r="S300" s="216">
        <v>0</v>
      </c>
      <c r="T300" s="217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8" t="s">
        <v>261</v>
      </c>
      <c r="AT300" s="218" t="s">
        <v>258</v>
      </c>
      <c r="AU300" s="218" t="s">
        <v>84</v>
      </c>
      <c r="AY300" s="19" t="s">
        <v>160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9" t="s">
        <v>82</v>
      </c>
      <c r="BK300" s="219">
        <f>ROUND(I300*H300,2)</f>
        <v>0</v>
      </c>
      <c r="BL300" s="19" t="s">
        <v>168</v>
      </c>
      <c r="BM300" s="218" t="s">
        <v>451</v>
      </c>
    </row>
    <row r="301" s="14" customFormat="1">
      <c r="A301" s="14"/>
      <c r="B301" s="238"/>
      <c r="C301" s="239"/>
      <c r="D301" s="225" t="s">
        <v>181</v>
      </c>
      <c r="E301" s="240" t="s">
        <v>28</v>
      </c>
      <c r="F301" s="241" t="s">
        <v>188</v>
      </c>
      <c r="G301" s="239"/>
      <c r="H301" s="240" t="s">
        <v>28</v>
      </c>
      <c r="I301" s="242"/>
      <c r="J301" s="239"/>
      <c r="K301" s="239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181</v>
      </c>
      <c r="AU301" s="247" t="s">
        <v>84</v>
      </c>
      <c r="AV301" s="14" t="s">
        <v>82</v>
      </c>
      <c r="AW301" s="14" t="s">
        <v>35</v>
      </c>
      <c r="AX301" s="14" t="s">
        <v>74</v>
      </c>
      <c r="AY301" s="247" t="s">
        <v>160</v>
      </c>
    </row>
    <row r="302" s="14" customFormat="1">
      <c r="A302" s="14"/>
      <c r="B302" s="238"/>
      <c r="C302" s="239"/>
      <c r="D302" s="225" t="s">
        <v>181</v>
      </c>
      <c r="E302" s="240" t="s">
        <v>28</v>
      </c>
      <c r="F302" s="241" t="s">
        <v>189</v>
      </c>
      <c r="G302" s="239"/>
      <c r="H302" s="240" t="s">
        <v>28</v>
      </c>
      <c r="I302" s="242"/>
      <c r="J302" s="239"/>
      <c r="K302" s="239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181</v>
      </c>
      <c r="AU302" s="247" t="s">
        <v>84</v>
      </c>
      <c r="AV302" s="14" t="s">
        <v>82</v>
      </c>
      <c r="AW302" s="14" t="s">
        <v>35</v>
      </c>
      <c r="AX302" s="14" t="s">
        <v>74</v>
      </c>
      <c r="AY302" s="247" t="s">
        <v>160</v>
      </c>
    </row>
    <row r="303" s="13" customFormat="1">
      <c r="A303" s="13"/>
      <c r="B303" s="227"/>
      <c r="C303" s="228"/>
      <c r="D303" s="225" t="s">
        <v>181</v>
      </c>
      <c r="E303" s="229" t="s">
        <v>116</v>
      </c>
      <c r="F303" s="230" t="s">
        <v>452</v>
      </c>
      <c r="G303" s="228"/>
      <c r="H303" s="231">
        <v>80</v>
      </c>
      <c r="I303" s="232"/>
      <c r="J303" s="228"/>
      <c r="K303" s="228"/>
      <c r="L303" s="233"/>
      <c r="M303" s="234"/>
      <c r="N303" s="235"/>
      <c r="O303" s="235"/>
      <c r="P303" s="235"/>
      <c r="Q303" s="235"/>
      <c r="R303" s="235"/>
      <c r="S303" s="235"/>
      <c r="T303" s="23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7" t="s">
        <v>181</v>
      </c>
      <c r="AU303" s="237" t="s">
        <v>84</v>
      </c>
      <c r="AV303" s="13" t="s">
        <v>84</v>
      </c>
      <c r="AW303" s="13" t="s">
        <v>35</v>
      </c>
      <c r="AX303" s="13" t="s">
        <v>82</v>
      </c>
      <c r="AY303" s="237" t="s">
        <v>160</v>
      </c>
    </row>
    <row r="304" s="2" customFormat="1" ht="24.15" customHeight="1">
      <c r="A304" s="40"/>
      <c r="B304" s="41"/>
      <c r="C304" s="259" t="s">
        <v>453</v>
      </c>
      <c r="D304" s="259" t="s">
        <v>258</v>
      </c>
      <c r="E304" s="260" t="s">
        <v>454</v>
      </c>
      <c r="F304" s="261" t="s">
        <v>455</v>
      </c>
      <c r="G304" s="262" t="s">
        <v>185</v>
      </c>
      <c r="H304" s="263">
        <v>278.5</v>
      </c>
      <c r="I304" s="264"/>
      <c r="J304" s="265">
        <f>ROUND(I304*H304,2)</f>
        <v>0</v>
      </c>
      <c r="K304" s="261" t="s">
        <v>167</v>
      </c>
      <c r="L304" s="266"/>
      <c r="M304" s="267" t="s">
        <v>28</v>
      </c>
      <c r="N304" s="268" t="s">
        <v>45</v>
      </c>
      <c r="O304" s="86"/>
      <c r="P304" s="216">
        <f>O304*H304</f>
        <v>0</v>
      </c>
      <c r="Q304" s="216">
        <v>0.048300000000000003</v>
      </c>
      <c r="R304" s="216">
        <f>Q304*H304</f>
        <v>13.451550000000001</v>
      </c>
      <c r="S304" s="216">
        <v>0</v>
      </c>
      <c r="T304" s="217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8" t="s">
        <v>261</v>
      </c>
      <c r="AT304" s="218" t="s">
        <v>258</v>
      </c>
      <c r="AU304" s="218" t="s">
        <v>84</v>
      </c>
      <c r="AY304" s="19" t="s">
        <v>160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9" t="s">
        <v>82</v>
      </c>
      <c r="BK304" s="219">
        <f>ROUND(I304*H304,2)</f>
        <v>0</v>
      </c>
      <c r="BL304" s="19" t="s">
        <v>168</v>
      </c>
      <c r="BM304" s="218" t="s">
        <v>456</v>
      </c>
    </row>
    <row r="305" s="14" customFormat="1">
      <c r="A305" s="14"/>
      <c r="B305" s="238"/>
      <c r="C305" s="239"/>
      <c r="D305" s="225" t="s">
        <v>181</v>
      </c>
      <c r="E305" s="240" t="s">
        <v>28</v>
      </c>
      <c r="F305" s="241" t="s">
        <v>188</v>
      </c>
      <c r="G305" s="239"/>
      <c r="H305" s="240" t="s">
        <v>28</v>
      </c>
      <c r="I305" s="242"/>
      <c r="J305" s="239"/>
      <c r="K305" s="239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181</v>
      </c>
      <c r="AU305" s="247" t="s">
        <v>84</v>
      </c>
      <c r="AV305" s="14" t="s">
        <v>82</v>
      </c>
      <c r="AW305" s="14" t="s">
        <v>35</v>
      </c>
      <c r="AX305" s="14" t="s">
        <v>74</v>
      </c>
      <c r="AY305" s="247" t="s">
        <v>160</v>
      </c>
    </row>
    <row r="306" s="14" customFormat="1">
      <c r="A306" s="14"/>
      <c r="B306" s="238"/>
      <c r="C306" s="239"/>
      <c r="D306" s="225" t="s">
        <v>181</v>
      </c>
      <c r="E306" s="240" t="s">
        <v>28</v>
      </c>
      <c r="F306" s="241" t="s">
        <v>189</v>
      </c>
      <c r="G306" s="239"/>
      <c r="H306" s="240" t="s">
        <v>28</v>
      </c>
      <c r="I306" s="242"/>
      <c r="J306" s="239"/>
      <c r="K306" s="239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181</v>
      </c>
      <c r="AU306" s="247" t="s">
        <v>84</v>
      </c>
      <c r="AV306" s="14" t="s">
        <v>82</v>
      </c>
      <c r="AW306" s="14" t="s">
        <v>35</v>
      </c>
      <c r="AX306" s="14" t="s">
        <v>74</v>
      </c>
      <c r="AY306" s="247" t="s">
        <v>160</v>
      </c>
    </row>
    <row r="307" s="13" customFormat="1">
      <c r="A307" s="13"/>
      <c r="B307" s="227"/>
      <c r="C307" s="228"/>
      <c r="D307" s="225" t="s">
        <v>181</v>
      </c>
      <c r="E307" s="229" t="s">
        <v>118</v>
      </c>
      <c r="F307" s="230" t="s">
        <v>457</v>
      </c>
      <c r="G307" s="228"/>
      <c r="H307" s="231">
        <v>278.5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181</v>
      </c>
      <c r="AU307" s="237" t="s">
        <v>84</v>
      </c>
      <c r="AV307" s="13" t="s">
        <v>84</v>
      </c>
      <c r="AW307" s="13" t="s">
        <v>35</v>
      </c>
      <c r="AX307" s="13" t="s">
        <v>82</v>
      </c>
      <c r="AY307" s="237" t="s">
        <v>160</v>
      </c>
    </row>
    <row r="308" s="2" customFormat="1" ht="16.5" customHeight="1">
      <c r="A308" s="40"/>
      <c r="B308" s="41"/>
      <c r="C308" s="259" t="s">
        <v>458</v>
      </c>
      <c r="D308" s="259" t="s">
        <v>258</v>
      </c>
      <c r="E308" s="260" t="s">
        <v>459</v>
      </c>
      <c r="F308" s="261" t="s">
        <v>460</v>
      </c>
      <c r="G308" s="262" t="s">
        <v>185</v>
      </c>
      <c r="H308" s="263">
        <v>421.31299999999999</v>
      </c>
      <c r="I308" s="264"/>
      <c r="J308" s="265">
        <f>ROUND(I308*H308,2)</f>
        <v>0</v>
      </c>
      <c r="K308" s="261" t="s">
        <v>167</v>
      </c>
      <c r="L308" s="266"/>
      <c r="M308" s="267" t="s">
        <v>28</v>
      </c>
      <c r="N308" s="268" t="s">
        <v>45</v>
      </c>
      <c r="O308" s="86"/>
      <c r="P308" s="216">
        <f>O308*H308</f>
        <v>0</v>
      </c>
      <c r="Q308" s="216">
        <v>0.080000000000000002</v>
      </c>
      <c r="R308" s="216">
        <f>Q308*H308</f>
        <v>33.705039999999997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261</v>
      </c>
      <c r="AT308" s="218" t="s">
        <v>258</v>
      </c>
      <c r="AU308" s="218" t="s">
        <v>84</v>
      </c>
      <c r="AY308" s="19" t="s">
        <v>160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82</v>
      </c>
      <c r="BK308" s="219">
        <f>ROUND(I308*H308,2)</f>
        <v>0</v>
      </c>
      <c r="BL308" s="19" t="s">
        <v>168</v>
      </c>
      <c r="BM308" s="218" t="s">
        <v>461</v>
      </c>
    </row>
    <row r="309" s="13" customFormat="1">
      <c r="A309" s="13"/>
      <c r="B309" s="227"/>
      <c r="C309" s="228"/>
      <c r="D309" s="225" t="s">
        <v>181</v>
      </c>
      <c r="E309" s="229" t="s">
        <v>28</v>
      </c>
      <c r="F309" s="230" t="s">
        <v>462</v>
      </c>
      <c r="G309" s="228"/>
      <c r="H309" s="231">
        <v>779.81299999999999</v>
      </c>
      <c r="I309" s="232"/>
      <c r="J309" s="228"/>
      <c r="K309" s="228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181</v>
      </c>
      <c r="AU309" s="237" t="s">
        <v>84</v>
      </c>
      <c r="AV309" s="13" t="s">
        <v>84</v>
      </c>
      <c r="AW309" s="13" t="s">
        <v>35</v>
      </c>
      <c r="AX309" s="13" t="s">
        <v>74</v>
      </c>
      <c r="AY309" s="237" t="s">
        <v>160</v>
      </c>
    </row>
    <row r="310" s="13" customFormat="1">
      <c r="A310" s="13"/>
      <c r="B310" s="227"/>
      <c r="C310" s="228"/>
      <c r="D310" s="225" t="s">
        <v>181</v>
      </c>
      <c r="E310" s="229" t="s">
        <v>28</v>
      </c>
      <c r="F310" s="230" t="s">
        <v>463</v>
      </c>
      <c r="G310" s="228"/>
      <c r="H310" s="231">
        <v>-80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181</v>
      </c>
      <c r="AU310" s="237" t="s">
        <v>84</v>
      </c>
      <c r="AV310" s="13" t="s">
        <v>84</v>
      </c>
      <c r="AW310" s="13" t="s">
        <v>35</v>
      </c>
      <c r="AX310" s="13" t="s">
        <v>74</v>
      </c>
      <c r="AY310" s="237" t="s">
        <v>160</v>
      </c>
    </row>
    <row r="311" s="13" customFormat="1">
      <c r="A311" s="13"/>
      <c r="B311" s="227"/>
      <c r="C311" s="228"/>
      <c r="D311" s="225" t="s">
        <v>181</v>
      </c>
      <c r="E311" s="229" t="s">
        <v>28</v>
      </c>
      <c r="F311" s="230" t="s">
        <v>464</v>
      </c>
      <c r="G311" s="228"/>
      <c r="H311" s="231">
        <v>-278.5</v>
      </c>
      <c r="I311" s="232"/>
      <c r="J311" s="228"/>
      <c r="K311" s="228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181</v>
      </c>
      <c r="AU311" s="237" t="s">
        <v>84</v>
      </c>
      <c r="AV311" s="13" t="s">
        <v>84</v>
      </c>
      <c r="AW311" s="13" t="s">
        <v>35</v>
      </c>
      <c r="AX311" s="13" t="s">
        <v>74</v>
      </c>
      <c r="AY311" s="237" t="s">
        <v>160</v>
      </c>
    </row>
    <row r="312" s="15" customFormat="1">
      <c r="A312" s="15"/>
      <c r="B312" s="248"/>
      <c r="C312" s="249"/>
      <c r="D312" s="225" t="s">
        <v>181</v>
      </c>
      <c r="E312" s="250" t="s">
        <v>28</v>
      </c>
      <c r="F312" s="251" t="s">
        <v>233</v>
      </c>
      <c r="G312" s="249"/>
      <c r="H312" s="252">
        <v>421.31299999999999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8" t="s">
        <v>181</v>
      </c>
      <c r="AU312" s="258" t="s">
        <v>84</v>
      </c>
      <c r="AV312" s="15" t="s">
        <v>168</v>
      </c>
      <c r="AW312" s="15" t="s">
        <v>35</v>
      </c>
      <c r="AX312" s="15" t="s">
        <v>82</v>
      </c>
      <c r="AY312" s="258" t="s">
        <v>160</v>
      </c>
    </row>
    <row r="313" s="2" customFormat="1" ht="49.05" customHeight="1">
      <c r="A313" s="40"/>
      <c r="B313" s="41"/>
      <c r="C313" s="207" t="s">
        <v>465</v>
      </c>
      <c r="D313" s="207" t="s">
        <v>163</v>
      </c>
      <c r="E313" s="208" t="s">
        <v>466</v>
      </c>
      <c r="F313" s="209" t="s">
        <v>467</v>
      </c>
      <c r="G313" s="210" t="s">
        <v>185</v>
      </c>
      <c r="H313" s="211">
        <v>44</v>
      </c>
      <c r="I313" s="212"/>
      <c r="J313" s="213">
        <f>ROUND(I313*H313,2)</f>
        <v>0</v>
      </c>
      <c r="K313" s="209" t="s">
        <v>167</v>
      </c>
      <c r="L313" s="46"/>
      <c r="M313" s="214" t="s">
        <v>28</v>
      </c>
      <c r="N313" s="215" t="s">
        <v>45</v>
      </c>
      <c r="O313" s="86"/>
      <c r="P313" s="216">
        <f>O313*H313</f>
        <v>0</v>
      </c>
      <c r="Q313" s="216">
        <v>0.1295</v>
      </c>
      <c r="R313" s="216">
        <f>Q313*H313</f>
        <v>5.6980000000000004</v>
      </c>
      <c r="S313" s="216">
        <v>0</v>
      </c>
      <c r="T313" s="217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8" t="s">
        <v>168</v>
      </c>
      <c r="AT313" s="218" t="s">
        <v>163</v>
      </c>
      <c r="AU313" s="218" t="s">
        <v>84</v>
      </c>
      <c r="AY313" s="19" t="s">
        <v>160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82</v>
      </c>
      <c r="BK313" s="219">
        <f>ROUND(I313*H313,2)</f>
        <v>0</v>
      </c>
      <c r="BL313" s="19" t="s">
        <v>168</v>
      </c>
      <c r="BM313" s="218" t="s">
        <v>468</v>
      </c>
    </row>
    <row r="314" s="2" customFormat="1">
      <c r="A314" s="40"/>
      <c r="B314" s="41"/>
      <c r="C314" s="42"/>
      <c r="D314" s="220" t="s">
        <v>170</v>
      </c>
      <c r="E314" s="42"/>
      <c r="F314" s="221" t="s">
        <v>469</v>
      </c>
      <c r="G314" s="42"/>
      <c r="H314" s="42"/>
      <c r="I314" s="222"/>
      <c r="J314" s="42"/>
      <c r="K314" s="42"/>
      <c r="L314" s="46"/>
      <c r="M314" s="223"/>
      <c r="N314" s="224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170</v>
      </c>
      <c r="AU314" s="19" t="s">
        <v>84</v>
      </c>
    </row>
    <row r="315" s="14" customFormat="1">
      <c r="A315" s="14"/>
      <c r="B315" s="238"/>
      <c r="C315" s="239"/>
      <c r="D315" s="225" t="s">
        <v>181</v>
      </c>
      <c r="E315" s="240" t="s">
        <v>28</v>
      </c>
      <c r="F315" s="241" t="s">
        <v>188</v>
      </c>
      <c r="G315" s="239"/>
      <c r="H315" s="240" t="s">
        <v>28</v>
      </c>
      <c r="I315" s="242"/>
      <c r="J315" s="239"/>
      <c r="K315" s="239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181</v>
      </c>
      <c r="AU315" s="247" t="s">
        <v>84</v>
      </c>
      <c r="AV315" s="14" t="s">
        <v>82</v>
      </c>
      <c r="AW315" s="14" t="s">
        <v>35</v>
      </c>
      <c r="AX315" s="14" t="s">
        <v>74</v>
      </c>
      <c r="AY315" s="247" t="s">
        <v>160</v>
      </c>
    </row>
    <row r="316" s="14" customFormat="1">
      <c r="A316" s="14"/>
      <c r="B316" s="238"/>
      <c r="C316" s="239"/>
      <c r="D316" s="225" t="s">
        <v>181</v>
      </c>
      <c r="E316" s="240" t="s">
        <v>28</v>
      </c>
      <c r="F316" s="241" t="s">
        <v>189</v>
      </c>
      <c r="G316" s="239"/>
      <c r="H316" s="240" t="s">
        <v>28</v>
      </c>
      <c r="I316" s="242"/>
      <c r="J316" s="239"/>
      <c r="K316" s="239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181</v>
      </c>
      <c r="AU316" s="247" t="s">
        <v>84</v>
      </c>
      <c r="AV316" s="14" t="s">
        <v>82</v>
      </c>
      <c r="AW316" s="14" t="s">
        <v>35</v>
      </c>
      <c r="AX316" s="14" t="s">
        <v>74</v>
      </c>
      <c r="AY316" s="247" t="s">
        <v>160</v>
      </c>
    </row>
    <row r="317" s="14" customFormat="1">
      <c r="A317" s="14"/>
      <c r="B317" s="238"/>
      <c r="C317" s="239"/>
      <c r="D317" s="225" t="s">
        <v>181</v>
      </c>
      <c r="E317" s="240" t="s">
        <v>28</v>
      </c>
      <c r="F317" s="241" t="s">
        <v>282</v>
      </c>
      <c r="G317" s="239"/>
      <c r="H317" s="240" t="s">
        <v>28</v>
      </c>
      <c r="I317" s="242"/>
      <c r="J317" s="239"/>
      <c r="K317" s="239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181</v>
      </c>
      <c r="AU317" s="247" t="s">
        <v>84</v>
      </c>
      <c r="AV317" s="14" t="s">
        <v>82</v>
      </c>
      <c r="AW317" s="14" t="s">
        <v>35</v>
      </c>
      <c r="AX317" s="14" t="s">
        <v>74</v>
      </c>
      <c r="AY317" s="247" t="s">
        <v>160</v>
      </c>
    </row>
    <row r="318" s="13" customFormat="1">
      <c r="A318" s="13"/>
      <c r="B318" s="227"/>
      <c r="C318" s="228"/>
      <c r="D318" s="225" t="s">
        <v>181</v>
      </c>
      <c r="E318" s="229" t="s">
        <v>112</v>
      </c>
      <c r="F318" s="230" t="s">
        <v>470</v>
      </c>
      <c r="G318" s="228"/>
      <c r="H318" s="231">
        <v>44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181</v>
      </c>
      <c r="AU318" s="237" t="s">
        <v>84</v>
      </c>
      <c r="AV318" s="13" t="s">
        <v>84</v>
      </c>
      <c r="AW318" s="13" t="s">
        <v>35</v>
      </c>
      <c r="AX318" s="13" t="s">
        <v>82</v>
      </c>
      <c r="AY318" s="237" t="s">
        <v>160</v>
      </c>
    </row>
    <row r="319" s="2" customFormat="1" ht="16.5" customHeight="1">
      <c r="A319" s="40"/>
      <c r="B319" s="41"/>
      <c r="C319" s="259" t="s">
        <v>122</v>
      </c>
      <c r="D319" s="259" t="s">
        <v>258</v>
      </c>
      <c r="E319" s="260" t="s">
        <v>471</v>
      </c>
      <c r="F319" s="261" t="s">
        <v>472</v>
      </c>
      <c r="G319" s="262" t="s">
        <v>185</v>
      </c>
      <c r="H319" s="263">
        <v>45.32</v>
      </c>
      <c r="I319" s="264"/>
      <c r="J319" s="265">
        <f>ROUND(I319*H319,2)</f>
        <v>0</v>
      </c>
      <c r="K319" s="261" t="s">
        <v>167</v>
      </c>
      <c r="L319" s="266"/>
      <c r="M319" s="267" t="s">
        <v>28</v>
      </c>
      <c r="N319" s="268" t="s">
        <v>45</v>
      </c>
      <c r="O319" s="86"/>
      <c r="P319" s="216">
        <f>O319*H319</f>
        <v>0</v>
      </c>
      <c r="Q319" s="216">
        <v>0.056120000000000003</v>
      </c>
      <c r="R319" s="216">
        <f>Q319*H319</f>
        <v>2.5433584000000002</v>
      </c>
      <c r="S319" s="216">
        <v>0</v>
      </c>
      <c r="T319" s="217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8" t="s">
        <v>261</v>
      </c>
      <c r="AT319" s="218" t="s">
        <v>258</v>
      </c>
      <c r="AU319" s="218" t="s">
        <v>84</v>
      </c>
      <c r="AY319" s="19" t="s">
        <v>160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9" t="s">
        <v>82</v>
      </c>
      <c r="BK319" s="219">
        <f>ROUND(I319*H319,2)</f>
        <v>0</v>
      </c>
      <c r="BL319" s="19" t="s">
        <v>168</v>
      </c>
      <c r="BM319" s="218" t="s">
        <v>473</v>
      </c>
    </row>
    <row r="320" s="13" customFormat="1">
      <c r="A320" s="13"/>
      <c r="B320" s="227"/>
      <c r="C320" s="228"/>
      <c r="D320" s="225" t="s">
        <v>181</v>
      </c>
      <c r="E320" s="229" t="s">
        <v>28</v>
      </c>
      <c r="F320" s="230" t="s">
        <v>474</v>
      </c>
      <c r="G320" s="228"/>
      <c r="H320" s="231">
        <v>45.32</v>
      </c>
      <c r="I320" s="232"/>
      <c r="J320" s="228"/>
      <c r="K320" s="228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181</v>
      </c>
      <c r="AU320" s="237" t="s">
        <v>84</v>
      </c>
      <c r="AV320" s="13" t="s">
        <v>84</v>
      </c>
      <c r="AW320" s="13" t="s">
        <v>35</v>
      </c>
      <c r="AX320" s="13" t="s">
        <v>82</v>
      </c>
      <c r="AY320" s="237" t="s">
        <v>160</v>
      </c>
    </row>
    <row r="321" s="2" customFormat="1" ht="24.15" customHeight="1">
      <c r="A321" s="40"/>
      <c r="B321" s="41"/>
      <c r="C321" s="207" t="s">
        <v>475</v>
      </c>
      <c r="D321" s="207" t="s">
        <v>163</v>
      </c>
      <c r="E321" s="208" t="s">
        <v>476</v>
      </c>
      <c r="F321" s="209" t="s">
        <v>477</v>
      </c>
      <c r="G321" s="210" t="s">
        <v>196</v>
      </c>
      <c r="H321" s="211">
        <v>39.174999999999997</v>
      </c>
      <c r="I321" s="212"/>
      <c r="J321" s="213">
        <f>ROUND(I321*H321,2)</f>
        <v>0</v>
      </c>
      <c r="K321" s="209" t="s">
        <v>167</v>
      </c>
      <c r="L321" s="46"/>
      <c r="M321" s="214" t="s">
        <v>28</v>
      </c>
      <c r="N321" s="215" t="s">
        <v>45</v>
      </c>
      <c r="O321" s="86"/>
      <c r="P321" s="216">
        <f>O321*H321</f>
        <v>0</v>
      </c>
      <c r="Q321" s="216">
        <v>2.2563399999999998</v>
      </c>
      <c r="R321" s="216">
        <f>Q321*H321</f>
        <v>88.392119499999978</v>
      </c>
      <c r="S321" s="216">
        <v>0</v>
      </c>
      <c r="T321" s="217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8" t="s">
        <v>168</v>
      </c>
      <c r="AT321" s="218" t="s">
        <v>163</v>
      </c>
      <c r="AU321" s="218" t="s">
        <v>84</v>
      </c>
      <c r="AY321" s="19" t="s">
        <v>160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9" t="s">
        <v>82</v>
      </c>
      <c r="BK321" s="219">
        <f>ROUND(I321*H321,2)</f>
        <v>0</v>
      </c>
      <c r="BL321" s="19" t="s">
        <v>168</v>
      </c>
      <c r="BM321" s="218" t="s">
        <v>478</v>
      </c>
    </row>
    <row r="322" s="2" customFormat="1">
      <c r="A322" s="40"/>
      <c r="B322" s="41"/>
      <c r="C322" s="42"/>
      <c r="D322" s="220" t="s">
        <v>170</v>
      </c>
      <c r="E322" s="42"/>
      <c r="F322" s="221" t="s">
        <v>479</v>
      </c>
      <c r="G322" s="42"/>
      <c r="H322" s="42"/>
      <c r="I322" s="222"/>
      <c r="J322" s="42"/>
      <c r="K322" s="42"/>
      <c r="L322" s="46"/>
      <c r="M322" s="223"/>
      <c r="N322" s="224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170</v>
      </c>
      <c r="AU322" s="19" t="s">
        <v>84</v>
      </c>
    </row>
    <row r="323" s="13" customFormat="1">
      <c r="A323" s="13"/>
      <c r="B323" s="227"/>
      <c r="C323" s="228"/>
      <c r="D323" s="225" t="s">
        <v>181</v>
      </c>
      <c r="E323" s="229" t="s">
        <v>28</v>
      </c>
      <c r="F323" s="230" t="s">
        <v>480</v>
      </c>
      <c r="G323" s="228"/>
      <c r="H323" s="231">
        <v>1.3200000000000001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181</v>
      </c>
      <c r="AU323" s="237" t="s">
        <v>84</v>
      </c>
      <c r="AV323" s="13" t="s">
        <v>84</v>
      </c>
      <c r="AW323" s="13" t="s">
        <v>35</v>
      </c>
      <c r="AX323" s="13" t="s">
        <v>74</v>
      </c>
      <c r="AY323" s="237" t="s">
        <v>160</v>
      </c>
    </row>
    <row r="324" s="13" customFormat="1">
      <c r="A324" s="13"/>
      <c r="B324" s="227"/>
      <c r="C324" s="228"/>
      <c r="D324" s="225" t="s">
        <v>181</v>
      </c>
      <c r="E324" s="229" t="s">
        <v>28</v>
      </c>
      <c r="F324" s="230" t="s">
        <v>481</v>
      </c>
      <c r="G324" s="228"/>
      <c r="H324" s="231">
        <v>37.854999999999997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181</v>
      </c>
      <c r="AU324" s="237" t="s">
        <v>84</v>
      </c>
      <c r="AV324" s="13" t="s">
        <v>84</v>
      </c>
      <c r="AW324" s="13" t="s">
        <v>35</v>
      </c>
      <c r="AX324" s="13" t="s">
        <v>74</v>
      </c>
      <c r="AY324" s="237" t="s">
        <v>160</v>
      </c>
    </row>
    <row r="325" s="15" customFormat="1">
      <c r="A325" s="15"/>
      <c r="B325" s="248"/>
      <c r="C325" s="249"/>
      <c r="D325" s="225" t="s">
        <v>181</v>
      </c>
      <c r="E325" s="250" t="s">
        <v>28</v>
      </c>
      <c r="F325" s="251" t="s">
        <v>233</v>
      </c>
      <c r="G325" s="249"/>
      <c r="H325" s="252">
        <v>39.174999999999997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8" t="s">
        <v>181</v>
      </c>
      <c r="AU325" s="258" t="s">
        <v>84</v>
      </c>
      <c r="AV325" s="15" t="s">
        <v>168</v>
      </c>
      <c r="AW325" s="15" t="s">
        <v>35</v>
      </c>
      <c r="AX325" s="15" t="s">
        <v>82</v>
      </c>
      <c r="AY325" s="258" t="s">
        <v>160</v>
      </c>
    </row>
    <row r="326" s="2" customFormat="1" ht="24.15" customHeight="1">
      <c r="A326" s="40"/>
      <c r="B326" s="41"/>
      <c r="C326" s="207" t="s">
        <v>482</v>
      </c>
      <c r="D326" s="207" t="s">
        <v>163</v>
      </c>
      <c r="E326" s="208" t="s">
        <v>483</v>
      </c>
      <c r="F326" s="209" t="s">
        <v>484</v>
      </c>
      <c r="G326" s="210" t="s">
        <v>185</v>
      </c>
      <c r="H326" s="211">
        <v>29.5</v>
      </c>
      <c r="I326" s="212"/>
      <c r="J326" s="213">
        <f>ROUND(I326*H326,2)</f>
        <v>0</v>
      </c>
      <c r="K326" s="209" t="s">
        <v>167</v>
      </c>
      <c r="L326" s="46"/>
      <c r="M326" s="214" t="s">
        <v>28</v>
      </c>
      <c r="N326" s="215" t="s">
        <v>45</v>
      </c>
      <c r="O326" s="86"/>
      <c r="P326" s="216">
        <f>O326*H326</f>
        <v>0</v>
      </c>
      <c r="Q326" s="216">
        <v>0.88534999999999997</v>
      </c>
      <c r="R326" s="216">
        <f>Q326*H326</f>
        <v>26.117825</v>
      </c>
      <c r="S326" s="216">
        <v>0</v>
      </c>
      <c r="T326" s="217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8" t="s">
        <v>168</v>
      </c>
      <c r="AT326" s="218" t="s">
        <v>163</v>
      </c>
      <c r="AU326" s="218" t="s">
        <v>84</v>
      </c>
      <c r="AY326" s="19" t="s">
        <v>160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19" t="s">
        <v>82</v>
      </c>
      <c r="BK326" s="219">
        <f>ROUND(I326*H326,2)</f>
        <v>0</v>
      </c>
      <c r="BL326" s="19" t="s">
        <v>168</v>
      </c>
      <c r="BM326" s="218" t="s">
        <v>485</v>
      </c>
    </row>
    <row r="327" s="2" customFormat="1">
      <c r="A327" s="40"/>
      <c r="B327" s="41"/>
      <c r="C327" s="42"/>
      <c r="D327" s="220" t="s">
        <v>170</v>
      </c>
      <c r="E327" s="42"/>
      <c r="F327" s="221" t="s">
        <v>486</v>
      </c>
      <c r="G327" s="42"/>
      <c r="H327" s="42"/>
      <c r="I327" s="222"/>
      <c r="J327" s="42"/>
      <c r="K327" s="42"/>
      <c r="L327" s="46"/>
      <c r="M327" s="223"/>
      <c r="N327" s="224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170</v>
      </c>
      <c r="AU327" s="19" t="s">
        <v>84</v>
      </c>
    </row>
    <row r="328" s="14" customFormat="1">
      <c r="A328" s="14"/>
      <c r="B328" s="238"/>
      <c r="C328" s="239"/>
      <c r="D328" s="225" t="s">
        <v>181</v>
      </c>
      <c r="E328" s="240" t="s">
        <v>28</v>
      </c>
      <c r="F328" s="241" t="s">
        <v>199</v>
      </c>
      <c r="G328" s="239"/>
      <c r="H328" s="240" t="s">
        <v>28</v>
      </c>
      <c r="I328" s="242"/>
      <c r="J328" s="239"/>
      <c r="K328" s="239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181</v>
      </c>
      <c r="AU328" s="247" t="s">
        <v>84</v>
      </c>
      <c r="AV328" s="14" t="s">
        <v>82</v>
      </c>
      <c r="AW328" s="14" t="s">
        <v>35</v>
      </c>
      <c r="AX328" s="14" t="s">
        <v>74</v>
      </c>
      <c r="AY328" s="247" t="s">
        <v>160</v>
      </c>
    </row>
    <row r="329" s="13" customFormat="1">
      <c r="A329" s="13"/>
      <c r="B329" s="227"/>
      <c r="C329" s="228"/>
      <c r="D329" s="225" t="s">
        <v>181</v>
      </c>
      <c r="E329" s="229" t="s">
        <v>28</v>
      </c>
      <c r="F329" s="230" t="s">
        <v>191</v>
      </c>
      <c r="G329" s="228"/>
      <c r="H329" s="231">
        <v>29.5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181</v>
      </c>
      <c r="AU329" s="237" t="s">
        <v>84</v>
      </c>
      <c r="AV329" s="13" t="s">
        <v>84</v>
      </c>
      <c r="AW329" s="13" t="s">
        <v>35</v>
      </c>
      <c r="AX329" s="13" t="s">
        <v>82</v>
      </c>
      <c r="AY329" s="237" t="s">
        <v>160</v>
      </c>
    </row>
    <row r="330" s="2" customFormat="1" ht="16.5" customHeight="1">
      <c r="A330" s="40"/>
      <c r="B330" s="41"/>
      <c r="C330" s="259" t="s">
        <v>117</v>
      </c>
      <c r="D330" s="259" t="s">
        <v>258</v>
      </c>
      <c r="E330" s="260" t="s">
        <v>487</v>
      </c>
      <c r="F330" s="261" t="s">
        <v>488</v>
      </c>
      <c r="G330" s="262" t="s">
        <v>185</v>
      </c>
      <c r="H330" s="263">
        <v>24.5</v>
      </c>
      <c r="I330" s="264"/>
      <c r="J330" s="265">
        <f>ROUND(I330*H330,2)</f>
        <v>0</v>
      </c>
      <c r="K330" s="261" t="s">
        <v>167</v>
      </c>
      <c r="L330" s="266"/>
      <c r="M330" s="267" t="s">
        <v>28</v>
      </c>
      <c r="N330" s="268" t="s">
        <v>45</v>
      </c>
      <c r="O330" s="86"/>
      <c r="P330" s="216">
        <f>O330*H330</f>
        <v>0</v>
      </c>
      <c r="Q330" s="216">
        <v>0.59999999999999998</v>
      </c>
      <c r="R330" s="216">
        <f>Q330*H330</f>
        <v>14.699999999999999</v>
      </c>
      <c r="S330" s="216">
        <v>0</v>
      </c>
      <c r="T330" s="217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8" t="s">
        <v>261</v>
      </c>
      <c r="AT330" s="218" t="s">
        <v>258</v>
      </c>
      <c r="AU330" s="218" t="s">
        <v>84</v>
      </c>
      <c r="AY330" s="19" t="s">
        <v>160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19" t="s">
        <v>82</v>
      </c>
      <c r="BK330" s="219">
        <f>ROUND(I330*H330,2)</f>
        <v>0</v>
      </c>
      <c r="BL330" s="19" t="s">
        <v>168</v>
      </c>
      <c r="BM330" s="218" t="s">
        <v>489</v>
      </c>
    </row>
    <row r="331" s="14" customFormat="1">
      <c r="A331" s="14"/>
      <c r="B331" s="238"/>
      <c r="C331" s="239"/>
      <c r="D331" s="225" t="s">
        <v>181</v>
      </c>
      <c r="E331" s="240" t="s">
        <v>28</v>
      </c>
      <c r="F331" s="241" t="s">
        <v>199</v>
      </c>
      <c r="G331" s="239"/>
      <c r="H331" s="240" t="s">
        <v>28</v>
      </c>
      <c r="I331" s="242"/>
      <c r="J331" s="239"/>
      <c r="K331" s="239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181</v>
      </c>
      <c r="AU331" s="247" t="s">
        <v>84</v>
      </c>
      <c r="AV331" s="14" t="s">
        <v>82</v>
      </c>
      <c r="AW331" s="14" t="s">
        <v>35</v>
      </c>
      <c r="AX331" s="14" t="s">
        <v>74</v>
      </c>
      <c r="AY331" s="247" t="s">
        <v>160</v>
      </c>
    </row>
    <row r="332" s="13" customFormat="1">
      <c r="A332" s="13"/>
      <c r="B332" s="227"/>
      <c r="C332" s="228"/>
      <c r="D332" s="225" t="s">
        <v>181</v>
      </c>
      <c r="E332" s="229" t="s">
        <v>28</v>
      </c>
      <c r="F332" s="230" t="s">
        <v>490</v>
      </c>
      <c r="G332" s="228"/>
      <c r="H332" s="231">
        <v>24.5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181</v>
      </c>
      <c r="AU332" s="237" t="s">
        <v>84</v>
      </c>
      <c r="AV332" s="13" t="s">
        <v>84</v>
      </c>
      <c r="AW332" s="13" t="s">
        <v>35</v>
      </c>
      <c r="AX332" s="13" t="s">
        <v>82</v>
      </c>
      <c r="AY332" s="237" t="s">
        <v>160</v>
      </c>
    </row>
    <row r="333" s="2" customFormat="1" ht="16.5" customHeight="1">
      <c r="A333" s="40"/>
      <c r="B333" s="41"/>
      <c r="C333" s="259" t="s">
        <v>491</v>
      </c>
      <c r="D333" s="259" t="s">
        <v>258</v>
      </c>
      <c r="E333" s="260" t="s">
        <v>492</v>
      </c>
      <c r="F333" s="261" t="s">
        <v>493</v>
      </c>
      <c r="G333" s="262" t="s">
        <v>185</v>
      </c>
      <c r="H333" s="263">
        <v>5</v>
      </c>
      <c r="I333" s="264"/>
      <c r="J333" s="265">
        <f>ROUND(I333*H333,2)</f>
        <v>0</v>
      </c>
      <c r="K333" s="261" t="s">
        <v>340</v>
      </c>
      <c r="L333" s="266"/>
      <c r="M333" s="267" t="s">
        <v>28</v>
      </c>
      <c r="N333" s="268" t="s">
        <v>45</v>
      </c>
      <c r="O333" s="86"/>
      <c r="P333" s="216">
        <f>O333*H333</f>
        <v>0</v>
      </c>
      <c r="Q333" s="216">
        <v>0.52639999999999998</v>
      </c>
      <c r="R333" s="216">
        <f>Q333*H333</f>
        <v>2.6319999999999997</v>
      </c>
      <c r="S333" s="216">
        <v>0</v>
      </c>
      <c r="T333" s="21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8" t="s">
        <v>261</v>
      </c>
      <c r="AT333" s="218" t="s">
        <v>258</v>
      </c>
      <c r="AU333" s="218" t="s">
        <v>84</v>
      </c>
      <c r="AY333" s="19" t="s">
        <v>160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19" t="s">
        <v>82</v>
      </c>
      <c r="BK333" s="219">
        <f>ROUND(I333*H333,2)</f>
        <v>0</v>
      </c>
      <c r="BL333" s="19" t="s">
        <v>168</v>
      </c>
      <c r="BM333" s="218" t="s">
        <v>494</v>
      </c>
    </row>
    <row r="334" s="2" customFormat="1" ht="33" customHeight="1">
      <c r="A334" s="40"/>
      <c r="B334" s="41"/>
      <c r="C334" s="207" t="s">
        <v>495</v>
      </c>
      <c r="D334" s="207" t="s">
        <v>163</v>
      </c>
      <c r="E334" s="208" t="s">
        <v>496</v>
      </c>
      <c r="F334" s="209" t="s">
        <v>497</v>
      </c>
      <c r="G334" s="210" t="s">
        <v>498</v>
      </c>
      <c r="H334" s="211">
        <v>1</v>
      </c>
      <c r="I334" s="212"/>
      <c r="J334" s="213">
        <f>ROUND(I334*H334,2)</f>
        <v>0</v>
      </c>
      <c r="K334" s="209" t="s">
        <v>28</v>
      </c>
      <c r="L334" s="46"/>
      <c r="M334" s="214" t="s">
        <v>28</v>
      </c>
      <c r="N334" s="215" t="s">
        <v>45</v>
      </c>
      <c r="O334" s="86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8" t="s">
        <v>168</v>
      </c>
      <c r="AT334" s="218" t="s">
        <v>163</v>
      </c>
      <c r="AU334" s="218" t="s">
        <v>84</v>
      </c>
      <c r="AY334" s="19" t="s">
        <v>160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9" t="s">
        <v>82</v>
      </c>
      <c r="BK334" s="219">
        <f>ROUND(I334*H334,2)</f>
        <v>0</v>
      </c>
      <c r="BL334" s="19" t="s">
        <v>168</v>
      </c>
      <c r="BM334" s="218" t="s">
        <v>499</v>
      </c>
    </row>
    <row r="335" s="14" customFormat="1">
      <c r="A335" s="14"/>
      <c r="B335" s="238"/>
      <c r="C335" s="239"/>
      <c r="D335" s="225" t="s">
        <v>181</v>
      </c>
      <c r="E335" s="240" t="s">
        <v>28</v>
      </c>
      <c r="F335" s="241" t="s">
        <v>199</v>
      </c>
      <c r="G335" s="239"/>
      <c r="H335" s="240" t="s">
        <v>28</v>
      </c>
      <c r="I335" s="242"/>
      <c r="J335" s="239"/>
      <c r="K335" s="239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181</v>
      </c>
      <c r="AU335" s="247" t="s">
        <v>84</v>
      </c>
      <c r="AV335" s="14" t="s">
        <v>82</v>
      </c>
      <c r="AW335" s="14" t="s">
        <v>35</v>
      </c>
      <c r="AX335" s="14" t="s">
        <v>74</v>
      </c>
      <c r="AY335" s="247" t="s">
        <v>160</v>
      </c>
    </row>
    <row r="336" s="13" customFormat="1">
      <c r="A336" s="13"/>
      <c r="B336" s="227"/>
      <c r="C336" s="228"/>
      <c r="D336" s="225" t="s">
        <v>181</v>
      </c>
      <c r="E336" s="229" t="s">
        <v>28</v>
      </c>
      <c r="F336" s="230" t="s">
        <v>82</v>
      </c>
      <c r="G336" s="228"/>
      <c r="H336" s="231">
        <v>1</v>
      </c>
      <c r="I336" s="232"/>
      <c r="J336" s="228"/>
      <c r="K336" s="228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181</v>
      </c>
      <c r="AU336" s="237" t="s">
        <v>84</v>
      </c>
      <c r="AV336" s="13" t="s">
        <v>84</v>
      </c>
      <c r="AW336" s="13" t="s">
        <v>35</v>
      </c>
      <c r="AX336" s="13" t="s">
        <v>82</v>
      </c>
      <c r="AY336" s="237" t="s">
        <v>160</v>
      </c>
    </row>
    <row r="337" s="2" customFormat="1" ht="24.15" customHeight="1">
      <c r="A337" s="40"/>
      <c r="B337" s="41"/>
      <c r="C337" s="207" t="s">
        <v>500</v>
      </c>
      <c r="D337" s="207" t="s">
        <v>163</v>
      </c>
      <c r="E337" s="208" t="s">
        <v>501</v>
      </c>
      <c r="F337" s="209" t="s">
        <v>502</v>
      </c>
      <c r="G337" s="210" t="s">
        <v>498</v>
      </c>
      <c r="H337" s="211">
        <v>1</v>
      </c>
      <c r="I337" s="212"/>
      <c r="J337" s="213">
        <f>ROUND(I337*H337,2)</f>
        <v>0</v>
      </c>
      <c r="K337" s="209" t="s">
        <v>28</v>
      </c>
      <c r="L337" s="46"/>
      <c r="M337" s="214" t="s">
        <v>28</v>
      </c>
      <c r="N337" s="215" t="s">
        <v>45</v>
      </c>
      <c r="O337" s="86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8" t="s">
        <v>168</v>
      </c>
      <c r="AT337" s="218" t="s">
        <v>163</v>
      </c>
      <c r="AU337" s="218" t="s">
        <v>84</v>
      </c>
      <c r="AY337" s="19" t="s">
        <v>160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9" t="s">
        <v>82</v>
      </c>
      <c r="BK337" s="219">
        <f>ROUND(I337*H337,2)</f>
        <v>0</v>
      </c>
      <c r="BL337" s="19" t="s">
        <v>168</v>
      </c>
      <c r="BM337" s="218" t="s">
        <v>503</v>
      </c>
    </row>
    <row r="338" s="14" customFormat="1">
      <c r="A338" s="14"/>
      <c r="B338" s="238"/>
      <c r="C338" s="239"/>
      <c r="D338" s="225" t="s">
        <v>181</v>
      </c>
      <c r="E338" s="240" t="s">
        <v>28</v>
      </c>
      <c r="F338" s="241" t="s">
        <v>199</v>
      </c>
      <c r="G338" s="239"/>
      <c r="H338" s="240" t="s">
        <v>28</v>
      </c>
      <c r="I338" s="242"/>
      <c r="J338" s="239"/>
      <c r="K338" s="239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181</v>
      </c>
      <c r="AU338" s="247" t="s">
        <v>84</v>
      </c>
      <c r="AV338" s="14" t="s">
        <v>82</v>
      </c>
      <c r="AW338" s="14" t="s">
        <v>35</v>
      </c>
      <c r="AX338" s="14" t="s">
        <v>74</v>
      </c>
      <c r="AY338" s="247" t="s">
        <v>160</v>
      </c>
    </row>
    <row r="339" s="13" customFormat="1">
      <c r="A339" s="13"/>
      <c r="B339" s="227"/>
      <c r="C339" s="228"/>
      <c r="D339" s="225" t="s">
        <v>181</v>
      </c>
      <c r="E339" s="229" t="s">
        <v>28</v>
      </c>
      <c r="F339" s="230" t="s">
        <v>82</v>
      </c>
      <c r="G339" s="228"/>
      <c r="H339" s="231">
        <v>1</v>
      </c>
      <c r="I339" s="232"/>
      <c r="J339" s="228"/>
      <c r="K339" s="228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181</v>
      </c>
      <c r="AU339" s="237" t="s">
        <v>84</v>
      </c>
      <c r="AV339" s="13" t="s">
        <v>84</v>
      </c>
      <c r="AW339" s="13" t="s">
        <v>35</v>
      </c>
      <c r="AX339" s="13" t="s">
        <v>82</v>
      </c>
      <c r="AY339" s="237" t="s">
        <v>160</v>
      </c>
    </row>
    <row r="340" s="2" customFormat="1" ht="24.15" customHeight="1">
      <c r="A340" s="40"/>
      <c r="B340" s="41"/>
      <c r="C340" s="207" t="s">
        <v>504</v>
      </c>
      <c r="D340" s="207" t="s">
        <v>163</v>
      </c>
      <c r="E340" s="208" t="s">
        <v>505</v>
      </c>
      <c r="F340" s="209" t="s">
        <v>506</v>
      </c>
      <c r="G340" s="210" t="s">
        <v>498</v>
      </c>
      <c r="H340" s="211">
        <v>2</v>
      </c>
      <c r="I340" s="212"/>
      <c r="J340" s="213">
        <f>ROUND(I340*H340,2)</f>
        <v>0</v>
      </c>
      <c r="K340" s="209" t="s">
        <v>28</v>
      </c>
      <c r="L340" s="46"/>
      <c r="M340" s="214" t="s">
        <v>28</v>
      </c>
      <c r="N340" s="215" t="s">
        <v>45</v>
      </c>
      <c r="O340" s="86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168</v>
      </c>
      <c r="AT340" s="218" t="s">
        <v>163</v>
      </c>
      <c r="AU340" s="218" t="s">
        <v>84</v>
      </c>
      <c r="AY340" s="19" t="s">
        <v>160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82</v>
      </c>
      <c r="BK340" s="219">
        <f>ROUND(I340*H340,2)</f>
        <v>0</v>
      </c>
      <c r="BL340" s="19" t="s">
        <v>168</v>
      </c>
      <c r="BM340" s="218" t="s">
        <v>507</v>
      </c>
    </row>
    <row r="341" s="14" customFormat="1">
      <c r="A341" s="14"/>
      <c r="B341" s="238"/>
      <c r="C341" s="239"/>
      <c r="D341" s="225" t="s">
        <v>181</v>
      </c>
      <c r="E341" s="240" t="s">
        <v>28</v>
      </c>
      <c r="F341" s="241" t="s">
        <v>199</v>
      </c>
      <c r="G341" s="239"/>
      <c r="H341" s="240" t="s">
        <v>28</v>
      </c>
      <c r="I341" s="242"/>
      <c r="J341" s="239"/>
      <c r="K341" s="239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181</v>
      </c>
      <c r="AU341" s="247" t="s">
        <v>84</v>
      </c>
      <c r="AV341" s="14" t="s">
        <v>82</v>
      </c>
      <c r="AW341" s="14" t="s">
        <v>35</v>
      </c>
      <c r="AX341" s="14" t="s">
        <v>74</v>
      </c>
      <c r="AY341" s="247" t="s">
        <v>160</v>
      </c>
    </row>
    <row r="342" s="13" customFormat="1">
      <c r="A342" s="13"/>
      <c r="B342" s="227"/>
      <c r="C342" s="228"/>
      <c r="D342" s="225" t="s">
        <v>181</v>
      </c>
      <c r="E342" s="229" t="s">
        <v>28</v>
      </c>
      <c r="F342" s="230" t="s">
        <v>84</v>
      </c>
      <c r="G342" s="228"/>
      <c r="H342" s="231">
        <v>2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181</v>
      </c>
      <c r="AU342" s="237" t="s">
        <v>84</v>
      </c>
      <c r="AV342" s="13" t="s">
        <v>84</v>
      </c>
      <c r="AW342" s="13" t="s">
        <v>35</v>
      </c>
      <c r="AX342" s="13" t="s">
        <v>82</v>
      </c>
      <c r="AY342" s="237" t="s">
        <v>160</v>
      </c>
    </row>
    <row r="343" s="12" customFormat="1" ht="22.8" customHeight="1">
      <c r="A343" s="12"/>
      <c r="B343" s="191"/>
      <c r="C343" s="192"/>
      <c r="D343" s="193" t="s">
        <v>73</v>
      </c>
      <c r="E343" s="205" t="s">
        <v>343</v>
      </c>
      <c r="F343" s="205" t="s">
        <v>508</v>
      </c>
      <c r="G343" s="192"/>
      <c r="H343" s="192"/>
      <c r="I343" s="195"/>
      <c r="J343" s="206">
        <f>BK343</f>
        <v>0</v>
      </c>
      <c r="K343" s="192"/>
      <c r="L343" s="197"/>
      <c r="M343" s="198"/>
      <c r="N343" s="199"/>
      <c r="O343" s="199"/>
      <c r="P343" s="200">
        <f>SUM(P344:P357)</f>
        <v>0</v>
      </c>
      <c r="Q343" s="199"/>
      <c r="R343" s="200">
        <f>SUM(R344:R357)</f>
        <v>0</v>
      </c>
      <c r="S343" s="199"/>
      <c r="T343" s="201">
        <f>SUM(T344:T357)</f>
        <v>17.344000000000001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2" t="s">
        <v>82</v>
      </c>
      <c r="AT343" s="203" t="s">
        <v>73</v>
      </c>
      <c r="AU343" s="203" t="s">
        <v>82</v>
      </c>
      <c r="AY343" s="202" t="s">
        <v>160</v>
      </c>
      <c r="BK343" s="204">
        <f>SUM(BK344:BK357)</f>
        <v>0</v>
      </c>
    </row>
    <row r="344" s="2" customFormat="1" ht="90" customHeight="1">
      <c r="A344" s="40"/>
      <c r="B344" s="41"/>
      <c r="C344" s="207" t="s">
        <v>509</v>
      </c>
      <c r="D344" s="207" t="s">
        <v>163</v>
      </c>
      <c r="E344" s="208" t="s">
        <v>510</v>
      </c>
      <c r="F344" s="209" t="s">
        <v>511</v>
      </c>
      <c r="G344" s="210" t="s">
        <v>185</v>
      </c>
      <c r="H344" s="211">
        <v>53</v>
      </c>
      <c r="I344" s="212"/>
      <c r="J344" s="213">
        <f>ROUND(I344*H344,2)</f>
        <v>0</v>
      </c>
      <c r="K344" s="209" t="s">
        <v>167</v>
      </c>
      <c r="L344" s="46"/>
      <c r="M344" s="214" t="s">
        <v>28</v>
      </c>
      <c r="N344" s="215" t="s">
        <v>45</v>
      </c>
      <c r="O344" s="86"/>
      <c r="P344" s="216">
        <f>O344*H344</f>
        <v>0</v>
      </c>
      <c r="Q344" s="216">
        <v>0</v>
      </c>
      <c r="R344" s="216">
        <f>Q344*H344</f>
        <v>0</v>
      </c>
      <c r="S344" s="216">
        <v>0.32400000000000001</v>
      </c>
      <c r="T344" s="217">
        <f>S344*H344</f>
        <v>17.172000000000001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168</v>
      </c>
      <c r="AT344" s="218" t="s">
        <v>163</v>
      </c>
      <c r="AU344" s="218" t="s">
        <v>84</v>
      </c>
      <c r="AY344" s="19" t="s">
        <v>160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82</v>
      </c>
      <c r="BK344" s="219">
        <f>ROUND(I344*H344,2)</f>
        <v>0</v>
      </c>
      <c r="BL344" s="19" t="s">
        <v>168</v>
      </c>
      <c r="BM344" s="218" t="s">
        <v>512</v>
      </c>
    </row>
    <row r="345" s="2" customFormat="1">
      <c r="A345" s="40"/>
      <c r="B345" s="41"/>
      <c r="C345" s="42"/>
      <c r="D345" s="220" t="s">
        <v>170</v>
      </c>
      <c r="E345" s="42"/>
      <c r="F345" s="221" t="s">
        <v>513</v>
      </c>
      <c r="G345" s="42"/>
      <c r="H345" s="42"/>
      <c r="I345" s="222"/>
      <c r="J345" s="42"/>
      <c r="K345" s="42"/>
      <c r="L345" s="46"/>
      <c r="M345" s="223"/>
      <c r="N345" s="224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170</v>
      </c>
      <c r="AU345" s="19" t="s">
        <v>84</v>
      </c>
    </row>
    <row r="346" s="14" customFormat="1">
      <c r="A346" s="14"/>
      <c r="B346" s="238"/>
      <c r="C346" s="239"/>
      <c r="D346" s="225" t="s">
        <v>181</v>
      </c>
      <c r="E346" s="240" t="s">
        <v>28</v>
      </c>
      <c r="F346" s="241" t="s">
        <v>189</v>
      </c>
      <c r="G346" s="239"/>
      <c r="H346" s="240" t="s">
        <v>28</v>
      </c>
      <c r="I346" s="242"/>
      <c r="J346" s="239"/>
      <c r="K346" s="239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181</v>
      </c>
      <c r="AU346" s="247" t="s">
        <v>84</v>
      </c>
      <c r="AV346" s="14" t="s">
        <v>82</v>
      </c>
      <c r="AW346" s="14" t="s">
        <v>35</v>
      </c>
      <c r="AX346" s="14" t="s">
        <v>74</v>
      </c>
      <c r="AY346" s="247" t="s">
        <v>160</v>
      </c>
    </row>
    <row r="347" s="14" customFormat="1">
      <c r="A347" s="14"/>
      <c r="B347" s="238"/>
      <c r="C347" s="239"/>
      <c r="D347" s="225" t="s">
        <v>181</v>
      </c>
      <c r="E347" s="240" t="s">
        <v>28</v>
      </c>
      <c r="F347" s="241" t="s">
        <v>199</v>
      </c>
      <c r="G347" s="239"/>
      <c r="H347" s="240" t="s">
        <v>28</v>
      </c>
      <c r="I347" s="242"/>
      <c r="J347" s="239"/>
      <c r="K347" s="239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181</v>
      </c>
      <c r="AU347" s="247" t="s">
        <v>84</v>
      </c>
      <c r="AV347" s="14" t="s">
        <v>82</v>
      </c>
      <c r="AW347" s="14" t="s">
        <v>35</v>
      </c>
      <c r="AX347" s="14" t="s">
        <v>74</v>
      </c>
      <c r="AY347" s="247" t="s">
        <v>160</v>
      </c>
    </row>
    <row r="348" s="13" customFormat="1">
      <c r="A348" s="13"/>
      <c r="B348" s="227"/>
      <c r="C348" s="228"/>
      <c r="D348" s="225" t="s">
        <v>181</v>
      </c>
      <c r="E348" s="229" t="s">
        <v>28</v>
      </c>
      <c r="F348" s="230" t="s">
        <v>514</v>
      </c>
      <c r="G348" s="228"/>
      <c r="H348" s="231">
        <v>53</v>
      </c>
      <c r="I348" s="232"/>
      <c r="J348" s="228"/>
      <c r="K348" s="228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181</v>
      </c>
      <c r="AU348" s="237" t="s">
        <v>84</v>
      </c>
      <c r="AV348" s="13" t="s">
        <v>84</v>
      </c>
      <c r="AW348" s="13" t="s">
        <v>35</v>
      </c>
      <c r="AX348" s="13" t="s">
        <v>82</v>
      </c>
      <c r="AY348" s="237" t="s">
        <v>160</v>
      </c>
    </row>
    <row r="349" s="2" customFormat="1" ht="55.5" customHeight="1">
      <c r="A349" s="40"/>
      <c r="B349" s="41"/>
      <c r="C349" s="207" t="s">
        <v>515</v>
      </c>
      <c r="D349" s="207" t="s">
        <v>163</v>
      </c>
      <c r="E349" s="208" t="s">
        <v>516</v>
      </c>
      <c r="F349" s="209" t="s">
        <v>517</v>
      </c>
      <c r="G349" s="210" t="s">
        <v>254</v>
      </c>
      <c r="H349" s="211">
        <v>2</v>
      </c>
      <c r="I349" s="212"/>
      <c r="J349" s="213">
        <f>ROUND(I349*H349,2)</f>
        <v>0</v>
      </c>
      <c r="K349" s="209" t="s">
        <v>167</v>
      </c>
      <c r="L349" s="46"/>
      <c r="M349" s="214" t="s">
        <v>28</v>
      </c>
      <c r="N349" s="215" t="s">
        <v>45</v>
      </c>
      <c r="O349" s="86"/>
      <c r="P349" s="216">
        <f>O349*H349</f>
        <v>0</v>
      </c>
      <c r="Q349" s="216">
        <v>0</v>
      </c>
      <c r="R349" s="216">
        <f>Q349*H349</f>
        <v>0</v>
      </c>
      <c r="S349" s="216">
        <v>0.082000000000000003</v>
      </c>
      <c r="T349" s="217">
        <f>S349*H349</f>
        <v>0.16400000000000001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8" t="s">
        <v>168</v>
      </c>
      <c r="AT349" s="218" t="s">
        <v>163</v>
      </c>
      <c r="AU349" s="218" t="s">
        <v>84</v>
      </c>
      <c r="AY349" s="19" t="s">
        <v>160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9" t="s">
        <v>82</v>
      </c>
      <c r="BK349" s="219">
        <f>ROUND(I349*H349,2)</f>
        <v>0</v>
      </c>
      <c r="BL349" s="19" t="s">
        <v>168</v>
      </c>
      <c r="BM349" s="218" t="s">
        <v>518</v>
      </c>
    </row>
    <row r="350" s="2" customFormat="1">
      <c r="A350" s="40"/>
      <c r="B350" s="41"/>
      <c r="C350" s="42"/>
      <c r="D350" s="220" t="s">
        <v>170</v>
      </c>
      <c r="E350" s="42"/>
      <c r="F350" s="221" t="s">
        <v>519</v>
      </c>
      <c r="G350" s="42"/>
      <c r="H350" s="42"/>
      <c r="I350" s="222"/>
      <c r="J350" s="42"/>
      <c r="K350" s="42"/>
      <c r="L350" s="46"/>
      <c r="M350" s="223"/>
      <c r="N350" s="224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170</v>
      </c>
      <c r="AU350" s="19" t="s">
        <v>84</v>
      </c>
    </row>
    <row r="351" s="2" customFormat="1">
      <c r="A351" s="40"/>
      <c r="B351" s="41"/>
      <c r="C351" s="42"/>
      <c r="D351" s="225" t="s">
        <v>179</v>
      </c>
      <c r="E351" s="42"/>
      <c r="F351" s="226" t="s">
        <v>520</v>
      </c>
      <c r="G351" s="42"/>
      <c r="H351" s="42"/>
      <c r="I351" s="222"/>
      <c r="J351" s="42"/>
      <c r="K351" s="42"/>
      <c r="L351" s="46"/>
      <c r="M351" s="223"/>
      <c r="N351" s="224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179</v>
      </c>
      <c r="AU351" s="19" t="s">
        <v>84</v>
      </c>
    </row>
    <row r="352" s="14" customFormat="1">
      <c r="A352" s="14"/>
      <c r="B352" s="238"/>
      <c r="C352" s="239"/>
      <c r="D352" s="225" t="s">
        <v>181</v>
      </c>
      <c r="E352" s="240" t="s">
        <v>28</v>
      </c>
      <c r="F352" s="241" t="s">
        <v>521</v>
      </c>
      <c r="G352" s="239"/>
      <c r="H352" s="240" t="s">
        <v>28</v>
      </c>
      <c r="I352" s="242"/>
      <c r="J352" s="239"/>
      <c r="K352" s="239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181</v>
      </c>
      <c r="AU352" s="247" t="s">
        <v>84</v>
      </c>
      <c r="AV352" s="14" t="s">
        <v>82</v>
      </c>
      <c r="AW352" s="14" t="s">
        <v>35</v>
      </c>
      <c r="AX352" s="14" t="s">
        <v>74</v>
      </c>
      <c r="AY352" s="247" t="s">
        <v>160</v>
      </c>
    </row>
    <row r="353" s="13" customFormat="1">
      <c r="A353" s="13"/>
      <c r="B353" s="227"/>
      <c r="C353" s="228"/>
      <c r="D353" s="225" t="s">
        <v>181</v>
      </c>
      <c r="E353" s="229" t="s">
        <v>28</v>
      </c>
      <c r="F353" s="230" t="s">
        <v>365</v>
      </c>
      <c r="G353" s="228"/>
      <c r="H353" s="231">
        <v>2</v>
      </c>
      <c r="I353" s="232"/>
      <c r="J353" s="228"/>
      <c r="K353" s="228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181</v>
      </c>
      <c r="AU353" s="237" t="s">
        <v>84</v>
      </c>
      <c r="AV353" s="13" t="s">
        <v>84</v>
      </c>
      <c r="AW353" s="13" t="s">
        <v>35</v>
      </c>
      <c r="AX353" s="13" t="s">
        <v>82</v>
      </c>
      <c r="AY353" s="237" t="s">
        <v>160</v>
      </c>
    </row>
    <row r="354" s="2" customFormat="1" ht="55.5" customHeight="1">
      <c r="A354" s="40"/>
      <c r="B354" s="41"/>
      <c r="C354" s="207" t="s">
        <v>522</v>
      </c>
      <c r="D354" s="207" t="s">
        <v>163</v>
      </c>
      <c r="E354" s="208" t="s">
        <v>523</v>
      </c>
      <c r="F354" s="209" t="s">
        <v>524</v>
      </c>
      <c r="G354" s="210" t="s">
        <v>254</v>
      </c>
      <c r="H354" s="211">
        <v>2</v>
      </c>
      <c r="I354" s="212"/>
      <c r="J354" s="213">
        <f>ROUND(I354*H354,2)</f>
        <v>0</v>
      </c>
      <c r="K354" s="209" t="s">
        <v>167</v>
      </c>
      <c r="L354" s="46"/>
      <c r="M354" s="214" t="s">
        <v>28</v>
      </c>
      <c r="N354" s="215" t="s">
        <v>45</v>
      </c>
      <c r="O354" s="86"/>
      <c r="P354" s="216">
        <f>O354*H354</f>
        <v>0</v>
      </c>
      <c r="Q354" s="216">
        <v>0</v>
      </c>
      <c r="R354" s="216">
        <f>Q354*H354</f>
        <v>0</v>
      </c>
      <c r="S354" s="216">
        <v>0.0040000000000000001</v>
      </c>
      <c r="T354" s="217">
        <f>S354*H354</f>
        <v>0.0080000000000000002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168</v>
      </c>
      <c r="AT354" s="218" t="s">
        <v>163</v>
      </c>
      <c r="AU354" s="218" t="s">
        <v>84</v>
      </c>
      <c r="AY354" s="19" t="s">
        <v>160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9" t="s">
        <v>82</v>
      </c>
      <c r="BK354" s="219">
        <f>ROUND(I354*H354,2)</f>
        <v>0</v>
      </c>
      <c r="BL354" s="19" t="s">
        <v>168</v>
      </c>
      <c r="BM354" s="218" t="s">
        <v>525</v>
      </c>
    </row>
    <row r="355" s="2" customFormat="1">
      <c r="A355" s="40"/>
      <c r="B355" s="41"/>
      <c r="C355" s="42"/>
      <c r="D355" s="220" t="s">
        <v>170</v>
      </c>
      <c r="E355" s="42"/>
      <c r="F355" s="221" t="s">
        <v>526</v>
      </c>
      <c r="G355" s="42"/>
      <c r="H355" s="42"/>
      <c r="I355" s="222"/>
      <c r="J355" s="42"/>
      <c r="K355" s="42"/>
      <c r="L355" s="46"/>
      <c r="M355" s="223"/>
      <c r="N355" s="224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170</v>
      </c>
      <c r="AU355" s="19" t="s">
        <v>84</v>
      </c>
    </row>
    <row r="356" s="14" customFormat="1">
      <c r="A356" s="14"/>
      <c r="B356" s="238"/>
      <c r="C356" s="239"/>
      <c r="D356" s="225" t="s">
        <v>181</v>
      </c>
      <c r="E356" s="240" t="s">
        <v>28</v>
      </c>
      <c r="F356" s="241" t="s">
        <v>521</v>
      </c>
      <c r="G356" s="239"/>
      <c r="H356" s="240" t="s">
        <v>28</v>
      </c>
      <c r="I356" s="242"/>
      <c r="J356" s="239"/>
      <c r="K356" s="239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181</v>
      </c>
      <c r="AU356" s="247" t="s">
        <v>84</v>
      </c>
      <c r="AV356" s="14" t="s">
        <v>82</v>
      </c>
      <c r="AW356" s="14" t="s">
        <v>35</v>
      </c>
      <c r="AX356" s="14" t="s">
        <v>74</v>
      </c>
      <c r="AY356" s="247" t="s">
        <v>160</v>
      </c>
    </row>
    <row r="357" s="13" customFormat="1">
      <c r="A357" s="13"/>
      <c r="B357" s="227"/>
      <c r="C357" s="228"/>
      <c r="D357" s="225" t="s">
        <v>181</v>
      </c>
      <c r="E357" s="229" t="s">
        <v>28</v>
      </c>
      <c r="F357" s="230" t="s">
        <v>365</v>
      </c>
      <c r="G357" s="228"/>
      <c r="H357" s="231">
        <v>2</v>
      </c>
      <c r="I357" s="232"/>
      <c r="J357" s="228"/>
      <c r="K357" s="228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181</v>
      </c>
      <c r="AU357" s="237" t="s">
        <v>84</v>
      </c>
      <c r="AV357" s="13" t="s">
        <v>84</v>
      </c>
      <c r="AW357" s="13" t="s">
        <v>35</v>
      </c>
      <c r="AX357" s="13" t="s">
        <v>82</v>
      </c>
      <c r="AY357" s="237" t="s">
        <v>160</v>
      </c>
    </row>
    <row r="358" s="12" customFormat="1" ht="22.8" customHeight="1">
      <c r="A358" s="12"/>
      <c r="B358" s="191"/>
      <c r="C358" s="192"/>
      <c r="D358" s="193" t="s">
        <v>73</v>
      </c>
      <c r="E358" s="205" t="s">
        <v>527</v>
      </c>
      <c r="F358" s="205" t="s">
        <v>528</v>
      </c>
      <c r="G358" s="192"/>
      <c r="H358" s="192"/>
      <c r="I358" s="195"/>
      <c r="J358" s="206">
        <f>BK358</f>
        <v>0</v>
      </c>
      <c r="K358" s="192"/>
      <c r="L358" s="197"/>
      <c r="M358" s="198"/>
      <c r="N358" s="199"/>
      <c r="O358" s="199"/>
      <c r="P358" s="200">
        <f>SUM(P359:P405)</f>
        <v>0</v>
      </c>
      <c r="Q358" s="199"/>
      <c r="R358" s="200">
        <f>SUM(R359:R405)</f>
        <v>0</v>
      </c>
      <c r="S358" s="199"/>
      <c r="T358" s="201">
        <f>SUM(T359:T405)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02" t="s">
        <v>82</v>
      </c>
      <c r="AT358" s="203" t="s">
        <v>73</v>
      </c>
      <c r="AU358" s="203" t="s">
        <v>82</v>
      </c>
      <c r="AY358" s="202" t="s">
        <v>160</v>
      </c>
      <c r="BK358" s="204">
        <f>SUM(BK359:BK405)</f>
        <v>0</v>
      </c>
    </row>
    <row r="359" s="2" customFormat="1" ht="37.8" customHeight="1">
      <c r="A359" s="40"/>
      <c r="B359" s="41"/>
      <c r="C359" s="207" t="s">
        <v>529</v>
      </c>
      <c r="D359" s="207" t="s">
        <v>163</v>
      </c>
      <c r="E359" s="208" t="s">
        <v>530</v>
      </c>
      <c r="F359" s="209" t="s">
        <v>531</v>
      </c>
      <c r="G359" s="210" t="s">
        <v>218</v>
      </c>
      <c r="H359" s="211">
        <v>791.12</v>
      </c>
      <c r="I359" s="212"/>
      <c r="J359" s="213">
        <f>ROUND(I359*H359,2)</f>
        <v>0</v>
      </c>
      <c r="K359" s="209" t="s">
        <v>167</v>
      </c>
      <c r="L359" s="46"/>
      <c r="M359" s="214" t="s">
        <v>28</v>
      </c>
      <c r="N359" s="215" t="s">
        <v>45</v>
      </c>
      <c r="O359" s="86"/>
      <c r="P359" s="216">
        <f>O359*H359</f>
        <v>0</v>
      </c>
      <c r="Q359" s="216">
        <v>0</v>
      </c>
      <c r="R359" s="216">
        <f>Q359*H359</f>
        <v>0</v>
      </c>
      <c r="S359" s="216">
        <v>0</v>
      </c>
      <c r="T359" s="217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8" t="s">
        <v>168</v>
      </c>
      <c r="AT359" s="218" t="s">
        <v>163</v>
      </c>
      <c r="AU359" s="218" t="s">
        <v>84</v>
      </c>
      <c r="AY359" s="19" t="s">
        <v>160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19" t="s">
        <v>82</v>
      </c>
      <c r="BK359" s="219">
        <f>ROUND(I359*H359,2)</f>
        <v>0</v>
      </c>
      <c r="BL359" s="19" t="s">
        <v>168</v>
      </c>
      <c r="BM359" s="218" t="s">
        <v>532</v>
      </c>
    </row>
    <row r="360" s="2" customFormat="1">
      <c r="A360" s="40"/>
      <c r="B360" s="41"/>
      <c r="C360" s="42"/>
      <c r="D360" s="220" t="s">
        <v>170</v>
      </c>
      <c r="E360" s="42"/>
      <c r="F360" s="221" t="s">
        <v>533</v>
      </c>
      <c r="G360" s="42"/>
      <c r="H360" s="42"/>
      <c r="I360" s="222"/>
      <c r="J360" s="42"/>
      <c r="K360" s="42"/>
      <c r="L360" s="46"/>
      <c r="M360" s="223"/>
      <c r="N360" s="224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170</v>
      </c>
      <c r="AU360" s="19" t="s">
        <v>84</v>
      </c>
    </row>
    <row r="361" s="2" customFormat="1">
      <c r="A361" s="40"/>
      <c r="B361" s="41"/>
      <c r="C361" s="42"/>
      <c r="D361" s="225" t="s">
        <v>179</v>
      </c>
      <c r="E361" s="42"/>
      <c r="F361" s="226" t="s">
        <v>180</v>
      </c>
      <c r="G361" s="42"/>
      <c r="H361" s="42"/>
      <c r="I361" s="222"/>
      <c r="J361" s="42"/>
      <c r="K361" s="42"/>
      <c r="L361" s="46"/>
      <c r="M361" s="223"/>
      <c r="N361" s="224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179</v>
      </c>
      <c r="AU361" s="19" t="s">
        <v>84</v>
      </c>
    </row>
    <row r="362" s="14" customFormat="1">
      <c r="A362" s="14"/>
      <c r="B362" s="238"/>
      <c r="C362" s="239"/>
      <c r="D362" s="225" t="s">
        <v>181</v>
      </c>
      <c r="E362" s="240" t="s">
        <v>28</v>
      </c>
      <c r="F362" s="241" t="s">
        <v>534</v>
      </c>
      <c r="G362" s="239"/>
      <c r="H362" s="240" t="s">
        <v>28</v>
      </c>
      <c r="I362" s="242"/>
      <c r="J362" s="239"/>
      <c r="K362" s="239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181</v>
      </c>
      <c r="AU362" s="247" t="s">
        <v>84</v>
      </c>
      <c r="AV362" s="14" t="s">
        <v>82</v>
      </c>
      <c r="AW362" s="14" t="s">
        <v>35</v>
      </c>
      <c r="AX362" s="14" t="s">
        <v>74</v>
      </c>
      <c r="AY362" s="247" t="s">
        <v>160</v>
      </c>
    </row>
    <row r="363" s="13" customFormat="1">
      <c r="A363" s="13"/>
      <c r="B363" s="227"/>
      <c r="C363" s="228"/>
      <c r="D363" s="225" t="s">
        <v>181</v>
      </c>
      <c r="E363" s="229" t="s">
        <v>28</v>
      </c>
      <c r="F363" s="230" t="s">
        <v>535</v>
      </c>
      <c r="G363" s="228"/>
      <c r="H363" s="231">
        <v>791.12</v>
      </c>
      <c r="I363" s="232"/>
      <c r="J363" s="228"/>
      <c r="K363" s="228"/>
      <c r="L363" s="233"/>
      <c r="M363" s="234"/>
      <c r="N363" s="235"/>
      <c r="O363" s="235"/>
      <c r="P363" s="235"/>
      <c r="Q363" s="235"/>
      <c r="R363" s="235"/>
      <c r="S363" s="235"/>
      <c r="T363" s="23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7" t="s">
        <v>181</v>
      </c>
      <c r="AU363" s="237" t="s">
        <v>84</v>
      </c>
      <c r="AV363" s="13" t="s">
        <v>84</v>
      </c>
      <c r="AW363" s="13" t="s">
        <v>35</v>
      </c>
      <c r="AX363" s="13" t="s">
        <v>82</v>
      </c>
      <c r="AY363" s="237" t="s">
        <v>160</v>
      </c>
    </row>
    <row r="364" s="2" customFormat="1" ht="37.8" customHeight="1">
      <c r="A364" s="40"/>
      <c r="B364" s="41"/>
      <c r="C364" s="207" t="s">
        <v>536</v>
      </c>
      <c r="D364" s="207" t="s">
        <v>163</v>
      </c>
      <c r="E364" s="208" t="s">
        <v>537</v>
      </c>
      <c r="F364" s="209" t="s">
        <v>531</v>
      </c>
      <c r="G364" s="210" t="s">
        <v>218</v>
      </c>
      <c r="H364" s="211">
        <v>77.575999999999993</v>
      </c>
      <c r="I364" s="212"/>
      <c r="J364" s="213">
        <f>ROUND(I364*H364,2)</f>
        <v>0</v>
      </c>
      <c r="K364" s="209" t="s">
        <v>28</v>
      </c>
      <c r="L364" s="46"/>
      <c r="M364" s="214" t="s">
        <v>28</v>
      </c>
      <c r="N364" s="215" t="s">
        <v>45</v>
      </c>
      <c r="O364" s="86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8" t="s">
        <v>168</v>
      </c>
      <c r="AT364" s="218" t="s">
        <v>163</v>
      </c>
      <c r="AU364" s="218" t="s">
        <v>84</v>
      </c>
      <c r="AY364" s="19" t="s">
        <v>160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19" t="s">
        <v>82</v>
      </c>
      <c r="BK364" s="219">
        <f>ROUND(I364*H364,2)</f>
        <v>0</v>
      </c>
      <c r="BL364" s="19" t="s">
        <v>168</v>
      </c>
      <c r="BM364" s="218" t="s">
        <v>538</v>
      </c>
    </row>
    <row r="365" s="13" customFormat="1">
      <c r="A365" s="13"/>
      <c r="B365" s="227"/>
      <c r="C365" s="228"/>
      <c r="D365" s="225" t="s">
        <v>181</v>
      </c>
      <c r="E365" s="229" t="s">
        <v>28</v>
      </c>
      <c r="F365" s="230" t="s">
        <v>539</v>
      </c>
      <c r="G365" s="228"/>
      <c r="H365" s="231">
        <v>38.25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181</v>
      </c>
      <c r="AU365" s="237" t="s">
        <v>84</v>
      </c>
      <c r="AV365" s="13" t="s">
        <v>84</v>
      </c>
      <c r="AW365" s="13" t="s">
        <v>35</v>
      </c>
      <c r="AX365" s="13" t="s">
        <v>74</v>
      </c>
      <c r="AY365" s="237" t="s">
        <v>160</v>
      </c>
    </row>
    <row r="366" s="13" customFormat="1">
      <c r="A366" s="13"/>
      <c r="B366" s="227"/>
      <c r="C366" s="228"/>
      <c r="D366" s="225" t="s">
        <v>181</v>
      </c>
      <c r="E366" s="229" t="s">
        <v>28</v>
      </c>
      <c r="F366" s="230" t="s">
        <v>540</v>
      </c>
      <c r="G366" s="228"/>
      <c r="H366" s="231">
        <v>6.048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181</v>
      </c>
      <c r="AU366" s="237" t="s">
        <v>84</v>
      </c>
      <c r="AV366" s="13" t="s">
        <v>84</v>
      </c>
      <c r="AW366" s="13" t="s">
        <v>35</v>
      </c>
      <c r="AX366" s="13" t="s">
        <v>74</v>
      </c>
      <c r="AY366" s="237" t="s">
        <v>160</v>
      </c>
    </row>
    <row r="367" s="13" customFormat="1">
      <c r="A367" s="13"/>
      <c r="B367" s="227"/>
      <c r="C367" s="228"/>
      <c r="D367" s="225" t="s">
        <v>181</v>
      </c>
      <c r="E367" s="229" t="s">
        <v>28</v>
      </c>
      <c r="F367" s="230" t="s">
        <v>541</v>
      </c>
      <c r="G367" s="228"/>
      <c r="H367" s="231">
        <v>2.3999999999999999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181</v>
      </c>
      <c r="AU367" s="237" t="s">
        <v>84</v>
      </c>
      <c r="AV367" s="13" t="s">
        <v>84</v>
      </c>
      <c r="AW367" s="13" t="s">
        <v>35</v>
      </c>
      <c r="AX367" s="13" t="s">
        <v>74</v>
      </c>
      <c r="AY367" s="237" t="s">
        <v>160</v>
      </c>
    </row>
    <row r="368" s="13" customFormat="1">
      <c r="A368" s="13"/>
      <c r="B368" s="227"/>
      <c r="C368" s="228"/>
      <c r="D368" s="225" t="s">
        <v>181</v>
      </c>
      <c r="E368" s="229" t="s">
        <v>28</v>
      </c>
      <c r="F368" s="230" t="s">
        <v>542</v>
      </c>
      <c r="G368" s="228"/>
      <c r="H368" s="231">
        <v>3</v>
      </c>
      <c r="I368" s="232"/>
      <c r="J368" s="228"/>
      <c r="K368" s="228"/>
      <c r="L368" s="233"/>
      <c r="M368" s="234"/>
      <c r="N368" s="235"/>
      <c r="O368" s="235"/>
      <c r="P368" s="235"/>
      <c r="Q368" s="235"/>
      <c r="R368" s="235"/>
      <c r="S368" s="235"/>
      <c r="T368" s="23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7" t="s">
        <v>181</v>
      </c>
      <c r="AU368" s="237" t="s">
        <v>84</v>
      </c>
      <c r="AV368" s="13" t="s">
        <v>84</v>
      </c>
      <c r="AW368" s="13" t="s">
        <v>35</v>
      </c>
      <c r="AX368" s="13" t="s">
        <v>74</v>
      </c>
      <c r="AY368" s="237" t="s">
        <v>160</v>
      </c>
    </row>
    <row r="369" s="13" customFormat="1">
      <c r="A369" s="13"/>
      <c r="B369" s="227"/>
      <c r="C369" s="228"/>
      <c r="D369" s="225" t="s">
        <v>181</v>
      </c>
      <c r="E369" s="229" t="s">
        <v>28</v>
      </c>
      <c r="F369" s="230" t="s">
        <v>543</v>
      </c>
      <c r="G369" s="228"/>
      <c r="H369" s="231">
        <v>10.542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181</v>
      </c>
      <c r="AU369" s="237" t="s">
        <v>84</v>
      </c>
      <c r="AV369" s="13" t="s">
        <v>84</v>
      </c>
      <c r="AW369" s="13" t="s">
        <v>35</v>
      </c>
      <c r="AX369" s="13" t="s">
        <v>74</v>
      </c>
      <c r="AY369" s="237" t="s">
        <v>160</v>
      </c>
    </row>
    <row r="370" s="13" customFormat="1">
      <c r="A370" s="13"/>
      <c r="B370" s="227"/>
      <c r="C370" s="228"/>
      <c r="D370" s="225" t="s">
        <v>181</v>
      </c>
      <c r="E370" s="229" t="s">
        <v>28</v>
      </c>
      <c r="F370" s="230" t="s">
        <v>544</v>
      </c>
      <c r="G370" s="228"/>
      <c r="H370" s="231">
        <v>17.172000000000001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181</v>
      </c>
      <c r="AU370" s="237" t="s">
        <v>84</v>
      </c>
      <c r="AV370" s="13" t="s">
        <v>84</v>
      </c>
      <c r="AW370" s="13" t="s">
        <v>35</v>
      </c>
      <c r="AX370" s="13" t="s">
        <v>74</v>
      </c>
      <c r="AY370" s="237" t="s">
        <v>160</v>
      </c>
    </row>
    <row r="371" s="13" customFormat="1">
      <c r="A371" s="13"/>
      <c r="B371" s="227"/>
      <c r="C371" s="228"/>
      <c r="D371" s="225" t="s">
        <v>181</v>
      </c>
      <c r="E371" s="229" t="s">
        <v>28</v>
      </c>
      <c r="F371" s="230" t="s">
        <v>545</v>
      </c>
      <c r="G371" s="228"/>
      <c r="H371" s="231">
        <v>0.16400000000000001</v>
      </c>
      <c r="I371" s="232"/>
      <c r="J371" s="228"/>
      <c r="K371" s="228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181</v>
      </c>
      <c r="AU371" s="237" t="s">
        <v>84</v>
      </c>
      <c r="AV371" s="13" t="s">
        <v>84</v>
      </c>
      <c r="AW371" s="13" t="s">
        <v>35</v>
      </c>
      <c r="AX371" s="13" t="s">
        <v>74</v>
      </c>
      <c r="AY371" s="237" t="s">
        <v>160</v>
      </c>
    </row>
    <row r="372" s="15" customFormat="1">
      <c r="A372" s="15"/>
      <c r="B372" s="248"/>
      <c r="C372" s="249"/>
      <c r="D372" s="225" t="s">
        <v>181</v>
      </c>
      <c r="E372" s="250" t="s">
        <v>28</v>
      </c>
      <c r="F372" s="251" t="s">
        <v>233</v>
      </c>
      <c r="G372" s="249"/>
      <c r="H372" s="252">
        <v>77.575999999999993</v>
      </c>
      <c r="I372" s="253"/>
      <c r="J372" s="249"/>
      <c r="K372" s="249"/>
      <c r="L372" s="254"/>
      <c r="M372" s="255"/>
      <c r="N372" s="256"/>
      <c r="O372" s="256"/>
      <c r="P372" s="256"/>
      <c r="Q372" s="256"/>
      <c r="R372" s="256"/>
      <c r="S372" s="256"/>
      <c r="T372" s="257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8" t="s">
        <v>181</v>
      </c>
      <c r="AU372" s="258" t="s">
        <v>84</v>
      </c>
      <c r="AV372" s="15" t="s">
        <v>168</v>
      </c>
      <c r="AW372" s="15" t="s">
        <v>35</v>
      </c>
      <c r="AX372" s="15" t="s">
        <v>82</v>
      </c>
      <c r="AY372" s="258" t="s">
        <v>160</v>
      </c>
    </row>
    <row r="373" s="2" customFormat="1" ht="49.05" customHeight="1">
      <c r="A373" s="40"/>
      <c r="B373" s="41"/>
      <c r="C373" s="207" t="s">
        <v>546</v>
      </c>
      <c r="D373" s="207" t="s">
        <v>163</v>
      </c>
      <c r="E373" s="208" t="s">
        <v>547</v>
      </c>
      <c r="F373" s="209" t="s">
        <v>548</v>
      </c>
      <c r="G373" s="210" t="s">
        <v>218</v>
      </c>
      <c r="H373" s="211">
        <v>232.72800000000001</v>
      </c>
      <c r="I373" s="212"/>
      <c r="J373" s="213">
        <f>ROUND(I373*H373,2)</f>
        <v>0</v>
      </c>
      <c r="K373" s="209" t="s">
        <v>167</v>
      </c>
      <c r="L373" s="46"/>
      <c r="M373" s="214" t="s">
        <v>28</v>
      </c>
      <c r="N373" s="215" t="s">
        <v>45</v>
      </c>
      <c r="O373" s="86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8" t="s">
        <v>168</v>
      </c>
      <c r="AT373" s="218" t="s">
        <v>163</v>
      </c>
      <c r="AU373" s="218" t="s">
        <v>84</v>
      </c>
      <c r="AY373" s="19" t="s">
        <v>160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19" t="s">
        <v>82</v>
      </c>
      <c r="BK373" s="219">
        <f>ROUND(I373*H373,2)</f>
        <v>0</v>
      </c>
      <c r="BL373" s="19" t="s">
        <v>168</v>
      </c>
      <c r="BM373" s="218" t="s">
        <v>549</v>
      </c>
    </row>
    <row r="374" s="2" customFormat="1">
      <c r="A374" s="40"/>
      <c r="B374" s="41"/>
      <c r="C374" s="42"/>
      <c r="D374" s="220" t="s">
        <v>170</v>
      </c>
      <c r="E374" s="42"/>
      <c r="F374" s="221" t="s">
        <v>550</v>
      </c>
      <c r="G374" s="42"/>
      <c r="H374" s="42"/>
      <c r="I374" s="222"/>
      <c r="J374" s="42"/>
      <c r="K374" s="42"/>
      <c r="L374" s="46"/>
      <c r="M374" s="223"/>
      <c r="N374" s="224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170</v>
      </c>
      <c r="AU374" s="19" t="s">
        <v>84</v>
      </c>
    </row>
    <row r="375" s="13" customFormat="1">
      <c r="A375" s="13"/>
      <c r="B375" s="227"/>
      <c r="C375" s="228"/>
      <c r="D375" s="225" t="s">
        <v>181</v>
      </c>
      <c r="E375" s="229" t="s">
        <v>28</v>
      </c>
      <c r="F375" s="230" t="s">
        <v>539</v>
      </c>
      <c r="G375" s="228"/>
      <c r="H375" s="231">
        <v>38.25</v>
      </c>
      <c r="I375" s="232"/>
      <c r="J375" s="228"/>
      <c r="K375" s="228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181</v>
      </c>
      <c r="AU375" s="237" t="s">
        <v>84</v>
      </c>
      <c r="AV375" s="13" t="s">
        <v>84</v>
      </c>
      <c r="AW375" s="13" t="s">
        <v>35</v>
      </c>
      <c r="AX375" s="13" t="s">
        <v>74</v>
      </c>
      <c r="AY375" s="237" t="s">
        <v>160</v>
      </c>
    </row>
    <row r="376" s="13" customFormat="1">
      <c r="A376" s="13"/>
      <c r="B376" s="227"/>
      <c r="C376" s="228"/>
      <c r="D376" s="225" t="s">
        <v>181</v>
      </c>
      <c r="E376" s="229" t="s">
        <v>28</v>
      </c>
      <c r="F376" s="230" t="s">
        <v>540</v>
      </c>
      <c r="G376" s="228"/>
      <c r="H376" s="231">
        <v>6.048</v>
      </c>
      <c r="I376" s="232"/>
      <c r="J376" s="228"/>
      <c r="K376" s="228"/>
      <c r="L376" s="233"/>
      <c r="M376" s="234"/>
      <c r="N376" s="235"/>
      <c r="O376" s="235"/>
      <c r="P376" s="235"/>
      <c r="Q376" s="235"/>
      <c r="R376" s="235"/>
      <c r="S376" s="235"/>
      <c r="T376" s="23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7" t="s">
        <v>181</v>
      </c>
      <c r="AU376" s="237" t="s">
        <v>84</v>
      </c>
      <c r="AV376" s="13" t="s">
        <v>84</v>
      </c>
      <c r="AW376" s="13" t="s">
        <v>35</v>
      </c>
      <c r="AX376" s="13" t="s">
        <v>74</v>
      </c>
      <c r="AY376" s="237" t="s">
        <v>160</v>
      </c>
    </row>
    <row r="377" s="13" customFormat="1">
      <c r="A377" s="13"/>
      <c r="B377" s="227"/>
      <c r="C377" s="228"/>
      <c r="D377" s="225" t="s">
        <v>181</v>
      </c>
      <c r="E377" s="229" t="s">
        <v>28</v>
      </c>
      <c r="F377" s="230" t="s">
        <v>541</v>
      </c>
      <c r="G377" s="228"/>
      <c r="H377" s="231">
        <v>2.3999999999999999</v>
      </c>
      <c r="I377" s="232"/>
      <c r="J377" s="228"/>
      <c r="K377" s="228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181</v>
      </c>
      <c r="AU377" s="237" t="s">
        <v>84</v>
      </c>
      <c r="AV377" s="13" t="s">
        <v>84</v>
      </c>
      <c r="AW377" s="13" t="s">
        <v>35</v>
      </c>
      <c r="AX377" s="13" t="s">
        <v>74</v>
      </c>
      <c r="AY377" s="237" t="s">
        <v>160</v>
      </c>
    </row>
    <row r="378" s="13" customFormat="1">
      <c r="A378" s="13"/>
      <c r="B378" s="227"/>
      <c r="C378" s="228"/>
      <c r="D378" s="225" t="s">
        <v>181</v>
      </c>
      <c r="E378" s="229" t="s">
        <v>28</v>
      </c>
      <c r="F378" s="230" t="s">
        <v>542</v>
      </c>
      <c r="G378" s="228"/>
      <c r="H378" s="231">
        <v>3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181</v>
      </c>
      <c r="AU378" s="237" t="s">
        <v>84</v>
      </c>
      <c r="AV378" s="13" t="s">
        <v>84</v>
      </c>
      <c r="AW378" s="13" t="s">
        <v>35</v>
      </c>
      <c r="AX378" s="13" t="s">
        <v>74</v>
      </c>
      <c r="AY378" s="237" t="s">
        <v>160</v>
      </c>
    </row>
    <row r="379" s="13" customFormat="1">
      <c r="A379" s="13"/>
      <c r="B379" s="227"/>
      <c r="C379" s="228"/>
      <c r="D379" s="225" t="s">
        <v>181</v>
      </c>
      <c r="E379" s="229" t="s">
        <v>28</v>
      </c>
      <c r="F379" s="230" t="s">
        <v>543</v>
      </c>
      <c r="G379" s="228"/>
      <c r="H379" s="231">
        <v>10.542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181</v>
      </c>
      <c r="AU379" s="237" t="s">
        <v>84</v>
      </c>
      <c r="AV379" s="13" t="s">
        <v>84</v>
      </c>
      <c r="AW379" s="13" t="s">
        <v>35</v>
      </c>
      <c r="AX379" s="13" t="s">
        <v>74</v>
      </c>
      <c r="AY379" s="237" t="s">
        <v>160</v>
      </c>
    </row>
    <row r="380" s="13" customFormat="1">
      <c r="A380" s="13"/>
      <c r="B380" s="227"/>
      <c r="C380" s="228"/>
      <c r="D380" s="225" t="s">
        <v>181</v>
      </c>
      <c r="E380" s="229" t="s">
        <v>28</v>
      </c>
      <c r="F380" s="230" t="s">
        <v>544</v>
      </c>
      <c r="G380" s="228"/>
      <c r="H380" s="231">
        <v>17.172000000000001</v>
      </c>
      <c r="I380" s="232"/>
      <c r="J380" s="228"/>
      <c r="K380" s="228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181</v>
      </c>
      <c r="AU380" s="237" t="s">
        <v>84</v>
      </c>
      <c r="AV380" s="13" t="s">
        <v>84</v>
      </c>
      <c r="AW380" s="13" t="s">
        <v>35</v>
      </c>
      <c r="AX380" s="13" t="s">
        <v>74</v>
      </c>
      <c r="AY380" s="237" t="s">
        <v>160</v>
      </c>
    </row>
    <row r="381" s="13" customFormat="1">
      <c r="A381" s="13"/>
      <c r="B381" s="227"/>
      <c r="C381" s="228"/>
      <c r="D381" s="225" t="s">
        <v>181</v>
      </c>
      <c r="E381" s="229" t="s">
        <v>28</v>
      </c>
      <c r="F381" s="230" t="s">
        <v>545</v>
      </c>
      <c r="G381" s="228"/>
      <c r="H381" s="231">
        <v>0.16400000000000001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181</v>
      </c>
      <c r="AU381" s="237" t="s">
        <v>84</v>
      </c>
      <c r="AV381" s="13" t="s">
        <v>84</v>
      </c>
      <c r="AW381" s="13" t="s">
        <v>35</v>
      </c>
      <c r="AX381" s="13" t="s">
        <v>74</v>
      </c>
      <c r="AY381" s="237" t="s">
        <v>160</v>
      </c>
    </row>
    <row r="382" s="15" customFormat="1">
      <c r="A382" s="15"/>
      <c r="B382" s="248"/>
      <c r="C382" s="249"/>
      <c r="D382" s="225" t="s">
        <v>181</v>
      </c>
      <c r="E382" s="250" t="s">
        <v>28</v>
      </c>
      <c r="F382" s="251" t="s">
        <v>233</v>
      </c>
      <c r="G382" s="249"/>
      <c r="H382" s="252">
        <v>77.575999999999993</v>
      </c>
      <c r="I382" s="253"/>
      <c r="J382" s="249"/>
      <c r="K382" s="249"/>
      <c r="L382" s="254"/>
      <c r="M382" s="255"/>
      <c r="N382" s="256"/>
      <c r="O382" s="256"/>
      <c r="P382" s="256"/>
      <c r="Q382" s="256"/>
      <c r="R382" s="256"/>
      <c r="S382" s="256"/>
      <c r="T382" s="257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8" t="s">
        <v>181</v>
      </c>
      <c r="AU382" s="258" t="s">
        <v>84</v>
      </c>
      <c r="AV382" s="15" t="s">
        <v>168</v>
      </c>
      <c r="AW382" s="15" t="s">
        <v>35</v>
      </c>
      <c r="AX382" s="15" t="s">
        <v>82</v>
      </c>
      <c r="AY382" s="258" t="s">
        <v>160</v>
      </c>
    </row>
    <row r="383" s="13" customFormat="1">
      <c r="A383" s="13"/>
      <c r="B383" s="227"/>
      <c r="C383" s="228"/>
      <c r="D383" s="225" t="s">
        <v>181</v>
      </c>
      <c r="E383" s="228"/>
      <c r="F383" s="230" t="s">
        <v>551</v>
      </c>
      <c r="G383" s="228"/>
      <c r="H383" s="231">
        <v>232.72800000000001</v>
      </c>
      <c r="I383" s="232"/>
      <c r="J383" s="228"/>
      <c r="K383" s="228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181</v>
      </c>
      <c r="AU383" s="237" t="s">
        <v>84</v>
      </c>
      <c r="AV383" s="13" t="s">
        <v>84</v>
      </c>
      <c r="AW383" s="13" t="s">
        <v>4</v>
      </c>
      <c r="AX383" s="13" t="s">
        <v>82</v>
      </c>
      <c r="AY383" s="237" t="s">
        <v>160</v>
      </c>
    </row>
    <row r="384" s="2" customFormat="1" ht="24.15" customHeight="1">
      <c r="A384" s="40"/>
      <c r="B384" s="41"/>
      <c r="C384" s="207" t="s">
        <v>552</v>
      </c>
      <c r="D384" s="207" t="s">
        <v>163</v>
      </c>
      <c r="E384" s="208" t="s">
        <v>553</v>
      </c>
      <c r="F384" s="209" t="s">
        <v>554</v>
      </c>
      <c r="G384" s="210" t="s">
        <v>218</v>
      </c>
      <c r="H384" s="211">
        <v>868.69600000000003</v>
      </c>
      <c r="I384" s="212"/>
      <c r="J384" s="213">
        <f>ROUND(I384*H384,2)</f>
        <v>0</v>
      </c>
      <c r="K384" s="209" t="s">
        <v>167</v>
      </c>
      <c r="L384" s="46"/>
      <c r="M384" s="214" t="s">
        <v>28</v>
      </c>
      <c r="N384" s="215" t="s">
        <v>45</v>
      </c>
      <c r="O384" s="86"/>
      <c r="P384" s="216">
        <f>O384*H384</f>
        <v>0</v>
      </c>
      <c r="Q384" s="216">
        <v>0</v>
      </c>
      <c r="R384" s="216">
        <f>Q384*H384</f>
        <v>0</v>
      </c>
      <c r="S384" s="216">
        <v>0</v>
      </c>
      <c r="T384" s="217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8" t="s">
        <v>168</v>
      </c>
      <c r="AT384" s="218" t="s">
        <v>163</v>
      </c>
      <c r="AU384" s="218" t="s">
        <v>84</v>
      </c>
      <c r="AY384" s="19" t="s">
        <v>160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19" t="s">
        <v>82</v>
      </c>
      <c r="BK384" s="219">
        <f>ROUND(I384*H384,2)</f>
        <v>0</v>
      </c>
      <c r="BL384" s="19" t="s">
        <v>168</v>
      </c>
      <c r="BM384" s="218" t="s">
        <v>555</v>
      </c>
    </row>
    <row r="385" s="2" customFormat="1">
      <c r="A385" s="40"/>
      <c r="B385" s="41"/>
      <c r="C385" s="42"/>
      <c r="D385" s="220" t="s">
        <v>170</v>
      </c>
      <c r="E385" s="42"/>
      <c r="F385" s="221" t="s">
        <v>556</v>
      </c>
      <c r="G385" s="42"/>
      <c r="H385" s="42"/>
      <c r="I385" s="222"/>
      <c r="J385" s="42"/>
      <c r="K385" s="42"/>
      <c r="L385" s="46"/>
      <c r="M385" s="223"/>
      <c r="N385" s="224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170</v>
      </c>
      <c r="AU385" s="19" t="s">
        <v>84</v>
      </c>
    </row>
    <row r="386" s="13" customFormat="1">
      <c r="A386" s="13"/>
      <c r="B386" s="227"/>
      <c r="C386" s="228"/>
      <c r="D386" s="225" t="s">
        <v>181</v>
      </c>
      <c r="E386" s="229" t="s">
        <v>28</v>
      </c>
      <c r="F386" s="230" t="s">
        <v>539</v>
      </c>
      <c r="G386" s="228"/>
      <c r="H386" s="231">
        <v>38.25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181</v>
      </c>
      <c r="AU386" s="237" t="s">
        <v>84</v>
      </c>
      <c r="AV386" s="13" t="s">
        <v>84</v>
      </c>
      <c r="AW386" s="13" t="s">
        <v>35</v>
      </c>
      <c r="AX386" s="13" t="s">
        <v>74</v>
      </c>
      <c r="AY386" s="237" t="s">
        <v>160</v>
      </c>
    </row>
    <row r="387" s="13" customFormat="1">
      <c r="A387" s="13"/>
      <c r="B387" s="227"/>
      <c r="C387" s="228"/>
      <c r="D387" s="225" t="s">
        <v>181</v>
      </c>
      <c r="E387" s="229" t="s">
        <v>28</v>
      </c>
      <c r="F387" s="230" t="s">
        <v>535</v>
      </c>
      <c r="G387" s="228"/>
      <c r="H387" s="231">
        <v>791.12</v>
      </c>
      <c r="I387" s="232"/>
      <c r="J387" s="228"/>
      <c r="K387" s="228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181</v>
      </c>
      <c r="AU387" s="237" t="s">
        <v>84</v>
      </c>
      <c r="AV387" s="13" t="s">
        <v>84</v>
      </c>
      <c r="AW387" s="13" t="s">
        <v>35</v>
      </c>
      <c r="AX387" s="13" t="s">
        <v>74</v>
      </c>
      <c r="AY387" s="237" t="s">
        <v>160</v>
      </c>
    </row>
    <row r="388" s="13" customFormat="1">
      <c r="A388" s="13"/>
      <c r="B388" s="227"/>
      <c r="C388" s="228"/>
      <c r="D388" s="225" t="s">
        <v>181</v>
      </c>
      <c r="E388" s="229" t="s">
        <v>28</v>
      </c>
      <c r="F388" s="230" t="s">
        <v>540</v>
      </c>
      <c r="G388" s="228"/>
      <c r="H388" s="231">
        <v>6.048</v>
      </c>
      <c r="I388" s="232"/>
      <c r="J388" s="228"/>
      <c r="K388" s="228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181</v>
      </c>
      <c r="AU388" s="237" t="s">
        <v>84</v>
      </c>
      <c r="AV388" s="13" t="s">
        <v>84</v>
      </c>
      <c r="AW388" s="13" t="s">
        <v>35</v>
      </c>
      <c r="AX388" s="13" t="s">
        <v>74</v>
      </c>
      <c r="AY388" s="237" t="s">
        <v>160</v>
      </c>
    </row>
    <row r="389" s="13" customFormat="1">
      <c r="A389" s="13"/>
      <c r="B389" s="227"/>
      <c r="C389" s="228"/>
      <c r="D389" s="225" t="s">
        <v>181</v>
      </c>
      <c r="E389" s="229" t="s">
        <v>28</v>
      </c>
      <c r="F389" s="230" t="s">
        <v>541</v>
      </c>
      <c r="G389" s="228"/>
      <c r="H389" s="231">
        <v>2.3999999999999999</v>
      </c>
      <c r="I389" s="232"/>
      <c r="J389" s="228"/>
      <c r="K389" s="228"/>
      <c r="L389" s="233"/>
      <c r="M389" s="234"/>
      <c r="N389" s="235"/>
      <c r="O389" s="235"/>
      <c r="P389" s="235"/>
      <c r="Q389" s="235"/>
      <c r="R389" s="235"/>
      <c r="S389" s="235"/>
      <c r="T389" s="23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7" t="s">
        <v>181</v>
      </c>
      <c r="AU389" s="237" t="s">
        <v>84</v>
      </c>
      <c r="AV389" s="13" t="s">
        <v>84</v>
      </c>
      <c r="AW389" s="13" t="s">
        <v>35</v>
      </c>
      <c r="AX389" s="13" t="s">
        <v>74</v>
      </c>
      <c r="AY389" s="237" t="s">
        <v>160</v>
      </c>
    </row>
    <row r="390" s="13" customFormat="1">
      <c r="A390" s="13"/>
      <c r="B390" s="227"/>
      <c r="C390" s="228"/>
      <c r="D390" s="225" t="s">
        <v>181</v>
      </c>
      <c r="E390" s="229" t="s">
        <v>28</v>
      </c>
      <c r="F390" s="230" t="s">
        <v>542</v>
      </c>
      <c r="G390" s="228"/>
      <c r="H390" s="231">
        <v>3</v>
      </c>
      <c r="I390" s="232"/>
      <c r="J390" s="228"/>
      <c r="K390" s="228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181</v>
      </c>
      <c r="AU390" s="237" t="s">
        <v>84</v>
      </c>
      <c r="AV390" s="13" t="s">
        <v>84</v>
      </c>
      <c r="AW390" s="13" t="s">
        <v>35</v>
      </c>
      <c r="AX390" s="13" t="s">
        <v>74</v>
      </c>
      <c r="AY390" s="237" t="s">
        <v>160</v>
      </c>
    </row>
    <row r="391" s="13" customFormat="1">
      <c r="A391" s="13"/>
      <c r="B391" s="227"/>
      <c r="C391" s="228"/>
      <c r="D391" s="225" t="s">
        <v>181</v>
      </c>
      <c r="E391" s="229" t="s">
        <v>28</v>
      </c>
      <c r="F391" s="230" t="s">
        <v>543</v>
      </c>
      <c r="G391" s="228"/>
      <c r="H391" s="231">
        <v>10.542</v>
      </c>
      <c r="I391" s="232"/>
      <c r="J391" s="228"/>
      <c r="K391" s="228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181</v>
      </c>
      <c r="AU391" s="237" t="s">
        <v>84</v>
      </c>
      <c r="AV391" s="13" t="s">
        <v>84</v>
      </c>
      <c r="AW391" s="13" t="s">
        <v>35</v>
      </c>
      <c r="AX391" s="13" t="s">
        <v>74</v>
      </c>
      <c r="AY391" s="237" t="s">
        <v>160</v>
      </c>
    </row>
    <row r="392" s="13" customFormat="1">
      <c r="A392" s="13"/>
      <c r="B392" s="227"/>
      <c r="C392" s="228"/>
      <c r="D392" s="225" t="s">
        <v>181</v>
      </c>
      <c r="E392" s="229" t="s">
        <v>28</v>
      </c>
      <c r="F392" s="230" t="s">
        <v>544</v>
      </c>
      <c r="G392" s="228"/>
      <c r="H392" s="231">
        <v>17.172000000000001</v>
      </c>
      <c r="I392" s="232"/>
      <c r="J392" s="228"/>
      <c r="K392" s="228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181</v>
      </c>
      <c r="AU392" s="237" t="s">
        <v>84</v>
      </c>
      <c r="AV392" s="13" t="s">
        <v>84</v>
      </c>
      <c r="AW392" s="13" t="s">
        <v>35</v>
      </c>
      <c r="AX392" s="13" t="s">
        <v>74</v>
      </c>
      <c r="AY392" s="237" t="s">
        <v>160</v>
      </c>
    </row>
    <row r="393" s="13" customFormat="1">
      <c r="A393" s="13"/>
      <c r="B393" s="227"/>
      <c r="C393" s="228"/>
      <c r="D393" s="225" t="s">
        <v>181</v>
      </c>
      <c r="E393" s="229" t="s">
        <v>28</v>
      </c>
      <c r="F393" s="230" t="s">
        <v>545</v>
      </c>
      <c r="G393" s="228"/>
      <c r="H393" s="231">
        <v>0.16400000000000001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181</v>
      </c>
      <c r="AU393" s="237" t="s">
        <v>84</v>
      </c>
      <c r="AV393" s="13" t="s">
        <v>84</v>
      </c>
      <c r="AW393" s="13" t="s">
        <v>35</v>
      </c>
      <c r="AX393" s="13" t="s">
        <v>74</v>
      </c>
      <c r="AY393" s="237" t="s">
        <v>160</v>
      </c>
    </row>
    <row r="394" s="15" customFormat="1">
      <c r="A394" s="15"/>
      <c r="B394" s="248"/>
      <c r="C394" s="249"/>
      <c r="D394" s="225" t="s">
        <v>181</v>
      </c>
      <c r="E394" s="250" t="s">
        <v>28</v>
      </c>
      <c r="F394" s="251" t="s">
        <v>233</v>
      </c>
      <c r="G394" s="249"/>
      <c r="H394" s="252">
        <v>868.69600000000003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8" t="s">
        <v>181</v>
      </c>
      <c r="AU394" s="258" t="s">
        <v>84</v>
      </c>
      <c r="AV394" s="15" t="s">
        <v>168</v>
      </c>
      <c r="AW394" s="15" t="s">
        <v>35</v>
      </c>
      <c r="AX394" s="15" t="s">
        <v>82</v>
      </c>
      <c r="AY394" s="258" t="s">
        <v>160</v>
      </c>
    </row>
    <row r="395" s="2" customFormat="1" ht="44.25" customHeight="1">
      <c r="A395" s="40"/>
      <c r="B395" s="41"/>
      <c r="C395" s="207" t="s">
        <v>557</v>
      </c>
      <c r="D395" s="207" t="s">
        <v>163</v>
      </c>
      <c r="E395" s="208" t="s">
        <v>558</v>
      </c>
      <c r="F395" s="209" t="s">
        <v>559</v>
      </c>
      <c r="G395" s="210" t="s">
        <v>218</v>
      </c>
      <c r="H395" s="211">
        <v>60.240000000000002</v>
      </c>
      <c r="I395" s="212"/>
      <c r="J395" s="213">
        <f>ROUND(I395*H395,2)</f>
        <v>0</v>
      </c>
      <c r="K395" s="209" t="s">
        <v>167</v>
      </c>
      <c r="L395" s="46"/>
      <c r="M395" s="214" t="s">
        <v>28</v>
      </c>
      <c r="N395" s="215" t="s">
        <v>45</v>
      </c>
      <c r="O395" s="86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8" t="s">
        <v>168</v>
      </c>
      <c r="AT395" s="218" t="s">
        <v>163</v>
      </c>
      <c r="AU395" s="218" t="s">
        <v>84</v>
      </c>
      <c r="AY395" s="19" t="s">
        <v>160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19" t="s">
        <v>82</v>
      </c>
      <c r="BK395" s="219">
        <f>ROUND(I395*H395,2)</f>
        <v>0</v>
      </c>
      <c r="BL395" s="19" t="s">
        <v>168</v>
      </c>
      <c r="BM395" s="218" t="s">
        <v>560</v>
      </c>
    </row>
    <row r="396" s="2" customFormat="1">
      <c r="A396" s="40"/>
      <c r="B396" s="41"/>
      <c r="C396" s="42"/>
      <c r="D396" s="220" t="s">
        <v>170</v>
      </c>
      <c r="E396" s="42"/>
      <c r="F396" s="221" t="s">
        <v>561</v>
      </c>
      <c r="G396" s="42"/>
      <c r="H396" s="42"/>
      <c r="I396" s="222"/>
      <c r="J396" s="42"/>
      <c r="K396" s="42"/>
      <c r="L396" s="46"/>
      <c r="M396" s="223"/>
      <c r="N396" s="224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170</v>
      </c>
      <c r="AU396" s="19" t="s">
        <v>84</v>
      </c>
    </row>
    <row r="397" s="13" customFormat="1">
      <c r="A397" s="13"/>
      <c r="B397" s="227"/>
      <c r="C397" s="228"/>
      <c r="D397" s="225" t="s">
        <v>181</v>
      </c>
      <c r="E397" s="229" t="s">
        <v>28</v>
      </c>
      <c r="F397" s="230" t="s">
        <v>539</v>
      </c>
      <c r="G397" s="228"/>
      <c r="H397" s="231">
        <v>38.25</v>
      </c>
      <c r="I397" s="232"/>
      <c r="J397" s="228"/>
      <c r="K397" s="228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181</v>
      </c>
      <c r="AU397" s="237" t="s">
        <v>84</v>
      </c>
      <c r="AV397" s="13" t="s">
        <v>84</v>
      </c>
      <c r="AW397" s="13" t="s">
        <v>35</v>
      </c>
      <c r="AX397" s="13" t="s">
        <v>74</v>
      </c>
      <c r="AY397" s="237" t="s">
        <v>160</v>
      </c>
    </row>
    <row r="398" s="13" customFormat="1">
      <c r="A398" s="13"/>
      <c r="B398" s="227"/>
      <c r="C398" s="228"/>
      <c r="D398" s="225" t="s">
        <v>181</v>
      </c>
      <c r="E398" s="229" t="s">
        <v>28</v>
      </c>
      <c r="F398" s="230" t="s">
        <v>540</v>
      </c>
      <c r="G398" s="228"/>
      <c r="H398" s="231">
        <v>6.048</v>
      </c>
      <c r="I398" s="232"/>
      <c r="J398" s="228"/>
      <c r="K398" s="228"/>
      <c r="L398" s="233"/>
      <c r="M398" s="234"/>
      <c r="N398" s="235"/>
      <c r="O398" s="235"/>
      <c r="P398" s="235"/>
      <c r="Q398" s="235"/>
      <c r="R398" s="235"/>
      <c r="S398" s="235"/>
      <c r="T398" s="23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7" t="s">
        <v>181</v>
      </c>
      <c r="AU398" s="237" t="s">
        <v>84</v>
      </c>
      <c r="AV398" s="13" t="s">
        <v>84</v>
      </c>
      <c r="AW398" s="13" t="s">
        <v>35</v>
      </c>
      <c r="AX398" s="13" t="s">
        <v>74</v>
      </c>
      <c r="AY398" s="237" t="s">
        <v>160</v>
      </c>
    </row>
    <row r="399" s="13" customFormat="1">
      <c r="A399" s="13"/>
      <c r="B399" s="227"/>
      <c r="C399" s="228"/>
      <c r="D399" s="225" t="s">
        <v>181</v>
      </c>
      <c r="E399" s="229" t="s">
        <v>28</v>
      </c>
      <c r="F399" s="230" t="s">
        <v>541</v>
      </c>
      <c r="G399" s="228"/>
      <c r="H399" s="231">
        <v>2.3999999999999999</v>
      </c>
      <c r="I399" s="232"/>
      <c r="J399" s="228"/>
      <c r="K399" s="228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181</v>
      </c>
      <c r="AU399" s="237" t="s">
        <v>84</v>
      </c>
      <c r="AV399" s="13" t="s">
        <v>84</v>
      </c>
      <c r="AW399" s="13" t="s">
        <v>35</v>
      </c>
      <c r="AX399" s="13" t="s">
        <v>74</v>
      </c>
      <c r="AY399" s="237" t="s">
        <v>160</v>
      </c>
    </row>
    <row r="400" s="13" customFormat="1">
      <c r="A400" s="13"/>
      <c r="B400" s="227"/>
      <c r="C400" s="228"/>
      <c r="D400" s="225" t="s">
        <v>181</v>
      </c>
      <c r="E400" s="229" t="s">
        <v>28</v>
      </c>
      <c r="F400" s="230" t="s">
        <v>542</v>
      </c>
      <c r="G400" s="228"/>
      <c r="H400" s="231">
        <v>3</v>
      </c>
      <c r="I400" s="232"/>
      <c r="J400" s="228"/>
      <c r="K400" s="228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181</v>
      </c>
      <c r="AU400" s="237" t="s">
        <v>84</v>
      </c>
      <c r="AV400" s="13" t="s">
        <v>84</v>
      </c>
      <c r="AW400" s="13" t="s">
        <v>35</v>
      </c>
      <c r="AX400" s="13" t="s">
        <v>74</v>
      </c>
      <c r="AY400" s="237" t="s">
        <v>160</v>
      </c>
    </row>
    <row r="401" s="13" customFormat="1">
      <c r="A401" s="13"/>
      <c r="B401" s="227"/>
      <c r="C401" s="228"/>
      <c r="D401" s="225" t="s">
        <v>181</v>
      </c>
      <c r="E401" s="229" t="s">
        <v>28</v>
      </c>
      <c r="F401" s="230" t="s">
        <v>543</v>
      </c>
      <c r="G401" s="228"/>
      <c r="H401" s="231">
        <v>10.542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181</v>
      </c>
      <c r="AU401" s="237" t="s">
        <v>84</v>
      </c>
      <c r="AV401" s="13" t="s">
        <v>84</v>
      </c>
      <c r="AW401" s="13" t="s">
        <v>35</v>
      </c>
      <c r="AX401" s="13" t="s">
        <v>74</v>
      </c>
      <c r="AY401" s="237" t="s">
        <v>160</v>
      </c>
    </row>
    <row r="402" s="15" customFormat="1">
      <c r="A402" s="15"/>
      <c r="B402" s="248"/>
      <c r="C402" s="249"/>
      <c r="D402" s="225" t="s">
        <v>181</v>
      </c>
      <c r="E402" s="250" t="s">
        <v>28</v>
      </c>
      <c r="F402" s="251" t="s">
        <v>233</v>
      </c>
      <c r="G402" s="249"/>
      <c r="H402" s="252">
        <v>60.240000000000002</v>
      </c>
      <c r="I402" s="253"/>
      <c r="J402" s="249"/>
      <c r="K402" s="249"/>
      <c r="L402" s="254"/>
      <c r="M402" s="255"/>
      <c r="N402" s="256"/>
      <c r="O402" s="256"/>
      <c r="P402" s="256"/>
      <c r="Q402" s="256"/>
      <c r="R402" s="256"/>
      <c r="S402" s="256"/>
      <c r="T402" s="257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8" t="s">
        <v>181</v>
      </c>
      <c r="AU402" s="258" t="s">
        <v>84</v>
      </c>
      <c r="AV402" s="15" t="s">
        <v>168</v>
      </c>
      <c r="AW402" s="15" t="s">
        <v>35</v>
      </c>
      <c r="AX402" s="15" t="s">
        <v>82</v>
      </c>
      <c r="AY402" s="258" t="s">
        <v>160</v>
      </c>
    </row>
    <row r="403" s="2" customFormat="1" ht="44.25" customHeight="1">
      <c r="A403" s="40"/>
      <c r="B403" s="41"/>
      <c r="C403" s="207" t="s">
        <v>562</v>
      </c>
      <c r="D403" s="207" t="s">
        <v>163</v>
      </c>
      <c r="E403" s="208" t="s">
        <v>563</v>
      </c>
      <c r="F403" s="209" t="s">
        <v>217</v>
      </c>
      <c r="G403" s="210" t="s">
        <v>218</v>
      </c>
      <c r="H403" s="211">
        <v>17.172000000000001</v>
      </c>
      <c r="I403" s="212"/>
      <c r="J403" s="213">
        <f>ROUND(I403*H403,2)</f>
        <v>0</v>
      </c>
      <c r="K403" s="209" t="s">
        <v>167</v>
      </c>
      <c r="L403" s="46"/>
      <c r="M403" s="214" t="s">
        <v>28</v>
      </c>
      <c r="N403" s="215" t="s">
        <v>45</v>
      </c>
      <c r="O403" s="86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8" t="s">
        <v>168</v>
      </c>
      <c r="AT403" s="218" t="s">
        <v>163</v>
      </c>
      <c r="AU403" s="218" t="s">
        <v>84</v>
      </c>
      <c r="AY403" s="19" t="s">
        <v>160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19" t="s">
        <v>82</v>
      </c>
      <c r="BK403" s="219">
        <f>ROUND(I403*H403,2)</f>
        <v>0</v>
      </c>
      <c r="BL403" s="19" t="s">
        <v>168</v>
      </c>
      <c r="BM403" s="218" t="s">
        <v>564</v>
      </c>
    </row>
    <row r="404" s="2" customFormat="1">
      <c r="A404" s="40"/>
      <c r="B404" s="41"/>
      <c r="C404" s="42"/>
      <c r="D404" s="220" t="s">
        <v>170</v>
      </c>
      <c r="E404" s="42"/>
      <c r="F404" s="221" t="s">
        <v>565</v>
      </c>
      <c r="G404" s="42"/>
      <c r="H404" s="42"/>
      <c r="I404" s="222"/>
      <c r="J404" s="42"/>
      <c r="K404" s="42"/>
      <c r="L404" s="46"/>
      <c r="M404" s="223"/>
      <c r="N404" s="224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170</v>
      </c>
      <c r="AU404" s="19" t="s">
        <v>84</v>
      </c>
    </row>
    <row r="405" s="13" customFormat="1">
      <c r="A405" s="13"/>
      <c r="B405" s="227"/>
      <c r="C405" s="228"/>
      <c r="D405" s="225" t="s">
        <v>181</v>
      </c>
      <c r="E405" s="229" t="s">
        <v>28</v>
      </c>
      <c r="F405" s="230" t="s">
        <v>544</v>
      </c>
      <c r="G405" s="228"/>
      <c r="H405" s="231">
        <v>17.172000000000001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181</v>
      </c>
      <c r="AU405" s="237" t="s">
        <v>84</v>
      </c>
      <c r="AV405" s="13" t="s">
        <v>84</v>
      </c>
      <c r="AW405" s="13" t="s">
        <v>35</v>
      </c>
      <c r="AX405" s="13" t="s">
        <v>82</v>
      </c>
      <c r="AY405" s="237" t="s">
        <v>160</v>
      </c>
    </row>
    <row r="406" s="12" customFormat="1" ht="22.8" customHeight="1">
      <c r="A406" s="12"/>
      <c r="B406" s="191"/>
      <c r="C406" s="192"/>
      <c r="D406" s="193" t="s">
        <v>73</v>
      </c>
      <c r="E406" s="205" t="s">
        <v>566</v>
      </c>
      <c r="F406" s="205" t="s">
        <v>567</v>
      </c>
      <c r="G406" s="192"/>
      <c r="H406" s="192"/>
      <c r="I406" s="195"/>
      <c r="J406" s="206">
        <f>BK406</f>
        <v>0</v>
      </c>
      <c r="K406" s="192"/>
      <c r="L406" s="197"/>
      <c r="M406" s="198"/>
      <c r="N406" s="199"/>
      <c r="O406" s="199"/>
      <c r="P406" s="200">
        <f>SUM(P407:P408)</f>
        <v>0</v>
      </c>
      <c r="Q406" s="199"/>
      <c r="R406" s="200">
        <f>SUM(R407:R408)</f>
        <v>0</v>
      </c>
      <c r="S406" s="199"/>
      <c r="T406" s="201">
        <f>SUM(T407:T408)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2" t="s">
        <v>82</v>
      </c>
      <c r="AT406" s="203" t="s">
        <v>73</v>
      </c>
      <c r="AU406" s="203" t="s">
        <v>82</v>
      </c>
      <c r="AY406" s="202" t="s">
        <v>160</v>
      </c>
      <c r="BK406" s="204">
        <f>SUM(BK407:BK408)</f>
        <v>0</v>
      </c>
    </row>
    <row r="407" s="2" customFormat="1" ht="44.25" customHeight="1">
      <c r="A407" s="40"/>
      <c r="B407" s="41"/>
      <c r="C407" s="207" t="s">
        <v>568</v>
      </c>
      <c r="D407" s="207" t="s">
        <v>163</v>
      </c>
      <c r="E407" s="208" t="s">
        <v>569</v>
      </c>
      <c r="F407" s="209" t="s">
        <v>570</v>
      </c>
      <c r="G407" s="210" t="s">
        <v>218</v>
      </c>
      <c r="H407" s="211">
        <v>1300.3440000000001</v>
      </c>
      <c r="I407" s="212"/>
      <c r="J407" s="213">
        <f>ROUND(I407*H407,2)</f>
        <v>0</v>
      </c>
      <c r="K407" s="209" t="s">
        <v>167</v>
      </c>
      <c r="L407" s="46"/>
      <c r="M407" s="214" t="s">
        <v>28</v>
      </c>
      <c r="N407" s="215" t="s">
        <v>45</v>
      </c>
      <c r="O407" s="86"/>
      <c r="P407" s="216">
        <f>O407*H407</f>
        <v>0</v>
      </c>
      <c r="Q407" s="216">
        <v>0</v>
      </c>
      <c r="R407" s="216">
        <f>Q407*H407</f>
        <v>0</v>
      </c>
      <c r="S407" s="216">
        <v>0</v>
      </c>
      <c r="T407" s="217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8" t="s">
        <v>168</v>
      </c>
      <c r="AT407" s="218" t="s">
        <v>163</v>
      </c>
      <c r="AU407" s="218" t="s">
        <v>84</v>
      </c>
      <c r="AY407" s="19" t="s">
        <v>160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19" t="s">
        <v>82</v>
      </c>
      <c r="BK407" s="219">
        <f>ROUND(I407*H407,2)</f>
        <v>0</v>
      </c>
      <c r="BL407" s="19" t="s">
        <v>168</v>
      </c>
      <c r="BM407" s="218" t="s">
        <v>571</v>
      </c>
    </row>
    <row r="408" s="2" customFormat="1">
      <c r="A408" s="40"/>
      <c r="B408" s="41"/>
      <c r="C408" s="42"/>
      <c r="D408" s="220" t="s">
        <v>170</v>
      </c>
      <c r="E408" s="42"/>
      <c r="F408" s="221" t="s">
        <v>572</v>
      </c>
      <c r="G408" s="42"/>
      <c r="H408" s="42"/>
      <c r="I408" s="222"/>
      <c r="J408" s="42"/>
      <c r="K408" s="42"/>
      <c r="L408" s="46"/>
      <c r="M408" s="269"/>
      <c r="N408" s="270"/>
      <c r="O408" s="271"/>
      <c r="P408" s="271"/>
      <c r="Q408" s="271"/>
      <c r="R408" s="271"/>
      <c r="S408" s="271"/>
      <c r="T408" s="272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170</v>
      </c>
      <c r="AU408" s="19" t="s">
        <v>84</v>
      </c>
    </row>
    <row r="409" s="2" customFormat="1" ht="6.96" customHeight="1">
      <c r="A409" s="40"/>
      <c r="B409" s="61"/>
      <c r="C409" s="62"/>
      <c r="D409" s="62"/>
      <c r="E409" s="62"/>
      <c r="F409" s="62"/>
      <c r="G409" s="62"/>
      <c r="H409" s="62"/>
      <c r="I409" s="62"/>
      <c r="J409" s="62"/>
      <c r="K409" s="62"/>
      <c r="L409" s="46"/>
      <c r="M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</row>
  </sheetData>
  <sheetProtection sheet="1" autoFilter="0" formatColumns="0" formatRows="0" objects="1" scenarios="1" spinCount="100000" saltValue="DwrKr0f+UvDtOrqbBSR18PscP2r/a/Dd+YBMmNycE9Kw+1r9SYaldd1pKLj71dFyXklZ1uI1kVf2uyntBtsjUQ==" hashValue="SCH1H+p6mcsUPR+Rv7x0IxVdZidYfpie8W/HXX9Pv/YR23pYOynTl2tWsPpH8FmNIpogK7q1LxJOQ+cU8l+4PQ==" algorithmName="SHA-512" password="CC35"/>
  <autoFilter ref="C90:K40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13106292"/>
    <hyperlink ref="F98" r:id="rId2" display="https://podminky.urs.cz/item/CS_URS_2025_01/113107222"/>
    <hyperlink ref="F102" r:id="rId3" display="https://podminky.urs.cz/item/CS_URS_2025_01/113202111"/>
    <hyperlink ref="F108" r:id="rId4" display="https://podminky.urs.cz/item/CS_URS_2025_01/132254207"/>
    <hyperlink ref="F112" r:id="rId5" display="https://podminky.urs.cz/item/CS_URS_2025_01/132354207"/>
    <hyperlink ref="F115" r:id="rId6" display="https://podminky.urs.cz/item/CS_URS_2025_01/162651111"/>
    <hyperlink ref="F118" r:id="rId7" display="https://podminky.urs.cz/item/CS_URS_2025_01/162651131"/>
    <hyperlink ref="F121" r:id="rId8" display="https://podminky.urs.cz/item/CS_URS_2025_01/171201R231"/>
    <hyperlink ref="F124" r:id="rId9" display="https://podminky.urs.cz/item/CS_URS_2025_01/171251201"/>
    <hyperlink ref="F126" r:id="rId10" display="https://podminky.urs.cz/item/CS_URS_2025_01/174151101"/>
    <hyperlink ref="F131" r:id="rId11" display="https://podminky.urs.cz/item/CS_URS_2025_01/181951112"/>
    <hyperlink ref="F138" r:id="rId12" display="https://podminky.urs.cz/item/CS_URS_2025_01/451311111"/>
    <hyperlink ref="F146" r:id="rId13" display="https://podminky.urs.cz/item/CS_URS_2025_01/452111121"/>
    <hyperlink ref="F154" r:id="rId14" display="https://podminky.urs.cz/item/CS_URS_2025_01/465513127"/>
    <hyperlink ref="F165" r:id="rId15" display="https://podminky.urs.cz/item/CS_URS_2025_01/565155121"/>
    <hyperlink ref="F168" r:id="rId16" display="https://podminky.urs.cz/item/CS_URS_2025_01/569851111"/>
    <hyperlink ref="F173" r:id="rId17" display="https://podminky.urs.cz/item/CS_URS_2025_01/569903311"/>
    <hyperlink ref="F180" r:id="rId18" display="https://podminky.urs.cz/item/CS_URS_2025_01/573211112"/>
    <hyperlink ref="F183" r:id="rId19" display="https://podminky.urs.cz/item/CS_URS_2025_01/577134121"/>
    <hyperlink ref="F190" r:id="rId20" display="https://podminky.urs.cz/item/CS_URS_2025_01/596212210"/>
    <hyperlink ref="F196" r:id="rId21" display="https://podminky.urs.cz/item/CS_URS_2025_01/894201131"/>
    <hyperlink ref="F200" r:id="rId22" display="https://podminky.urs.cz/item/CS_URS_2025_01/894201231"/>
    <hyperlink ref="F207" r:id="rId23" display="https://podminky.urs.cz/item/CS_URS_2025_01/899133211"/>
    <hyperlink ref="F211" r:id="rId24" display="https://podminky.urs.cz/item/CS_URS_2025_01/966008111"/>
    <hyperlink ref="F214" r:id="rId25" display="https://podminky.urs.cz/item/CS_URS_2025_01/914111112"/>
    <hyperlink ref="F221" r:id="rId26" display="https://podminky.urs.cz/item/CS_URS_2025_01/914111111"/>
    <hyperlink ref="F255" r:id="rId27" display="https://podminky.urs.cz/item/CS_URS_2025_01/914111121"/>
    <hyperlink ref="F268" r:id="rId28" display="https://podminky.urs.cz/item/CS_URS_2025_01/914511112"/>
    <hyperlink ref="F283" r:id="rId29" display="https://podminky.urs.cz/item/CS_URS_2025_01/915231111"/>
    <hyperlink ref="F293" r:id="rId30" display="https://podminky.urs.cz/item/CS_URS_2025_01/915621111"/>
    <hyperlink ref="F295" r:id="rId31" display="https://podminky.urs.cz/item/CS_URS_2025_01/916131213"/>
    <hyperlink ref="F314" r:id="rId32" display="https://podminky.urs.cz/item/CS_URS_2025_01/916231213"/>
    <hyperlink ref="F322" r:id="rId33" display="https://podminky.urs.cz/item/CS_URS_2025_01/916991121"/>
    <hyperlink ref="F327" r:id="rId34" display="https://podminky.urs.cz/item/CS_URS_2025_01/919521140"/>
    <hyperlink ref="F345" r:id="rId35" display="https://podminky.urs.cz/item/CS_URS_2025_01/938902113"/>
    <hyperlink ref="F350" r:id="rId36" display="https://podminky.urs.cz/item/CS_URS_2025_01/966006132"/>
    <hyperlink ref="F355" r:id="rId37" display="https://podminky.urs.cz/item/CS_URS_2025_01/966006211"/>
    <hyperlink ref="F360" r:id="rId38" display="https://podminky.urs.cz/item/CS_URS_2025_01/997221571"/>
    <hyperlink ref="F374" r:id="rId39" display="https://podminky.urs.cz/item/CS_URS_2025_01/997221579"/>
    <hyperlink ref="F385" r:id="rId40" display="https://podminky.urs.cz/item/CS_URS_2025_01/997221612"/>
    <hyperlink ref="F396" r:id="rId41" display="https://podminky.urs.cz/item/CS_URS_2025_01/997221861"/>
    <hyperlink ref="F404" r:id="rId42" display="https://podminky.urs.cz/item/CS_URS_2025_01/997221873"/>
    <hyperlink ref="F408" r:id="rId43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130" t="s">
        <v>573</v>
      </c>
      <c r="BA2" s="130" t="s">
        <v>573</v>
      </c>
      <c r="BB2" s="130" t="s">
        <v>28</v>
      </c>
      <c r="BC2" s="130" t="s">
        <v>574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575</v>
      </c>
      <c r="BA3" s="130" t="s">
        <v>575</v>
      </c>
      <c r="BB3" s="130" t="s">
        <v>28</v>
      </c>
      <c r="BC3" s="130" t="s">
        <v>576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577</v>
      </c>
      <c r="BA4" s="130" t="s">
        <v>577</v>
      </c>
      <c r="BB4" s="130" t="s">
        <v>28</v>
      </c>
      <c r="BC4" s="130" t="s">
        <v>578</v>
      </c>
      <c r="BD4" s="130" t="s">
        <v>84</v>
      </c>
    </row>
    <row r="5" s="1" customFormat="1" ht="6.96" customHeight="1">
      <c r="B5" s="22"/>
      <c r="L5" s="22"/>
      <c r="AZ5" s="130" t="s">
        <v>579</v>
      </c>
      <c r="BA5" s="130" t="s">
        <v>579</v>
      </c>
      <c r="BB5" s="130" t="s">
        <v>28</v>
      </c>
      <c r="BC5" s="130" t="s">
        <v>580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581</v>
      </c>
      <c r="BA6" s="130" t="s">
        <v>581</v>
      </c>
      <c r="BB6" s="130" t="s">
        <v>28</v>
      </c>
      <c r="BC6" s="130" t="s">
        <v>168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582</v>
      </c>
      <c r="BA7" s="130" t="s">
        <v>582</v>
      </c>
      <c r="BB7" s="130" t="s">
        <v>28</v>
      </c>
      <c r="BC7" s="130" t="s">
        <v>583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8" t="s">
        <v>584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ROUND((SUM(BE88:BE230)),  2)</f>
        <v>0</v>
      </c>
      <c r="G33" s="40"/>
      <c r="H33" s="40"/>
      <c r="I33" s="151">
        <v>0.20999999999999999</v>
      </c>
      <c r="J33" s="150">
        <f>ROUND(((SUM(BE88:BE230))*I33),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ROUND((SUM(BF88:BF230)),  2)</f>
        <v>0</v>
      </c>
      <c r="G34" s="40"/>
      <c r="H34" s="40"/>
      <c r="I34" s="151">
        <v>0.12</v>
      </c>
      <c r="J34" s="150">
        <f>ROUND(((SUM(BF88:BF230))*I34),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ROUND((SUM(BG88:BG230)),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ROUND((SUM(BH88:BH230)),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ROUND((SUM(BI88:BI230)),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13b - Vozidlová komunikace v obytné zóně - vrchní stavba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134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135</v>
      </c>
      <c r="E62" s="177"/>
      <c r="F62" s="177"/>
      <c r="G62" s="177"/>
      <c r="H62" s="177"/>
      <c r="I62" s="177"/>
      <c r="J62" s="178">
        <f>J93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137</v>
      </c>
      <c r="E63" s="177"/>
      <c r="F63" s="177"/>
      <c r="G63" s="177"/>
      <c r="H63" s="177"/>
      <c r="I63" s="177"/>
      <c r="J63" s="178">
        <f>J103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138</v>
      </c>
      <c r="E64" s="177"/>
      <c r="F64" s="177"/>
      <c r="G64" s="177"/>
      <c r="H64" s="177"/>
      <c r="I64" s="177"/>
      <c r="J64" s="178">
        <f>J105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139</v>
      </c>
      <c r="E65" s="177"/>
      <c r="F65" s="177"/>
      <c r="G65" s="177"/>
      <c r="H65" s="177"/>
      <c r="I65" s="177"/>
      <c r="J65" s="178">
        <f>J130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141</v>
      </c>
      <c r="E66" s="177"/>
      <c r="F66" s="177"/>
      <c r="G66" s="177"/>
      <c r="H66" s="177"/>
      <c r="I66" s="177"/>
      <c r="J66" s="178">
        <f>J137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143</v>
      </c>
      <c r="E67" s="177"/>
      <c r="F67" s="177"/>
      <c r="G67" s="177"/>
      <c r="H67" s="177"/>
      <c r="I67" s="177"/>
      <c r="J67" s="178">
        <f>J197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144</v>
      </c>
      <c r="E68" s="177"/>
      <c r="F68" s="177"/>
      <c r="G68" s="177"/>
      <c r="H68" s="177"/>
      <c r="I68" s="177"/>
      <c r="J68" s="178">
        <f>J228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145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3" t="str">
        <f>E7</f>
        <v>Nová zástavba ZTV Boží Muka IV. etapa Chotěboř</v>
      </c>
      <c r="F78" s="34"/>
      <c r="G78" s="34"/>
      <c r="H78" s="34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120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30" customHeight="1">
      <c r="A80" s="40"/>
      <c r="B80" s="41"/>
      <c r="C80" s="42"/>
      <c r="D80" s="42"/>
      <c r="E80" s="71" t="str">
        <f>E9</f>
        <v>SO 13b - Vozidlová komunikace v obytné zóně - vrchní stavba</v>
      </c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Chotěboř</v>
      </c>
      <c r="G82" s="42"/>
      <c r="H82" s="42"/>
      <c r="I82" s="34" t="s">
        <v>24</v>
      </c>
      <c r="J82" s="74" t="str">
        <f>IF(J12="","",J12)</f>
        <v>31. 1. 2025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26</v>
      </c>
      <c r="D84" s="42"/>
      <c r="E84" s="42"/>
      <c r="F84" s="29" t="str">
        <f>E15</f>
        <v>Město Chotěboř, Trčků z Lípy 69, Chotěboř</v>
      </c>
      <c r="G84" s="42"/>
      <c r="H84" s="42"/>
      <c r="I84" s="34" t="s">
        <v>33</v>
      </c>
      <c r="J84" s="38" t="str">
        <f>E21</f>
        <v>Profi Jihlava, spol. s.r.o.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 xml:space="preserve"> 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0"/>
      <c r="B87" s="181"/>
      <c r="C87" s="182" t="s">
        <v>146</v>
      </c>
      <c r="D87" s="183" t="s">
        <v>59</v>
      </c>
      <c r="E87" s="183" t="s">
        <v>55</v>
      </c>
      <c r="F87" s="183" t="s">
        <v>56</v>
      </c>
      <c r="G87" s="183" t="s">
        <v>147</v>
      </c>
      <c r="H87" s="183" t="s">
        <v>148</v>
      </c>
      <c r="I87" s="183" t="s">
        <v>149</v>
      </c>
      <c r="J87" s="183" t="s">
        <v>131</v>
      </c>
      <c r="K87" s="184" t="s">
        <v>150</v>
      </c>
      <c r="L87" s="185"/>
      <c r="M87" s="94" t="s">
        <v>28</v>
      </c>
      <c r="N87" s="95" t="s">
        <v>44</v>
      </c>
      <c r="O87" s="95" t="s">
        <v>151</v>
      </c>
      <c r="P87" s="95" t="s">
        <v>152</v>
      </c>
      <c r="Q87" s="95" t="s">
        <v>153</v>
      </c>
      <c r="R87" s="95" t="s">
        <v>154</v>
      </c>
      <c r="S87" s="95" t="s">
        <v>155</v>
      </c>
      <c r="T87" s="96" t="s">
        <v>156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0"/>
      <c r="B88" s="41"/>
      <c r="C88" s="101" t="s">
        <v>157</v>
      </c>
      <c r="D88" s="42"/>
      <c r="E88" s="42"/>
      <c r="F88" s="42"/>
      <c r="G88" s="42"/>
      <c r="H88" s="42"/>
      <c r="I88" s="42"/>
      <c r="J88" s="186">
        <f>BK88</f>
        <v>0</v>
      </c>
      <c r="K88" s="42"/>
      <c r="L88" s="46"/>
      <c r="M88" s="97"/>
      <c r="N88" s="187"/>
      <c r="O88" s="98"/>
      <c r="P88" s="188">
        <f>P89</f>
        <v>0</v>
      </c>
      <c r="Q88" s="98"/>
      <c r="R88" s="188">
        <f>R89</f>
        <v>247.81160609999995</v>
      </c>
      <c r="S88" s="98"/>
      <c r="T88" s="189">
        <f>T89</f>
        <v>89.852499999999992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73</v>
      </c>
      <c r="AU88" s="19" t="s">
        <v>132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73</v>
      </c>
      <c r="E89" s="194" t="s">
        <v>158</v>
      </c>
      <c r="F89" s="194" t="s">
        <v>159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P90+P93+P103+P105+P130+P137+P197+P228</f>
        <v>0</v>
      </c>
      <c r="Q89" s="199"/>
      <c r="R89" s="200">
        <f>R90+R93+R103+R105+R130+R137+R197+R228</f>
        <v>247.81160609999995</v>
      </c>
      <c r="S89" s="199"/>
      <c r="T89" s="201">
        <f>T90+T93+T103+T105+T130+T137+T197+T228</f>
        <v>89.852499999999992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73</v>
      </c>
      <c r="AU89" s="203" t="s">
        <v>74</v>
      </c>
      <c r="AY89" s="202" t="s">
        <v>160</v>
      </c>
      <c r="BK89" s="204">
        <f>BK90+BK93+BK103+BK105+BK130+BK137+BK197+BK228</f>
        <v>0</v>
      </c>
    </row>
    <row r="90" s="12" customFormat="1" ht="22.8" customHeight="1">
      <c r="A90" s="12"/>
      <c r="B90" s="191"/>
      <c r="C90" s="192"/>
      <c r="D90" s="193" t="s">
        <v>73</v>
      </c>
      <c r="E90" s="205" t="s">
        <v>82</v>
      </c>
      <c r="F90" s="205" t="s">
        <v>161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SUM(P91:P92)</f>
        <v>0</v>
      </c>
      <c r="Q90" s="199"/>
      <c r="R90" s="200">
        <f>SUM(R91:R92)</f>
        <v>0</v>
      </c>
      <c r="S90" s="199"/>
      <c r="T90" s="201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82</v>
      </c>
      <c r="AT90" s="203" t="s">
        <v>73</v>
      </c>
      <c r="AU90" s="203" t="s">
        <v>82</v>
      </c>
      <c r="AY90" s="202" t="s">
        <v>160</v>
      </c>
      <c r="BK90" s="204">
        <f>SUM(BK91:BK92)</f>
        <v>0</v>
      </c>
    </row>
    <row r="91" s="2" customFormat="1" ht="24.15" customHeight="1">
      <c r="A91" s="40"/>
      <c r="B91" s="41"/>
      <c r="C91" s="207" t="s">
        <v>585</v>
      </c>
      <c r="D91" s="207" t="s">
        <v>163</v>
      </c>
      <c r="E91" s="208" t="s">
        <v>586</v>
      </c>
      <c r="F91" s="209" t="s">
        <v>587</v>
      </c>
      <c r="G91" s="210" t="s">
        <v>166</v>
      </c>
      <c r="H91" s="211">
        <v>298</v>
      </c>
      <c r="I91" s="212"/>
      <c r="J91" s="213">
        <f>ROUND(I91*H91,2)</f>
        <v>0</v>
      </c>
      <c r="K91" s="209" t="s">
        <v>167</v>
      </c>
      <c r="L91" s="46"/>
      <c r="M91" s="214" t="s">
        <v>28</v>
      </c>
      <c r="N91" s="215" t="s">
        <v>45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168</v>
      </c>
      <c r="AT91" s="218" t="s">
        <v>163</v>
      </c>
      <c r="AU91" s="218" t="s">
        <v>84</v>
      </c>
      <c r="AY91" s="19" t="s">
        <v>160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82</v>
      </c>
      <c r="BK91" s="219">
        <f>ROUND(I91*H91,2)</f>
        <v>0</v>
      </c>
      <c r="BL91" s="19" t="s">
        <v>168</v>
      </c>
      <c r="BM91" s="218" t="s">
        <v>588</v>
      </c>
    </row>
    <row r="92" s="2" customFormat="1">
      <c r="A92" s="40"/>
      <c r="B92" s="41"/>
      <c r="C92" s="42"/>
      <c r="D92" s="220" t="s">
        <v>170</v>
      </c>
      <c r="E92" s="42"/>
      <c r="F92" s="221" t="s">
        <v>589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170</v>
      </c>
      <c r="AU92" s="19" t="s">
        <v>84</v>
      </c>
    </row>
    <row r="93" s="12" customFormat="1" ht="22.8" customHeight="1">
      <c r="A93" s="12"/>
      <c r="B93" s="191"/>
      <c r="C93" s="192"/>
      <c r="D93" s="193" t="s">
        <v>73</v>
      </c>
      <c r="E93" s="205" t="s">
        <v>172</v>
      </c>
      <c r="F93" s="205" t="s">
        <v>173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SUM(P94:P102)</f>
        <v>0</v>
      </c>
      <c r="Q93" s="199"/>
      <c r="R93" s="200">
        <f>SUM(R94:R102)</f>
        <v>0</v>
      </c>
      <c r="S93" s="199"/>
      <c r="T93" s="201">
        <f>SUM(T94:T102)</f>
        <v>87.752499999999984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82</v>
      </c>
      <c r="AT93" s="203" t="s">
        <v>73</v>
      </c>
      <c r="AU93" s="203" t="s">
        <v>82</v>
      </c>
      <c r="AY93" s="202" t="s">
        <v>160</v>
      </c>
      <c r="BK93" s="204">
        <f>SUM(BK94:BK102)</f>
        <v>0</v>
      </c>
    </row>
    <row r="94" s="2" customFormat="1" ht="49.05" customHeight="1">
      <c r="A94" s="40"/>
      <c r="B94" s="41"/>
      <c r="C94" s="207" t="s">
        <v>82</v>
      </c>
      <c r="D94" s="207" t="s">
        <v>163</v>
      </c>
      <c r="E94" s="208" t="s">
        <v>183</v>
      </c>
      <c r="F94" s="209" t="s">
        <v>184</v>
      </c>
      <c r="G94" s="210" t="s">
        <v>185</v>
      </c>
      <c r="H94" s="211">
        <v>6.5</v>
      </c>
      <c r="I94" s="212"/>
      <c r="J94" s="213">
        <f>ROUND(I94*H94,2)</f>
        <v>0</v>
      </c>
      <c r="K94" s="209" t="s">
        <v>167</v>
      </c>
      <c r="L94" s="46"/>
      <c r="M94" s="214" t="s">
        <v>28</v>
      </c>
      <c r="N94" s="215" t="s">
        <v>45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0.20499999999999999</v>
      </c>
      <c r="T94" s="217">
        <f>S94*H94</f>
        <v>1.3325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168</v>
      </c>
      <c r="AT94" s="218" t="s">
        <v>163</v>
      </c>
      <c r="AU94" s="218" t="s">
        <v>84</v>
      </c>
      <c r="AY94" s="19" t="s">
        <v>160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82</v>
      </c>
      <c r="BK94" s="219">
        <f>ROUND(I94*H94,2)</f>
        <v>0</v>
      </c>
      <c r="BL94" s="19" t="s">
        <v>168</v>
      </c>
      <c r="BM94" s="218" t="s">
        <v>590</v>
      </c>
    </row>
    <row r="95" s="2" customFormat="1">
      <c r="A95" s="40"/>
      <c r="B95" s="41"/>
      <c r="C95" s="42"/>
      <c r="D95" s="220" t="s">
        <v>170</v>
      </c>
      <c r="E95" s="42"/>
      <c r="F95" s="221" t="s">
        <v>187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14" customFormat="1">
      <c r="A96" s="14"/>
      <c r="B96" s="238"/>
      <c r="C96" s="239"/>
      <c r="D96" s="225" t="s">
        <v>181</v>
      </c>
      <c r="E96" s="240" t="s">
        <v>28</v>
      </c>
      <c r="F96" s="241" t="s">
        <v>188</v>
      </c>
      <c r="G96" s="239"/>
      <c r="H96" s="240" t="s">
        <v>28</v>
      </c>
      <c r="I96" s="242"/>
      <c r="J96" s="239"/>
      <c r="K96" s="239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181</v>
      </c>
      <c r="AU96" s="247" t="s">
        <v>84</v>
      </c>
      <c r="AV96" s="14" t="s">
        <v>82</v>
      </c>
      <c r="AW96" s="14" t="s">
        <v>35</v>
      </c>
      <c r="AX96" s="14" t="s">
        <v>74</v>
      </c>
      <c r="AY96" s="247" t="s">
        <v>160</v>
      </c>
    </row>
    <row r="97" s="14" customFormat="1">
      <c r="A97" s="14"/>
      <c r="B97" s="238"/>
      <c r="C97" s="239"/>
      <c r="D97" s="225" t="s">
        <v>181</v>
      </c>
      <c r="E97" s="240" t="s">
        <v>28</v>
      </c>
      <c r="F97" s="241" t="s">
        <v>189</v>
      </c>
      <c r="G97" s="239"/>
      <c r="H97" s="240" t="s">
        <v>28</v>
      </c>
      <c r="I97" s="242"/>
      <c r="J97" s="239"/>
      <c r="K97" s="239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181</v>
      </c>
      <c r="AU97" s="247" t="s">
        <v>84</v>
      </c>
      <c r="AV97" s="14" t="s">
        <v>82</v>
      </c>
      <c r="AW97" s="14" t="s">
        <v>35</v>
      </c>
      <c r="AX97" s="14" t="s">
        <v>74</v>
      </c>
      <c r="AY97" s="247" t="s">
        <v>160</v>
      </c>
    </row>
    <row r="98" s="13" customFormat="1">
      <c r="A98" s="13"/>
      <c r="B98" s="227"/>
      <c r="C98" s="228"/>
      <c r="D98" s="225" t="s">
        <v>181</v>
      </c>
      <c r="E98" s="229" t="s">
        <v>28</v>
      </c>
      <c r="F98" s="230" t="s">
        <v>591</v>
      </c>
      <c r="G98" s="228"/>
      <c r="H98" s="231">
        <v>6.5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181</v>
      </c>
      <c r="AU98" s="237" t="s">
        <v>84</v>
      </c>
      <c r="AV98" s="13" t="s">
        <v>84</v>
      </c>
      <c r="AW98" s="13" t="s">
        <v>35</v>
      </c>
      <c r="AX98" s="13" t="s">
        <v>82</v>
      </c>
      <c r="AY98" s="237" t="s">
        <v>160</v>
      </c>
    </row>
    <row r="99" s="2" customFormat="1" ht="66.75" customHeight="1">
      <c r="A99" s="40"/>
      <c r="B99" s="41"/>
      <c r="C99" s="207" t="s">
        <v>592</v>
      </c>
      <c r="D99" s="207" t="s">
        <v>163</v>
      </c>
      <c r="E99" s="208" t="s">
        <v>175</v>
      </c>
      <c r="F99" s="209" t="s">
        <v>176</v>
      </c>
      <c r="G99" s="210" t="s">
        <v>166</v>
      </c>
      <c r="H99" s="211">
        <v>298</v>
      </c>
      <c r="I99" s="212"/>
      <c r="J99" s="213">
        <f>ROUND(I99*H99,2)</f>
        <v>0</v>
      </c>
      <c r="K99" s="209" t="s">
        <v>167</v>
      </c>
      <c r="L99" s="46"/>
      <c r="M99" s="214" t="s">
        <v>28</v>
      </c>
      <c r="N99" s="215" t="s">
        <v>45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0.28999999999999998</v>
      </c>
      <c r="T99" s="217">
        <f>S99*H99</f>
        <v>86.419999999999987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168</v>
      </c>
      <c r="AT99" s="218" t="s">
        <v>163</v>
      </c>
      <c r="AU99" s="218" t="s">
        <v>84</v>
      </c>
      <c r="AY99" s="19" t="s">
        <v>160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82</v>
      </c>
      <c r="BK99" s="219">
        <f>ROUND(I99*H99,2)</f>
        <v>0</v>
      </c>
      <c r="BL99" s="19" t="s">
        <v>168</v>
      </c>
      <c r="BM99" s="218" t="s">
        <v>593</v>
      </c>
    </row>
    <row r="100" s="2" customFormat="1">
      <c r="A100" s="40"/>
      <c r="B100" s="41"/>
      <c r="C100" s="42"/>
      <c r="D100" s="220" t="s">
        <v>170</v>
      </c>
      <c r="E100" s="42"/>
      <c r="F100" s="221" t="s">
        <v>178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2" customFormat="1">
      <c r="A101" s="40"/>
      <c r="B101" s="41"/>
      <c r="C101" s="42"/>
      <c r="D101" s="225" t="s">
        <v>179</v>
      </c>
      <c r="E101" s="42"/>
      <c r="F101" s="226" t="s">
        <v>180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179</v>
      </c>
      <c r="AU101" s="19" t="s">
        <v>84</v>
      </c>
    </row>
    <row r="102" s="13" customFormat="1">
      <c r="A102" s="13"/>
      <c r="B102" s="227"/>
      <c r="C102" s="228"/>
      <c r="D102" s="225" t="s">
        <v>181</v>
      </c>
      <c r="E102" s="229" t="s">
        <v>28</v>
      </c>
      <c r="F102" s="230" t="s">
        <v>594</v>
      </c>
      <c r="G102" s="228"/>
      <c r="H102" s="231">
        <v>298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181</v>
      </c>
      <c r="AU102" s="237" t="s">
        <v>84</v>
      </c>
      <c r="AV102" s="13" t="s">
        <v>84</v>
      </c>
      <c r="AW102" s="13" t="s">
        <v>35</v>
      </c>
      <c r="AX102" s="13" t="s">
        <v>82</v>
      </c>
      <c r="AY102" s="237" t="s">
        <v>160</v>
      </c>
    </row>
    <row r="103" s="12" customFormat="1" ht="22.8" customHeight="1">
      <c r="A103" s="12"/>
      <c r="B103" s="191"/>
      <c r="C103" s="192"/>
      <c r="D103" s="193" t="s">
        <v>73</v>
      </c>
      <c r="E103" s="205" t="s">
        <v>168</v>
      </c>
      <c r="F103" s="205" t="s">
        <v>240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P104</f>
        <v>0</v>
      </c>
      <c r="Q103" s="199"/>
      <c r="R103" s="200">
        <f>R104</f>
        <v>1.2</v>
      </c>
      <c r="S103" s="199"/>
      <c r="T103" s="201">
        <f>T104</f>
        <v>1.2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82</v>
      </c>
      <c r="AT103" s="203" t="s">
        <v>73</v>
      </c>
      <c r="AU103" s="203" t="s">
        <v>82</v>
      </c>
      <c r="AY103" s="202" t="s">
        <v>160</v>
      </c>
      <c r="BK103" s="204">
        <f>BK104</f>
        <v>0</v>
      </c>
    </row>
    <row r="104" s="2" customFormat="1" ht="24.15" customHeight="1">
      <c r="A104" s="40"/>
      <c r="B104" s="41"/>
      <c r="C104" s="207" t="s">
        <v>415</v>
      </c>
      <c r="D104" s="207" t="s">
        <v>163</v>
      </c>
      <c r="E104" s="208" t="s">
        <v>264</v>
      </c>
      <c r="F104" s="209" t="s">
        <v>265</v>
      </c>
      <c r="G104" s="210" t="s">
        <v>254</v>
      </c>
      <c r="H104" s="211">
        <v>10</v>
      </c>
      <c r="I104" s="212"/>
      <c r="J104" s="213">
        <f>ROUND(I104*H104,2)</f>
        <v>0</v>
      </c>
      <c r="K104" s="209" t="s">
        <v>28</v>
      </c>
      <c r="L104" s="46"/>
      <c r="M104" s="214" t="s">
        <v>28</v>
      </c>
      <c r="N104" s="215" t="s">
        <v>45</v>
      </c>
      <c r="O104" s="86"/>
      <c r="P104" s="216">
        <f>O104*H104</f>
        <v>0</v>
      </c>
      <c r="Q104" s="216">
        <v>0.12</v>
      </c>
      <c r="R104" s="216">
        <f>Q104*H104</f>
        <v>1.2</v>
      </c>
      <c r="S104" s="216">
        <v>0.12</v>
      </c>
      <c r="T104" s="217">
        <f>S104*H104</f>
        <v>1.2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168</v>
      </c>
      <c r="AT104" s="218" t="s">
        <v>163</v>
      </c>
      <c r="AU104" s="218" t="s">
        <v>84</v>
      </c>
      <c r="AY104" s="19" t="s">
        <v>160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82</v>
      </c>
      <c r="BK104" s="219">
        <f>ROUND(I104*H104,2)</f>
        <v>0</v>
      </c>
      <c r="BL104" s="19" t="s">
        <v>168</v>
      </c>
      <c r="BM104" s="218" t="s">
        <v>595</v>
      </c>
    </row>
    <row r="105" s="12" customFormat="1" ht="22.8" customHeight="1">
      <c r="A105" s="12"/>
      <c r="B105" s="191"/>
      <c r="C105" s="192"/>
      <c r="D105" s="193" t="s">
        <v>73</v>
      </c>
      <c r="E105" s="205" t="s">
        <v>272</v>
      </c>
      <c r="F105" s="205" t="s">
        <v>273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SUM(P106:P129)</f>
        <v>0</v>
      </c>
      <c r="Q105" s="199"/>
      <c r="R105" s="200">
        <f>SUM(R106:R129)</f>
        <v>187.69804599999998</v>
      </c>
      <c r="S105" s="199"/>
      <c r="T105" s="201">
        <f>SUM(T106:T129)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82</v>
      </c>
      <c r="AT105" s="203" t="s">
        <v>73</v>
      </c>
      <c r="AU105" s="203" t="s">
        <v>82</v>
      </c>
      <c r="AY105" s="202" t="s">
        <v>160</v>
      </c>
      <c r="BK105" s="204">
        <f>SUM(BK106:BK129)</f>
        <v>0</v>
      </c>
    </row>
    <row r="106" s="2" customFormat="1" ht="33" customHeight="1">
      <c r="A106" s="40"/>
      <c r="B106" s="41"/>
      <c r="C106" s="207" t="s">
        <v>596</v>
      </c>
      <c r="D106" s="207" t="s">
        <v>163</v>
      </c>
      <c r="E106" s="208" t="s">
        <v>275</v>
      </c>
      <c r="F106" s="209" t="s">
        <v>276</v>
      </c>
      <c r="G106" s="210" t="s">
        <v>166</v>
      </c>
      <c r="H106" s="211">
        <v>298</v>
      </c>
      <c r="I106" s="212"/>
      <c r="J106" s="213">
        <f>ROUND(I106*H106,2)</f>
        <v>0</v>
      </c>
      <c r="K106" s="209" t="s">
        <v>28</v>
      </c>
      <c r="L106" s="46"/>
      <c r="M106" s="214" t="s">
        <v>28</v>
      </c>
      <c r="N106" s="215" t="s">
        <v>45</v>
      </c>
      <c r="O106" s="86"/>
      <c r="P106" s="216">
        <f>O106*H106</f>
        <v>0</v>
      </c>
      <c r="Q106" s="216">
        <v>0.34499999999999997</v>
      </c>
      <c r="R106" s="216">
        <f>Q106*H106</f>
        <v>102.80999999999999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168</v>
      </c>
      <c r="AT106" s="218" t="s">
        <v>163</v>
      </c>
      <c r="AU106" s="218" t="s">
        <v>84</v>
      </c>
      <c r="AY106" s="19" t="s">
        <v>160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82</v>
      </c>
      <c r="BK106" s="219">
        <f>ROUND(I106*H106,2)</f>
        <v>0</v>
      </c>
      <c r="BL106" s="19" t="s">
        <v>168</v>
      </c>
      <c r="BM106" s="218" t="s">
        <v>597</v>
      </c>
    </row>
    <row r="107" s="14" customFormat="1">
      <c r="A107" s="14"/>
      <c r="B107" s="238"/>
      <c r="C107" s="239"/>
      <c r="D107" s="225" t="s">
        <v>181</v>
      </c>
      <c r="E107" s="240" t="s">
        <v>28</v>
      </c>
      <c r="F107" s="241" t="s">
        <v>188</v>
      </c>
      <c r="G107" s="239"/>
      <c r="H107" s="240" t="s">
        <v>28</v>
      </c>
      <c r="I107" s="242"/>
      <c r="J107" s="239"/>
      <c r="K107" s="239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181</v>
      </c>
      <c r="AU107" s="247" t="s">
        <v>84</v>
      </c>
      <c r="AV107" s="14" t="s">
        <v>82</v>
      </c>
      <c r="AW107" s="14" t="s">
        <v>35</v>
      </c>
      <c r="AX107" s="14" t="s">
        <v>74</v>
      </c>
      <c r="AY107" s="247" t="s">
        <v>160</v>
      </c>
    </row>
    <row r="108" s="14" customFormat="1">
      <c r="A108" s="14"/>
      <c r="B108" s="238"/>
      <c r="C108" s="239"/>
      <c r="D108" s="225" t="s">
        <v>181</v>
      </c>
      <c r="E108" s="240" t="s">
        <v>28</v>
      </c>
      <c r="F108" s="241" t="s">
        <v>189</v>
      </c>
      <c r="G108" s="239"/>
      <c r="H108" s="240" t="s">
        <v>28</v>
      </c>
      <c r="I108" s="242"/>
      <c r="J108" s="239"/>
      <c r="K108" s="239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181</v>
      </c>
      <c r="AU108" s="247" t="s">
        <v>84</v>
      </c>
      <c r="AV108" s="14" t="s">
        <v>82</v>
      </c>
      <c r="AW108" s="14" t="s">
        <v>35</v>
      </c>
      <c r="AX108" s="14" t="s">
        <v>74</v>
      </c>
      <c r="AY108" s="247" t="s">
        <v>160</v>
      </c>
    </row>
    <row r="109" s="13" customFormat="1">
      <c r="A109" s="13"/>
      <c r="B109" s="227"/>
      <c r="C109" s="228"/>
      <c r="D109" s="225" t="s">
        <v>181</v>
      </c>
      <c r="E109" s="229" t="s">
        <v>582</v>
      </c>
      <c r="F109" s="230" t="s">
        <v>583</v>
      </c>
      <c r="G109" s="228"/>
      <c r="H109" s="231">
        <v>298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181</v>
      </c>
      <c r="AU109" s="237" t="s">
        <v>84</v>
      </c>
      <c r="AV109" s="13" t="s">
        <v>84</v>
      </c>
      <c r="AW109" s="13" t="s">
        <v>35</v>
      </c>
      <c r="AX109" s="13" t="s">
        <v>82</v>
      </c>
      <c r="AY109" s="237" t="s">
        <v>160</v>
      </c>
    </row>
    <row r="110" s="2" customFormat="1" ht="24.15" customHeight="1">
      <c r="A110" s="40"/>
      <c r="B110" s="41"/>
      <c r="C110" s="207" t="s">
        <v>234</v>
      </c>
      <c r="D110" s="207" t="s">
        <v>163</v>
      </c>
      <c r="E110" s="208" t="s">
        <v>297</v>
      </c>
      <c r="F110" s="209" t="s">
        <v>298</v>
      </c>
      <c r="G110" s="210" t="s">
        <v>196</v>
      </c>
      <c r="H110" s="211">
        <v>16.088999999999999</v>
      </c>
      <c r="I110" s="212"/>
      <c r="J110" s="213">
        <f>ROUND(I110*H110,2)</f>
        <v>0</v>
      </c>
      <c r="K110" s="209" t="s">
        <v>167</v>
      </c>
      <c r="L110" s="46"/>
      <c r="M110" s="214" t="s">
        <v>28</v>
      </c>
      <c r="N110" s="215" t="s">
        <v>45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168</v>
      </c>
      <c r="AT110" s="218" t="s">
        <v>163</v>
      </c>
      <c r="AU110" s="218" t="s">
        <v>84</v>
      </c>
      <c r="AY110" s="19" t="s">
        <v>160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82</v>
      </c>
      <c r="BK110" s="219">
        <f>ROUND(I110*H110,2)</f>
        <v>0</v>
      </c>
      <c r="BL110" s="19" t="s">
        <v>168</v>
      </c>
      <c r="BM110" s="218" t="s">
        <v>598</v>
      </c>
    </row>
    <row r="111" s="2" customFormat="1">
      <c r="A111" s="40"/>
      <c r="B111" s="41"/>
      <c r="C111" s="42"/>
      <c r="D111" s="220" t="s">
        <v>170</v>
      </c>
      <c r="E111" s="42"/>
      <c r="F111" s="221" t="s">
        <v>300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14" customFormat="1">
      <c r="A112" s="14"/>
      <c r="B112" s="238"/>
      <c r="C112" s="239"/>
      <c r="D112" s="225" t="s">
        <v>181</v>
      </c>
      <c r="E112" s="240" t="s">
        <v>28</v>
      </c>
      <c r="F112" s="241" t="s">
        <v>188</v>
      </c>
      <c r="G112" s="239"/>
      <c r="H112" s="240" t="s">
        <v>28</v>
      </c>
      <c r="I112" s="242"/>
      <c r="J112" s="239"/>
      <c r="K112" s="239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181</v>
      </c>
      <c r="AU112" s="247" t="s">
        <v>84</v>
      </c>
      <c r="AV112" s="14" t="s">
        <v>82</v>
      </c>
      <c r="AW112" s="14" t="s">
        <v>35</v>
      </c>
      <c r="AX112" s="14" t="s">
        <v>74</v>
      </c>
      <c r="AY112" s="247" t="s">
        <v>160</v>
      </c>
    </row>
    <row r="113" s="14" customFormat="1">
      <c r="A113" s="14"/>
      <c r="B113" s="238"/>
      <c r="C113" s="239"/>
      <c r="D113" s="225" t="s">
        <v>181</v>
      </c>
      <c r="E113" s="240" t="s">
        <v>28</v>
      </c>
      <c r="F113" s="241" t="s">
        <v>189</v>
      </c>
      <c r="G113" s="239"/>
      <c r="H113" s="240" t="s">
        <v>28</v>
      </c>
      <c r="I113" s="242"/>
      <c r="J113" s="239"/>
      <c r="K113" s="239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181</v>
      </c>
      <c r="AU113" s="247" t="s">
        <v>84</v>
      </c>
      <c r="AV113" s="14" t="s">
        <v>82</v>
      </c>
      <c r="AW113" s="14" t="s">
        <v>35</v>
      </c>
      <c r="AX113" s="14" t="s">
        <v>74</v>
      </c>
      <c r="AY113" s="247" t="s">
        <v>160</v>
      </c>
    </row>
    <row r="114" s="13" customFormat="1">
      <c r="A114" s="13"/>
      <c r="B114" s="227"/>
      <c r="C114" s="228"/>
      <c r="D114" s="225" t="s">
        <v>181</v>
      </c>
      <c r="E114" s="229" t="s">
        <v>28</v>
      </c>
      <c r="F114" s="230" t="s">
        <v>599</v>
      </c>
      <c r="G114" s="228"/>
      <c r="H114" s="231">
        <v>16.088999999999999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181</v>
      </c>
      <c r="AU114" s="237" t="s">
        <v>84</v>
      </c>
      <c r="AV114" s="13" t="s">
        <v>84</v>
      </c>
      <c r="AW114" s="13" t="s">
        <v>35</v>
      </c>
      <c r="AX114" s="13" t="s">
        <v>82</v>
      </c>
      <c r="AY114" s="237" t="s">
        <v>160</v>
      </c>
    </row>
    <row r="115" s="2" customFormat="1" ht="78" customHeight="1">
      <c r="A115" s="40"/>
      <c r="B115" s="41"/>
      <c r="C115" s="207" t="s">
        <v>241</v>
      </c>
      <c r="D115" s="207" t="s">
        <v>163</v>
      </c>
      <c r="E115" s="208" t="s">
        <v>600</v>
      </c>
      <c r="F115" s="209" t="s">
        <v>601</v>
      </c>
      <c r="G115" s="210" t="s">
        <v>166</v>
      </c>
      <c r="H115" s="211">
        <v>298</v>
      </c>
      <c r="I115" s="212"/>
      <c r="J115" s="213">
        <f>ROUND(I115*H115,2)</f>
        <v>0</v>
      </c>
      <c r="K115" s="209" t="s">
        <v>167</v>
      </c>
      <c r="L115" s="46"/>
      <c r="M115" s="214" t="s">
        <v>28</v>
      </c>
      <c r="N115" s="215" t="s">
        <v>45</v>
      </c>
      <c r="O115" s="86"/>
      <c r="P115" s="216">
        <f>O115*H115</f>
        <v>0</v>
      </c>
      <c r="Q115" s="216">
        <v>0.10362</v>
      </c>
      <c r="R115" s="216">
        <f>Q115*H115</f>
        <v>30.87876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168</v>
      </c>
      <c r="AT115" s="218" t="s">
        <v>163</v>
      </c>
      <c r="AU115" s="218" t="s">
        <v>84</v>
      </c>
      <c r="AY115" s="19" t="s">
        <v>160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82</v>
      </c>
      <c r="BK115" s="219">
        <f>ROUND(I115*H115,2)</f>
        <v>0</v>
      </c>
      <c r="BL115" s="19" t="s">
        <v>168</v>
      </c>
      <c r="BM115" s="218" t="s">
        <v>602</v>
      </c>
    </row>
    <row r="116" s="2" customFormat="1">
      <c r="A116" s="40"/>
      <c r="B116" s="41"/>
      <c r="C116" s="42"/>
      <c r="D116" s="220" t="s">
        <v>170</v>
      </c>
      <c r="E116" s="42"/>
      <c r="F116" s="221" t="s">
        <v>603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13" customFormat="1">
      <c r="A117" s="13"/>
      <c r="B117" s="227"/>
      <c r="C117" s="228"/>
      <c r="D117" s="225" t="s">
        <v>181</v>
      </c>
      <c r="E117" s="229" t="s">
        <v>28</v>
      </c>
      <c r="F117" s="230" t="s">
        <v>582</v>
      </c>
      <c r="G117" s="228"/>
      <c r="H117" s="231">
        <v>298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181</v>
      </c>
      <c r="AU117" s="237" t="s">
        <v>84</v>
      </c>
      <c r="AV117" s="13" t="s">
        <v>84</v>
      </c>
      <c r="AW117" s="13" t="s">
        <v>35</v>
      </c>
      <c r="AX117" s="13" t="s">
        <v>82</v>
      </c>
      <c r="AY117" s="237" t="s">
        <v>160</v>
      </c>
    </row>
    <row r="118" s="2" customFormat="1" ht="21.75" customHeight="1">
      <c r="A118" s="40"/>
      <c r="B118" s="41"/>
      <c r="C118" s="259" t="s">
        <v>604</v>
      </c>
      <c r="D118" s="259" t="s">
        <v>258</v>
      </c>
      <c r="E118" s="260" t="s">
        <v>321</v>
      </c>
      <c r="F118" s="261" t="s">
        <v>322</v>
      </c>
      <c r="G118" s="262" t="s">
        <v>166</v>
      </c>
      <c r="H118" s="263">
        <v>294.786</v>
      </c>
      <c r="I118" s="264"/>
      <c r="J118" s="265">
        <f>ROUND(I118*H118,2)</f>
        <v>0</v>
      </c>
      <c r="K118" s="261" t="s">
        <v>28</v>
      </c>
      <c r="L118" s="266"/>
      <c r="M118" s="267" t="s">
        <v>28</v>
      </c>
      <c r="N118" s="268" t="s">
        <v>45</v>
      </c>
      <c r="O118" s="86"/>
      <c r="P118" s="216">
        <f>O118*H118</f>
        <v>0</v>
      </c>
      <c r="Q118" s="216">
        <v>0.17599999999999999</v>
      </c>
      <c r="R118" s="216">
        <f>Q118*H118</f>
        <v>51.882335999999995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261</v>
      </c>
      <c r="AT118" s="218" t="s">
        <v>258</v>
      </c>
      <c r="AU118" s="218" t="s">
        <v>84</v>
      </c>
      <c r="AY118" s="19" t="s">
        <v>160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82</v>
      </c>
      <c r="BK118" s="219">
        <f>ROUND(I118*H118,2)</f>
        <v>0</v>
      </c>
      <c r="BL118" s="19" t="s">
        <v>168</v>
      </c>
      <c r="BM118" s="218" t="s">
        <v>605</v>
      </c>
    </row>
    <row r="119" s="13" customFormat="1">
      <c r="A119" s="13"/>
      <c r="B119" s="227"/>
      <c r="C119" s="228"/>
      <c r="D119" s="225" t="s">
        <v>181</v>
      </c>
      <c r="E119" s="229" t="s">
        <v>28</v>
      </c>
      <c r="F119" s="230" t="s">
        <v>606</v>
      </c>
      <c r="G119" s="228"/>
      <c r="H119" s="231">
        <v>306.94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181</v>
      </c>
      <c r="AU119" s="237" t="s">
        <v>84</v>
      </c>
      <c r="AV119" s="13" t="s">
        <v>84</v>
      </c>
      <c r="AW119" s="13" t="s">
        <v>35</v>
      </c>
      <c r="AX119" s="13" t="s">
        <v>74</v>
      </c>
      <c r="AY119" s="237" t="s">
        <v>160</v>
      </c>
    </row>
    <row r="120" s="13" customFormat="1">
      <c r="A120" s="13"/>
      <c r="B120" s="227"/>
      <c r="C120" s="228"/>
      <c r="D120" s="225" t="s">
        <v>181</v>
      </c>
      <c r="E120" s="229" t="s">
        <v>28</v>
      </c>
      <c r="F120" s="230" t="s">
        <v>607</v>
      </c>
      <c r="G120" s="228"/>
      <c r="H120" s="231">
        <v>-12.154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181</v>
      </c>
      <c r="AU120" s="237" t="s">
        <v>84</v>
      </c>
      <c r="AV120" s="13" t="s">
        <v>84</v>
      </c>
      <c r="AW120" s="13" t="s">
        <v>35</v>
      </c>
      <c r="AX120" s="13" t="s">
        <v>74</v>
      </c>
      <c r="AY120" s="237" t="s">
        <v>160</v>
      </c>
    </row>
    <row r="121" s="15" customFormat="1">
      <c r="A121" s="15"/>
      <c r="B121" s="248"/>
      <c r="C121" s="249"/>
      <c r="D121" s="225" t="s">
        <v>181</v>
      </c>
      <c r="E121" s="250" t="s">
        <v>28</v>
      </c>
      <c r="F121" s="251" t="s">
        <v>233</v>
      </c>
      <c r="G121" s="249"/>
      <c r="H121" s="252">
        <v>294.786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181</v>
      </c>
      <c r="AU121" s="258" t="s">
        <v>84</v>
      </c>
      <c r="AV121" s="15" t="s">
        <v>168</v>
      </c>
      <c r="AW121" s="15" t="s">
        <v>35</v>
      </c>
      <c r="AX121" s="15" t="s">
        <v>82</v>
      </c>
      <c r="AY121" s="258" t="s">
        <v>160</v>
      </c>
    </row>
    <row r="122" s="2" customFormat="1" ht="24.15" customHeight="1">
      <c r="A122" s="40"/>
      <c r="B122" s="41"/>
      <c r="C122" s="259" t="s">
        <v>7</v>
      </c>
      <c r="D122" s="259" t="s">
        <v>258</v>
      </c>
      <c r="E122" s="260" t="s">
        <v>608</v>
      </c>
      <c r="F122" s="261" t="s">
        <v>609</v>
      </c>
      <c r="G122" s="262" t="s">
        <v>166</v>
      </c>
      <c r="H122" s="263">
        <v>12.154</v>
      </c>
      <c r="I122" s="264"/>
      <c r="J122" s="265">
        <f>ROUND(I122*H122,2)</f>
        <v>0</v>
      </c>
      <c r="K122" s="261" t="s">
        <v>167</v>
      </c>
      <c r="L122" s="266"/>
      <c r="M122" s="267" t="s">
        <v>28</v>
      </c>
      <c r="N122" s="268" t="s">
        <v>45</v>
      </c>
      <c r="O122" s="86"/>
      <c r="P122" s="216">
        <f>O122*H122</f>
        <v>0</v>
      </c>
      <c r="Q122" s="216">
        <v>0.17499999999999999</v>
      </c>
      <c r="R122" s="216">
        <f>Q122*H122</f>
        <v>2.1269499999999999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261</v>
      </c>
      <c r="AT122" s="218" t="s">
        <v>258</v>
      </c>
      <c r="AU122" s="218" t="s">
        <v>84</v>
      </c>
      <c r="AY122" s="19" t="s">
        <v>160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82</v>
      </c>
      <c r="BK122" s="219">
        <f>ROUND(I122*H122,2)</f>
        <v>0</v>
      </c>
      <c r="BL122" s="19" t="s">
        <v>168</v>
      </c>
      <c r="BM122" s="218" t="s">
        <v>610</v>
      </c>
    </row>
    <row r="123" s="14" customFormat="1">
      <c r="A123" s="14"/>
      <c r="B123" s="238"/>
      <c r="C123" s="239"/>
      <c r="D123" s="225" t="s">
        <v>181</v>
      </c>
      <c r="E123" s="240" t="s">
        <v>28</v>
      </c>
      <c r="F123" s="241" t="s">
        <v>188</v>
      </c>
      <c r="G123" s="239"/>
      <c r="H123" s="240" t="s">
        <v>28</v>
      </c>
      <c r="I123" s="242"/>
      <c r="J123" s="239"/>
      <c r="K123" s="239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181</v>
      </c>
      <c r="AU123" s="247" t="s">
        <v>84</v>
      </c>
      <c r="AV123" s="14" t="s">
        <v>82</v>
      </c>
      <c r="AW123" s="14" t="s">
        <v>35</v>
      </c>
      <c r="AX123" s="14" t="s">
        <v>74</v>
      </c>
      <c r="AY123" s="247" t="s">
        <v>160</v>
      </c>
    </row>
    <row r="124" s="14" customFormat="1">
      <c r="A124" s="14"/>
      <c r="B124" s="238"/>
      <c r="C124" s="239"/>
      <c r="D124" s="225" t="s">
        <v>181</v>
      </c>
      <c r="E124" s="240" t="s">
        <v>28</v>
      </c>
      <c r="F124" s="241" t="s">
        <v>189</v>
      </c>
      <c r="G124" s="239"/>
      <c r="H124" s="240" t="s">
        <v>28</v>
      </c>
      <c r="I124" s="242"/>
      <c r="J124" s="239"/>
      <c r="K124" s="239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181</v>
      </c>
      <c r="AU124" s="247" t="s">
        <v>84</v>
      </c>
      <c r="AV124" s="14" t="s">
        <v>82</v>
      </c>
      <c r="AW124" s="14" t="s">
        <v>35</v>
      </c>
      <c r="AX124" s="14" t="s">
        <v>74</v>
      </c>
      <c r="AY124" s="247" t="s">
        <v>160</v>
      </c>
    </row>
    <row r="125" s="13" customFormat="1">
      <c r="A125" s="13"/>
      <c r="B125" s="227"/>
      <c r="C125" s="228"/>
      <c r="D125" s="225" t="s">
        <v>181</v>
      </c>
      <c r="E125" s="229" t="s">
        <v>28</v>
      </c>
      <c r="F125" s="230" t="s">
        <v>611</v>
      </c>
      <c r="G125" s="228"/>
      <c r="H125" s="231">
        <v>12.154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74</v>
      </c>
      <c r="AY125" s="237" t="s">
        <v>160</v>
      </c>
    </row>
    <row r="126" s="15" customFormat="1">
      <c r="A126" s="15"/>
      <c r="B126" s="248"/>
      <c r="C126" s="249"/>
      <c r="D126" s="225" t="s">
        <v>181</v>
      </c>
      <c r="E126" s="250" t="s">
        <v>573</v>
      </c>
      <c r="F126" s="251" t="s">
        <v>233</v>
      </c>
      <c r="G126" s="249"/>
      <c r="H126" s="252">
        <v>12.154</v>
      </c>
      <c r="I126" s="253"/>
      <c r="J126" s="249"/>
      <c r="K126" s="249"/>
      <c r="L126" s="254"/>
      <c r="M126" s="255"/>
      <c r="N126" s="256"/>
      <c r="O126" s="256"/>
      <c r="P126" s="256"/>
      <c r="Q126" s="256"/>
      <c r="R126" s="256"/>
      <c r="S126" s="256"/>
      <c r="T126" s="257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8" t="s">
        <v>181</v>
      </c>
      <c r="AU126" s="258" t="s">
        <v>84</v>
      </c>
      <c r="AV126" s="15" t="s">
        <v>168</v>
      </c>
      <c r="AW126" s="15" t="s">
        <v>35</v>
      </c>
      <c r="AX126" s="15" t="s">
        <v>82</v>
      </c>
      <c r="AY126" s="258" t="s">
        <v>160</v>
      </c>
    </row>
    <row r="127" s="2" customFormat="1" ht="90" customHeight="1">
      <c r="A127" s="40"/>
      <c r="B127" s="41"/>
      <c r="C127" s="207" t="s">
        <v>612</v>
      </c>
      <c r="D127" s="207" t="s">
        <v>163</v>
      </c>
      <c r="E127" s="208" t="s">
        <v>613</v>
      </c>
      <c r="F127" s="209" t="s">
        <v>614</v>
      </c>
      <c r="G127" s="210" t="s">
        <v>166</v>
      </c>
      <c r="H127" s="211">
        <v>298</v>
      </c>
      <c r="I127" s="212"/>
      <c r="J127" s="213">
        <f>ROUND(I127*H127,2)</f>
        <v>0</v>
      </c>
      <c r="K127" s="209" t="s">
        <v>167</v>
      </c>
      <c r="L127" s="46"/>
      <c r="M127" s="214" t="s">
        <v>28</v>
      </c>
      <c r="N127" s="215" t="s">
        <v>45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168</v>
      </c>
      <c r="AT127" s="218" t="s">
        <v>163</v>
      </c>
      <c r="AU127" s="218" t="s">
        <v>84</v>
      </c>
      <c r="AY127" s="19" t="s">
        <v>160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82</v>
      </c>
      <c r="BK127" s="219">
        <f>ROUND(I127*H127,2)</f>
        <v>0</v>
      </c>
      <c r="BL127" s="19" t="s">
        <v>168</v>
      </c>
      <c r="BM127" s="218" t="s">
        <v>615</v>
      </c>
    </row>
    <row r="128" s="2" customFormat="1">
      <c r="A128" s="40"/>
      <c r="B128" s="41"/>
      <c r="C128" s="42"/>
      <c r="D128" s="220" t="s">
        <v>170</v>
      </c>
      <c r="E128" s="42"/>
      <c r="F128" s="221" t="s">
        <v>616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13" customFormat="1">
      <c r="A129" s="13"/>
      <c r="B129" s="227"/>
      <c r="C129" s="228"/>
      <c r="D129" s="225" t="s">
        <v>181</v>
      </c>
      <c r="E129" s="229" t="s">
        <v>28</v>
      </c>
      <c r="F129" s="230" t="s">
        <v>582</v>
      </c>
      <c r="G129" s="228"/>
      <c r="H129" s="231">
        <v>298</v>
      </c>
      <c r="I129" s="232"/>
      <c r="J129" s="228"/>
      <c r="K129" s="228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181</v>
      </c>
      <c r="AU129" s="237" t="s">
        <v>84</v>
      </c>
      <c r="AV129" s="13" t="s">
        <v>84</v>
      </c>
      <c r="AW129" s="13" t="s">
        <v>35</v>
      </c>
      <c r="AX129" s="13" t="s">
        <v>82</v>
      </c>
      <c r="AY129" s="237" t="s">
        <v>160</v>
      </c>
    </row>
    <row r="130" s="12" customFormat="1" ht="22.8" customHeight="1">
      <c r="A130" s="12"/>
      <c r="B130" s="191"/>
      <c r="C130" s="192"/>
      <c r="D130" s="193" t="s">
        <v>73</v>
      </c>
      <c r="E130" s="205" t="s">
        <v>261</v>
      </c>
      <c r="F130" s="205" t="s">
        <v>325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SUM(P131:P136)</f>
        <v>0</v>
      </c>
      <c r="Q130" s="199"/>
      <c r="R130" s="200">
        <f>SUM(R131:R136)</f>
        <v>2.1489699999999998</v>
      </c>
      <c r="S130" s="199"/>
      <c r="T130" s="201">
        <f>SUM(T131:T136)</f>
        <v>0.89999999999999991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82</v>
      </c>
      <c r="AT130" s="203" t="s">
        <v>73</v>
      </c>
      <c r="AU130" s="203" t="s">
        <v>82</v>
      </c>
      <c r="AY130" s="202" t="s">
        <v>160</v>
      </c>
      <c r="BK130" s="204">
        <f>SUM(BK131:BK136)</f>
        <v>0</v>
      </c>
    </row>
    <row r="131" s="2" customFormat="1" ht="24.15" customHeight="1">
      <c r="A131" s="40"/>
      <c r="B131" s="41"/>
      <c r="C131" s="207" t="s">
        <v>393</v>
      </c>
      <c r="D131" s="207" t="s">
        <v>163</v>
      </c>
      <c r="E131" s="208" t="s">
        <v>617</v>
      </c>
      <c r="F131" s="209" t="s">
        <v>618</v>
      </c>
      <c r="G131" s="210" t="s">
        <v>254</v>
      </c>
      <c r="H131" s="211">
        <v>1</v>
      </c>
      <c r="I131" s="212"/>
      <c r="J131" s="213">
        <f>ROUND(I131*H131,2)</f>
        <v>0</v>
      </c>
      <c r="K131" s="209" t="s">
        <v>167</v>
      </c>
      <c r="L131" s="46"/>
      <c r="M131" s="214" t="s">
        <v>28</v>
      </c>
      <c r="N131" s="215" t="s">
        <v>45</v>
      </c>
      <c r="O131" s="86"/>
      <c r="P131" s="216">
        <f>O131*H131</f>
        <v>0</v>
      </c>
      <c r="Q131" s="216">
        <v>0.010189999999999999</v>
      </c>
      <c r="R131" s="216">
        <f>Q131*H131</f>
        <v>0.010189999999999999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168</v>
      </c>
      <c r="AT131" s="218" t="s">
        <v>163</v>
      </c>
      <c r="AU131" s="218" t="s">
        <v>84</v>
      </c>
      <c r="AY131" s="19" t="s">
        <v>160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82</v>
      </c>
      <c r="BK131" s="219">
        <f>ROUND(I131*H131,2)</f>
        <v>0</v>
      </c>
      <c r="BL131" s="19" t="s">
        <v>168</v>
      </c>
      <c r="BM131" s="218" t="s">
        <v>619</v>
      </c>
    </row>
    <row r="132" s="2" customFormat="1">
      <c r="A132" s="40"/>
      <c r="B132" s="41"/>
      <c r="C132" s="42"/>
      <c r="D132" s="220" t="s">
        <v>170</v>
      </c>
      <c r="E132" s="42"/>
      <c r="F132" s="221" t="s">
        <v>620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170</v>
      </c>
      <c r="AU132" s="19" t="s">
        <v>84</v>
      </c>
    </row>
    <row r="133" s="2" customFormat="1" ht="24.15" customHeight="1">
      <c r="A133" s="40"/>
      <c r="B133" s="41"/>
      <c r="C133" s="259" t="s">
        <v>397</v>
      </c>
      <c r="D133" s="259" t="s">
        <v>258</v>
      </c>
      <c r="E133" s="260" t="s">
        <v>621</v>
      </c>
      <c r="F133" s="261" t="s">
        <v>622</v>
      </c>
      <c r="G133" s="262" t="s">
        <v>254</v>
      </c>
      <c r="H133" s="263">
        <v>1</v>
      </c>
      <c r="I133" s="264"/>
      <c r="J133" s="265">
        <f>ROUND(I133*H133,2)</f>
        <v>0</v>
      </c>
      <c r="K133" s="261" t="s">
        <v>167</v>
      </c>
      <c r="L133" s="266"/>
      <c r="M133" s="267" t="s">
        <v>28</v>
      </c>
      <c r="N133" s="268" t="s">
        <v>45</v>
      </c>
      <c r="O133" s="86"/>
      <c r="P133" s="216">
        <f>O133*H133</f>
        <v>0</v>
      </c>
      <c r="Q133" s="216">
        <v>0.215</v>
      </c>
      <c r="R133" s="216">
        <f>Q133*H133</f>
        <v>0.215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261</v>
      </c>
      <c r="AT133" s="218" t="s">
        <v>258</v>
      </c>
      <c r="AU133" s="218" t="s">
        <v>84</v>
      </c>
      <c r="AY133" s="19" t="s">
        <v>160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82</v>
      </c>
      <c r="BK133" s="219">
        <f>ROUND(I133*H133,2)</f>
        <v>0</v>
      </c>
      <c r="BL133" s="19" t="s">
        <v>168</v>
      </c>
      <c r="BM133" s="218" t="s">
        <v>623</v>
      </c>
    </row>
    <row r="134" s="2" customFormat="1" ht="37.8" customHeight="1">
      <c r="A134" s="40"/>
      <c r="B134" s="41"/>
      <c r="C134" s="207" t="s">
        <v>369</v>
      </c>
      <c r="D134" s="207" t="s">
        <v>163</v>
      </c>
      <c r="E134" s="208" t="s">
        <v>344</v>
      </c>
      <c r="F134" s="209" t="s">
        <v>345</v>
      </c>
      <c r="G134" s="210" t="s">
        <v>254</v>
      </c>
      <c r="H134" s="211">
        <v>3</v>
      </c>
      <c r="I134" s="212"/>
      <c r="J134" s="213">
        <f>ROUND(I134*H134,2)</f>
        <v>0</v>
      </c>
      <c r="K134" s="209" t="s">
        <v>167</v>
      </c>
      <c r="L134" s="46"/>
      <c r="M134" s="214" t="s">
        <v>28</v>
      </c>
      <c r="N134" s="215" t="s">
        <v>45</v>
      </c>
      <c r="O134" s="86"/>
      <c r="P134" s="216">
        <f>O134*H134</f>
        <v>0</v>
      </c>
      <c r="Q134" s="216">
        <v>0.53325999999999996</v>
      </c>
      <c r="R134" s="216">
        <f>Q134*H134</f>
        <v>1.59978</v>
      </c>
      <c r="S134" s="216">
        <v>0.29999999999999999</v>
      </c>
      <c r="T134" s="217">
        <f>S134*H134</f>
        <v>0.89999999999999991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168</v>
      </c>
      <c r="AT134" s="218" t="s">
        <v>163</v>
      </c>
      <c r="AU134" s="218" t="s">
        <v>84</v>
      </c>
      <c r="AY134" s="19" t="s">
        <v>160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82</v>
      </c>
      <c r="BK134" s="219">
        <f>ROUND(I134*H134,2)</f>
        <v>0</v>
      </c>
      <c r="BL134" s="19" t="s">
        <v>168</v>
      </c>
      <c r="BM134" s="218" t="s">
        <v>624</v>
      </c>
    </row>
    <row r="135" s="2" customFormat="1">
      <c r="A135" s="40"/>
      <c r="B135" s="41"/>
      <c r="C135" s="42"/>
      <c r="D135" s="220" t="s">
        <v>170</v>
      </c>
      <c r="E135" s="42"/>
      <c r="F135" s="221" t="s">
        <v>347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2" customFormat="1" ht="24.15" customHeight="1">
      <c r="A136" s="40"/>
      <c r="B136" s="41"/>
      <c r="C136" s="259" t="s">
        <v>374</v>
      </c>
      <c r="D136" s="259" t="s">
        <v>258</v>
      </c>
      <c r="E136" s="260" t="s">
        <v>349</v>
      </c>
      <c r="F136" s="261" t="s">
        <v>350</v>
      </c>
      <c r="G136" s="262" t="s">
        <v>254</v>
      </c>
      <c r="H136" s="263">
        <v>3</v>
      </c>
      <c r="I136" s="264"/>
      <c r="J136" s="265">
        <f>ROUND(I136*H136,2)</f>
        <v>0</v>
      </c>
      <c r="K136" s="261" t="s">
        <v>167</v>
      </c>
      <c r="L136" s="266"/>
      <c r="M136" s="267" t="s">
        <v>28</v>
      </c>
      <c r="N136" s="268" t="s">
        <v>45</v>
      </c>
      <c r="O136" s="86"/>
      <c r="P136" s="216">
        <f>O136*H136</f>
        <v>0</v>
      </c>
      <c r="Q136" s="216">
        <v>0.108</v>
      </c>
      <c r="R136" s="216">
        <f>Q136*H136</f>
        <v>0.32400000000000001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261</v>
      </c>
      <c r="AT136" s="218" t="s">
        <v>258</v>
      </c>
      <c r="AU136" s="218" t="s">
        <v>84</v>
      </c>
      <c r="AY136" s="19" t="s">
        <v>160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168</v>
      </c>
      <c r="BM136" s="218" t="s">
        <v>625</v>
      </c>
    </row>
    <row r="137" s="12" customFormat="1" ht="22.8" customHeight="1">
      <c r="A137" s="12"/>
      <c r="B137" s="191"/>
      <c r="C137" s="192"/>
      <c r="D137" s="193" t="s">
        <v>73</v>
      </c>
      <c r="E137" s="205" t="s">
        <v>162</v>
      </c>
      <c r="F137" s="205" t="s">
        <v>359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SUM(P138:P196)</f>
        <v>0</v>
      </c>
      <c r="Q137" s="199"/>
      <c r="R137" s="200">
        <f>SUM(R138:R196)</f>
        <v>56.764590100000007</v>
      </c>
      <c r="S137" s="199"/>
      <c r="T137" s="201">
        <f>SUM(T138:T196)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82</v>
      </c>
      <c r="AT137" s="203" t="s">
        <v>73</v>
      </c>
      <c r="AU137" s="203" t="s">
        <v>82</v>
      </c>
      <c r="AY137" s="202" t="s">
        <v>160</v>
      </c>
      <c r="BK137" s="204">
        <f>SUM(BK138:BK196)</f>
        <v>0</v>
      </c>
    </row>
    <row r="138" s="2" customFormat="1" ht="24.15" customHeight="1">
      <c r="A138" s="40"/>
      <c r="B138" s="41"/>
      <c r="C138" s="207" t="s">
        <v>626</v>
      </c>
      <c r="D138" s="207" t="s">
        <v>163</v>
      </c>
      <c r="E138" s="208" t="s">
        <v>370</v>
      </c>
      <c r="F138" s="209" t="s">
        <v>371</v>
      </c>
      <c r="G138" s="210" t="s">
        <v>254</v>
      </c>
      <c r="H138" s="211">
        <v>1</v>
      </c>
      <c r="I138" s="212"/>
      <c r="J138" s="213">
        <f>ROUND(I138*H138,2)</f>
        <v>0</v>
      </c>
      <c r="K138" s="209" t="s">
        <v>167</v>
      </c>
      <c r="L138" s="46"/>
      <c r="M138" s="214" t="s">
        <v>28</v>
      </c>
      <c r="N138" s="215" t="s">
        <v>45</v>
      </c>
      <c r="O138" s="86"/>
      <c r="P138" s="216">
        <f>O138*H138</f>
        <v>0</v>
      </c>
      <c r="Q138" s="216">
        <v>0.00069999999999999999</v>
      </c>
      <c r="R138" s="216">
        <f>Q138*H138</f>
        <v>0.00069999999999999999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168</v>
      </c>
      <c r="AT138" s="218" t="s">
        <v>163</v>
      </c>
      <c r="AU138" s="218" t="s">
        <v>84</v>
      </c>
      <c r="AY138" s="19" t="s">
        <v>160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82</v>
      </c>
      <c r="BK138" s="219">
        <f>ROUND(I138*H138,2)</f>
        <v>0</v>
      </c>
      <c r="BL138" s="19" t="s">
        <v>168</v>
      </c>
      <c r="BM138" s="218" t="s">
        <v>627</v>
      </c>
    </row>
    <row r="139" s="2" customFormat="1">
      <c r="A139" s="40"/>
      <c r="B139" s="41"/>
      <c r="C139" s="42"/>
      <c r="D139" s="220" t="s">
        <v>170</v>
      </c>
      <c r="E139" s="42"/>
      <c r="F139" s="221" t="s">
        <v>373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14" customFormat="1">
      <c r="A140" s="14"/>
      <c r="B140" s="238"/>
      <c r="C140" s="239"/>
      <c r="D140" s="225" t="s">
        <v>181</v>
      </c>
      <c r="E140" s="240" t="s">
        <v>28</v>
      </c>
      <c r="F140" s="241" t="s">
        <v>378</v>
      </c>
      <c r="G140" s="239"/>
      <c r="H140" s="240" t="s">
        <v>28</v>
      </c>
      <c r="I140" s="242"/>
      <c r="J140" s="239"/>
      <c r="K140" s="239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181</v>
      </c>
      <c r="AU140" s="247" t="s">
        <v>84</v>
      </c>
      <c r="AV140" s="14" t="s">
        <v>82</v>
      </c>
      <c r="AW140" s="14" t="s">
        <v>35</v>
      </c>
      <c r="AX140" s="14" t="s">
        <v>74</v>
      </c>
      <c r="AY140" s="247" t="s">
        <v>160</v>
      </c>
    </row>
    <row r="141" s="13" customFormat="1">
      <c r="A141" s="13"/>
      <c r="B141" s="227"/>
      <c r="C141" s="228"/>
      <c r="D141" s="225" t="s">
        <v>181</v>
      </c>
      <c r="E141" s="229" t="s">
        <v>28</v>
      </c>
      <c r="F141" s="230" t="s">
        <v>82</v>
      </c>
      <c r="G141" s="228"/>
      <c r="H141" s="231">
        <v>1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181</v>
      </c>
      <c r="AU141" s="237" t="s">
        <v>84</v>
      </c>
      <c r="AV141" s="13" t="s">
        <v>84</v>
      </c>
      <c r="AW141" s="13" t="s">
        <v>35</v>
      </c>
      <c r="AX141" s="13" t="s">
        <v>82</v>
      </c>
      <c r="AY141" s="237" t="s">
        <v>160</v>
      </c>
    </row>
    <row r="142" s="2" customFormat="1" ht="16.5" customHeight="1">
      <c r="A142" s="40"/>
      <c r="B142" s="41"/>
      <c r="C142" s="259" t="s">
        <v>628</v>
      </c>
      <c r="D142" s="259" t="s">
        <v>258</v>
      </c>
      <c r="E142" s="260" t="s">
        <v>394</v>
      </c>
      <c r="F142" s="261" t="s">
        <v>395</v>
      </c>
      <c r="G142" s="262" t="s">
        <v>254</v>
      </c>
      <c r="H142" s="263">
        <v>1</v>
      </c>
      <c r="I142" s="264"/>
      <c r="J142" s="265">
        <f>ROUND(I142*H142,2)</f>
        <v>0</v>
      </c>
      <c r="K142" s="261" t="s">
        <v>28</v>
      </c>
      <c r="L142" s="266"/>
      <c r="M142" s="267" t="s">
        <v>28</v>
      </c>
      <c r="N142" s="268" t="s">
        <v>45</v>
      </c>
      <c r="O142" s="86"/>
      <c r="P142" s="216">
        <f>O142*H142</f>
        <v>0</v>
      </c>
      <c r="Q142" s="216">
        <v>0.0050000000000000001</v>
      </c>
      <c r="R142" s="216">
        <f>Q142*H142</f>
        <v>0.0050000000000000001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261</v>
      </c>
      <c r="AT142" s="218" t="s">
        <v>258</v>
      </c>
      <c r="AU142" s="218" t="s">
        <v>84</v>
      </c>
      <c r="AY142" s="19" t="s">
        <v>160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82</v>
      </c>
      <c r="BK142" s="219">
        <f>ROUND(I142*H142,2)</f>
        <v>0</v>
      </c>
      <c r="BL142" s="19" t="s">
        <v>168</v>
      </c>
      <c r="BM142" s="218" t="s">
        <v>629</v>
      </c>
    </row>
    <row r="143" s="14" customFormat="1">
      <c r="A143" s="14"/>
      <c r="B143" s="238"/>
      <c r="C143" s="239"/>
      <c r="D143" s="225" t="s">
        <v>181</v>
      </c>
      <c r="E143" s="240" t="s">
        <v>28</v>
      </c>
      <c r="F143" s="241" t="s">
        <v>378</v>
      </c>
      <c r="G143" s="239"/>
      <c r="H143" s="240" t="s">
        <v>28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181</v>
      </c>
      <c r="AU143" s="247" t="s">
        <v>84</v>
      </c>
      <c r="AV143" s="14" t="s">
        <v>82</v>
      </c>
      <c r="AW143" s="14" t="s">
        <v>35</v>
      </c>
      <c r="AX143" s="14" t="s">
        <v>74</v>
      </c>
      <c r="AY143" s="247" t="s">
        <v>160</v>
      </c>
    </row>
    <row r="144" s="13" customFormat="1">
      <c r="A144" s="13"/>
      <c r="B144" s="227"/>
      <c r="C144" s="228"/>
      <c r="D144" s="225" t="s">
        <v>181</v>
      </c>
      <c r="E144" s="229" t="s">
        <v>28</v>
      </c>
      <c r="F144" s="230" t="s">
        <v>82</v>
      </c>
      <c r="G144" s="228"/>
      <c r="H144" s="231">
        <v>1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181</v>
      </c>
      <c r="AU144" s="237" t="s">
        <v>84</v>
      </c>
      <c r="AV144" s="13" t="s">
        <v>84</v>
      </c>
      <c r="AW144" s="13" t="s">
        <v>35</v>
      </c>
      <c r="AX144" s="13" t="s">
        <v>82</v>
      </c>
      <c r="AY144" s="237" t="s">
        <v>160</v>
      </c>
    </row>
    <row r="145" s="2" customFormat="1" ht="24.15" customHeight="1">
      <c r="A145" s="40"/>
      <c r="B145" s="41"/>
      <c r="C145" s="207" t="s">
        <v>630</v>
      </c>
      <c r="D145" s="207" t="s">
        <v>163</v>
      </c>
      <c r="E145" s="208" t="s">
        <v>407</v>
      </c>
      <c r="F145" s="209" t="s">
        <v>408</v>
      </c>
      <c r="G145" s="210" t="s">
        <v>254</v>
      </c>
      <c r="H145" s="211">
        <v>1</v>
      </c>
      <c r="I145" s="212"/>
      <c r="J145" s="213">
        <f>ROUND(I145*H145,2)</f>
        <v>0</v>
      </c>
      <c r="K145" s="209" t="s">
        <v>167</v>
      </c>
      <c r="L145" s="46"/>
      <c r="M145" s="214" t="s">
        <v>28</v>
      </c>
      <c r="N145" s="215" t="s">
        <v>45</v>
      </c>
      <c r="O145" s="86"/>
      <c r="P145" s="216">
        <f>O145*H145</f>
        <v>0</v>
      </c>
      <c r="Q145" s="216">
        <v>0.0010499999999999999</v>
      </c>
      <c r="R145" s="216">
        <f>Q145*H145</f>
        <v>0.0010499999999999999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168</v>
      </c>
      <c r="AT145" s="218" t="s">
        <v>163</v>
      </c>
      <c r="AU145" s="218" t="s">
        <v>84</v>
      </c>
      <c r="AY145" s="19" t="s">
        <v>160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168</v>
      </c>
      <c r="BM145" s="218" t="s">
        <v>631</v>
      </c>
    </row>
    <row r="146" s="2" customFormat="1">
      <c r="A146" s="40"/>
      <c r="B146" s="41"/>
      <c r="C146" s="42"/>
      <c r="D146" s="220" t="s">
        <v>170</v>
      </c>
      <c r="E146" s="42"/>
      <c r="F146" s="221" t="s">
        <v>410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4" customFormat="1">
      <c r="A147" s="14"/>
      <c r="B147" s="238"/>
      <c r="C147" s="239"/>
      <c r="D147" s="225" t="s">
        <v>181</v>
      </c>
      <c r="E147" s="240" t="s">
        <v>28</v>
      </c>
      <c r="F147" s="241" t="s">
        <v>378</v>
      </c>
      <c r="G147" s="239"/>
      <c r="H147" s="240" t="s">
        <v>28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181</v>
      </c>
      <c r="AU147" s="247" t="s">
        <v>84</v>
      </c>
      <c r="AV147" s="14" t="s">
        <v>82</v>
      </c>
      <c r="AW147" s="14" t="s">
        <v>35</v>
      </c>
      <c r="AX147" s="14" t="s">
        <v>74</v>
      </c>
      <c r="AY147" s="247" t="s">
        <v>160</v>
      </c>
    </row>
    <row r="148" s="13" customFormat="1">
      <c r="A148" s="13"/>
      <c r="B148" s="227"/>
      <c r="C148" s="228"/>
      <c r="D148" s="225" t="s">
        <v>181</v>
      </c>
      <c r="E148" s="229" t="s">
        <v>28</v>
      </c>
      <c r="F148" s="230" t="s">
        <v>82</v>
      </c>
      <c r="G148" s="228"/>
      <c r="H148" s="231">
        <v>1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181</v>
      </c>
      <c r="AU148" s="237" t="s">
        <v>84</v>
      </c>
      <c r="AV148" s="13" t="s">
        <v>84</v>
      </c>
      <c r="AW148" s="13" t="s">
        <v>35</v>
      </c>
      <c r="AX148" s="13" t="s">
        <v>82</v>
      </c>
      <c r="AY148" s="237" t="s">
        <v>160</v>
      </c>
    </row>
    <row r="149" s="2" customFormat="1" ht="16.5" customHeight="1">
      <c r="A149" s="40"/>
      <c r="B149" s="41"/>
      <c r="C149" s="259" t="s">
        <v>332</v>
      </c>
      <c r="D149" s="259" t="s">
        <v>258</v>
      </c>
      <c r="E149" s="260" t="s">
        <v>632</v>
      </c>
      <c r="F149" s="261" t="s">
        <v>633</v>
      </c>
      <c r="G149" s="262" t="s">
        <v>254</v>
      </c>
      <c r="H149" s="263">
        <v>1</v>
      </c>
      <c r="I149" s="264"/>
      <c r="J149" s="265">
        <f>ROUND(I149*H149,2)</f>
        <v>0</v>
      </c>
      <c r="K149" s="261" t="s">
        <v>28</v>
      </c>
      <c r="L149" s="266"/>
      <c r="M149" s="267" t="s">
        <v>28</v>
      </c>
      <c r="N149" s="268" t="s">
        <v>45</v>
      </c>
      <c r="O149" s="86"/>
      <c r="P149" s="216">
        <f>O149*H149</f>
        <v>0</v>
      </c>
      <c r="Q149" s="216">
        <v>0.0077000000000000002</v>
      </c>
      <c r="R149" s="216">
        <f>Q149*H149</f>
        <v>0.0077000000000000002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261</v>
      </c>
      <c r="AT149" s="218" t="s">
        <v>258</v>
      </c>
      <c r="AU149" s="218" t="s">
        <v>84</v>
      </c>
      <c r="AY149" s="19" t="s">
        <v>160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168</v>
      </c>
      <c r="BM149" s="218" t="s">
        <v>634</v>
      </c>
    </row>
    <row r="150" s="14" customFormat="1">
      <c r="A150" s="14"/>
      <c r="B150" s="238"/>
      <c r="C150" s="239"/>
      <c r="D150" s="225" t="s">
        <v>181</v>
      </c>
      <c r="E150" s="240" t="s">
        <v>28</v>
      </c>
      <c r="F150" s="241" t="s">
        <v>378</v>
      </c>
      <c r="G150" s="239"/>
      <c r="H150" s="240" t="s">
        <v>28</v>
      </c>
      <c r="I150" s="242"/>
      <c r="J150" s="239"/>
      <c r="K150" s="239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181</v>
      </c>
      <c r="AU150" s="247" t="s">
        <v>84</v>
      </c>
      <c r="AV150" s="14" t="s">
        <v>82</v>
      </c>
      <c r="AW150" s="14" t="s">
        <v>35</v>
      </c>
      <c r="AX150" s="14" t="s">
        <v>74</v>
      </c>
      <c r="AY150" s="247" t="s">
        <v>160</v>
      </c>
    </row>
    <row r="151" s="13" customFormat="1">
      <c r="A151" s="13"/>
      <c r="B151" s="227"/>
      <c r="C151" s="228"/>
      <c r="D151" s="225" t="s">
        <v>181</v>
      </c>
      <c r="E151" s="229" t="s">
        <v>28</v>
      </c>
      <c r="F151" s="230" t="s">
        <v>82</v>
      </c>
      <c r="G151" s="228"/>
      <c r="H151" s="231">
        <v>1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181</v>
      </c>
      <c r="AU151" s="237" t="s">
        <v>84</v>
      </c>
      <c r="AV151" s="13" t="s">
        <v>84</v>
      </c>
      <c r="AW151" s="13" t="s">
        <v>35</v>
      </c>
      <c r="AX151" s="13" t="s">
        <v>82</v>
      </c>
      <c r="AY151" s="237" t="s">
        <v>160</v>
      </c>
    </row>
    <row r="152" s="2" customFormat="1" ht="24.15" customHeight="1">
      <c r="A152" s="40"/>
      <c r="B152" s="41"/>
      <c r="C152" s="207" t="s">
        <v>419</v>
      </c>
      <c r="D152" s="207" t="s">
        <v>163</v>
      </c>
      <c r="E152" s="208" t="s">
        <v>635</v>
      </c>
      <c r="F152" s="209" t="s">
        <v>636</v>
      </c>
      <c r="G152" s="210" t="s">
        <v>254</v>
      </c>
      <c r="H152" s="211">
        <v>1</v>
      </c>
      <c r="I152" s="212"/>
      <c r="J152" s="213">
        <f>ROUND(I152*H152,2)</f>
        <v>0</v>
      </c>
      <c r="K152" s="209" t="s">
        <v>167</v>
      </c>
      <c r="L152" s="46"/>
      <c r="M152" s="214" t="s">
        <v>28</v>
      </c>
      <c r="N152" s="215" t="s">
        <v>45</v>
      </c>
      <c r="O152" s="86"/>
      <c r="P152" s="216">
        <f>O152*H152</f>
        <v>0</v>
      </c>
      <c r="Q152" s="216">
        <v>2.0000000000000002E-05</v>
      </c>
      <c r="R152" s="216">
        <f>Q152*H152</f>
        <v>2.0000000000000002E-05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168</v>
      </c>
      <c r="AT152" s="218" t="s">
        <v>163</v>
      </c>
      <c r="AU152" s="218" t="s">
        <v>84</v>
      </c>
      <c r="AY152" s="19" t="s">
        <v>160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168</v>
      </c>
      <c r="BM152" s="218" t="s">
        <v>637</v>
      </c>
    </row>
    <row r="153" s="2" customFormat="1">
      <c r="A153" s="40"/>
      <c r="B153" s="41"/>
      <c r="C153" s="42"/>
      <c r="D153" s="220" t="s">
        <v>170</v>
      </c>
      <c r="E153" s="42"/>
      <c r="F153" s="221" t="s">
        <v>638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170</v>
      </c>
      <c r="AU153" s="19" t="s">
        <v>84</v>
      </c>
    </row>
    <row r="154" s="14" customFormat="1">
      <c r="A154" s="14"/>
      <c r="B154" s="238"/>
      <c r="C154" s="239"/>
      <c r="D154" s="225" t="s">
        <v>181</v>
      </c>
      <c r="E154" s="240" t="s">
        <v>28</v>
      </c>
      <c r="F154" s="241" t="s">
        <v>378</v>
      </c>
      <c r="G154" s="239"/>
      <c r="H154" s="240" t="s">
        <v>28</v>
      </c>
      <c r="I154" s="242"/>
      <c r="J154" s="239"/>
      <c r="K154" s="239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181</v>
      </c>
      <c r="AU154" s="247" t="s">
        <v>84</v>
      </c>
      <c r="AV154" s="14" t="s">
        <v>82</v>
      </c>
      <c r="AW154" s="14" t="s">
        <v>35</v>
      </c>
      <c r="AX154" s="14" t="s">
        <v>74</v>
      </c>
      <c r="AY154" s="247" t="s">
        <v>160</v>
      </c>
    </row>
    <row r="155" s="13" customFormat="1">
      <c r="A155" s="13"/>
      <c r="B155" s="227"/>
      <c r="C155" s="228"/>
      <c r="D155" s="225" t="s">
        <v>181</v>
      </c>
      <c r="E155" s="229" t="s">
        <v>28</v>
      </c>
      <c r="F155" s="230" t="s">
        <v>82</v>
      </c>
      <c r="G155" s="228"/>
      <c r="H155" s="231">
        <v>1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181</v>
      </c>
      <c r="AU155" s="237" t="s">
        <v>84</v>
      </c>
      <c r="AV155" s="13" t="s">
        <v>84</v>
      </c>
      <c r="AW155" s="13" t="s">
        <v>35</v>
      </c>
      <c r="AX155" s="13" t="s">
        <v>82</v>
      </c>
      <c r="AY155" s="237" t="s">
        <v>160</v>
      </c>
    </row>
    <row r="156" s="2" customFormat="1" ht="16.5" customHeight="1">
      <c r="A156" s="40"/>
      <c r="B156" s="41"/>
      <c r="C156" s="259" t="s">
        <v>326</v>
      </c>
      <c r="D156" s="259" t="s">
        <v>258</v>
      </c>
      <c r="E156" s="260" t="s">
        <v>639</v>
      </c>
      <c r="F156" s="261" t="s">
        <v>640</v>
      </c>
      <c r="G156" s="262" t="s">
        <v>254</v>
      </c>
      <c r="H156" s="263">
        <v>1</v>
      </c>
      <c r="I156" s="264"/>
      <c r="J156" s="265">
        <f>ROUND(I156*H156,2)</f>
        <v>0</v>
      </c>
      <c r="K156" s="261" t="s">
        <v>28</v>
      </c>
      <c r="L156" s="266"/>
      <c r="M156" s="267" t="s">
        <v>28</v>
      </c>
      <c r="N156" s="268" t="s">
        <v>45</v>
      </c>
      <c r="O156" s="86"/>
      <c r="P156" s="216">
        <f>O156*H156</f>
        <v>0</v>
      </c>
      <c r="Q156" s="216">
        <v>0.0077000000000000002</v>
      </c>
      <c r="R156" s="216">
        <f>Q156*H156</f>
        <v>0.0077000000000000002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261</v>
      </c>
      <c r="AT156" s="218" t="s">
        <v>258</v>
      </c>
      <c r="AU156" s="218" t="s">
        <v>84</v>
      </c>
      <c r="AY156" s="19" t="s">
        <v>160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168</v>
      </c>
      <c r="BM156" s="218" t="s">
        <v>641</v>
      </c>
    </row>
    <row r="157" s="2" customFormat="1">
      <c r="A157" s="40"/>
      <c r="B157" s="41"/>
      <c r="C157" s="42"/>
      <c r="D157" s="225" t="s">
        <v>179</v>
      </c>
      <c r="E157" s="42"/>
      <c r="F157" s="226" t="s">
        <v>642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179</v>
      </c>
      <c r="AU157" s="19" t="s">
        <v>84</v>
      </c>
    </row>
    <row r="158" s="14" customFormat="1">
      <c r="A158" s="14"/>
      <c r="B158" s="238"/>
      <c r="C158" s="239"/>
      <c r="D158" s="225" t="s">
        <v>181</v>
      </c>
      <c r="E158" s="240" t="s">
        <v>28</v>
      </c>
      <c r="F158" s="241" t="s">
        <v>378</v>
      </c>
      <c r="G158" s="239"/>
      <c r="H158" s="240" t="s">
        <v>28</v>
      </c>
      <c r="I158" s="242"/>
      <c r="J158" s="239"/>
      <c r="K158" s="239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181</v>
      </c>
      <c r="AU158" s="247" t="s">
        <v>84</v>
      </c>
      <c r="AV158" s="14" t="s">
        <v>82</v>
      </c>
      <c r="AW158" s="14" t="s">
        <v>35</v>
      </c>
      <c r="AX158" s="14" t="s">
        <v>74</v>
      </c>
      <c r="AY158" s="247" t="s">
        <v>160</v>
      </c>
    </row>
    <row r="159" s="13" customFormat="1">
      <c r="A159" s="13"/>
      <c r="B159" s="227"/>
      <c r="C159" s="228"/>
      <c r="D159" s="225" t="s">
        <v>181</v>
      </c>
      <c r="E159" s="229" t="s">
        <v>28</v>
      </c>
      <c r="F159" s="230" t="s">
        <v>82</v>
      </c>
      <c r="G159" s="228"/>
      <c r="H159" s="231">
        <v>1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181</v>
      </c>
      <c r="AU159" s="237" t="s">
        <v>84</v>
      </c>
      <c r="AV159" s="13" t="s">
        <v>84</v>
      </c>
      <c r="AW159" s="13" t="s">
        <v>35</v>
      </c>
      <c r="AX159" s="13" t="s">
        <v>82</v>
      </c>
      <c r="AY159" s="237" t="s">
        <v>160</v>
      </c>
    </row>
    <row r="160" s="2" customFormat="1" ht="24.15" customHeight="1">
      <c r="A160" s="40"/>
      <c r="B160" s="41"/>
      <c r="C160" s="207" t="s">
        <v>113</v>
      </c>
      <c r="D160" s="207" t="s">
        <v>163</v>
      </c>
      <c r="E160" s="208" t="s">
        <v>420</v>
      </c>
      <c r="F160" s="209" t="s">
        <v>421</v>
      </c>
      <c r="G160" s="210" t="s">
        <v>254</v>
      </c>
      <c r="H160" s="211">
        <v>2</v>
      </c>
      <c r="I160" s="212"/>
      <c r="J160" s="213">
        <f>ROUND(I160*H160,2)</f>
        <v>0</v>
      </c>
      <c r="K160" s="209" t="s">
        <v>167</v>
      </c>
      <c r="L160" s="46"/>
      <c r="M160" s="214" t="s">
        <v>28</v>
      </c>
      <c r="N160" s="215" t="s">
        <v>45</v>
      </c>
      <c r="O160" s="86"/>
      <c r="P160" s="216">
        <f>O160*H160</f>
        <v>0</v>
      </c>
      <c r="Q160" s="216">
        <v>0.11241</v>
      </c>
      <c r="R160" s="216">
        <f>Q160*H160</f>
        <v>0.22481999999999999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168</v>
      </c>
      <c r="AT160" s="218" t="s">
        <v>163</v>
      </c>
      <c r="AU160" s="218" t="s">
        <v>84</v>
      </c>
      <c r="AY160" s="19" t="s">
        <v>160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168</v>
      </c>
      <c r="BM160" s="218" t="s">
        <v>643</v>
      </c>
    </row>
    <row r="161" s="2" customFormat="1">
      <c r="A161" s="40"/>
      <c r="B161" s="41"/>
      <c r="C161" s="42"/>
      <c r="D161" s="220" t="s">
        <v>170</v>
      </c>
      <c r="E161" s="42"/>
      <c r="F161" s="221" t="s">
        <v>423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4" customFormat="1">
      <c r="A162" s="14"/>
      <c r="B162" s="238"/>
      <c r="C162" s="239"/>
      <c r="D162" s="225" t="s">
        <v>181</v>
      </c>
      <c r="E162" s="240" t="s">
        <v>28</v>
      </c>
      <c r="F162" s="241" t="s">
        <v>378</v>
      </c>
      <c r="G162" s="239"/>
      <c r="H162" s="240" t="s">
        <v>28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181</v>
      </c>
      <c r="AU162" s="247" t="s">
        <v>84</v>
      </c>
      <c r="AV162" s="14" t="s">
        <v>82</v>
      </c>
      <c r="AW162" s="14" t="s">
        <v>35</v>
      </c>
      <c r="AX162" s="14" t="s">
        <v>74</v>
      </c>
      <c r="AY162" s="247" t="s">
        <v>160</v>
      </c>
    </row>
    <row r="163" s="13" customFormat="1">
      <c r="A163" s="13"/>
      <c r="B163" s="227"/>
      <c r="C163" s="228"/>
      <c r="D163" s="225" t="s">
        <v>181</v>
      </c>
      <c r="E163" s="229" t="s">
        <v>28</v>
      </c>
      <c r="F163" s="230" t="s">
        <v>644</v>
      </c>
      <c r="G163" s="228"/>
      <c r="H163" s="231">
        <v>2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181</v>
      </c>
      <c r="AU163" s="237" t="s">
        <v>84</v>
      </c>
      <c r="AV163" s="13" t="s">
        <v>84</v>
      </c>
      <c r="AW163" s="13" t="s">
        <v>35</v>
      </c>
      <c r="AX163" s="13" t="s">
        <v>82</v>
      </c>
      <c r="AY163" s="237" t="s">
        <v>160</v>
      </c>
    </row>
    <row r="164" s="2" customFormat="1" ht="21.75" customHeight="1">
      <c r="A164" s="40"/>
      <c r="B164" s="41"/>
      <c r="C164" s="259" t="s">
        <v>645</v>
      </c>
      <c r="D164" s="259" t="s">
        <v>258</v>
      </c>
      <c r="E164" s="260" t="s">
        <v>425</v>
      </c>
      <c r="F164" s="261" t="s">
        <v>426</v>
      </c>
      <c r="G164" s="262" t="s">
        <v>254</v>
      </c>
      <c r="H164" s="263">
        <v>2</v>
      </c>
      <c r="I164" s="264"/>
      <c r="J164" s="265">
        <f>ROUND(I164*H164,2)</f>
        <v>0</v>
      </c>
      <c r="K164" s="261" t="s">
        <v>167</v>
      </c>
      <c r="L164" s="266"/>
      <c r="M164" s="267" t="s">
        <v>28</v>
      </c>
      <c r="N164" s="268" t="s">
        <v>45</v>
      </c>
      <c r="O164" s="86"/>
      <c r="P164" s="216">
        <f>O164*H164</f>
        <v>0</v>
      </c>
      <c r="Q164" s="216">
        <v>0.0064999999999999997</v>
      </c>
      <c r="R164" s="216">
        <f>Q164*H164</f>
        <v>0.012999999999999999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261</v>
      </c>
      <c r="AT164" s="218" t="s">
        <v>258</v>
      </c>
      <c r="AU164" s="218" t="s">
        <v>84</v>
      </c>
      <c r="AY164" s="19" t="s">
        <v>160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82</v>
      </c>
      <c r="BK164" s="219">
        <f>ROUND(I164*H164,2)</f>
        <v>0</v>
      </c>
      <c r="BL164" s="19" t="s">
        <v>168</v>
      </c>
      <c r="BM164" s="218" t="s">
        <v>646</v>
      </c>
    </row>
    <row r="165" s="14" customFormat="1">
      <c r="A165" s="14"/>
      <c r="B165" s="238"/>
      <c r="C165" s="239"/>
      <c r="D165" s="225" t="s">
        <v>181</v>
      </c>
      <c r="E165" s="240" t="s">
        <v>28</v>
      </c>
      <c r="F165" s="241" t="s">
        <v>378</v>
      </c>
      <c r="G165" s="239"/>
      <c r="H165" s="240" t="s">
        <v>28</v>
      </c>
      <c r="I165" s="242"/>
      <c r="J165" s="239"/>
      <c r="K165" s="239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181</v>
      </c>
      <c r="AU165" s="247" t="s">
        <v>84</v>
      </c>
      <c r="AV165" s="14" t="s">
        <v>82</v>
      </c>
      <c r="AW165" s="14" t="s">
        <v>35</v>
      </c>
      <c r="AX165" s="14" t="s">
        <v>74</v>
      </c>
      <c r="AY165" s="247" t="s">
        <v>160</v>
      </c>
    </row>
    <row r="166" s="13" customFormat="1">
      <c r="A166" s="13"/>
      <c r="B166" s="227"/>
      <c r="C166" s="228"/>
      <c r="D166" s="225" t="s">
        <v>181</v>
      </c>
      <c r="E166" s="229" t="s">
        <v>28</v>
      </c>
      <c r="F166" s="230" t="s">
        <v>644</v>
      </c>
      <c r="G166" s="228"/>
      <c r="H166" s="231">
        <v>2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181</v>
      </c>
      <c r="AU166" s="237" t="s">
        <v>84</v>
      </c>
      <c r="AV166" s="13" t="s">
        <v>84</v>
      </c>
      <c r="AW166" s="13" t="s">
        <v>35</v>
      </c>
      <c r="AX166" s="13" t="s">
        <v>82</v>
      </c>
      <c r="AY166" s="237" t="s">
        <v>160</v>
      </c>
    </row>
    <row r="167" s="2" customFormat="1" ht="49.05" customHeight="1">
      <c r="A167" s="40"/>
      <c r="B167" s="41"/>
      <c r="C167" s="207" t="s">
        <v>647</v>
      </c>
      <c r="D167" s="207" t="s">
        <v>163</v>
      </c>
      <c r="E167" s="208" t="s">
        <v>443</v>
      </c>
      <c r="F167" s="209" t="s">
        <v>444</v>
      </c>
      <c r="G167" s="210" t="s">
        <v>185</v>
      </c>
      <c r="H167" s="211">
        <v>148.80000000000001</v>
      </c>
      <c r="I167" s="212"/>
      <c r="J167" s="213">
        <f>ROUND(I167*H167,2)</f>
        <v>0</v>
      </c>
      <c r="K167" s="209" t="s">
        <v>167</v>
      </c>
      <c r="L167" s="46"/>
      <c r="M167" s="214" t="s">
        <v>28</v>
      </c>
      <c r="N167" s="215" t="s">
        <v>45</v>
      </c>
      <c r="O167" s="86"/>
      <c r="P167" s="216">
        <f>O167*H167</f>
        <v>0</v>
      </c>
      <c r="Q167" s="216">
        <v>0.15540000000000001</v>
      </c>
      <c r="R167" s="216">
        <f>Q167*H167</f>
        <v>23.123520000000003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168</v>
      </c>
      <c r="AT167" s="218" t="s">
        <v>163</v>
      </c>
      <c r="AU167" s="218" t="s">
        <v>84</v>
      </c>
      <c r="AY167" s="19" t="s">
        <v>160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82</v>
      </c>
      <c r="BK167" s="219">
        <f>ROUND(I167*H167,2)</f>
        <v>0</v>
      </c>
      <c r="BL167" s="19" t="s">
        <v>168</v>
      </c>
      <c r="BM167" s="218" t="s">
        <v>648</v>
      </c>
    </row>
    <row r="168" s="2" customFormat="1">
      <c r="A168" s="40"/>
      <c r="B168" s="41"/>
      <c r="C168" s="42"/>
      <c r="D168" s="220" t="s">
        <v>170</v>
      </c>
      <c r="E168" s="42"/>
      <c r="F168" s="221" t="s">
        <v>446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4" customFormat="1">
      <c r="A169" s="14"/>
      <c r="B169" s="238"/>
      <c r="C169" s="239"/>
      <c r="D169" s="225" t="s">
        <v>181</v>
      </c>
      <c r="E169" s="240" t="s">
        <v>28</v>
      </c>
      <c r="F169" s="241" t="s">
        <v>188</v>
      </c>
      <c r="G169" s="239"/>
      <c r="H169" s="240" t="s">
        <v>28</v>
      </c>
      <c r="I169" s="242"/>
      <c r="J169" s="239"/>
      <c r="K169" s="239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181</v>
      </c>
      <c r="AU169" s="247" t="s">
        <v>84</v>
      </c>
      <c r="AV169" s="14" t="s">
        <v>82</v>
      </c>
      <c r="AW169" s="14" t="s">
        <v>35</v>
      </c>
      <c r="AX169" s="14" t="s">
        <v>74</v>
      </c>
      <c r="AY169" s="247" t="s">
        <v>160</v>
      </c>
    </row>
    <row r="170" s="14" customFormat="1">
      <c r="A170" s="14"/>
      <c r="B170" s="238"/>
      <c r="C170" s="239"/>
      <c r="D170" s="225" t="s">
        <v>181</v>
      </c>
      <c r="E170" s="240" t="s">
        <v>28</v>
      </c>
      <c r="F170" s="241" t="s">
        <v>189</v>
      </c>
      <c r="G170" s="239"/>
      <c r="H170" s="240" t="s">
        <v>28</v>
      </c>
      <c r="I170" s="242"/>
      <c r="J170" s="239"/>
      <c r="K170" s="239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181</v>
      </c>
      <c r="AU170" s="247" t="s">
        <v>84</v>
      </c>
      <c r="AV170" s="14" t="s">
        <v>82</v>
      </c>
      <c r="AW170" s="14" t="s">
        <v>35</v>
      </c>
      <c r="AX170" s="14" t="s">
        <v>74</v>
      </c>
      <c r="AY170" s="247" t="s">
        <v>160</v>
      </c>
    </row>
    <row r="171" s="13" customFormat="1">
      <c r="A171" s="13"/>
      <c r="B171" s="227"/>
      <c r="C171" s="228"/>
      <c r="D171" s="225" t="s">
        <v>181</v>
      </c>
      <c r="E171" s="229" t="s">
        <v>575</v>
      </c>
      <c r="F171" s="230" t="s">
        <v>649</v>
      </c>
      <c r="G171" s="228"/>
      <c r="H171" s="231">
        <v>148.80000000000001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181</v>
      </c>
      <c r="AU171" s="237" t="s">
        <v>84</v>
      </c>
      <c r="AV171" s="13" t="s">
        <v>84</v>
      </c>
      <c r="AW171" s="13" t="s">
        <v>35</v>
      </c>
      <c r="AX171" s="13" t="s">
        <v>82</v>
      </c>
      <c r="AY171" s="237" t="s">
        <v>160</v>
      </c>
    </row>
    <row r="172" s="2" customFormat="1" ht="24.15" customHeight="1">
      <c r="A172" s="40"/>
      <c r="B172" s="41"/>
      <c r="C172" s="259" t="s">
        <v>650</v>
      </c>
      <c r="D172" s="259" t="s">
        <v>258</v>
      </c>
      <c r="E172" s="260" t="s">
        <v>449</v>
      </c>
      <c r="F172" s="261" t="s">
        <v>450</v>
      </c>
      <c r="G172" s="262" t="s">
        <v>185</v>
      </c>
      <c r="H172" s="263">
        <v>4</v>
      </c>
      <c r="I172" s="264"/>
      <c r="J172" s="265">
        <f>ROUND(I172*H172,2)</f>
        <v>0</v>
      </c>
      <c r="K172" s="261" t="s">
        <v>167</v>
      </c>
      <c r="L172" s="266"/>
      <c r="M172" s="267" t="s">
        <v>28</v>
      </c>
      <c r="N172" s="268" t="s">
        <v>45</v>
      </c>
      <c r="O172" s="86"/>
      <c r="P172" s="216">
        <f>O172*H172</f>
        <v>0</v>
      </c>
      <c r="Q172" s="216">
        <v>0.065670000000000006</v>
      </c>
      <c r="R172" s="216">
        <f>Q172*H172</f>
        <v>0.26268000000000002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261</v>
      </c>
      <c r="AT172" s="218" t="s">
        <v>258</v>
      </c>
      <c r="AU172" s="218" t="s">
        <v>84</v>
      </c>
      <c r="AY172" s="19" t="s">
        <v>160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82</v>
      </c>
      <c r="BK172" s="219">
        <f>ROUND(I172*H172,2)</f>
        <v>0</v>
      </c>
      <c r="BL172" s="19" t="s">
        <v>168</v>
      </c>
      <c r="BM172" s="218" t="s">
        <v>651</v>
      </c>
    </row>
    <row r="173" s="14" customFormat="1">
      <c r="A173" s="14"/>
      <c r="B173" s="238"/>
      <c r="C173" s="239"/>
      <c r="D173" s="225" t="s">
        <v>181</v>
      </c>
      <c r="E173" s="240" t="s">
        <v>28</v>
      </c>
      <c r="F173" s="241" t="s">
        <v>188</v>
      </c>
      <c r="G173" s="239"/>
      <c r="H173" s="240" t="s">
        <v>28</v>
      </c>
      <c r="I173" s="242"/>
      <c r="J173" s="239"/>
      <c r="K173" s="239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181</v>
      </c>
      <c r="AU173" s="247" t="s">
        <v>84</v>
      </c>
      <c r="AV173" s="14" t="s">
        <v>82</v>
      </c>
      <c r="AW173" s="14" t="s">
        <v>35</v>
      </c>
      <c r="AX173" s="14" t="s">
        <v>74</v>
      </c>
      <c r="AY173" s="247" t="s">
        <v>160</v>
      </c>
    </row>
    <row r="174" s="14" customFormat="1">
      <c r="A174" s="14"/>
      <c r="B174" s="238"/>
      <c r="C174" s="239"/>
      <c r="D174" s="225" t="s">
        <v>181</v>
      </c>
      <c r="E174" s="240" t="s">
        <v>28</v>
      </c>
      <c r="F174" s="241" t="s">
        <v>189</v>
      </c>
      <c r="G174" s="239"/>
      <c r="H174" s="240" t="s">
        <v>28</v>
      </c>
      <c r="I174" s="242"/>
      <c r="J174" s="239"/>
      <c r="K174" s="239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181</v>
      </c>
      <c r="AU174" s="247" t="s">
        <v>84</v>
      </c>
      <c r="AV174" s="14" t="s">
        <v>82</v>
      </c>
      <c r="AW174" s="14" t="s">
        <v>35</v>
      </c>
      <c r="AX174" s="14" t="s">
        <v>74</v>
      </c>
      <c r="AY174" s="247" t="s">
        <v>160</v>
      </c>
    </row>
    <row r="175" s="13" customFormat="1">
      <c r="A175" s="13"/>
      <c r="B175" s="227"/>
      <c r="C175" s="228"/>
      <c r="D175" s="225" t="s">
        <v>181</v>
      </c>
      <c r="E175" s="229" t="s">
        <v>581</v>
      </c>
      <c r="F175" s="230" t="s">
        <v>652</v>
      </c>
      <c r="G175" s="228"/>
      <c r="H175" s="231">
        <v>4</v>
      </c>
      <c r="I175" s="232"/>
      <c r="J175" s="228"/>
      <c r="K175" s="228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181</v>
      </c>
      <c r="AU175" s="237" t="s">
        <v>84</v>
      </c>
      <c r="AV175" s="13" t="s">
        <v>84</v>
      </c>
      <c r="AW175" s="13" t="s">
        <v>35</v>
      </c>
      <c r="AX175" s="13" t="s">
        <v>82</v>
      </c>
      <c r="AY175" s="237" t="s">
        <v>160</v>
      </c>
    </row>
    <row r="176" s="2" customFormat="1" ht="24.15" customHeight="1">
      <c r="A176" s="40"/>
      <c r="B176" s="41"/>
      <c r="C176" s="259" t="s">
        <v>653</v>
      </c>
      <c r="D176" s="259" t="s">
        <v>258</v>
      </c>
      <c r="E176" s="260" t="s">
        <v>454</v>
      </c>
      <c r="F176" s="261" t="s">
        <v>455</v>
      </c>
      <c r="G176" s="262" t="s">
        <v>185</v>
      </c>
      <c r="H176" s="263">
        <v>42.5</v>
      </c>
      <c r="I176" s="264"/>
      <c r="J176" s="265">
        <f>ROUND(I176*H176,2)</f>
        <v>0</v>
      </c>
      <c r="K176" s="261" t="s">
        <v>167</v>
      </c>
      <c r="L176" s="266"/>
      <c r="M176" s="267" t="s">
        <v>28</v>
      </c>
      <c r="N176" s="268" t="s">
        <v>45</v>
      </c>
      <c r="O176" s="86"/>
      <c r="P176" s="216">
        <f>O176*H176</f>
        <v>0</v>
      </c>
      <c r="Q176" s="216">
        <v>0.048300000000000003</v>
      </c>
      <c r="R176" s="216">
        <f>Q176*H176</f>
        <v>2.0527500000000001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261</v>
      </c>
      <c r="AT176" s="218" t="s">
        <v>258</v>
      </c>
      <c r="AU176" s="218" t="s">
        <v>84</v>
      </c>
      <c r="AY176" s="19" t="s">
        <v>160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82</v>
      </c>
      <c r="BK176" s="219">
        <f>ROUND(I176*H176,2)</f>
        <v>0</v>
      </c>
      <c r="BL176" s="19" t="s">
        <v>168</v>
      </c>
      <c r="BM176" s="218" t="s">
        <v>654</v>
      </c>
    </row>
    <row r="177" s="14" customFormat="1">
      <c r="A177" s="14"/>
      <c r="B177" s="238"/>
      <c r="C177" s="239"/>
      <c r="D177" s="225" t="s">
        <v>181</v>
      </c>
      <c r="E177" s="240" t="s">
        <v>28</v>
      </c>
      <c r="F177" s="241" t="s">
        <v>188</v>
      </c>
      <c r="G177" s="239"/>
      <c r="H177" s="240" t="s">
        <v>28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181</v>
      </c>
      <c r="AU177" s="247" t="s">
        <v>84</v>
      </c>
      <c r="AV177" s="14" t="s">
        <v>82</v>
      </c>
      <c r="AW177" s="14" t="s">
        <v>35</v>
      </c>
      <c r="AX177" s="14" t="s">
        <v>74</v>
      </c>
      <c r="AY177" s="247" t="s">
        <v>160</v>
      </c>
    </row>
    <row r="178" s="14" customFormat="1">
      <c r="A178" s="14"/>
      <c r="B178" s="238"/>
      <c r="C178" s="239"/>
      <c r="D178" s="225" t="s">
        <v>181</v>
      </c>
      <c r="E178" s="240" t="s">
        <v>28</v>
      </c>
      <c r="F178" s="241" t="s">
        <v>189</v>
      </c>
      <c r="G178" s="239"/>
      <c r="H178" s="240" t="s">
        <v>28</v>
      </c>
      <c r="I178" s="242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181</v>
      </c>
      <c r="AU178" s="247" t="s">
        <v>84</v>
      </c>
      <c r="AV178" s="14" t="s">
        <v>82</v>
      </c>
      <c r="AW178" s="14" t="s">
        <v>35</v>
      </c>
      <c r="AX178" s="14" t="s">
        <v>74</v>
      </c>
      <c r="AY178" s="247" t="s">
        <v>160</v>
      </c>
    </row>
    <row r="179" s="13" customFormat="1">
      <c r="A179" s="13"/>
      <c r="B179" s="227"/>
      <c r="C179" s="228"/>
      <c r="D179" s="225" t="s">
        <v>181</v>
      </c>
      <c r="E179" s="229" t="s">
        <v>577</v>
      </c>
      <c r="F179" s="230" t="s">
        <v>655</v>
      </c>
      <c r="G179" s="228"/>
      <c r="H179" s="231">
        <v>42.5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181</v>
      </c>
      <c r="AU179" s="237" t="s">
        <v>84</v>
      </c>
      <c r="AV179" s="13" t="s">
        <v>84</v>
      </c>
      <c r="AW179" s="13" t="s">
        <v>35</v>
      </c>
      <c r="AX179" s="13" t="s">
        <v>82</v>
      </c>
      <c r="AY179" s="237" t="s">
        <v>160</v>
      </c>
    </row>
    <row r="180" s="2" customFormat="1" ht="16.5" customHeight="1">
      <c r="A180" s="40"/>
      <c r="B180" s="41"/>
      <c r="C180" s="259" t="s">
        <v>656</v>
      </c>
      <c r="D180" s="259" t="s">
        <v>258</v>
      </c>
      <c r="E180" s="260" t="s">
        <v>459</v>
      </c>
      <c r="F180" s="261" t="s">
        <v>460</v>
      </c>
      <c r="G180" s="262" t="s">
        <v>185</v>
      </c>
      <c r="H180" s="263">
        <v>106.764</v>
      </c>
      <c r="I180" s="264"/>
      <c r="J180" s="265">
        <f>ROUND(I180*H180,2)</f>
        <v>0</v>
      </c>
      <c r="K180" s="261" t="s">
        <v>167</v>
      </c>
      <c r="L180" s="266"/>
      <c r="M180" s="267" t="s">
        <v>28</v>
      </c>
      <c r="N180" s="268" t="s">
        <v>45</v>
      </c>
      <c r="O180" s="86"/>
      <c r="P180" s="216">
        <f>O180*H180</f>
        <v>0</v>
      </c>
      <c r="Q180" s="216">
        <v>0.080000000000000002</v>
      </c>
      <c r="R180" s="216">
        <f>Q180*H180</f>
        <v>8.5411199999999994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261</v>
      </c>
      <c r="AT180" s="218" t="s">
        <v>258</v>
      </c>
      <c r="AU180" s="218" t="s">
        <v>84</v>
      </c>
      <c r="AY180" s="19" t="s">
        <v>160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82</v>
      </c>
      <c r="BK180" s="219">
        <f>ROUND(I180*H180,2)</f>
        <v>0</v>
      </c>
      <c r="BL180" s="19" t="s">
        <v>168</v>
      </c>
      <c r="BM180" s="218" t="s">
        <v>657</v>
      </c>
    </row>
    <row r="181" s="13" customFormat="1">
      <c r="A181" s="13"/>
      <c r="B181" s="227"/>
      <c r="C181" s="228"/>
      <c r="D181" s="225" t="s">
        <v>181</v>
      </c>
      <c r="E181" s="229" t="s">
        <v>28</v>
      </c>
      <c r="F181" s="230" t="s">
        <v>658</v>
      </c>
      <c r="G181" s="228"/>
      <c r="H181" s="231">
        <v>153.26400000000001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181</v>
      </c>
      <c r="AU181" s="237" t="s">
        <v>84</v>
      </c>
      <c r="AV181" s="13" t="s">
        <v>84</v>
      </c>
      <c r="AW181" s="13" t="s">
        <v>35</v>
      </c>
      <c r="AX181" s="13" t="s">
        <v>74</v>
      </c>
      <c r="AY181" s="237" t="s">
        <v>160</v>
      </c>
    </row>
    <row r="182" s="13" customFormat="1">
      <c r="A182" s="13"/>
      <c r="B182" s="227"/>
      <c r="C182" s="228"/>
      <c r="D182" s="225" t="s">
        <v>181</v>
      </c>
      <c r="E182" s="229" t="s">
        <v>28</v>
      </c>
      <c r="F182" s="230" t="s">
        <v>659</v>
      </c>
      <c r="G182" s="228"/>
      <c r="H182" s="231">
        <v>-4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181</v>
      </c>
      <c r="AU182" s="237" t="s">
        <v>84</v>
      </c>
      <c r="AV182" s="13" t="s">
        <v>84</v>
      </c>
      <c r="AW182" s="13" t="s">
        <v>35</v>
      </c>
      <c r="AX182" s="13" t="s">
        <v>74</v>
      </c>
      <c r="AY182" s="237" t="s">
        <v>160</v>
      </c>
    </row>
    <row r="183" s="13" customFormat="1">
      <c r="A183" s="13"/>
      <c r="B183" s="227"/>
      <c r="C183" s="228"/>
      <c r="D183" s="225" t="s">
        <v>181</v>
      </c>
      <c r="E183" s="229" t="s">
        <v>28</v>
      </c>
      <c r="F183" s="230" t="s">
        <v>660</v>
      </c>
      <c r="G183" s="228"/>
      <c r="H183" s="231">
        <v>-42.5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181</v>
      </c>
      <c r="AU183" s="237" t="s">
        <v>84</v>
      </c>
      <c r="AV183" s="13" t="s">
        <v>84</v>
      </c>
      <c r="AW183" s="13" t="s">
        <v>35</v>
      </c>
      <c r="AX183" s="13" t="s">
        <v>74</v>
      </c>
      <c r="AY183" s="237" t="s">
        <v>160</v>
      </c>
    </row>
    <row r="184" s="15" customFormat="1">
      <c r="A184" s="15"/>
      <c r="B184" s="248"/>
      <c r="C184" s="249"/>
      <c r="D184" s="225" t="s">
        <v>181</v>
      </c>
      <c r="E184" s="250" t="s">
        <v>28</v>
      </c>
      <c r="F184" s="251" t="s">
        <v>233</v>
      </c>
      <c r="G184" s="249"/>
      <c r="H184" s="252">
        <v>106.764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181</v>
      </c>
      <c r="AU184" s="258" t="s">
        <v>84</v>
      </c>
      <c r="AV184" s="15" t="s">
        <v>168</v>
      </c>
      <c r="AW184" s="15" t="s">
        <v>35</v>
      </c>
      <c r="AX184" s="15" t="s">
        <v>82</v>
      </c>
      <c r="AY184" s="258" t="s">
        <v>160</v>
      </c>
    </row>
    <row r="185" s="2" customFormat="1" ht="49.05" customHeight="1">
      <c r="A185" s="40"/>
      <c r="B185" s="41"/>
      <c r="C185" s="207" t="s">
        <v>661</v>
      </c>
      <c r="D185" s="207" t="s">
        <v>163</v>
      </c>
      <c r="E185" s="208" t="s">
        <v>466</v>
      </c>
      <c r="F185" s="209" t="s">
        <v>467</v>
      </c>
      <c r="G185" s="210" t="s">
        <v>185</v>
      </c>
      <c r="H185" s="211">
        <v>22.5</v>
      </c>
      <c r="I185" s="212"/>
      <c r="J185" s="213">
        <f>ROUND(I185*H185,2)</f>
        <v>0</v>
      </c>
      <c r="K185" s="209" t="s">
        <v>167</v>
      </c>
      <c r="L185" s="46"/>
      <c r="M185" s="214" t="s">
        <v>28</v>
      </c>
      <c r="N185" s="215" t="s">
        <v>45</v>
      </c>
      <c r="O185" s="86"/>
      <c r="P185" s="216">
        <f>O185*H185</f>
        <v>0</v>
      </c>
      <c r="Q185" s="216">
        <v>0.1295</v>
      </c>
      <c r="R185" s="216">
        <f>Q185*H185</f>
        <v>2.9137500000000003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168</v>
      </c>
      <c r="AT185" s="218" t="s">
        <v>163</v>
      </c>
      <c r="AU185" s="218" t="s">
        <v>84</v>
      </c>
      <c r="AY185" s="19" t="s">
        <v>160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82</v>
      </c>
      <c r="BK185" s="219">
        <f>ROUND(I185*H185,2)</f>
        <v>0</v>
      </c>
      <c r="BL185" s="19" t="s">
        <v>168</v>
      </c>
      <c r="BM185" s="218" t="s">
        <v>662</v>
      </c>
    </row>
    <row r="186" s="2" customFormat="1">
      <c r="A186" s="40"/>
      <c r="B186" s="41"/>
      <c r="C186" s="42"/>
      <c r="D186" s="220" t="s">
        <v>170</v>
      </c>
      <c r="E186" s="42"/>
      <c r="F186" s="221" t="s">
        <v>469</v>
      </c>
      <c r="G186" s="42"/>
      <c r="H186" s="42"/>
      <c r="I186" s="222"/>
      <c r="J186" s="42"/>
      <c r="K186" s="42"/>
      <c r="L186" s="46"/>
      <c r="M186" s="223"/>
      <c r="N186" s="224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170</v>
      </c>
      <c r="AU186" s="19" t="s">
        <v>84</v>
      </c>
    </row>
    <row r="187" s="14" customFormat="1">
      <c r="A187" s="14"/>
      <c r="B187" s="238"/>
      <c r="C187" s="239"/>
      <c r="D187" s="225" t="s">
        <v>181</v>
      </c>
      <c r="E187" s="240" t="s">
        <v>28</v>
      </c>
      <c r="F187" s="241" t="s">
        <v>188</v>
      </c>
      <c r="G187" s="239"/>
      <c r="H187" s="240" t="s">
        <v>28</v>
      </c>
      <c r="I187" s="242"/>
      <c r="J187" s="239"/>
      <c r="K187" s="239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181</v>
      </c>
      <c r="AU187" s="247" t="s">
        <v>84</v>
      </c>
      <c r="AV187" s="14" t="s">
        <v>82</v>
      </c>
      <c r="AW187" s="14" t="s">
        <v>35</v>
      </c>
      <c r="AX187" s="14" t="s">
        <v>74</v>
      </c>
      <c r="AY187" s="247" t="s">
        <v>160</v>
      </c>
    </row>
    <row r="188" s="14" customFormat="1">
      <c r="A188" s="14"/>
      <c r="B188" s="238"/>
      <c r="C188" s="239"/>
      <c r="D188" s="225" t="s">
        <v>181</v>
      </c>
      <c r="E188" s="240" t="s">
        <v>28</v>
      </c>
      <c r="F188" s="241" t="s">
        <v>189</v>
      </c>
      <c r="G188" s="239"/>
      <c r="H188" s="240" t="s">
        <v>28</v>
      </c>
      <c r="I188" s="242"/>
      <c r="J188" s="239"/>
      <c r="K188" s="239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181</v>
      </c>
      <c r="AU188" s="247" t="s">
        <v>84</v>
      </c>
      <c r="AV188" s="14" t="s">
        <v>82</v>
      </c>
      <c r="AW188" s="14" t="s">
        <v>35</v>
      </c>
      <c r="AX188" s="14" t="s">
        <v>74</v>
      </c>
      <c r="AY188" s="247" t="s">
        <v>160</v>
      </c>
    </row>
    <row r="189" s="13" customFormat="1">
      <c r="A189" s="13"/>
      <c r="B189" s="227"/>
      <c r="C189" s="228"/>
      <c r="D189" s="225" t="s">
        <v>181</v>
      </c>
      <c r="E189" s="229" t="s">
        <v>579</v>
      </c>
      <c r="F189" s="230" t="s">
        <v>663</v>
      </c>
      <c r="G189" s="228"/>
      <c r="H189" s="231">
        <v>22.5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181</v>
      </c>
      <c r="AU189" s="237" t="s">
        <v>84</v>
      </c>
      <c r="AV189" s="13" t="s">
        <v>84</v>
      </c>
      <c r="AW189" s="13" t="s">
        <v>35</v>
      </c>
      <c r="AX189" s="13" t="s">
        <v>82</v>
      </c>
      <c r="AY189" s="237" t="s">
        <v>160</v>
      </c>
    </row>
    <row r="190" s="2" customFormat="1" ht="16.5" customHeight="1">
      <c r="A190" s="40"/>
      <c r="B190" s="41"/>
      <c r="C190" s="259" t="s">
        <v>664</v>
      </c>
      <c r="D190" s="259" t="s">
        <v>258</v>
      </c>
      <c r="E190" s="260" t="s">
        <v>471</v>
      </c>
      <c r="F190" s="261" t="s">
        <v>472</v>
      </c>
      <c r="G190" s="262" t="s">
        <v>185</v>
      </c>
      <c r="H190" s="263">
        <v>23.175000000000001</v>
      </c>
      <c r="I190" s="264"/>
      <c r="J190" s="265">
        <f>ROUND(I190*H190,2)</f>
        <v>0</v>
      </c>
      <c r="K190" s="261" t="s">
        <v>167</v>
      </c>
      <c r="L190" s="266"/>
      <c r="M190" s="267" t="s">
        <v>28</v>
      </c>
      <c r="N190" s="268" t="s">
        <v>45</v>
      </c>
      <c r="O190" s="86"/>
      <c r="P190" s="216">
        <f>O190*H190</f>
        <v>0</v>
      </c>
      <c r="Q190" s="216">
        <v>0.056120000000000003</v>
      </c>
      <c r="R190" s="216">
        <f>Q190*H190</f>
        <v>1.3005810000000002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261</v>
      </c>
      <c r="AT190" s="218" t="s">
        <v>258</v>
      </c>
      <c r="AU190" s="218" t="s">
        <v>84</v>
      </c>
      <c r="AY190" s="19" t="s">
        <v>160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82</v>
      </c>
      <c r="BK190" s="219">
        <f>ROUND(I190*H190,2)</f>
        <v>0</v>
      </c>
      <c r="BL190" s="19" t="s">
        <v>168</v>
      </c>
      <c r="BM190" s="218" t="s">
        <v>665</v>
      </c>
    </row>
    <row r="191" s="13" customFormat="1">
      <c r="A191" s="13"/>
      <c r="B191" s="227"/>
      <c r="C191" s="228"/>
      <c r="D191" s="225" t="s">
        <v>181</v>
      </c>
      <c r="E191" s="229" t="s">
        <v>28</v>
      </c>
      <c r="F191" s="230" t="s">
        <v>666</v>
      </c>
      <c r="G191" s="228"/>
      <c r="H191" s="231">
        <v>23.175000000000001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181</v>
      </c>
      <c r="AU191" s="237" t="s">
        <v>84</v>
      </c>
      <c r="AV191" s="13" t="s">
        <v>84</v>
      </c>
      <c r="AW191" s="13" t="s">
        <v>35</v>
      </c>
      <c r="AX191" s="13" t="s">
        <v>82</v>
      </c>
      <c r="AY191" s="237" t="s">
        <v>160</v>
      </c>
    </row>
    <row r="192" s="2" customFormat="1" ht="24.15" customHeight="1">
      <c r="A192" s="40"/>
      <c r="B192" s="41"/>
      <c r="C192" s="207" t="s">
        <v>667</v>
      </c>
      <c r="D192" s="207" t="s">
        <v>163</v>
      </c>
      <c r="E192" s="208" t="s">
        <v>476</v>
      </c>
      <c r="F192" s="209" t="s">
        <v>477</v>
      </c>
      <c r="G192" s="210" t="s">
        <v>196</v>
      </c>
      <c r="H192" s="211">
        <v>8.1150000000000002</v>
      </c>
      <c r="I192" s="212"/>
      <c r="J192" s="213">
        <f>ROUND(I192*H192,2)</f>
        <v>0</v>
      </c>
      <c r="K192" s="209" t="s">
        <v>167</v>
      </c>
      <c r="L192" s="46"/>
      <c r="M192" s="214" t="s">
        <v>28</v>
      </c>
      <c r="N192" s="215" t="s">
        <v>45</v>
      </c>
      <c r="O192" s="86"/>
      <c r="P192" s="216">
        <f>O192*H192</f>
        <v>0</v>
      </c>
      <c r="Q192" s="216">
        <v>2.2563399999999998</v>
      </c>
      <c r="R192" s="216">
        <f>Q192*H192</f>
        <v>18.310199099999998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168</v>
      </c>
      <c r="AT192" s="218" t="s">
        <v>163</v>
      </c>
      <c r="AU192" s="218" t="s">
        <v>84</v>
      </c>
      <c r="AY192" s="19" t="s">
        <v>160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82</v>
      </c>
      <c r="BK192" s="219">
        <f>ROUND(I192*H192,2)</f>
        <v>0</v>
      </c>
      <c r="BL192" s="19" t="s">
        <v>168</v>
      </c>
      <c r="BM192" s="218" t="s">
        <v>668</v>
      </c>
    </row>
    <row r="193" s="2" customFormat="1">
      <c r="A193" s="40"/>
      <c r="B193" s="41"/>
      <c r="C193" s="42"/>
      <c r="D193" s="220" t="s">
        <v>170</v>
      </c>
      <c r="E193" s="42"/>
      <c r="F193" s="221" t="s">
        <v>479</v>
      </c>
      <c r="G193" s="42"/>
      <c r="H193" s="42"/>
      <c r="I193" s="222"/>
      <c r="J193" s="42"/>
      <c r="K193" s="42"/>
      <c r="L193" s="46"/>
      <c r="M193" s="223"/>
      <c r="N193" s="224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13" customFormat="1">
      <c r="A194" s="13"/>
      <c r="B194" s="227"/>
      <c r="C194" s="228"/>
      <c r="D194" s="225" t="s">
        <v>181</v>
      </c>
      <c r="E194" s="229" t="s">
        <v>28</v>
      </c>
      <c r="F194" s="230" t="s">
        <v>669</v>
      </c>
      <c r="G194" s="228"/>
      <c r="H194" s="231">
        <v>7.4400000000000004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181</v>
      </c>
      <c r="AU194" s="237" t="s">
        <v>84</v>
      </c>
      <c r="AV194" s="13" t="s">
        <v>84</v>
      </c>
      <c r="AW194" s="13" t="s">
        <v>35</v>
      </c>
      <c r="AX194" s="13" t="s">
        <v>74</v>
      </c>
      <c r="AY194" s="237" t="s">
        <v>160</v>
      </c>
    </row>
    <row r="195" s="13" customFormat="1">
      <c r="A195" s="13"/>
      <c r="B195" s="227"/>
      <c r="C195" s="228"/>
      <c r="D195" s="225" t="s">
        <v>181</v>
      </c>
      <c r="E195" s="229" t="s">
        <v>28</v>
      </c>
      <c r="F195" s="230" t="s">
        <v>670</v>
      </c>
      <c r="G195" s="228"/>
      <c r="H195" s="231">
        <v>0.67500000000000004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181</v>
      </c>
      <c r="AU195" s="237" t="s">
        <v>84</v>
      </c>
      <c r="AV195" s="13" t="s">
        <v>84</v>
      </c>
      <c r="AW195" s="13" t="s">
        <v>35</v>
      </c>
      <c r="AX195" s="13" t="s">
        <v>74</v>
      </c>
      <c r="AY195" s="237" t="s">
        <v>160</v>
      </c>
    </row>
    <row r="196" s="15" customFormat="1">
      <c r="A196" s="15"/>
      <c r="B196" s="248"/>
      <c r="C196" s="249"/>
      <c r="D196" s="225" t="s">
        <v>181</v>
      </c>
      <c r="E196" s="250" t="s">
        <v>28</v>
      </c>
      <c r="F196" s="251" t="s">
        <v>233</v>
      </c>
      <c r="G196" s="249"/>
      <c r="H196" s="252">
        <v>8.1150000000000002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8" t="s">
        <v>181</v>
      </c>
      <c r="AU196" s="258" t="s">
        <v>84</v>
      </c>
      <c r="AV196" s="15" t="s">
        <v>168</v>
      </c>
      <c r="AW196" s="15" t="s">
        <v>35</v>
      </c>
      <c r="AX196" s="15" t="s">
        <v>82</v>
      </c>
      <c r="AY196" s="258" t="s">
        <v>160</v>
      </c>
    </row>
    <row r="197" s="12" customFormat="1" ht="22.8" customHeight="1">
      <c r="A197" s="12"/>
      <c r="B197" s="191"/>
      <c r="C197" s="192"/>
      <c r="D197" s="193" t="s">
        <v>73</v>
      </c>
      <c r="E197" s="205" t="s">
        <v>527</v>
      </c>
      <c r="F197" s="205" t="s">
        <v>528</v>
      </c>
      <c r="G197" s="192"/>
      <c r="H197" s="192"/>
      <c r="I197" s="195"/>
      <c r="J197" s="206">
        <f>BK197</f>
        <v>0</v>
      </c>
      <c r="K197" s="192"/>
      <c r="L197" s="197"/>
      <c r="M197" s="198"/>
      <c r="N197" s="199"/>
      <c r="O197" s="199"/>
      <c r="P197" s="200">
        <f>SUM(P198:P227)</f>
        <v>0</v>
      </c>
      <c r="Q197" s="199"/>
      <c r="R197" s="200">
        <f>SUM(R198:R227)</f>
        <v>0</v>
      </c>
      <c r="S197" s="199"/>
      <c r="T197" s="201">
        <f>SUM(T198:T227)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2" t="s">
        <v>82</v>
      </c>
      <c r="AT197" s="203" t="s">
        <v>73</v>
      </c>
      <c r="AU197" s="203" t="s">
        <v>82</v>
      </c>
      <c r="AY197" s="202" t="s">
        <v>160</v>
      </c>
      <c r="BK197" s="204">
        <f>SUM(BK198:BK227)</f>
        <v>0</v>
      </c>
    </row>
    <row r="198" s="2" customFormat="1" ht="37.8" customHeight="1">
      <c r="A198" s="40"/>
      <c r="B198" s="41"/>
      <c r="C198" s="207" t="s">
        <v>671</v>
      </c>
      <c r="D198" s="207" t="s">
        <v>163</v>
      </c>
      <c r="E198" s="208" t="s">
        <v>530</v>
      </c>
      <c r="F198" s="209" t="s">
        <v>531</v>
      </c>
      <c r="G198" s="210" t="s">
        <v>218</v>
      </c>
      <c r="H198" s="211">
        <v>172.84</v>
      </c>
      <c r="I198" s="212"/>
      <c r="J198" s="213">
        <f>ROUND(I198*H198,2)</f>
        <v>0</v>
      </c>
      <c r="K198" s="209" t="s">
        <v>167</v>
      </c>
      <c r="L198" s="46"/>
      <c r="M198" s="214" t="s">
        <v>28</v>
      </c>
      <c r="N198" s="215" t="s">
        <v>45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168</v>
      </c>
      <c r="AT198" s="218" t="s">
        <v>163</v>
      </c>
      <c r="AU198" s="218" t="s">
        <v>84</v>
      </c>
      <c r="AY198" s="19" t="s">
        <v>160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82</v>
      </c>
      <c r="BK198" s="219">
        <f>ROUND(I198*H198,2)</f>
        <v>0</v>
      </c>
      <c r="BL198" s="19" t="s">
        <v>168</v>
      </c>
      <c r="BM198" s="218" t="s">
        <v>672</v>
      </c>
    </row>
    <row r="199" s="2" customFormat="1">
      <c r="A199" s="40"/>
      <c r="B199" s="41"/>
      <c r="C199" s="42"/>
      <c r="D199" s="220" t="s">
        <v>170</v>
      </c>
      <c r="E199" s="42"/>
      <c r="F199" s="221" t="s">
        <v>533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170</v>
      </c>
      <c r="AU199" s="19" t="s">
        <v>84</v>
      </c>
    </row>
    <row r="200" s="2" customFormat="1">
      <c r="A200" s="40"/>
      <c r="B200" s="41"/>
      <c r="C200" s="42"/>
      <c r="D200" s="225" t="s">
        <v>179</v>
      </c>
      <c r="E200" s="42"/>
      <c r="F200" s="226" t="s">
        <v>180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179</v>
      </c>
      <c r="AU200" s="19" t="s">
        <v>84</v>
      </c>
    </row>
    <row r="201" s="14" customFormat="1">
      <c r="A201" s="14"/>
      <c r="B201" s="238"/>
      <c r="C201" s="239"/>
      <c r="D201" s="225" t="s">
        <v>181</v>
      </c>
      <c r="E201" s="240" t="s">
        <v>28</v>
      </c>
      <c r="F201" s="241" t="s">
        <v>534</v>
      </c>
      <c r="G201" s="239"/>
      <c r="H201" s="240" t="s">
        <v>28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181</v>
      </c>
      <c r="AU201" s="247" t="s">
        <v>84</v>
      </c>
      <c r="AV201" s="14" t="s">
        <v>82</v>
      </c>
      <c r="AW201" s="14" t="s">
        <v>35</v>
      </c>
      <c r="AX201" s="14" t="s">
        <v>74</v>
      </c>
      <c r="AY201" s="247" t="s">
        <v>160</v>
      </c>
    </row>
    <row r="202" s="13" customFormat="1">
      <c r="A202" s="13"/>
      <c r="B202" s="227"/>
      <c r="C202" s="228"/>
      <c r="D202" s="225" t="s">
        <v>181</v>
      </c>
      <c r="E202" s="229" t="s">
        <v>28</v>
      </c>
      <c r="F202" s="230" t="s">
        <v>673</v>
      </c>
      <c r="G202" s="228"/>
      <c r="H202" s="231">
        <v>172.84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181</v>
      </c>
      <c r="AU202" s="237" t="s">
        <v>84</v>
      </c>
      <c r="AV202" s="13" t="s">
        <v>84</v>
      </c>
      <c r="AW202" s="13" t="s">
        <v>35</v>
      </c>
      <c r="AX202" s="13" t="s">
        <v>82</v>
      </c>
      <c r="AY202" s="237" t="s">
        <v>160</v>
      </c>
    </row>
    <row r="203" s="2" customFormat="1" ht="37.8" customHeight="1">
      <c r="A203" s="40"/>
      <c r="B203" s="41"/>
      <c r="C203" s="207" t="s">
        <v>424</v>
      </c>
      <c r="D203" s="207" t="s">
        <v>163</v>
      </c>
      <c r="E203" s="208" t="s">
        <v>537</v>
      </c>
      <c r="F203" s="209" t="s">
        <v>531</v>
      </c>
      <c r="G203" s="210" t="s">
        <v>218</v>
      </c>
      <c r="H203" s="211">
        <v>3.4329999999999998</v>
      </c>
      <c r="I203" s="212"/>
      <c r="J203" s="213">
        <f>ROUND(I203*H203,2)</f>
        <v>0</v>
      </c>
      <c r="K203" s="209" t="s">
        <v>28</v>
      </c>
      <c r="L203" s="46"/>
      <c r="M203" s="214" t="s">
        <v>28</v>
      </c>
      <c r="N203" s="215" t="s">
        <v>45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168</v>
      </c>
      <c r="AT203" s="218" t="s">
        <v>163</v>
      </c>
      <c r="AU203" s="218" t="s">
        <v>84</v>
      </c>
      <c r="AY203" s="19" t="s">
        <v>160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82</v>
      </c>
      <c r="BK203" s="219">
        <f>ROUND(I203*H203,2)</f>
        <v>0</v>
      </c>
      <c r="BL203" s="19" t="s">
        <v>168</v>
      </c>
      <c r="BM203" s="218" t="s">
        <v>674</v>
      </c>
    </row>
    <row r="204" s="13" customFormat="1">
      <c r="A204" s="13"/>
      <c r="B204" s="227"/>
      <c r="C204" s="228"/>
      <c r="D204" s="225" t="s">
        <v>181</v>
      </c>
      <c r="E204" s="229" t="s">
        <v>28</v>
      </c>
      <c r="F204" s="230" t="s">
        <v>675</v>
      </c>
      <c r="G204" s="228"/>
      <c r="H204" s="231">
        <v>1.333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181</v>
      </c>
      <c r="AU204" s="237" t="s">
        <v>84</v>
      </c>
      <c r="AV204" s="13" t="s">
        <v>84</v>
      </c>
      <c r="AW204" s="13" t="s">
        <v>35</v>
      </c>
      <c r="AX204" s="13" t="s">
        <v>74</v>
      </c>
      <c r="AY204" s="237" t="s">
        <v>160</v>
      </c>
    </row>
    <row r="205" s="13" customFormat="1">
      <c r="A205" s="13"/>
      <c r="B205" s="227"/>
      <c r="C205" s="228"/>
      <c r="D205" s="225" t="s">
        <v>181</v>
      </c>
      <c r="E205" s="229" t="s">
        <v>28</v>
      </c>
      <c r="F205" s="230" t="s">
        <v>676</v>
      </c>
      <c r="G205" s="228"/>
      <c r="H205" s="231">
        <v>1.2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181</v>
      </c>
      <c r="AU205" s="237" t="s">
        <v>84</v>
      </c>
      <c r="AV205" s="13" t="s">
        <v>84</v>
      </c>
      <c r="AW205" s="13" t="s">
        <v>35</v>
      </c>
      <c r="AX205" s="13" t="s">
        <v>74</v>
      </c>
      <c r="AY205" s="237" t="s">
        <v>160</v>
      </c>
    </row>
    <row r="206" s="13" customFormat="1">
      <c r="A206" s="13"/>
      <c r="B206" s="227"/>
      <c r="C206" s="228"/>
      <c r="D206" s="225" t="s">
        <v>181</v>
      </c>
      <c r="E206" s="229" t="s">
        <v>28</v>
      </c>
      <c r="F206" s="230" t="s">
        <v>677</v>
      </c>
      <c r="G206" s="228"/>
      <c r="H206" s="231">
        <v>0.90000000000000002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181</v>
      </c>
      <c r="AU206" s="237" t="s">
        <v>84</v>
      </c>
      <c r="AV206" s="13" t="s">
        <v>84</v>
      </c>
      <c r="AW206" s="13" t="s">
        <v>35</v>
      </c>
      <c r="AX206" s="13" t="s">
        <v>74</v>
      </c>
      <c r="AY206" s="237" t="s">
        <v>160</v>
      </c>
    </row>
    <row r="207" s="15" customFormat="1">
      <c r="A207" s="15"/>
      <c r="B207" s="248"/>
      <c r="C207" s="249"/>
      <c r="D207" s="225" t="s">
        <v>181</v>
      </c>
      <c r="E207" s="250" t="s">
        <v>28</v>
      </c>
      <c r="F207" s="251" t="s">
        <v>233</v>
      </c>
      <c r="G207" s="249"/>
      <c r="H207" s="252">
        <v>3.4329999999999998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8" t="s">
        <v>181</v>
      </c>
      <c r="AU207" s="258" t="s">
        <v>84</v>
      </c>
      <c r="AV207" s="15" t="s">
        <v>168</v>
      </c>
      <c r="AW207" s="15" t="s">
        <v>35</v>
      </c>
      <c r="AX207" s="15" t="s">
        <v>82</v>
      </c>
      <c r="AY207" s="258" t="s">
        <v>160</v>
      </c>
    </row>
    <row r="208" s="2" customFormat="1" ht="49.05" customHeight="1">
      <c r="A208" s="40"/>
      <c r="B208" s="41"/>
      <c r="C208" s="207" t="s">
        <v>678</v>
      </c>
      <c r="D208" s="207" t="s">
        <v>163</v>
      </c>
      <c r="E208" s="208" t="s">
        <v>547</v>
      </c>
      <c r="F208" s="209" t="s">
        <v>548</v>
      </c>
      <c r="G208" s="210" t="s">
        <v>218</v>
      </c>
      <c r="H208" s="211">
        <v>10.299</v>
      </c>
      <c r="I208" s="212"/>
      <c r="J208" s="213">
        <f>ROUND(I208*H208,2)</f>
        <v>0</v>
      </c>
      <c r="K208" s="209" t="s">
        <v>167</v>
      </c>
      <c r="L208" s="46"/>
      <c r="M208" s="214" t="s">
        <v>28</v>
      </c>
      <c r="N208" s="215" t="s">
        <v>45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168</v>
      </c>
      <c r="AT208" s="218" t="s">
        <v>163</v>
      </c>
      <c r="AU208" s="218" t="s">
        <v>84</v>
      </c>
      <c r="AY208" s="19" t="s">
        <v>160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82</v>
      </c>
      <c r="BK208" s="219">
        <f>ROUND(I208*H208,2)</f>
        <v>0</v>
      </c>
      <c r="BL208" s="19" t="s">
        <v>168</v>
      </c>
      <c r="BM208" s="218" t="s">
        <v>679</v>
      </c>
    </row>
    <row r="209" s="2" customFormat="1">
      <c r="A209" s="40"/>
      <c r="B209" s="41"/>
      <c r="C209" s="42"/>
      <c r="D209" s="220" t="s">
        <v>170</v>
      </c>
      <c r="E209" s="42"/>
      <c r="F209" s="221" t="s">
        <v>550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170</v>
      </c>
      <c r="AU209" s="19" t="s">
        <v>84</v>
      </c>
    </row>
    <row r="210" s="13" customFormat="1">
      <c r="A210" s="13"/>
      <c r="B210" s="227"/>
      <c r="C210" s="228"/>
      <c r="D210" s="225" t="s">
        <v>181</v>
      </c>
      <c r="E210" s="229" t="s">
        <v>28</v>
      </c>
      <c r="F210" s="230" t="s">
        <v>675</v>
      </c>
      <c r="G210" s="228"/>
      <c r="H210" s="231">
        <v>1.333</v>
      </c>
      <c r="I210" s="232"/>
      <c r="J210" s="228"/>
      <c r="K210" s="228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181</v>
      </c>
      <c r="AU210" s="237" t="s">
        <v>84</v>
      </c>
      <c r="AV210" s="13" t="s">
        <v>84</v>
      </c>
      <c r="AW210" s="13" t="s">
        <v>35</v>
      </c>
      <c r="AX210" s="13" t="s">
        <v>74</v>
      </c>
      <c r="AY210" s="237" t="s">
        <v>160</v>
      </c>
    </row>
    <row r="211" s="13" customFormat="1">
      <c r="A211" s="13"/>
      <c r="B211" s="227"/>
      <c r="C211" s="228"/>
      <c r="D211" s="225" t="s">
        <v>181</v>
      </c>
      <c r="E211" s="229" t="s">
        <v>28</v>
      </c>
      <c r="F211" s="230" t="s">
        <v>676</v>
      </c>
      <c r="G211" s="228"/>
      <c r="H211" s="231">
        <v>1.2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181</v>
      </c>
      <c r="AU211" s="237" t="s">
        <v>84</v>
      </c>
      <c r="AV211" s="13" t="s">
        <v>84</v>
      </c>
      <c r="AW211" s="13" t="s">
        <v>35</v>
      </c>
      <c r="AX211" s="13" t="s">
        <v>74</v>
      </c>
      <c r="AY211" s="237" t="s">
        <v>160</v>
      </c>
    </row>
    <row r="212" s="13" customFormat="1">
      <c r="A212" s="13"/>
      <c r="B212" s="227"/>
      <c r="C212" s="228"/>
      <c r="D212" s="225" t="s">
        <v>181</v>
      </c>
      <c r="E212" s="229" t="s">
        <v>28</v>
      </c>
      <c r="F212" s="230" t="s">
        <v>677</v>
      </c>
      <c r="G212" s="228"/>
      <c r="H212" s="231">
        <v>0.90000000000000002</v>
      </c>
      <c r="I212" s="232"/>
      <c r="J212" s="228"/>
      <c r="K212" s="228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181</v>
      </c>
      <c r="AU212" s="237" t="s">
        <v>84</v>
      </c>
      <c r="AV212" s="13" t="s">
        <v>84</v>
      </c>
      <c r="AW212" s="13" t="s">
        <v>35</v>
      </c>
      <c r="AX212" s="13" t="s">
        <v>74</v>
      </c>
      <c r="AY212" s="237" t="s">
        <v>160</v>
      </c>
    </row>
    <row r="213" s="15" customFormat="1">
      <c r="A213" s="15"/>
      <c r="B213" s="248"/>
      <c r="C213" s="249"/>
      <c r="D213" s="225" t="s">
        <v>181</v>
      </c>
      <c r="E213" s="250" t="s">
        <v>28</v>
      </c>
      <c r="F213" s="251" t="s">
        <v>233</v>
      </c>
      <c r="G213" s="249"/>
      <c r="H213" s="252">
        <v>3.4329999999999998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181</v>
      </c>
      <c r="AU213" s="258" t="s">
        <v>84</v>
      </c>
      <c r="AV213" s="15" t="s">
        <v>168</v>
      </c>
      <c r="AW213" s="15" t="s">
        <v>35</v>
      </c>
      <c r="AX213" s="15" t="s">
        <v>82</v>
      </c>
      <c r="AY213" s="258" t="s">
        <v>160</v>
      </c>
    </row>
    <row r="214" s="13" customFormat="1">
      <c r="A214" s="13"/>
      <c r="B214" s="227"/>
      <c r="C214" s="228"/>
      <c r="D214" s="225" t="s">
        <v>181</v>
      </c>
      <c r="E214" s="228"/>
      <c r="F214" s="230" t="s">
        <v>680</v>
      </c>
      <c r="G214" s="228"/>
      <c r="H214" s="231">
        <v>10.299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181</v>
      </c>
      <c r="AU214" s="237" t="s">
        <v>84</v>
      </c>
      <c r="AV214" s="13" t="s">
        <v>84</v>
      </c>
      <c r="AW214" s="13" t="s">
        <v>4</v>
      </c>
      <c r="AX214" s="13" t="s">
        <v>82</v>
      </c>
      <c r="AY214" s="237" t="s">
        <v>160</v>
      </c>
    </row>
    <row r="215" s="2" customFormat="1" ht="24.15" customHeight="1">
      <c r="A215" s="40"/>
      <c r="B215" s="41"/>
      <c r="C215" s="207" t="s">
        <v>681</v>
      </c>
      <c r="D215" s="207" t="s">
        <v>163</v>
      </c>
      <c r="E215" s="208" t="s">
        <v>553</v>
      </c>
      <c r="F215" s="209" t="s">
        <v>554</v>
      </c>
      <c r="G215" s="210" t="s">
        <v>218</v>
      </c>
      <c r="H215" s="211">
        <v>176.273</v>
      </c>
      <c r="I215" s="212"/>
      <c r="J215" s="213">
        <f>ROUND(I215*H215,2)</f>
        <v>0</v>
      </c>
      <c r="K215" s="209" t="s">
        <v>167</v>
      </c>
      <c r="L215" s="46"/>
      <c r="M215" s="214" t="s">
        <v>28</v>
      </c>
      <c r="N215" s="215" t="s">
        <v>45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168</v>
      </c>
      <c r="AT215" s="218" t="s">
        <v>163</v>
      </c>
      <c r="AU215" s="218" t="s">
        <v>84</v>
      </c>
      <c r="AY215" s="19" t="s">
        <v>160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82</v>
      </c>
      <c r="BK215" s="219">
        <f>ROUND(I215*H215,2)</f>
        <v>0</v>
      </c>
      <c r="BL215" s="19" t="s">
        <v>168</v>
      </c>
      <c r="BM215" s="218" t="s">
        <v>682</v>
      </c>
    </row>
    <row r="216" s="2" customFormat="1">
      <c r="A216" s="40"/>
      <c r="B216" s="41"/>
      <c r="C216" s="42"/>
      <c r="D216" s="220" t="s">
        <v>170</v>
      </c>
      <c r="E216" s="42"/>
      <c r="F216" s="221" t="s">
        <v>556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170</v>
      </c>
      <c r="AU216" s="19" t="s">
        <v>84</v>
      </c>
    </row>
    <row r="217" s="13" customFormat="1">
      <c r="A217" s="13"/>
      <c r="B217" s="227"/>
      <c r="C217" s="228"/>
      <c r="D217" s="225" t="s">
        <v>181</v>
      </c>
      <c r="E217" s="229" t="s">
        <v>28</v>
      </c>
      <c r="F217" s="230" t="s">
        <v>675</v>
      </c>
      <c r="G217" s="228"/>
      <c r="H217" s="231">
        <v>1.333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181</v>
      </c>
      <c r="AU217" s="237" t="s">
        <v>84</v>
      </c>
      <c r="AV217" s="13" t="s">
        <v>84</v>
      </c>
      <c r="AW217" s="13" t="s">
        <v>35</v>
      </c>
      <c r="AX217" s="13" t="s">
        <v>74</v>
      </c>
      <c r="AY217" s="237" t="s">
        <v>160</v>
      </c>
    </row>
    <row r="218" s="13" customFormat="1">
      <c r="A218" s="13"/>
      <c r="B218" s="227"/>
      <c r="C218" s="228"/>
      <c r="D218" s="225" t="s">
        <v>181</v>
      </c>
      <c r="E218" s="229" t="s">
        <v>28</v>
      </c>
      <c r="F218" s="230" t="s">
        <v>676</v>
      </c>
      <c r="G218" s="228"/>
      <c r="H218" s="231">
        <v>1.2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181</v>
      </c>
      <c r="AU218" s="237" t="s">
        <v>84</v>
      </c>
      <c r="AV218" s="13" t="s">
        <v>84</v>
      </c>
      <c r="AW218" s="13" t="s">
        <v>35</v>
      </c>
      <c r="AX218" s="13" t="s">
        <v>74</v>
      </c>
      <c r="AY218" s="237" t="s">
        <v>160</v>
      </c>
    </row>
    <row r="219" s="13" customFormat="1">
      <c r="A219" s="13"/>
      <c r="B219" s="227"/>
      <c r="C219" s="228"/>
      <c r="D219" s="225" t="s">
        <v>181</v>
      </c>
      <c r="E219" s="229" t="s">
        <v>28</v>
      </c>
      <c r="F219" s="230" t="s">
        <v>677</v>
      </c>
      <c r="G219" s="228"/>
      <c r="H219" s="231">
        <v>0.90000000000000002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181</v>
      </c>
      <c r="AU219" s="237" t="s">
        <v>84</v>
      </c>
      <c r="AV219" s="13" t="s">
        <v>84</v>
      </c>
      <c r="AW219" s="13" t="s">
        <v>35</v>
      </c>
      <c r="AX219" s="13" t="s">
        <v>74</v>
      </c>
      <c r="AY219" s="237" t="s">
        <v>160</v>
      </c>
    </row>
    <row r="220" s="13" customFormat="1">
      <c r="A220" s="13"/>
      <c r="B220" s="227"/>
      <c r="C220" s="228"/>
      <c r="D220" s="225" t="s">
        <v>181</v>
      </c>
      <c r="E220" s="229" t="s">
        <v>28</v>
      </c>
      <c r="F220" s="230" t="s">
        <v>673</v>
      </c>
      <c r="G220" s="228"/>
      <c r="H220" s="231">
        <v>172.84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181</v>
      </c>
      <c r="AU220" s="237" t="s">
        <v>84</v>
      </c>
      <c r="AV220" s="13" t="s">
        <v>84</v>
      </c>
      <c r="AW220" s="13" t="s">
        <v>35</v>
      </c>
      <c r="AX220" s="13" t="s">
        <v>74</v>
      </c>
      <c r="AY220" s="237" t="s">
        <v>160</v>
      </c>
    </row>
    <row r="221" s="15" customFormat="1">
      <c r="A221" s="15"/>
      <c r="B221" s="248"/>
      <c r="C221" s="249"/>
      <c r="D221" s="225" t="s">
        <v>181</v>
      </c>
      <c r="E221" s="250" t="s">
        <v>28</v>
      </c>
      <c r="F221" s="251" t="s">
        <v>233</v>
      </c>
      <c r="G221" s="249"/>
      <c r="H221" s="252">
        <v>176.273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8" t="s">
        <v>181</v>
      </c>
      <c r="AU221" s="258" t="s">
        <v>84</v>
      </c>
      <c r="AV221" s="15" t="s">
        <v>168</v>
      </c>
      <c r="AW221" s="15" t="s">
        <v>35</v>
      </c>
      <c r="AX221" s="15" t="s">
        <v>82</v>
      </c>
      <c r="AY221" s="258" t="s">
        <v>160</v>
      </c>
    </row>
    <row r="222" s="2" customFormat="1" ht="44.25" customHeight="1">
      <c r="A222" s="40"/>
      <c r="B222" s="41"/>
      <c r="C222" s="207" t="s">
        <v>406</v>
      </c>
      <c r="D222" s="207" t="s">
        <v>163</v>
      </c>
      <c r="E222" s="208" t="s">
        <v>558</v>
      </c>
      <c r="F222" s="209" t="s">
        <v>559</v>
      </c>
      <c r="G222" s="210" t="s">
        <v>218</v>
      </c>
      <c r="H222" s="211">
        <v>3.4329999999999998</v>
      </c>
      <c r="I222" s="212"/>
      <c r="J222" s="213">
        <f>ROUND(I222*H222,2)</f>
        <v>0</v>
      </c>
      <c r="K222" s="209" t="s">
        <v>167</v>
      </c>
      <c r="L222" s="46"/>
      <c r="M222" s="214" t="s">
        <v>28</v>
      </c>
      <c r="N222" s="215" t="s">
        <v>45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168</v>
      </c>
      <c r="AT222" s="218" t="s">
        <v>163</v>
      </c>
      <c r="AU222" s="218" t="s">
        <v>84</v>
      </c>
      <c r="AY222" s="19" t="s">
        <v>160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82</v>
      </c>
      <c r="BK222" s="219">
        <f>ROUND(I222*H222,2)</f>
        <v>0</v>
      </c>
      <c r="BL222" s="19" t="s">
        <v>168</v>
      </c>
      <c r="BM222" s="218" t="s">
        <v>683</v>
      </c>
    </row>
    <row r="223" s="2" customFormat="1">
      <c r="A223" s="40"/>
      <c r="B223" s="41"/>
      <c r="C223" s="42"/>
      <c r="D223" s="220" t="s">
        <v>170</v>
      </c>
      <c r="E223" s="42"/>
      <c r="F223" s="221" t="s">
        <v>561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170</v>
      </c>
      <c r="AU223" s="19" t="s">
        <v>84</v>
      </c>
    </row>
    <row r="224" s="13" customFormat="1">
      <c r="A224" s="13"/>
      <c r="B224" s="227"/>
      <c r="C224" s="228"/>
      <c r="D224" s="225" t="s">
        <v>181</v>
      </c>
      <c r="E224" s="229" t="s">
        <v>28</v>
      </c>
      <c r="F224" s="230" t="s">
        <v>675</v>
      </c>
      <c r="G224" s="228"/>
      <c r="H224" s="231">
        <v>1.333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181</v>
      </c>
      <c r="AU224" s="237" t="s">
        <v>84</v>
      </c>
      <c r="AV224" s="13" t="s">
        <v>84</v>
      </c>
      <c r="AW224" s="13" t="s">
        <v>35</v>
      </c>
      <c r="AX224" s="13" t="s">
        <v>74</v>
      </c>
      <c r="AY224" s="237" t="s">
        <v>160</v>
      </c>
    </row>
    <row r="225" s="13" customFormat="1">
      <c r="A225" s="13"/>
      <c r="B225" s="227"/>
      <c r="C225" s="228"/>
      <c r="D225" s="225" t="s">
        <v>181</v>
      </c>
      <c r="E225" s="229" t="s">
        <v>28</v>
      </c>
      <c r="F225" s="230" t="s">
        <v>676</v>
      </c>
      <c r="G225" s="228"/>
      <c r="H225" s="231">
        <v>1.2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181</v>
      </c>
      <c r="AU225" s="237" t="s">
        <v>84</v>
      </c>
      <c r="AV225" s="13" t="s">
        <v>84</v>
      </c>
      <c r="AW225" s="13" t="s">
        <v>35</v>
      </c>
      <c r="AX225" s="13" t="s">
        <v>74</v>
      </c>
      <c r="AY225" s="237" t="s">
        <v>160</v>
      </c>
    </row>
    <row r="226" s="13" customFormat="1">
      <c r="A226" s="13"/>
      <c r="B226" s="227"/>
      <c r="C226" s="228"/>
      <c r="D226" s="225" t="s">
        <v>181</v>
      </c>
      <c r="E226" s="229" t="s">
        <v>28</v>
      </c>
      <c r="F226" s="230" t="s">
        <v>677</v>
      </c>
      <c r="G226" s="228"/>
      <c r="H226" s="231">
        <v>0.90000000000000002</v>
      </c>
      <c r="I226" s="232"/>
      <c r="J226" s="228"/>
      <c r="K226" s="228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181</v>
      </c>
      <c r="AU226" s="237" t="s">
        <v>84</v>
      </c>
      <c r="AV226" s="13" t="s">
        <v>84</v>
      </c>
      <c r="AW226" s="13" t="s">
        <v>35</v>
      </c>
      <c r="AX226" s="13" t="s">
        <v>74</v>
      </c>
      <c r="AY226" s="237" t="s">
        <v>160</v>
      </c>
    </row>
    <row r="227" s="15" customFormat="1">
      <c r="A227" s="15"/>
      <c r="B227" s="248"/>
      <c r="C227" s="249"/>
      <c r="D227" s="225" t="s">
        <v>181</v>
      </c>
      <c r="E227" s="250" t="s">
        <v>28</v>
      </c>
      <c r="F227" s="251" t="s">
        <v>233</v>
      </c>
      <c r="G227" s="249"/>
      <c r="H227" s="252">
        <v>3.4329999999999998</v>
      </c>
      <c r="I227" s="253"/>
      <c r="J227" s="249"/>
      <c r="K227" s="249"/>
      <c r="L227" s="254"/>
      <c r="M227" s="255"/>
      <c r="N227" s="256"/>
      <c r="O227" s="256"/>
      <c r="P227" s="256"/>
      <c r="Q227" s="256"/>
      <c r="R227" s="256"/>
      <c r="S227" s="256"/>
      <c r="T227" s="25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8" t="s">
        <v>181</v>
      </c>
      <c r="AU227" s="258" t="s">
        <v>84</v>
      </c>
      <c r="AV227" s="15" t="s">
        <v>168</v>
      </c>
      <c r="AW227" s="15" t="s">
        <v>35</v>
      </c>
      <c r="AX227" s="15" t="s">
        <v>82</v>
      </c>
      <c r="AY227" s="258" t="s">
        <v>160</v>
      </c>
    </row>
    <row r="228" s="12" customFormat="1" ht="22.8" customHeight="1">
      <c r="A228" s="12"/>
      <c r="B228" s="191"/>
      <c r="C228" s="192"/>
      <c r="D228" s="193" t="s">
        <v>73</v>
      </c>
      <c r="E228" s="205" t="s">
        <v>566</v>
      </c>
      <c r="F228" s="205" t="s">
        <v>567</v>
      </c>
      <c r="G228" s="192"/>
      <c r="H228" s="192"/>
      <c r="I228" s="195"/>
      <c r="J228" s="206">
        <f>BK228</f>
        <v>0</v>
      </c>
      <c r="K228" s="192"/>
      <c r="L228" s="197"/>
      <c r="M228" s="198"/>
      <c r="N228" s="199"/>
      <c r="O228" s="199"/>
      <c r="P228" s="200">
        <f>SUM(P229:P230)</f>
        <v>0</v>
      </c>
      <c r="Q228" s="199"/>
      <c r="R228" s="200">
        <f>SUM(R229:R230)</f>
        <v>0</v>
      </c>
      <c r="S228" s="199"/>
      <c r="T228" s="201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82</v>
      </c>
      <c r="AT228" s="203" t="s">
        <v>73</v>
      </c>
      <c r="AU228" s="203" t="s">
        <v>82</v>
      </c>
      <c r="AY228" s="202" t="s">
        <v>160</v>
      </c>
      <c r="BK228" s="204">
        <f>SUM(BK229:BK230)</f>
        <v>0</v>
      </c>
    </row>
    <row r="229" s="2" customFormat="1" ht="37.8" customHeight="1">
      <c r="A229" s="40"/>
      <c r="B229" s="41"/>
      <c r="C229" s="207" t="s">
        <v>684</v>
      </c>
      <c r="D229" s="207" t="s">
        <v>163</v>
      </c>
      <c r="E229" s="208" t="s">
        <v>685</v>
      </c>
      <c r="F229" s="209" t="s">
        <v>686</v>
      </c>
      <c r="G229" s="210" t="s">
        <v>218</v>
      </c>
      <c r="H229" s="211">
        <v>247.81200000000001</v>
      </c>
      <c r="I229" s="212"/>
      <c r="J229" s="213">
        <f>ROUND(I229*H229,2)</f>
        <v>0</v>
      </c>
      <c r="K229" s="209" t="s">
        <v>167</v>
      </c>
      <c r="L229" s="46"/>
      <c r="M229" s="214" t="s">
        <v>28</v>
      </c>
      <c r="N229" s="215" t="s">
        <v>45</v>
      </c>
      <c r="O229" s="86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168</v>
      </c>
      <c r="AT229" s="218" t="s">
        <v>163</v>
      </c>
      <c r="AU229" s="218" t="s">
        <v>84</v>
      </c>
      <c r="AY229" s="19" t="s">
        <v>160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82</v>
      </c>
      <c r="BK229" s="219">
        <f>ROUND(I229*H229,2)</f>
        <v>0</v>
      </c>
      <c r="BL229" s="19" t="s">
        <v>168</v>
      </c>
      <c r="BM229" s="218" t="s">
        <v>687</v>
      </c>
    </row>
    <row r="230" s="2" customFormat="1">
      <c r="A230" s="40"/>
      <c r="B230" s="41"/>
      <c r="C230" s="42"/>
      <c r="D230" s="220" t="s">
        <v>170</v>
      </c>
      <c r="E230" s="42"/>
      <c r="F230" s="221" t="s">
        <v>688</v>
      </c>
      <c r="G230" s="42"/>
      <c r="H230" s="42"/>
      <c r="I230" s="222"/>
      <c r="J230" s="42"/>
      <c r="K230" s="42"/>
      <c r="L230" s="46"/>
      <c r="M230" s="269"/>
      <c r="N230" s="270"/>
      <c r="O230" s="271"/>
      <c r="P230" s="271"/>
      <c r="Q230" s="271"/>
      <c r="R230" s="271"/>
      <c r="S230" s="271"/>
      <c r="T230" s="272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170</v>
      </c>
      <c r="AU230" s="19" t="s">
        <v>84</v>
      </c>
    </row>
    <row r="231" s="2" customFormat="1" ht="6.96" customHeight="1">
      <c r="A231" s="40"/>
      <c r="B231" s="61"/>
      <c r="C231" s="62"/>
      <c r="D231" s="62"/>
      <c r="E231" s="62"/>
      <c r="F231" s="62"/>
      <c r="G231" s="62"/>
      <c r="H231" s="62"/>
      <c r="I231" s="62"/>
      <c r="J231" s="62"/>
      <c r="K231" s="62"/>
      <c r="L231" s="46"/>
      <c r="M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</sheetData>
  <sheetProtection sheet="1" autoFilter="0" formatColumns="0" formatRows="0" objects="1" scenarios="1" spinCount="100000" saltValue="znBDGrVVBW8gm4FjhIbbEOlaWG38LD4CQWERSp9JJMP2Bmn68U7GMdMlySv5gs1u9/WDabbZpeY+aopkH3XElQ==" hashValue="yskWWIEsPc+0YKZAOyzbIIm08OCJnfVRVM2+JeNEyJ7QfAKg+mawFfSaKloNBo1wsR2dFPK0SxnNFihg4/VSYw==" algorithmName="SHA-512" password="CC35"/>
  <autoFilter ref="C87:K23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81152302"/>
    <hyperlink ref="F95" r:id="rId2" display="https://podminky.urs.cz/item/CS_URS_2025_01/113202111"/>
    <hyperlink ref="F100" r:id="rId3" display="https://podminky.urs.cz/item/CS_URS_2025_01/113107222"/>
    <hyperlink ref="F111" r:id="rId4" display="https://podminky.urs.cz/item/CS_URS_2025_01/569903311"/>
    <hyperlink ref="F116" r:id="rId5" display="https://podminky.urs.cz/item/CS_URS_2025_01/596212212"/>
    <hyperlink ref="F128" r:id="rId6" display="https://podminky.urs.cz/item/CS_URS_2025_01/596212224"/>
    <hyperlink ref="F132" r:id="rId7" display="https://podminky.urs.cz/item/CS_URS_2025_01/894411311"/>
    <hyperlink ref="F135" r:id="rId8" display="https://podminky.urs.cz/item/CS_URS_2025_01/899133211"/>
    <hyperlink ref="F139" r:id="rId9" display="https://podminky.urs.cz/item/CS_URS_2025_01/914111111"/>
    <hyperlink ref="F146" r:id="rId10" display="https://podminky.urs.cz/item/CS_URS_2025_01/914111121"/>
    <hyperlink ref="F153" r:id="rId11" display="https://podminky.urs.cz/item/CS_URS_2025_01/914111122"/>
    <hyperlink ref="F161" r:id="rId12" display="https://podminky.urs.cz/item/CS_URS_2025_01/914511112"/>
    <hyperlink ref="F168" r:id="rId13" display="https://podminky.urs.cz/item/CS_URS_2025_01/916131213"/>
    <hyperlink ref="F186" r:id="rId14" display="https://podminky.urs.cz/item/CS_URS_2025_01/916231213"/>
    <hyperlink ref="F193" r:id="rId15" display="https://podminky.urs.cz/item/CS_URS_2025_01/916991121"/>
    <hyperlink ref="F199" r:id="rId16" display="https://podminky.urs.cz/item/CS_URS_2025_01/997221571"/>
    <hyperlink ref="F209" r:id="rId17" display="https://podminky.urs.cz/item/CS_URS_2025_01/997221579"/>
    <hyperlink ref="F216" r:id="rId18" display="https://podminky.urs.cz/item/CS_URS_2025_01/997221612"/>
    <hyperlink ref="F223" r:id="rId19" display="https://podminky.urs.cz/item/CS_URS_2025_01/997221861"/>
    <hyperlink ref="F230" r:id="rId20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  <c r="AZ2" s="130" t="s">
        <v>573</v>
      </c>
      <c r="BA2" s="130" t="s">
        <v>573</v>
      </c>
      <c r="BB2" s="130" t="s">
        <v>28</v>
      </c>
      <c r="BC2" s="130" t="s">
        <v>689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112</v>
      </c>
      <c r="BA3" s="130" t="s">
        <v>112</v>
      </c>
      <c r="BB3" s="130" t="s">
        <v>28</v>
      </c>
      <c r="BC3" s="130" t="s">
        <v>690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114</v>
      </c>
      <c r="BA4" s="130" t="s">
        <v>114</v>
      </c>
      <c r="BB4" s="130" t="s">
        <v>28</v>
      </c>
      <c r="BC4" s="130" t="s">
        <v>397</v>
      </c>
      <c r="BD4" s="130" t="s">
        <v>84</v>
      </c>
    </row>
    <row r="5" s="1" customFormat="1" ht="6.96" customHeight="1">
      <c r="B5" s="22"/>
      <c r="L5" s="22"/>
      <c r="AZ5" s="130" t="s">
        <v>691</v>
      </c>
      <c r="BA5" s="130" t="s">
        <v>691</v>
      </c>
      <c r="BB5" s="130" t="s">
        <v>28</v>
      </c>
      <c r="BC5" s="130" t="s">
        <v>692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693</v>
      </c>
      <c r="BA6" s="130" t="s">
        <v>693</v>
      </c>
      <c r="BB6" s="130" t="s">
        <v>28</v>
      </c>
      <c r="BC6" s="130" t="s">
        <v>694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582</v>
      </c>
      <c r="BA7" s="130" t="s">
        <v>582</v>
      </c>
      <c r="BB7" s="130" t="s">
        <v>28</v>
      </c>
      <c r="BC7" s="130" t="s">
        <v>695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696</v>
      </c>
      <c r="BA8" s="130" t="s">
        <v>696</v>
      </c>
      <c r="BB8" s="130" t="s">
        <v>28</v>
      </c>
      <c r="BC8" s="130" t="s">
        <v>697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698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303</v>
      </c>
      <c r="BA9" s="130" t="s">
        <v>303</v>
      </c>
      <c r="BB9" s="130" t="s">
        <v>28</v>
      </c>
      <c r="BC9" s="130" t="s">
        <v>699</v>
      </c>
      <c r="BD9" s="130" t="s">
        <v>84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ROUND((SUM(BE86:BE188)),  2)</f>
        <v>0</v>
      </c>
      <c r="G33" s="40"/>
      <c r="H33" s="40"/>
      <c r="I33" s="151">
        <v>0.20999999999999999</v>
      </c>
      <c r="J33" s="150">
        <f>ROUND(((SUM(BE86:BE188))*I33),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ROUND((SUM(BF86:BF188)),  2)</f>
        <v>0</v>
      </c>
      <c r="G34" s="40"/>
      <c r="H34" s="40"/>
      <c r="I34" s="151">
        <v>0.12</v>
      </c>
      <c r="J34" s="150">
        <f>ROUND(((SUM(BF86:BF188))*I34),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ROUND((SUM(BG86:BG188)),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ROUND((SUM(BH86:BH188)),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ROUND((SUM(BI86:BI188)),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14 - Příjezdy k RD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135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136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138</v>
      </c>
      <c r="E63" s="177"/>
      <c r="F63" s="177"/>
      <c r="G63" s="177"/>
      <c r="H63" s="177"/>
      <c r="I63" s="177"/>
      <c r="J63" s="178">
        <f>J121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J150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143</v>
      </c>
      <c r="E65" s="177"/>
      <c r="F65" s="177"/>
      <c r="G65" s="177"/>
      <c r="H65" s="177"/>
      <c r="I65" s="177"/>
      <c r="J65" s="178">
        <f>J176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144</v>
      </c>
      <c r="E66" s="177"/>
      <c r="F66" s="177"/>
      <c r="G66" s="177"/>
      <c r="H66" s="177"/>
      <c r="I66" s="177"/>
      <c r="J66" s="178">
        <f>J186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145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Nová zástavba ZTV Boží Muka IV. etapa Chotěboř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120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14 - Příjezdy k RD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Chotěboř</v>
      </c>
      <c r="G80" s="42"/>
      <c r="H80" s="42"/>
      <c r="I80" s="34" t="s">
        <v>24</v>
      </c>
      <c r="J80" s="74" t="str">
        <f>IF(J12="","",J12)</f>
        <v>31. 1. 2025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26</v>
      </c>
      <c r="D82" s="42"/>
      <c r="E82" s="42"/>
      <c r="F82" s="29" t="str">
        <f>E15</f>
        <v>Město Chotěboř, Trčků z Lípy 69, Chotěboř</v>
      </c>
      <c r="G82" s="42"/>
      <c r="H82" s="42"/>
      <c r="I82" s="34" t="s">
        <v>33</v>
      </c>
      <c r="J82" s="38" t="str">
        <f>E21</f>
        <v>Profi Jihlava, spol. s.r.o.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146</v>
      </c>
      <c r="D85" s="183" t="s">
        <v>59</v>
      </c>
      <c r="E85" s="183" t="s">
        <v>55</v>
      </c>
      <c r="F85" s="183" t="s">
        <v>56</v>
      </c>
      <c r="G85" s="183" t="s">
        <v>147</v>
      </c>
      <c r="H85" s="183" t="s">
        <v>148</v>
      </c>
      <c r="I85" s="183" t="s">
        <v>149</v>
      </c>
      <c r="J85" s="183" t="s">
        <v>131</v>
      </c>
      <c r="K85" s="184" t="s">
        <v>150</v>
      </c>
      <c r="L85" s="185"/>
      <c r="M85" s="94" t="s">
        <v>28</v>
      </c>
      <c r="N85" s="95" t="s">
        <v>44</v>
      </c>
      <c r="O85" s="95" t="s">
        <v>151</v>
      </c>
      <c r="P85" s="95" t="s">
        <v>152</v>
      </c>
      <c r="Q85" s="95" t="s">
        <v>153</v>
      </c>
      <c r="R85" s="95" t="s">
        <v>154</v>
      </c>
      <c r="S85" s="95" t="s">
        <v>155</v>
      </c>
      <c r="T85" s="96" t="s">
        <v>156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157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</f>
        <v>0</v>
      </c>
      <c r="Q86" s="98"/>
      <c r="R86" s="188">
        <f>R87</f>
        <v>1044.19232016</v>
      </c>
      <c r="S86" s="98"/>
      <c r="T86" s="189">
        <f>T87</f>
        <v>13.119999999999999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132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73</v>
      </c>
      <c r="E87" s="194" t="s">
        <v>158</v>
      </c>
      <c r="F87" s="194" t="s">
        <v>159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P88+P92+P121+P150+P176+P186</f>
        <v>0</v>
      </c>
      <c r="Q87" s="199"/>
      <c r="R87" s="200">
        <f>R88+R92+R121+R150+R176+R186</f>
        <v>1044.19232016</v>
      </c>
      <c r="S87" s="199"/>
      <c r="T87" s="201">
        <f>T88+T92+T121+T150+T176+T186</f>
        <v>13.119999999999999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82</v>
      </c>
      <c r="AT87" s="203" t="s">
        <v>73</v>
      </c>
      <c r="AU87" s="203" t="s">
        <v>74</v>
      </c>
      <c r="AY87" s="202" t="s">
        <v>160</v>
      </c>
      <c r="BK87" s="204">
        <f>BK88+BK92+BK121+BK150+BK176+BK186</f>
        <v>0</v>
      </c>
    </row>
    <row r="88" s="12" customFormat="1" ht="22.8" customHeight="1">
      <c r="A88" s="12"/>
      <c r="B88" s="191"/>
      <c r="C88" s="192"/>
      <c r="D88" s="193" t="s">
        <v>73</v>
      </c>
      <c r="E88" s="205" t="s">
        <v>172</v>
      </c>
      <c r="F88" s="205" t="s">
        <v>173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SUM(P89:P91)</f>
        <v>0</v>
      </c>
      <c r="Q88" s="199"/>
      <c r="R88" s="200">
        <f>SUM(R89:R91)</f>
        <v>0</v>
      </c>
      <c r="S88" s="199"/>
      <c r="T88" s="201">
        <f>SUM(T89:T91)</f>
        <v>13.119999999999999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82</v>
      </c>
      <c r="AT88" s="203" t="s">
        <v>73</v>
      </c>
      <c r="AU88" s="203" t="s">
        <v>82</v>
      </c>
      <c r="AY88" s="202" t="s">
        <v>160</v>
      </c>
      <c r="BK88" s="204">
        <f>SUM(BK89:BK91)</f>
        <v>0</v>
      </c>
    </row>
    <row r="89" s="2" customFormat="1" ht="49.05" customHeight="1">
      <c r="A89" s="40"/>
      <c r="B89" s="41"/>
      <c r="C89" s="207" t="s">
        <v>82</v>
      </c>
      <c r="D89" s="207" t="s">
        <v>163</v>
      </c>
      <c r="E89" s="208" t="s">
        <v>183</v>
      </c>
      <c r="F89" s="209" t="s">
        <v>184</v>
      </c>
      <c r="G89" s="210" t="s">
        <v>185</v>
      </c>
      <c r="H89" s="211">
        <v>64</v>
      </c>
      <c r="I89" s="212"/>
      <c r="J89" s="213">
        <f>ROUND(I89*H89,2)</f>
        <v>0</v>
      </c>
      <c r="K89" s="209" t="s">
        <v>167</v>
      </c>
      <c r="L89" s="46"/>
      <c r="M89" s="214" t="s">
        <v>28</v>
      </c>
      <c r="N89" s="215" t="s">
        <v>45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0.20499999999999999</v>
      </c>
      <c r="T89" s="217">
        <f>S89*H89</f>
        <v>13.119999999999999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168</v>
      </c>
      <c r="AT89" s="218" t="s">
        <v>163</v>
      </c>
      <c r="AU89" s="218" t="s">
        <v>84</v>
      </c>
      <c r="AY89" s="19" t="s">
        <v>160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82</v>
      </c>
      <c r="BK89" s="219">
        <f>ROUND(I89*H89,2)</f>
        <v>0</v>
      </c>
      <c r="BL89" s="19" t="s">
        <v>168</v>
      </c>
      <c r="BM89" s="218" t="s">
        <v>700</v>
      </c>
    </row>
    <row r="90" s="2" customFormat="1">
      <c r="A90" s="40"/>
      <c r="B90" s="41"/>
      <c r="C90" s="42"/>
      <c r="D90" s="220" t="s">
        <v>170</v>
      </c>
      <c r="E90" s="42"/>
      <c r="F90" s="221" t="s">
        <v>187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170</v>
      </c>
      <c r="AU90" s="19" t="s">
        <v>84</v>
      </c>
    </row>
    <row r="91" s="13" customFormat="1">
      <c r="A91" s="13"/>
      <c r="B91" s="227"/>
      <c r="C91" s="228"/>
      <c r="D91" s="225" t="s">
        <v>181</v>
      </c>
      <c r="E91" s="229" t="s">
        <v>28</v>
      </c>
      <c r="F91" s="230" t="s">
        <v>114</v>
      </c>
      <c r="G91" s="228"/>
      <c r="H91" s="231">
        <v>64</v>
      </c>
      <c r="I91" s="232"/>
      <c r="J91" s="228"/>
      <c r="K91" s="228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181</v>
      </c>
      <c r="AU91" s="237" t="s">
        <v>84</v>
      </c>
      <c r="AV91" s="13" t="s">
        <v>84</v>
      </c>
      <c r="AW91" s="13" t="s">
        <v>35</v>
      </c>
      <c r="AX91" s="13" t="s">
        <v>82</v>
      </c>
      <c r="AY91" s="237" t="s">
        <v>160</v>
      </c>
    </row>
    <row r="92" s="12" customFormat="1" ht="22.8" customHeight="1">
      <c r="A92" s="12"/>
      <c r="B92" s="191"/>
      <c r="C92" s="192"/>
      <c r="D92" s="193" t="s">
        <v>73</v>
      </c>
      <c r="E92" s="205" t="s">
        <v>192</v>
      </c>
      <c r="F92" s="205" t="s">
        <v>193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SUM(P93:P120)</f>
        <v>0</v>
      </c>
      <c r="Q92" s="199"/>
      <c r="R92" s="200">
        <f>SUM(R93:R120)</f>
        <v>0</v>
      </c>
      <c r="S92" s="199"/>
      <c r="T92" s="201">
        <f>SUM(T93:T120)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82</v>
      </c>
      <c r="AT92" s="203" t="s">
        <v>73</v>
      </c>
      <c r="AU92" s="203" t="s">
        <v>82</v>
      </c>
      <c r="AY92" s="202" t="s">
        <v>160</v>
      </c>
      <c r="BK92" s="204">
        <f>SUM(BK93:BK120)</f>
        <v>0</v>
      </c>
    </row>
    <row r="93" s="2" customFormat="1" ht="37.8" customHeight="1">
      <c r="A93" s="40"/>
      <c r="B93" s="41"/>
      <c r="C93" s="207" t="s">
        <v>84</v>
      </c>
      <c r="D93" s="207" t="s">
        <v>163</v>
      </c>
      <c r="E93" s="208" t="s">
        <v>701</v>
      </c>
      <c r="F93" s="209" t="s">
        <v>702</v>
      </c>
      <c r="G93" s="210" t="s">
        <v>196</v>
      </c>
      <c r="H93" s="211">
        <v>341.10000000000002</v>
      </c>
      <c r="I93" s="212"/>
      <c r="J93" s="213">
        <f>ROUND(I93*H93,2)</f>
        <v>0</v>
      </c>
      <c r="K93" s="209" t="s">
        <v>167</v>
      </c>
      <c r="L93" s="46"/>
      <c r="M93" s="214" t="s">
        <v>28</v>
      </c>
      <c r="N93" s="215" t="s">
        <v>45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168</v>
      </c>
      <c r="AT93" s="218" t="s">
        <v>163</v>
      </c>
      <c r="AU93" s="218" t="s">
        <v>84</v>
      </c>
      <c r="AY93" s="19" t="s">
        <v>160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82</v>
      </c>
      <c r="BK93" s="219">
        <f>ROUND(I93*H93,2)</f>
        <v>0</v>
      </c>
      <c r="BL93" s="19" t="s">
        <v>168</v>
      </c>
      <c r="BM93" s="218" t="s">
        <v>703</v>
      </c>
    </row>
    <row r="94" s="2" customFormat="1">
      <c r="A94" s="40"/>
      <c r="B94" s="41"/>
      <c r="C94" s="42"/>
      <c r="D94" s="220" t="s">
        <v>170</v>
      </c>
      <c r="E94" s="42"/>
      <c r="F94" s="221" t="s">
        <v>704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170</v>
      </c>
      <c r="AU94" s="19" t="s">
        <v>84</v>
      </c>
    </row>
    <row r="95" s="14" customFormat="1">
      <c r="A95" s="14"/>
      <c r="B95" s="238"/>
      <c r="C95" s="239"/>
      <c r="D95" s="225" t="s">
        <v>181</v>
      </c>
      <c r="E95" s="240" t="s">
        <v>28</v>
      </c>
      <c r="F95" s="241" t="s">
        <v>188</v>
      </c>
      <c r="G95" s="239"/>
      <c r="H95" s="240" t="s">
        <v>28</v>
      </c>
      <c r="I95" s="242"/>
      <c r="J95" s="239"/>
      <c r="K95" s="239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181</v>
      </c>
      <c r="AU95" s="247" t="s">
        <v>84</v>
      </c>
      <c r="AV95" s="14" t="s">
        <v>82</v>
      </c>
      <c r="AW95" s="14" t="s">
        <v>35</v>
      </c>
      <c r="AX95" s="14" t="s">
        <v>74</v>
      </c>
      <c r="AY95" s="247" t="s">
        <v>160</v>
      </c>
    </row>
    <row r="96" s="14" customFormat="1">
      <c r="A96" s="14"/>
      <c r="B96" s="238"/>
      <c r="C96" s="239"/>
      <c r="D96" s="225" t="s">
        <v>181</v>
      </c>
      <c r="E96" s="240" t="s">
        <v>28</v>
      </c>
      <c r="F96" s="241" t="s">
        <v>189</v>
      </c>
      <c r="G96" s="239"/>
      <c r="H96" s="240" t="s">
        <v>28</v>
      </c>
      <c r="I96" s="242"/>
      <c r="J96" s="239"/>
      <c r="K96" s="239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181</v>
      </c>
      <c r="AU96" s="247" t="s">
        <v>84</v>
      </c>
      <c r="AV96" s="14" t="s">
        <v>82</v>
      </c>
      <c r="AW96" s="14" t="s">
        <v>35</v>
      </c>
      <c r="AX96" s="14" t="s">
        <v>74</v>
      </c>
      <c r="AY96" s="247" t="s">
        <v>160</v>
      </c>
    </row>
    <row r="97" s="13" customFormat="1">
      <c r="A97" s="13"/>
      <c r="B97" s="227"/>
      <c r="C97" s="228"/>
      <c r="D97" s="225" t="s">
        <v>181</v>
      </c>
      <c r="E97" s="229" t="s">
        <v>705</v>
      </c>
      <c r="F97" s="230" t="s">
        <v>706</v>
      </c>
      <c r="G97" s="228"/>
      <c r="H97" s="231">
        <v>222.68000000000001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181</v>
      </c>
      <c r="AU97" s="237" t="s">
        <v>84</v>
      </c>
      <c r="AV97" s="13" t="s">
        <v>84</v>
      </c>
      <c r="AW97" s="13" t="s">
        <v>35</v>
      </c>
      <c r="AX97" s="13" t="s">
        <v>74</v>
      </c>
      <c r="AY97" s="237" t="s">
        <v>160</v>
      </c>
    </row>
    <row r="98" s="13" customFormat="1">
      <c r="A98" s="13"/>
      <c r="B98" s="227"/>
      <c r="C98" s="228"/>
      <c r="D98" s="225" t="s">
        <v>181</v>
      </c>
      <c r="E98" s="229" t="s">
        <v>28</v>
      </c>
      <c r="F98" s="230" t="s">
        <v>707</v>
      </c>
      <c r="G98" s="228"/>
      <c r="H98" s="231">
        <v>22.620000000000001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181</v>
      </c>
      <c r="AU98" s="237" t="s">
        <v>84</v>
      </c>
      <c r="AV98" s="13" t="s">
        <v>84</v>
      </c>
      <c r="AW98" s="13" t="s">
        <v>35</v>
      </c>
      <c r="AX98" s="13" t="s">
        <v>74</v>
      </c>
      <c r="AY98" s="237" t="s">
        <v>160</v>
      </c>
    </row>
    <row r="99" s="13" customFormat="1">
      <c r="A99" s="13"/>
      <c r="B99" s="227"/>
      <c r="C99" s="228"/>
      <c r="D99" s="225" t="s">
        <v>181</v>
      </c>
      <c r="E99" s="229" t="s">
        <v>28</v>
      </c>
      <c r="F99" s="230" t="s">
        <v>708</v>
      </c>
      <c r="G99" s="228"/>
      <c r="H99" s="231">
        <v>1.3999999999999999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181</v>
      </c>
      <c r="AU99" s="237" t="s">
        <v>84</v>
      </c>
      <c r="AV99" s="13" t="s">
        <v>84</v>
      </c>
      <c r="AW99" s="13" t="s">
        <v>35</v>
      </c>
      <c r="AX99" s="13" t="s">
        <v>74</v>
      </c>
      <c r="AY99" s="237" t="s">
        <v>160</v>
      </c>
    </row>
    <row r="100" s="13" customFormat="1">
      <c r="A100" s="13"/>
      <c r="B100" s="227"/>
      <c r="C100" s="228"/>
      <c r="D100" s="225" t="s">
        <v>181</v>
      </c>
      <c r="E100" s="229" t="s">
        <v>28</v>
      </c>
      <c r="F100" s="230" t="s">
        <v>709</v>
      </c>
      <c r="G100" s="228"/>
      <c r="H100" s="231">
        <v>94.400000000000006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181</v>
      </c>
      <c r="AU100" s="237" t="s">
        <v>84</v>
      </c>
      <c r="AV100" s="13" t="s">
        <v>84</v>
      </c>
      <c r="AW100" s="13" t="s">
        <v>35</v>
      </c>
      <c r="AX100" s="13" t="s">
        <v>74</v>
      </c>
      <c r="AY100" s="237" t="s">
        <v>160</v>
      </c>
    </row>
    <row r="101" s="15" customFormat="1">
      <c r="A101" s="15"/>
      <c r="B101" s="248"/>
      <c r="C101" s="249"/>
      <c r="D101" s="225" t="s">
        <v>181</v>
      </c>
      <c r="E101" s="250" t="s">
        <v>691</v>
      </c>
      <c r="F101" s="251" t="s">
        <v>233</v>
      </c>
      <c r="G101" s="249"/>
      <c r="H101" s="252">
        <v>341.10000000000002</v>
      </c>
      <c r="I101" s="253"/>
      <c r="J101" s="249"/>
      <c r="K101" s="249"/>
      <c r="L101" s="254"/>
      <c r="M101" s="255"/>
      <c r="N101" s="256"/>
      <c r="O101" s="256"/>
      <c r="P101" s="256"/>
      <c r="Q101" s="256"/>
      <c r="R101" s="256"/>
      <c r="S101" s="256"/>
      <c r="T101" s="257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8" t="s">
        <v>181</v>
      </c>
      <c r="AU101" s="258" t="s">
        <v>84</v>
      </c>
      <c r="AV101" s="15" t="s">
        <v>168</v>
      </c>
      <c r="AW101" s="15" t="s">
        <v>35</v>
      </c>
      <c r="AX101" s="15" t="s">
        <v>82</v>
      </c>
      <c r="AY101" s="258" t="s">
        <v>160</v>
      </c>
    </row>
    <row r="102" s="2" customFormat="1" ht="62.7" customHeight="1">
      <c r="A102" s="40"/>
      <c r="B102" s="41"/>
      <c r="C102" s="207" t="s">
        <v>201</v>
      </c>
      <c r="D102" s="207" t="s">
        <v>163</v>
      </c>
      <c r="E102" s="208" t="s">
        <v>207</v>
      </c>
      <c r="F102" s="209" t="s">
        <v>208</v>
      </c>
      <c r="G102" s="210" t="s">
        <v>196</v>
      </c>
      <c r="H102" s="211">
        <v>157.54900000000001</v>
      </c>
      <c r="I102" s="212"/>
      <c r="J102" s="213">
        <f>ROUND(I102*H102,2)</f>
        <v>0</v>
      </c>
      <c r="K102" s="209" t="s">
        <v>167</v>
      </c>
      <c r="L102" s="46"/>
      <c r="M102" s="214" t="s">
        <v>28</v>
      </c>
      <c r="N102" s="215" t="s">
        <v>45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168</v>
      </c>
      <c r="AT102" s="218" t="s">
        <v>163</v>
      </c>
      <c r="AU102" s="218" t="s">
        <v>84</v>
      </c>
      <c r="AY102" s="19" t="s">
        <v>160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82</v>
      </c>
      <c r="BK102" s="219">
        <f>ROUND(I102*H102,2)</f>
        <v>0</v>
      </c>
      <c r="BL102" s="19" t="s">
        <v>168</v>
      </c>
      <c r="BM102" s="218" t="s">
        <v>710</v>
      </c>
    </row>
    <row r="103" s="2" customFormat="1">
      <c r="A103" s="40"/>
      <c r="B103" s="41"/>
      <c r="C103" s="42"/>
      <c r="D103" s="220" t="s">
        <v>170</v>
      </c>
      <c r="E103" s="42"/>
      <c r="F103" s="221" t="s">
        <v>210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7"/>
      <c r="C104" s="228"/>
      <c r="D104" s="225" t="s">
        <v>181</v>
      </c>
      <c r="E104" s="229" t="s">
        <v>28</v>
      </c>
      <c r="F104" s="230" t="s">
        <v>691</v>
      </c>
      <c r="G104" s="228"/>
      <c r="H104" s="231">
        <v>341.10000000000002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181</v>
      </c>
      <c r="AU104" s="237" t="s">
        <v>84</v>
      </c>
      <c r="AV104" s="13" t="s">
        <v>84</v>
      </c>
      <c r="AW104" s="13" t="s">
        <v>35</v>
      </c>
      <c r="AX104" s="13" t="s">
        <v>74</v>
      </c>
      <c r="AY104" s="237" t="s">
        <v>160</v>
      </c>
    </row>
    <row r="105" s="13" customFormat="1">
      <c r="A105" s="13"/>
      <c r="B105" s="227"/>
      <c r="C105" s="228"/>
      <c r="D105" s="225" t="s">
        <v>181</v>
      </c>
      <c r="E105" s="229" t="s">
        <v>28</v>
      </c>
      <c r="F105" s="230" t="s">
        <v>711</v>
      </c>
      <c r="G105" s="228"/>
      <c r="H105" s="231">
        <v>-183.55099999999999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181</v>
      </c>
      <c r="AU105" s="237" t="s">
        <v>84</v>
      </c>
      <c r="AV105" s="13" t="s">
        <v>84</v>
      </c>
      <c r="AW105" s="13" t="s">
        <v>35</v>
      </c>
      <c r="AX105" s="13" t="s">
        <v>74</v>
      </c>
      <c r="AY105" s="237" t="s">
        <v>160</v>
      </c>
    </row>
    <row r="106" s="15" customFormat="1">
      <c r="A106" s="15"/>
      <c r="B106" s="248"/>
      <c r="C106" s="249"/>
      <c r="D106" s="225" t="s">
        <v>181</v>
      </c>
      <c r="E106" s="250" t="s">
        <v>696</v>
      </c>
      <c r="F106" s="251" t="s">
        <v>233</v>
      </c>
      <c r="G106" s="249"/>
      <c r="H106" s="252">
        <v>157.54900000000001</v>
      </c>
      <c r="I106" s="253"/>
      <c r="J106" s="249"/>
      <c r="K106" s="249"/>
      <c r="L106" s="254"/>
      <c r="M106" s="255"/>
      <c r="N106" s="256"/>
      <c r="O106" s="256"/>
      <c r="P106" s="256"/>
      <c r="Q106" s="256"/>
      <c r="R106" s="256"/>
      <c r="S106" s="256"/>
      <c r="T106" s="257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8" t="s">
        <v>181</v>
      </c>
      <c r="AU106" s="258" t="s">
        <v>84</v>
      </c>
      <c r="AV106" s="15" t="s">
        <v>168</v>
      </c>
      <c r="AW106" s="15" t="s">
        <v>35</v>
      </c>
      <c r="AX106" s="15" t="s">
        <v>82</v>
      </c>
      <c r="AY106" s="258" t="s">
        <v>160</v>
      </c>
    </row>
    <row r="107" s="2" customFormat="1" ht="44.25" customHeight="1">
      <c r="A107" s="40"/>
      <c r="B107" s="41"/>
      <c r="C107" s="207" t="s">
        <v>168</v>
      </c>
      <c r="D107" s="207" t="s">
        <v>163</v>
      </c>
      <c r="E107" s="208" t="s">
        <v>216</v>
      </c>
      <c r="F107" s="209" t="s">
        <v>217</v>
      </c>
      <c r="G107" s="210" t="s">
        <v>218</v>
      </c>
      <c r="H107" s="211">
        <v>283.58800000000002</v>
      </c>
      <c r="I107" s="212"/>
      <c r="J107" s="213">
        <f>ROUND(I107*H107,2)</f>
        <v>0</v>
      </c>
      <c r="K107" s="209" t="s">
        <v>167</v>
      </c>
      <c r="L107" s="46"/>
      <c r="M107" s="214" t="s">
        <v>28</v>
      </c>
      <c r="N107" s="215" t="s">
        <v>45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168</v>
      </c>
      <c r="AT107" s="218" t="s">
        <v>163</v>
      </c>
      <c r="AU107" s="218" t="s">
        <v>84</v>
      </c>
      <c r="AY107" s="19" t="s">
        <v>160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82</v>
      </c>
      <c r="BK107" s="219">
        <f>ROUND(I107*H107,2)</f>
        <v>0</v>
      </c>
      <c r="BL107" s="19" t="s">
        <v>168</v>
      </c>
      <c r="BM107" s="218" t="s">
        <v>712</v>
      </c>
    </row>
    <row r="108" s="2" customFormat="1">
      <c r="A108" s="40"/>
      <c r="B108" s="41"/>
      <c r="C108" s="42"/>
      <c r="D108" s="220" t="s">
        <v>170</v>
      </c>
      <c r="E108" s="42"/>
      <c r="F108" s="221" t="s">
        <v>220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13" customFormat="1">
      <c r="A109" s="13"/>
      <c r="B109" s="227"/>
      <c r="C109" s="228"/>
      <c r="D109" s="225" t="s">
        <v>181</v>
      </c>
      <c r="E109" s="229" t="s">
        <v>28</v>
      </c>
      <c r="F109" s="230" t="s">
        <v>713</v>
      </c>
      <c r="G109" s="228"/>
      <c r="H109" s="231">
        <v>283.58800000000002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181</v>
      </c>
      <c r="AU109" s="237" t="s">
        <v>84</v>
      </c>
      <c r="AV109" s="13" t="s">
        <v>84</v>
      </c>
      <c r="AW109" s="13" t="s">
        <v>35</v>
      </c>
      <c r="AX109" s="13" t="s">
        <v>82</v>
      </c>
      <c r="AY109" s="237" t="s">
        <v>160</v>
      </c>
    </row>
    <row r="110" s="2" customFormat="1" ht="37.8" customHeight="1">
      <c r="A110" s="40"/>
      <c r="B110" s="41"/>
      <c r="C110" s="207" t="s">
        <v>272</v>
      </c>
      <c r="D110" s="207" t="s">
        <v>163</v>
      </c>
      <c r="E110" s="208" t="s">
        <v>223</v>
      </c>
      <c r="F110" s="209" t="s">
        <v>224</v>
      </c>
      <c r="G110" s="210" t="s">
        <v>196</v>
      </c>
      <c r="H110" s="211">
        <v>157.54900000000001</v>
      </c>
      <c r="I110" s="212"/>
      <c r="J110" s="213">
        <f>ROUND(I110*H110,2)</f>
        <v>0</v>
      </c>
      <c r="K110" s="209" t="s">
        <v>167</v>
      </c>
      <c r="L110" s="46"/>
      <c r="M110" s="214" t="s">
        <v>28</v>
      </c>
      <c r="N110" s="215" t="s">
        <v>45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168</v>
      </c>
      <c r="AT110" s="218" t="s">
        <v>163</v>
      </c>
      <c r="AU110" s="218" t="s">
        <v>84</v>
      </c>
      <c r="AY110" s="19" t="s">
        <v>160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82</v>
      </c>
      <c r="BK110" s="219">
        <f>ROUND(I110*H110,2)</f>
        <v>0</v>
      </c>
      <c r="BL110" s="19" t="s">
        <v>168</v>
      </c>
      <c r="BM110" s="218" t="s">
        <v>714</v>
      </c>
    </row>
    <row r="111" s="2" customFormat="1">
      <c r="A111" s="40"/>
      <c r="B111" s="41"/>
      <c r="C111" s="42"/>
      <c r="D111" s="220" t="s">
        <v>170</v>
      </c>
      <c r="E111" s="42"/>
      <c r="F111" s="221" t="s">
        <v>226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13" customFormat="1">
      <c r="A112" s="13"/>
      <c r="B112" s="227"/>
      <c r="C112" s="228"/>
      <c r="D112" s="225" t="s">
        <v>181</v>
      </c>
      <c r="E112" s="229" t="s">
        <v>28</v>
      </c>
      <c r="F112" s="230" t="s">
        <v>696</v>
      </c>
      <c r="G112" s="228"/>
      <c r="H112" s="231">
        <v>157.54900000000001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181</v>
      </c>
      <c r="AU112" s="237" t="s">
        <v>84</v>
      </c>
      <c r="AV112" s="13" t="s">
        <v>84</v>
      </c>
      <c r="AW112" s="13" t="s">
        <v>35</v>
      </c>
      <c r="AX112" s="13" t="s">
        <v>82</v>
      </c>
      <c r="AY112" s="237" t="s">
        <v>160</v>
      </c>
    </row>
    <row r="113" s="2" customFormat="1" ht="33" customHeight="1">
      <c r="A113" s="40"/>
      <c r="B113" s="41"/>
      <c r="C113" s="207" t="s">
        <v>715</v>
      </c>
      <c r="D113" s="207" t="s">
        <v>163</v>
      </c>
      <c r="E113" s="208" t="s">
        <v>235</v>
      </c>
      <c r="F113" s="209" t="s">
        <v>236</v>
      </c>
      <c r="G113" s="210" t="s">
        <v>166</v>
      </c>
      <c r="H113" s="211">
        <v>592.10000000000002</v>
      </c>
      <c r="I113" s="212"/>
      <c r="J113" s="213">
        <f>ROUND(I113*H113,2)</f>
        <v>0</v>
      </c>
      <c r="K113" s="209" t="s">
        <v>167</v>
      </c>
      <c r="L113" s="46"/>
      <c r="M113" s="214" t="s">
        <v>28</v>
      </c>
      <c r="N113" s="215" t="s">
        <v>45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168</v>
      </c>
      <c r="AT113" s="218" t="s">
        <v>163</v>
      </c>
      <c r="AU113" s="218" t="s">
        <v>84</v>
      </c>
      <c r="AY113" s="19" t="s">
        <v>160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168</v>
      </c>
      <c r="BM113" s="218" t="s">
        <v>716</v>
      </c>
    </row>
    <row r="114" s="2" customFormat="1">
      <c r="A114" s="40"/>
      <c r="B114" s="41"/>
      <c r="C114" s="42"/>
      <c r="D114" s="220" t="s">
        <v>170</v>
      </c>
      <c r="E114" s="42"/>
      <c r="F114" s="221" t="s">
        <v>238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14" customFormat="1">
      <c r="A115" s="14"/>
      <c r="B115" s="238"/>
      <c r="C115" s="239"/>
      <c r="D115" s="225" t="s">
        <v>181</v>
      </c>
      <c r="E115" s="240" t="s">
        <v>28</v>
      </c>
      <c r="F115" s="241" t="s">
        <v>188</v>
      </c>
      <c r="G115" s="239"/>
      <c r="H115" s="240" t="s">
        <v>28</v>
      </c>
      <c r="I115" s="242"/>
      <c r="J115" s="239"/>
      <c r="K115" s="239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181</v>
      </c>
      <c r="AU115" s="247" t="s">
        <v>84</v>
      </c>
      <c r="AV115" s="14" t="s">
        <v>82</v>
      </c>
      <c r="AW115" s="14" t="s">
        <v>35</v>
      </c>
      <c r="AX115" s="14" t="s">
        <v>74</v>
      </c>
      <c r="AY115" s="247" t="s">
        <v>160</v>
      </c>
    </row>
    <row r="116" s="14" customFormat="1">
      <c r="A116" s="14"/>
      <c r="B116" s="238"/>
      <c r="C116" s="239"/>
      <c r="D116" s="225" t="s">
        <v>181</v>
      </c>
      <c r="E116" s="240" t="s">
        <v>28</v>
      </c>
      <c r="F116" s="241" t="s">
        <v>189</v>
      </c>
      <c r="G116" s="239"/>
      <c r="H116" s="240" t="s">
        <v>28</v>
      </c>
      <c r="I116" s="242"/>
      <c r="J116" s="239"/>
      <c r="K116" s="239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181</v>
      </c>
      <c r="AU116" s="247" t="s">
        <v>84</v>
      </c>
      <c r="AV116" s="14" t="s">
        <v>82</v>
      </c>
      <c r="AW116" s="14" t="s">
        <v>35</v>
      </c>
      <c r="AX116" s="14" t="s">
        <v>74</v>
      </c>
      <c r="AY116" s="247" t="s">
        <v>160</v>
      </c>
    </row>
    <row r="117" s="13" customFormat="1">
      <c r="A117" s="13"/>
      <c r="B117" s="227"/>
      <c r="C117" s="228"/>
      <c r="D117" s="225" t="s">
        <v>181</v>
      </c>
      <c r="E117" s="229" t="s">
        <v>28</v>
      </c>
      <c r="F117" s="230" t="s">
        <v>717</v>
      </c>
      <c r="G117" s="228"/>
      <c r="H117" s="231">
        <v>113.09999999999999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181</v>
      </c>
      <c r="AU117" s="237" t="s">
        <v>84</v>
      </c>
      <c r="AV117" s="13" t="s">
        <v>84</v>
      </c>
      <c r="AW117" s="13" t="s">
        <v>35</v>
      </c>
      <c r="AX117" s="13" t="s">
        <v>74</v>
      </c>
      <c r="AY117" s="237" t="s">
        <v>160</v>
      </c>
    </row>
    <row r="118" s="13" customFormat="1">
      <c r="A118" s="13"/>
      <c r="B118" s="227"/>
      <c r="C118" s="228"/>
      <c r="D118" s="225" t="s">
        <v>181</v>
      </c>
      <c r="E118" s="229" t="s">
        <v>28</v>
      </c>
      <c r="F118" s="230" t="s">
        <v>718</v>
      </c>
      <c r="G118" s="228"/>
      <c r="H118" s="231">
        <v>7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181</v>
      </c>
      <c r="AU118" s="237" t="s">
        <v>84</v>
      </c>
      <c r="AV118" s="13" t="s">
        <v>84</v>
      </c>
      <c r="AW118" s="13" t="s">
        <v>35</v>
      </c>
      <c r="AX118" s="13" t="s">
        <v>74</v>
      </c>
      <c r="AY118" s="237" t="s">
        <v>160</v>
      </c>
    </row>
    <row r="119" s="13" customFormat="1">
      <c r="A119" s="13"/>
      <c r="B119" s="227"/>
      <c r="C119" s="228"/>
      <c r="D119" s="225" t="s">
        <v>181</v>
      </c>
      <c r="E119" s="229" t="s">
        <v>28</v>
      </c>
      <c r="F119" s="230" t="s">
        <v>719</v>
      </c>
      <c r="G119" s="228"/>
      <c r="H119" s="231">
        <v>472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181</v>
      </c>
      <c r="AU119" s="237" t="s">
        <v>84</v>
      </c>
      <c r="AV119" s="13" t="s">
        <v>84</v>
      </c>
      <c r="AW119" s="13" t="s">
        <v>35</v>
      </c>
      <c r="AX119" s="13" t="s">
        <v>74</v>
      </c>
      <c r="AY119" s="237" t="s">
        <v>160</v>
      </c>
    </row>
    <row r="120" s="15" customFormat="1">
      <c r="A120" s="15"/>
      <c r="B120" s="248"/>
      <c r="C120" s="249"/>
      <c r="D120" s="225" t="s">
        <v>181</v>
      </c>
      <c r="E120" s="250" t="s">
        <v>693</v>
      </c>
      <c r="F120" s="251" t="s">
        <v>233</v>
      </c>
      <c r="G120" s="249"/>
      <c r="H120" s="252">
        <v>592.10000000000002</v>
      </c>
      <c r="I120" s="253"/>
      <c r="J120" s="249"/>
      <c r="K120" s="249"/>
      <c r="L120" s="254"/>
      <c r="M120" s="255"/>
      <c r="N120" s="256"/>
      <c r="O120" s="256"/>
      <c r="P120" s="256"/>
      <c r="Q120" s="256"/>
      <c r="R120" s="256"/>
      <c r="S120" s="256"/>
      <c r="T120" s="25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8" t="s">
        <v>181</v>
      </c>
      <c r="AU120" s="258" t="s">
        <v>84</v>
      </c>
      <c r="AV120" s="15" t="s">
        <v>168</v>
      </c>
      <c r="AW120" s="15" t="s">
        <v>35</v>
      </c>
      <c r="AX120" s="15" t="s">
        <v>82</v>
      </c>
      <c r="AY120" s="258" t="s">
        <v>160</v>
      </c>
    </row>
    <row r="121" s="12" customFormat="1" ht="22.8" customHeight="1">
      <c r="A121" s="12"/>
      <c r="B121" s="191"/>
      <c r="C121" s="192"/>
      <c r="D121" s="193" t="s">
        <v>73</v>
      </c>
      <c r="E121" s="205" t="s">
        <v>272</v>
      </c>
      <c r="F121" s="205" t="s">
        <v>273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SUM(P122:P149)</f>
        <v>0</v>
      </c>
      <c r="Q121" s="199"/>
      <c r="R121" s="200">
        <f>SUM(R122:R149)</f>
        <v>905.54418400000009</v>
      </c>
      <c r="S121" s="199"/>
      <c r="T121" s="201">
        <f>SUM(T122:T149)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82</v>
      </c>
      <c r="AT121" s="203" t="s">
        <v>73</v>
      </c>
      <c r="AU121" s="203" t="s">
        <v>82</v>
      </c>
      <c r="AY121" s="202" t="s">
        <v>160</v>
      </c>
      <c r="BK121" s="204">
        <f>SUM(BK122:BK149)</f>
        <v>0</v>
      </c>
    </row>
    <row r="122" s="2" customFormat="1" ht="33" customHeight="1">
      <c r="A122" s="40"/>
      <c r="B122" s="41"/>
      <c r="C122" s="207" t="s">
        <v>720</v>
      </c>
      <c r="D122" s="207" t="s">
        <v>163</v>
      </c>
      <c r="E122" s="208" t="s">
        <v>275</v>
      </c>
      <c r="F122" s="209" t="s">
        <v>276</v>
      </c>
      <c r="G122" s="210" t="s">
        <v>166</v>
      </c>
      <c r="H122" s="211">
        <v>1113.4000000000001</v>
      </c>
      <c r="I122" s="212"/>
      <c r="J122" s="213">
        <f>ROUND(I122*H122,2)</f>
        <v>0</v>
      </c>
      <c r="K122" s="209" t="s">
        <v>28</v>
      </c>
      <c r="L122" s="46"/>
      <c r="M122" s="214" t="s">
        <v>28</v>
      </c>
      <c r="N122" s="215" t="s">
        <v>45</v>
      </c>
      <c r="O122" s="86"/>
      <c r="P122" s="216">
        <f>O122*H122</f>
        <v>0</v>
      </c>
      <c r="Q122" s="216">
        <v>0.34499999999999997</v>
      </c>
      <c r="R122" s="216">
        <f>Q122*H122</f>
        <v>384.12299999999999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168</v>
      </c>
      <c r="AT122" s="218" t="s">
        <v>163</v>
      </c>
      <c r="AU122" s="218" t="s">
        <v>84</v>
      </c>
      <c r="AY122" s="19" t="s">
        <v>160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82</v>
      </c>
      <c r="BK122" s="219">
        <f>ROUND(I122*H122,2)</f>
        <v>0</v>
      </c>
      <c r="BL122" s="19" t="s">
        <v>168</v>
      </c>
      <c r="BM122" s="218" t="s">
        <v>721</v>
      </c>
    </row>
    <row r="123" s="14" customFormat="1">
      <c r="A123" s="14"/>
      <c r="B123" s="238"/>
      <c r="C123" s="239"/>
      <c r="D123" s="225" t="s">
        <v>181</v>
      </c>
      <c r="E123" s="240" t="s">
        <v>28</v>
      </c>
      <c r="F123" s="241" t="s">
        <v>188</v>
      </c>
      <c r="G123" s="239"/>
      <c r="H123" s="240" t="s">
        <v>28</v>
      </c>
      <c r="I123" s="242"/>
      <c r="J123" s="239"/>
      <c r="K123" s="239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181</v>
      </c>
      <c r="AU123" s="247" t="s">
        <v>84</v>
      </c>
      <c r="AV123" s="14" t="s">
        <v>82</v>
      </c>
      <c r="AW123" s="14" t="s">
        <v>35</v>
      </c>
      <c r="AX123" s="14" t="s">
        <v>74</v>
      </c>
      <c r="AY123" s="247" t="s">
        <v>160</v>
      </c>
    </row>
    <row r="124" s="14" customFormat="1">
      <c r="A124" s="14"/>
      <c r="B124" s="238"/>
      <c r="C124" s="239"/>
      <c r="D124" s="225" t="s">
        <v>181</v>
      </c>
      <c r="E124" s="240" t="s">
        <v>28</v>
      </c>
      <c r="F124" s="241" t="s">
        <v>189</v>
      </c>
      <c r="G124" s="239"/>
      <c r="H124" s="240" t="s">
        <v>28</v>
      </c>
      <c r="I124" s="242"/>
      <c r="J124" s="239"/>
      <c r="K124" s="239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181</v>
      </c>
      <c r="AU124" s="247" t="s">
        <v>84</v>
      </c>
      <c r="AV124" s="14" t="s">
        <v>82</v>
      </c>
      <c r="AW124" s="14" t="s">
        <v>35</v>
      </c>
      <c r="AX124" s="14" t="s">
        <v>74</v>
      </c>
      <c r="AY124" s="247" t="s">
        <v>160</v>
      </c>
    </row>
    <row r="125" s="13" customFormat="1">
      <c r="A125" s="13"/>
      <c r="B125" s="227"/>
      <c r="C125" s="228"/>
      <c r="D125" s="225" t="s">
        <v>181</v>
      </c>
      <c r="E125" s="229" t="s">
        <v>582</v>
      </c>
      <c r="F125" s="230" t="s">
        <v>695</v>
      </c>
      <c r="G125" s="228"/>
      <c r="H125" s="231">
        <v>1113.4000000000001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82</v>
      </c>
      <c r="AY125" s="237" t="s">
        <v>160</v>
      </c>
    </row>
    <row r="126" s="2" customFormat="1" ht="33" customHeight="1">
      <c r="A126" s="40"/>
      <c r="B126" s="41"/>
      <c r="C126" s="207" t="s">
        <v>261</v>
      </c>
      <c r="D126" s="207" t="s">
        <v>163</v>
      </c>
      <c r="E126" s="208" t="s">
        <v>722</v>
      </c>
      <c r="F126" s="209" t="s">
        <v>723</v>
      </c>
      <c r="G126" s="210" t="s">
        <v>166</v>
      </c>
      <c r="H126" s="211">
        <v>592.10000000000002</v>
      </c>
      <c r="I126" s="212"/>
      <c r="J126" s="213">
        <f>ROUND(I126*H126,2)</f>
        <v>0</v>
      </c>
      <c r="K126" s="209" t="s">
        <v>28</v>
      </c>
      <c r="L126" s="46"/>
      <c r="M126" s="214" t="s">
        <v>28</v>
      </c>
      <c r="N126" s="215" t="s">
        <v>45</v>
      </c>
      <c r="O126" s="86"/>
      <c r="P126" s="216">
        <f>O126*H126</f>
        <v>0</v>
      </c>
      <c r="Q126" s="216">
        <v>0.34499999999999997</v>
      </c>
      <c r="R126" s="216">
        <f>Q126*H126</f>
        <v>204.27449999999999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168</v>
      </c>
      <c r="AT126" s="218" t="s">
        <v>163</v>
      </c>
      <c r="AU126" s="218" t="s">
        <v>84</v>
      </c>
      <c r="AY126" s="19" t="s">
        <v>160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168</v>
      </c>
      <c r="BM126" s="218" t="s">
        <v>724</v>
      </c>
    </row>
    <row r="127" s="13" customFormat="1">
      <c r="A127" s="13"/>
      <c r="B127" s="227"/>
      <c r="C127" s="228"/>
      <c r="D127" s="225" t="s">
        <v>181</v>
      </c>
      <c r="E127" s="229" t="s">
        <v>28</v>
      </c>
      <c r="F127" s="230" t="s">
        <v>693</v>
      </c>
      <c r="G127" s="228"/>
      <c r="H127" s="231">
        <v>592.10000000000002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181</v>
      </c>
      <c r="AU127" s="237" t="s">
        <v>84</v>
      </c>
      <c r="AV127" s="13" t="s">
        <v>84</v>
      </c>
      <c r="AW127" s="13" t="s">
        <v>35</v>
      </c>
      <c r="AX127" s="13" t="s">
        <v>82</v>
      </c>
      <c r="AY127" s="237" t="s">
        <v>160</v>
      </c>
    </row>
    <row r="128" s="2" customFormat="1" ht="24.15" customHeight="1">
      <c r="A128" s="40"/>
      <c r="B128" s="41"/>
      <c r="C128" s="207" t="s">
        <v>352</v>
      </c>
      <c r="D128" s="207" t="s">
        <v>163</v>
      </c>
      <c r="E128" s="208" t="s">
        <v>297</v>
      </c>
      <c r="F128" s="209" t="s">
        <v>298</v>
      </c>
      <c r="G128" s="210" t="s">
        <v>196</v>
      </c>
      <c r="H128" s="211">
        <v>183.55099999999999</v>
      </c>
      <c r="I128" s="212"/>
      <c r="J128" s="213">
        <f>ROUND(I128*H128,2)</f>
        <v>0</v>
      </c>
      <c r="K128" s="209" t="s">
        <v>167</v>
      </c>
      <c r="L128" s="46"/>
      <c r="M128" s="214" t="s">
        <v>28</v>
      </c>
      <c r="N128" s="215" t="s">
        <v>45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168</v>
      </c>
      <c r="AT128" s="218" t="s">
        <v>163</v>
      </c>
      <c r="AU128" s="218" t="s">
        <v>84</v>
      </c>
      <c r="AY128" s="19" t="s">
        <v>160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168</v>
      </c>
      <c r="BM128" s="218" t="s">
        <v>725</v>
      </c>
    </row>
    <row r="129" s="2" customFormat="1">
      <c r="A129" s="40"/>
      <c r="B129" s="41"/>
      <c r="C129" s="42"/>
      <c r="D129" s="220" t="s">
        <v>170</v>
      </c>
      <c r="E129" s="42"/>
      <c r="F129" s="221" t="s">
        <v>300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14" customFormat="1">
      <c r="A130" s="14"/>
      <c r="B130" s="238"/>
      <c r="C130" s="239"/>
      <c r="D130" s="225" t="s">
        <v>181</v>
      </c>
      <c r="E130" s="240" t="s">
        <v>28</v>
      </c>
      <c r="F130" s="241" t="s">
        <v>188</v>
      </c>
      <c r="G130" s="239"/>
      <c r="H130" s="240" t="s">
        <v>28</v>
      </c>
      <c r="I130" s="242"/>
      <c r="J130" s="239"/>
      <c r="K130" s="239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181</v>
      </c>
      <c r="AU130" s="247" t="s">
        <v>84</v>
      </c>
      <c r="AV130" s="14" t="s">
        <v>82</v>
      </c>
      <c r="AW130" s="14" t="s">
        <v>35</v>
      </c>
      <c r="AX130" s="14" t="s">
        <v>74</v>
      </c>
      <c r="AY130" s="247" t="s">
        <v>160</v>
      </c>
    </row>
    <row r="131" s="14" customFormat="1">
      <c r="A131" s="14"/>
      <c r="B131" s="238"/>
      <c r="C131" s="239"/>
      <c r="D131" s="225" t="s">
        <v>181</v>
      </c>
      <c r="E131" s="240" t="s">
        <v>28</v>
      </c>
      <c r="F131" s="241" t="s">
        <v>189</v>
      </c>
      <c r="G131" s="239"/>
      <c r="H131" s="240" t="s">
        <v>28</v>
      </c>
      <c r="I131" s="242"/>
      <c r="J131" s="239"/>
      <c r="K131" s="239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181</v>
      </c>
      <c r="AU131" s="247" t="s">
        <v>84</v>
      </c>
      <c r="AV131" s="14" t="s">
        <v>82</v>
      </c>
      <c r="AW131" s="14" t="s">
        <v>35</v>
      </c>
      <c r="AX131" s="14" t="s">
        <v>74</v>
      </c>
      <c r="AY131" s="247" t="s">
        <v>160</v>
      </c>
    </row>
    <row r="132" s="13" customFormat="1">
      <c r="A132" s="13"/>
      <c r="B132" s="227"/>
      <c r="C132" s="228"/>
      <c r="D132" s="225" t="s">
        <v>181</v>
      </c>
      <c r="E132" s="229" t="s">
        <v>28</v>
      </c>
      <c r="F132" s="230" t="s">
        <v>726</v>
      </c>
      <c r="G132" s="228"/>
      <c r="H132" s="231">
        <v>35.061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181</v>
      </c>
      <c r="AU132" s="237" t="s">
        <v>84</v>
      </c>
      <c r="AV132" s="13" t="s">
        <v>84</v>
      </c>
      <c r="AW132" s="13" t="s">
        <v>35</v>
      </c>
      <c r="AX132" s="13" t="s">
        <v>74</v>
      </c>
      <c r="AY132" s="237" t="s">
        <v>160</v>
      </c>
    </row>
    <row r="133" s="13" customFormat="1">
      <c r="A133" s="13"/>
      <c r="B133" s="227"/>
      <c r="C133" s="228"/>
      <c r="D133" s="225" t="s">
        <v>181</v>
      </c>
      <c r="E133" s="229" t="s">
        <v>28</v>
      </c>
      <c r="F133" s="230" t="s">
        <v>727</v>
      </c>
      <c r="G133" s="228"/>
      <c r="H133" s="231">
        <v>2.1699999999999999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181</v>
      </c>
      <c r="AU133" s="237" t="s">
        <v>84</v>
      </c>
      <c r="AV133" s="13" t="s">
        <v>84</v>
      </c>
      <c r="AW133" s="13" t="s">
        <v>35</v>
      </c>
      <c r="AX133" s="13" t="s">
        <v>74</v>
      </c>
      <c r="AY133" s="237" t="s">
        <v>160</v>
      </c>
    </row>
    <row r="134" s="13" customFormat="1">
      <c r="A134" s="13"/>
      <c r="B134" s="227"/>
      <c r="C134" s="228"/>
      <c r="D134" s="225" t="s">
        <v>181</v>
      </c>
      <c r="E134" s="229" t="s">
        <v>28</v>
      </c>
      <c r="F134" s="230" t="s">
        <v>728</v>
      </c>
      <c r="G134" s="228"/>
      <c r="H134" s="231">
        <v>146.31999999999999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181</v>
      </c>
      <c r="AU134" s="237" t="s">
        <v>84</v>
      </c>
      <c r="AV134" s="13" t="s">
        <v>84</v>
      </c>
      <c r="AW134" s="13" t="s">
        <v>35</v>
      </c>
      <c r="AX134" s="13" t="s">
        <v>74</v>
      </c>
      <c r="AY134" s="237" t="s">
        <v>160</v>
      </c>
    </row>
    <row r="135" s="15" customFormat="1">
      <c r="A135" s="15"/>
      <c r="B135" s="248"/>
      <c r="C135" s="249"/>
      <c r="D135" s="225" t="s">
        <v>181</v>
      </c>
      <c r="E135" s="250" t="s">
        <v>303</v>
      </c>
      <c r="F135" s="251" t="s">
        <v>233</v>
      </c>
      <c r="G135" s="249"/>
      <c r="H135" s="252">
        <v>183.55099999999999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181</v>
      </c>
      <c r="AU135" s="258" t="s">
        <v>84</v>
      </c>
      <c r="AV135" s="15" t="s">
        <v>168</v>
      </c>
      <c r="AW135" s="15" t="s">
        <v>35</v>
      </c>
      <c r="AX135" s="15" t="s">
        <v>82</v>
      </c>
      <c r="AY135" s="258" t="s">
        <v>160</v>
      </c>
    </row>
    <row r="136" s="2" customFormat="1" ht="78" customHeight="1">
      <c r="A136" s="40"/>
      <c r="B136" s="41"/>
      <c r="C136" s="207" t="s">
        <v>206</v>
      </c>
      <c r="D136" s="207" t="s">
        <v>163</v>
      </c>
      <c r="E136" s="208" t="s">
        <v>316</v>
      </c>
      <c r="F136" s="209" t="s">
        <v>317</v>
      </c>
      <c r="G136" s="210" t="s">
        <v>166</v>
      </c>
      <c r="H136" s="211">
        <v>1113.4000000000001</v>
      </c>
      <c r="I136" s="212"/>
      <c r="J136" s="213">
        <f>ROUND(I136*H136,2)</f>
        <v>0</v>
      </c>
      <c r="K136" s="209" t="s">
        <v>167</v>
      </c>
      <c r="L136" s="46"/>
      <c r="M136" s="214" t="s">
        <v>28</v>
      </c>
      <c r="N136" s="215" t="s">
        <v>45</v>
      </c>
      <c r="O136" s="86"/>
      <c r="P136" s="216">
        <f>O136*H136</f>
        <v>0</v>
      </c>
      <c r="Q136" s="216">
        <v>0.10362</v>
      </c>
      <c r="R136" s="216">
        <f>Q136*H136</f>
        <v>115.37050800000002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168</v>
      </c>
      <c r="AT136" s="218" t="s">
        <v>163</v>
      </c>
      <c r="AU136" s="218" t="s">
        <v>84</v>
      </c>
      <c r="AY136" s="19" t="s">
        <v>160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168</v>
      </c>
      <c r="BM136" s="218" t="s">
        <v>729</v>
      </c>
    </row>
    <row r="137" s="2" customFormat="1">
      <c r="A137" s="40"/>
      <c r="B137" s="41"/>
      <c r="C137" s="42"/>
      <c r="D137" s="220" t="s">
        <v>170</v>
      </c>
      <c r="E137" s="42"/>
      <c r="F137" s="221" t="s">
        <v>319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13" customFormat="1">
      <c r="A138" s="13"/>
      <c r="B138" s="227"/>
      <c r="C138" s="228"/>
      <c r="D138" s="225" t="s">
        <v>181</v>
      </c>
      <c r="E138" s="229" t="s">
        <v>28</v>
      </c>
      <c r="F138" s="230" t="s">
        <v>582</v>
      </c>
      <c r="G138" s="228"/>
      <c r="H138" s="231">
        <v>1113.4000000000001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181</v>
      </c>
      <c r="AU138" s="237" t="s">
        <v>84</v>
      </c>
      <c r="AV138" s="13" t="s">
        <v>84</v>
      </c>
      <c r="AW138" s="13" t="s">
        <v>35</v>
      </c>
      <c r="AX138" s="13" t="s">
        <v>82</v>
      </c>
      <c r="AY138" s="237" t="s">
        <v>160</v>
      </c>
    </row>
    <row r="139" s="2" customFormat="1" ht="21.75" customHeight="1">
      <c r="A139" s="40"/>
      <c r="B139" s="41"/>
      <c r="C139" s="259" t="s">
        <v>172</v>
      </c>
      <c r="D139" s="259" t="s">
        <v>258</v>
      </c>
      <c r="E139" s="260" t="s">
        <v>321</v>
      </c>
      <c r="F139" s="261" t="s">
        <v>322</v>
      </c>
      <c r="G139" s="262" t="s">
        <v>166</v>
      </c>
      <c r="H139" s="263">
        <v>1085.826</v>
      </c>
      <c r="I139" s="264"/>
      <c r="J139" s="265">
        <f>ROUND(I139*H139,2)</f>
        <v>0</v>
      </c>
      <c r="K139" s="261" t="s">
        <v>28</v>
      </c>
      <c r="L139" s="266"/>
      <c r="M139" s="267" t="s">
        <v>28</v>
      </c>
      <c r="N139" s="268" t="s">
        <v>45</v>
      </c>
      <c r="O139" s="86"/>
      <c r="P139" s="216">
        <f>O139*H139</f>
        <v>0</v>
      </c>
      <c r="Q139" s="216">
        <v>0.17599999999999999</v>
      </c>
      <c r="R139" s="216">
        <f>Q139*H139</f>
        <v>191.10537600000001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261</v>
      </c>
      <c r="AT139" s="218" t="s">
        <v>258</v>
      </c>
      <c r="AU139" s="218" t="s">
        <v>84</v>
      </c>
      <c r="AY139" s="19" t="s">
        <v>160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82</v>
      </c>
      <c r="BK139" s="219">
        <f>ROUND(I139*H139,2)</f>
        <v>0</v>
      </c>
      <c r="BL139" s="19" t="s">
        <v>168</v>
      </c>
      <c r="BM139" s="218" t="s">
        <v>730</v>
      </c>
    </row>
    <row r="140" s="13" customFormat="1">
      <c r="A140" s="13"/>
      <c r="B140" s="227"/>
      <c r="C140" s="228"/>
      <c r="D140" s="225" t="s">
        <v>181</v>
      </c>
      <c r="E140" s="229" t="s">
        <v>28</v>
      </c>
      <c r="F140" s="230" t="s">
        <v>606</v>
      </c>
      <c r="G140" s="228"/>
      <c r="H140" s="231">
        <v>1146.8019999999999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181</v>
      </c>
      <c r="AU140" s="237" t="s">
        <v>84</v>
      </c>
      <c r="AV140" s="13" t="s">
        <v>84</v>
      </c>
      <c r="AW140" s="13" t="s">
        <v>35</v>
      </c>
      <c r="AX140" s="13" t="s">
        <v>74</v>
      </c>
      <c r="AY140" s="237" t="s">
        <v>160</v>
      </c>
    </row>
    <row r="141" s="13" customFormat="1">
      <c r="A141" s="13"/>
      <c r="B141" s="227"/>
      <c r="C141" s="228"/>
      <c r="D141" s="225" t="s">
        <v>181</v>
      </c>
      <c r="E141" s="229" t="s">
        <v>28</v>
      </c>
      <c r="F141" s="230" t="s">
        <v>607</v>
      </c>
      <c r="G141" s="228"/>
      <c r="H141" s="231">
        <v>-60.975999999999999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181</v>
      </c>
      <c r="AU141" s="237" t="s">
        <v>84</v>
      </c>
      <c r="AV141" s="13" t="s">
        <v>84</v>
      </c>
      <c r="AW141" s="13" t="s">
        <v>35</v>
      </c>
      <c r="AX141" s="13" t="s">
        <v>74</v>
      </c>
      <c r="AY141" s="237" t="s">
        <v>160</v>
      </c>
    </row>
    <row r="142" s="15" customFormat="1">
      <c r="A142" s="15"/>
      <c r="B142" s="248"/>
      <c r="C142" s="249"/>
      <c r="D142" s="225" t="s">
        <v>181</v>
      </c>
      <c r="E142" s="250" t="s">
        <v>28</v>
      </c>
      <c r="F142" s="251" t="s">
        <v>233</v>
      </c>
      <c r="G142" s="249"/>
      <c r="H142" s="252">
        <v>1085.826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181</v>
      </c>
      <c r="AU142" s="258" t="s">
        <v>84</v>
      </c>
      <c r="AV142" s="15" t="s">
        <v>168</v>
      </c>
      <c r="AW142" s="15" t="s">
        <v>35</v>
      </c>
      <c r="AX142" s="15" t="s">
        <v>82</v>
      </c>
      <c r="AY142" s="258" t="s">
        <v>160</v>
      </c>
    </row>
    <row r="143" s="2" customFormat="1" ht="24.15" customHeight="1">
      <c r="A143" s="40"/>
      <c r="B143" s="41"/>
      <c r="C143" s="259" t="s">
        <v>8</v>
      </c>
      <c r="D143" s="259" t="s">
        <v>258</v>
      </c>
      <c r="E143" s="260" t="s">
        <v>608</v>
      </c>
      <c r="F143" s="261" t="s">
        <v>609</v>
      </c>
      <c r="G143" s="262" t="s">
        <v>166</v>
      </c>
      <c r="H143" s="263">
        <v>60.975999999999999</v>
      </c>
      <c r="I143" s="264"/>
      <c r="J143" s="265">
        <f>ROUND(I143*H143,2)</f>
        <v>0</v>
      </c>
      <c r="K143" s="261" t="s">
        <v>167</v>
      </c>
      <c r="L143" s="266"/>
      <c r="M143" s="267" t="s">
        <v>28</v>
      </c>
      <c r="N143" s="268" t="s">
        <v>45</v>
      </c>
      <c r="O143" s="86"/>
      <c r="P143" s="216">
        <f>O143*H143</f>
        <v>0</v>
      </c>
      <c r="Q143" s="216">
        <v>0.17499999999999999</v>
      </c>
      <c r="R143" s="216">
        <f>Q143*H143</f>
        <v>10.6708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261</v>
      </c>
      <c r="AT143" s="218" t="s">
        <v>258</v>
      </c>
      <c r="AU143" s="218" t="s">
        <v>84</v>
      </c>
      <c r="AY143" s="19" t="s">
        <v>160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168</v>
      </c>
      <c r="BM143" s="218" t="s">
        <v>731</v>
      </c>
    </row>
    <row r="144" s="14" customFormat="1">
      <c r="A144" s="14"/>
      <c r="B144" s="238"/>
      <c r="C144" s="239"/>
      <c r="D144" s="225" t="s">
        <v>181</v>
      </c>
      <c r="E144" s="240" t="s">
        <v>28</v>
      </c>
      <c r="F144" s="241" t="s">
        <v>188</v>
      </c>
      <c r="G144" s="239"/>
      <c r="H144" s="240" t="s">
        <v>28</v>
      </c>
      <c r="I144" s="242"/>
      <c r="J144" s="239"/>
      <c r="K144" s="239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181</v>
      </c>
      <c r="AU144" s="247" t="s">
        <v>84</v>
      </c>
      <c r="AV144" s="14" t="s">
        <v>82</v>
      </c>
      <c r="AW144" s="14" t="s">
        <v>35</v>
      </c>
      <c r="AX144" s="14" t="s">
        <v>74</v>
      </c>
      <c r="AY144" s="247" t="s">
        <v>160</v>
      </c>
    </row>
    <row r="145" s="14" customFormat="1">
      <c r="A145" s="14"/>
      <c r="B145" s="238"/>
      <c r="C145" s="239"/>
      <c r="D145" s="225" t="s">
        <v>181</v>
      </c>
      <c r="E145" s="240" t="s">
        <v>28</v>
      </c>
      <c r="F145" s="241" t="s">
        <v>189</v>
      </c>
      <c r="G145" s="239"/>
      <c r="H145" s="240" t="s">
        <v>28</v>
      </c>
      <c r="I145" s="242"/>
      <c r="J145" s="239"/>
      <c r="K145" s="239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181</v>
      </c>
      <c r="AU145" s="247" t="s">
        <v>84</v>
      </c>
      <c r="AV145" s="14" t="s">
        <v>82</v>
      </c>
      <c r="AW145" s="14" t="s">
        <v>35</v>
      </c>
      <c r="AX145" s="14" t="s">
        <v>74</v>
      </c>
      <c r="AY145" s="247" t="s">
        <v>160</v>
      </c>
    </row>
    <row r="146" s="13" customFormat="1">
      <c r="A146" s="13"/>
      <c r="B146" s="227"/>
      <c r="C146" s="228"/>
      <c r="D146" s="225" t="s">
        <v>181</v>
      </c>
      <c r="E146" s="229" t="s">
        <v>573</v>
      </c>
      <c r="F146" s="230" t="s">
        <v>732</v>
      </c>
      <c r="G146" s="228"/>
      <c r="H146" s="231">
        <v>60.975999999999999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181</v>
      </c>
      <c r="AU146" s="237" t="s">
        <v>84</v>
      </c>
      <c r="AV146" s="13" t="s">
        <v>84</v>
      </c>
      <c r="AW146" s="13" t="s">
        <v>35</v>
      </c>
      <c r="AX146" s="13" t="s">
        <v>82</v>
      </c>
      <c r="AY146" s="237" t="s">
        <v>160</v>
      </c>
    </row>
    <row r="147" s="2" customFormat="1" ht="90" customHeight="1">
      <c r="A147" s="40"/>
      <c r="B147" s="41"/>
      <c r="C147" s="207" t="s">
        <v>192</v>
      </c>
      <c r="D147" s="207" t="s">
        <v>163</v>
      </c>
      <c r="E147" s="208" t="s">
        <v>733</v>
      </c>
      <c r="F147" s="209" t="s">
        <v>734</v>
      </c>
      <c r="G147" s="210" t="s">
        <v>166</v>
      </c>
      <c r="H147" s="211">
        <v>121.952</v>
      </c>
      <c r="I147" s="212"/>
      <c r="J147" s="213">
        <f>ROUND(I147*H147,2)</f>
        <v>0</v>
      </c>
      <c r="K147" s="209" t="s">
        <v>167</v>
      </c>
      <c r="L147" s="46"/>
      <c r="M147" s="214" t="s">
        <v>28</v>
      </c>
      <c r="N147" s="215" t="s">
        <v>45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168</v>
      </c>
      <c r="AT147" s="218" t="s">
        <v>163</v>
      </c>
      <c r="AU147" s="218" t="s">
        <v>84</v>
      </c>
      <c r="AY147" s="19" t="s">
        <v>160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82</v>
      </c>
      <c r="BK147" s="219">
        <f>ROUND(I147*H147,2)</f>
        <v>0</v>
      </c>
      <c r="BL147" s="19" t="s">
        <v>168</v>
      </c>
      <c r="BM147" s="218" t="s">
        <v>735</v>
      </c>
    </row>
    <row r="148" s="2" customFormat="1">
      <c r="A148" s="40"/>
      <c r="B148" s="41"/>
      <c r="C148" s="42"/>
      <c r="D148" s="220" t="s">
        <v>170</v>
      </c>
      <c r="E148" s="42"/>
      <c r="F148" s="221" t="s">
        <v>736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13" customFormat="1">
      <c r="A149" s="13"/>
      <c r="B149" s="227"/>
      <c r="C149" s="228"/>
      <c r="D149" s="225" t="s">
        <v>181</v>
      </c>
      <c r="E149" s="229" t="s">
        <v>28</v>
      </c>
      <c r="F149" s="230" t="s">
        <v>737</v>
      </c>
      <c r="G149" s="228"/>
      <c r="H149" s="231">
        <v>121.952</v>
      </c>
      <c r="I149" s="232"/>
      <c r="J149" s="228"/>
      <c r="K149" s="228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181</v>
      </c>
      <c r="AU149" s="237" t="s">
        <v>84</v>
      </c>
      <c r="AV149" s="13" t="s">
        <v>84</v>
      </c>
      <c r="AW149" s="13" t="s">
        <v>35</v>
      </c>
      <c r="AX149" s="13" t="s">
        <v>82</v>
      </c>
      <c r="AY149" s="237" t="s">
        <v>160</v>
      </c>
    </row>
    <row r="150" s="12" customFormat="1" ht="22.8" customHeight="1">
      <c r="A150" s="12"/>
      <c r="B150" s="191"/>
      <c r="C150" s="192"/>
      <c r="D150" s="193" t="s">
        <v>73</v>
      </c>
      <c r="E150" s="205" t="s">
        <v>162</v>
      </c>
      <c r="F150" s="205" t="s">
        <v>359</v>
      </c>
      <c r="G150" s="192"/>
      <c r="H150" s="192"/>
      <c r="I150" s="195"/>
      <c r="J150" s="206">
        <f>BK150</f>
        <v>0</v>
      </c>
      <c r="K150" s="192"/>
      <c r="L150" s="197"/>
      <c r="M150" s="198"/>
      <c r="N150" s="199"/>
      <c r="O150" s="199"/>
      <c r="P150" s="200">
        <f>SUM(P151:P175)</f>
        <v>0</v>
      </c>
      <c r="Q150" s="199"/>
      <c r="R150" s="200">
        <f>SUM(R151:R175)</f>
        <v>138.64813616000001</v>
      </c>
      <c r="S150" s="199"/>
      <c r="T150" s="201">
        <f>SUM(T151:T175)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2" t="s">
        <v>82</v>
      </c>
      <c r="AT150" s="203" t="s">
        <v>73</v>
      </c>
      <c r="AU150" s="203" t="s">
        <v>82</v>
      </c>
      <c r="AY150" s="202" t="s">
        <v>160</v>
      </c>
      <c r="BK150" s="204">
        <f>SUM(BK151:BK175)</f>
        <v>0</v>
      </c>
    </row>
    <row r="151" s="2" customFormat="1" ht="49.05" customHeight="1">
      <c r="A151" s="40"/>
      <c r="B151" s="41"/>
      <c r="C151" s="207" t="s">
        <v>222</v>
      </c>
      <c r="D151" s="207" t="s">
        <v>163</v>
      </c>
      <c r="E151" s="208" t="s">
        <v>443</v>
      </c>
      <c r="F151" s="209" t="s">
        <v>444</v>
      </c>
      <c r="G151" s="210" t="s">
        <v>185</v>
      </c>
      <c r="H151" s="211">
        <v>64</v>
      </c>
      <c r="I151" s="212"/>
      <c r="J151" s="213">
        <f>ROUND(I151*H151,2)</f>
        <v>0</v>
      </c>
      <c r="K151" s="209" t="s">
        <v>167</v>
      </c>
      <c r="L151" s="46"/>
      <c r="M151" s="214" t="s">
        <v>28</v>
      </c>
      <c r="N151" s="215" t="s">
        <v>45</v>
      </c>
      <c r="O151" s="86"/>
      <c r="P151" s="216">
        <f>O151*H151</f>
        <v>0</v>
      </c>
      <c r="Q151" s="216">
        <v>0.15540000000000001</v>
      </c>
      <c r="R151" s="216">
        <f>Q151*H151</f>
        <v>9.9456000000000007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168</v>
      </c>
      <c r="AT151" s="218" t="s">
        <v>163</v>
      </c>
      <c r="AU151" s="218" t="s">
        <v>84</v>
      </c>
      <c r="AY151" s="19" t="s">
        <v>160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82</v>
      </c>
      <c r="BK151" s="219">
        <f>ROUND(I151*H151,2)</f>
        <v>0</v>
      </c>
      <c r="BL151" s="19" t="s">
        <v>168</v>
      </c>
      <c r="BM151" s="218" t="s">
        <v>738</v>
      </c>
    </row>
    <row r="152" s="2" customFormat="1">
      <c r="A152" s="40"/>
      <c r="B152" s="41"/>
      <c r="C152" s="42"/>
      <c r="D152" s="220" t="s">
        <v>170</v>
      </c>
      <c r="E152" s="42"/>
      <c r="F152" s="221" t="s">
        <v>446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4" customFormat="1">
      <c r="A153" s="14"/>
      <c r="B153" s="238"/>
      <c r="C153" s="239"/>
      <c r="D153" s="225" t="s">
        <v>181</v>
      </c>
      <c r="E153" s="240" t="s">
        <v>28</v>
      </c>
      <c r="F153" s="241" t="s">
        <v>188</v>
      </c>
      <c r="G153" s="239"/>
      <c r="H153" s="240" t="s">
        <v>28</v>
      </c>
      <c r="I153" s="242"/>
      <c r="J153" s="239"/>
      <c r="K153" s="239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181</v>
      </c>
      <c r="AU153" s="247" t="s">
        <v>84</v>
      </c>
      <c r="AV153" s="14" t="s">
        <v>82</v>
      </c>
      <c r="AW153" s="14" t="s">
        <v>35</v>
      </c>
      <c r="AX153" s="14" t="s">
        <v>74</v>
      </c>
      <c r="AY153" s="247" t="s">
        <v>160</v>
      </c>
    </row>
    <row r="154" s="14" customFormat="1">
      <c r="A154" s="14"/>
      <c r="B154" s="238"/>
      <c r="C154" s="239"/>
      <c r="D154" s="225" t="s">
        <v>181</v>
      </c>
      <c r="E154" s="240" t="s">
        <v>28</v>
      </c>
      <c r="F154" s="241" t="s">
        <v>189</v>
      </c>
      <c r="G154" s="239"/>
      <c r="H154" s="240" t="s">
        <v>28</v>
      </c>
      <c r="I154" s="242"/>
      <c r="J154" s="239"/>
      <c r="K154" s="239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181</v>
      </c>
      <c r="AU154" s="247" t="s">
        <v>84</v>
      </c>
      <c r="AV154" s="14" t="s">
        <v>82</v>
      </c>
      <c r="AW154" s="14" t="s">
        <v>35</v>
      </c>
      <c r="AX154" s="14" t="s">
        <v>74</v>
      </c>
      <c r="AY154" s="247" t="s">
        <v>160</v>
      </c>
    </row>
    <row r="155" s="13" customFormat="1">
      <c r="A155" s="13"/>
      <c r="B155" s="227"/>
      <c r="C155" s="228"/>
      <c r="D155" s="225" t="s">
        <v>181</v>
      </c>
      <c r="E155" s="229" t="s">
        <v>114</v>
      </c>
      <c r="F155" s="230" t="s">
        <v>739</v>
      </c>
      <c r="G155" s="228"/>
      <c r="H155" s="231">
        <v>64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181</v>
      </c>
      <c r="AU155" s="237" t="s">
        <v>84</v>
      </c>
      <c r="AV155" s="13" t="s">
        <v>84</v>
      </c>
      <c r="AW155" s="13" t="s">
        <v>35</v>
      </c>
      <c r="AX155" s="13" t="s">
        <v>82</v>
      </c>
      <c r="AY155" s="237" t="s">
        <v>160</v>
      </c>
    </row>
    <row r="156" s="2" customFormat="1" ht="24.15" customHeight="1">
      <c r="A156" s="40"/>
      <c r="B156" s="41"/>
      <c r="C156" s="259" t="s">
        <v>227</v>
      </c>
      <c r="D156" s="259" t="s">
        <v>258</v>
      </c>
      <c r="E156" s="260" t="s">
        <v>449</v>
      </c>
      <c r="F156" s="261" t="s">
        <v>450</v>
      </c>
      <c r="G156" s="262" t="s">
        <v>185</v>
      </c>
      <c r="H156" s="263">
        <v>16</v>
      </c>
      <c r="I156" s="264"/>
      <c r="J156" s="265">
        <f>ROUND(I156*H156,2)</f>
        <v>0</v>
      </c>
      <c r="K156" s="261" t="s">
        <v>167</v>
      </c>
      <c r="L156" s="266"/>
      <c r="M156" s="267" t="s">
        <v>28</v>
      </c>
      <c r="N156" s="268" t="s">
        <v>45</v>
      </c>
      <c r="O156" s="86"/>
      <c r="P156" s="216">
        <f>O156*H156</f>
        <v>0</v>
      </c>
      <c r="Q156" s="216">
        <v>0.065670000000000006</v>
      </c>
      <c r="R156" s="216">
        <f>Q156*H156</f>
        <v>1.0507200000000001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261</v>
      </c>
      <c r="AT156" s="218" t="s">
        <v>258</v>
      </c>
      <c r="AU156" s="218" t="s">
        <v>84</v>
      </c>
      <c r="AY156" s="19" t="s">
        <v>160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168</v>
      </c>
      <c r="BM156" s="218" t="s">
        <v>740</v>
      </c>
    </row>
    <row r="157" s="14" customFormat="1">
      <c r="A157" s="14"/>
      <c r="B157" s="238"/>
      <c r="C157" s="239"/>
      <c r="D157" s="225" t="s">
        <v>181</v>
      </c>
      <c r="E157" s="240" t="s">
        <v>28</v>
      </c>
      <c r="F157" s="241" t="s">
        <v>188</v>
      </c>
      <c r="G157" s="239"/>
      <c r="H157" s="240" t="s">
        <v>28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181</v>
      </c>
      <c r="AU157" s="247" t="s">
        <v>84</v>
      </c>
      <c r="AV157" s="14" t="s">
        <v>82</v>
      </c>
      <c r="AW157" s="14" t="s">
        <v>35</v>
      </c>
      <c r="AX157" s="14" t="s">
        <v>74</v>
      </c>
      <c r="AY157" s="247" t="s">
        <v>160</v>
      </c>
    </row>
    <row r="158" s="14" customFormat="1">
      <c r="A158" s="14"/>
      <c r="B158" s="238"/>
      <c r="C158" s="239"/>
      <c r="D158" s="225" t="s">
        <v>181</v>
      </c>
      <c r="E158" s="240" t="s">
        <v>28</v>
      </c>
      <c r="F158" s="241" t="s">
        <v>189</v>
      </c>
      <c r="G158" s="239"/>
      <c r="H158" s="240" t="s">
        <v>28</v>
      </c>
      <c r="I158" s="242"/>
      <c r="J158" s="239"/>
      <c r="K158" s="239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181</v>
      </c>
      <c r="AU158" s="247" t="s">
        <v>84</v>
      </c>
      <c r="AV158" s="14" t="s">
        <v>82</v>
      </c>
      <c r="AW158" s="14" t="s">
        <v>35</v>
      </c>
      <c r="AX158" s="14" t="s">
        <v>74</v>
      </c>
      <c r="AY158" s="247" t="s">
        <v>160</v>
      </c>
    </row>
    <row r="159" s="13" customFormat="1">
      <c r="A159" s="13"/>
      <c r="B159" s="227"/>
      <c r="C159" s="228"/>
      <c r="D159" s="225" t="s">
        <v>181</v>
      </c>
      <c r="E159" s="229" t="s">
        <v>28</v>
      </c>
      <c r="F159" s="230" t="s">
        <v>741</v>
      </c>
      <c r="G159" s="228"/>
      <c r="H159" s="231">
        <v>16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181</v>
      </c>
      <c r="AU159" s="237" t="s">
        <v>84</v>
      </c>
      <c r="AV159" s="13" t="s">
        <v>84</v>
      </c>
      <c r="AW159" s="13" t="s">
        <v>35</v>
      </c>
      <c r="AX159" s="13" t="s">
        <v>82</v>
      </c>
      <c r="AY159" s="237" t="s">
        <v>160</v>
      </c>
    </row>
    <row r="160" s="2" customFormat="1" ht="24.15" customHeight="1">
      <c r="A160" s="40"/>
      <c r="B160" s="41"/>
      <c r="C160" s="259" t="s">
        <v>742</v>
      </c>
      <c r="D160" s="259" t="s">
        <v>258</v>
      </c>
      <c r="E160" s="260" t="s">
        <v>454</v>
      </c>
      <c r="F160" s="261" t="s">
        <v>455</v>
      </c>
      <c r="G160" s="262" t="s">
        <v>185</v>
      </c>
      <c r="H160" s="263">
        <v>48</v>
      </c>
      <c r="I160" s="264"/>
      <c r="J160" s="265">
        <f>ROUND(I160*H160,2)</f>
        <v>0</v>
      </c>
      <c r="K160" s="261" t="s">
        <v>167</v>
      </c>
      <c r="L160" s="266"/>
      <c r="M160" s="267" t="s">
        <v>28</v>
      </c>
      <c r="N160" s="268" t="s">
        <v>45</v>
      </c>
      <c r="O160" s="86"/>
      <c r="P160" s="216">
        <f>O160*H160</f>
        <v>0</v>
      </c>
      <c r="Q160" s="216">
        <v>0.048300000000000003</v>
      </c>
      <c r="R160" s="216">
        <f>Q160*H160</f>
        <v>2.3184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261</v>
      </c>
      <c r="AT160" s="218" t="s">
        <v>258</v>
      </c>
      <c r="AU160" s="218" t="s">
        <v>84</v>
      </c>
      <c r="AY160" s="19" t="s">
        <v>160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168</v>
      </c>
      <c r="BM160" s="218" t="s">
        <v>743</v>
      </c>
    </row>
    <row r="161" s="14" customFormat="1">
      <c r="A161" s="14"/>
      <c r="B161" s="238"/>
      <c r="C161" s="239"/>
      <c r="D161" s="225" t="s">
        <v>181</v>
      </c>
      <c r="E161" s="240" t="s">
        <v>28</v>
      </c>
      <c r="F161" s="241" t="s">
        <v>188</v>
      </c>
      <c r="G161" s="239"/>
      <c r="H161" s="240" t="s">
        <v>28</v>
      </c>
      <c r="I161" s="242"/>
      <c r="J161" s="239"/>
      <c r="K161" s="239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181</v>
      </c>
      <c r="AU161" s="247" t="s">
        <v>84</v>
      </c>
      <c r="AV161" s="14" t="s">
        <v>82</v>
      </c>
      <c r="AW161" s="14" t="s">
        <v>35</v>
      </c>
      <c r="AX161" s="14" t="s">
        <v>74</v>
      </c>
      <c r="AY161" s="247" t="s">
        <v>160</v>
      </c>
    </row>
    <row r="162" s="14" customFormat="1">
      <c r="A162" s="14"/>
      <c r="B162" s="238"/>
      <c r="C162" s="239"/>
      <c r="D162" s="225" t="s">
        <v>181</v>
      </c>
      <c r="E162" s="240" t="s">
        <v>28</v>
      </c>
      <c r="F162" s="241" t="s">
        <v>189</v>
      </c>
      <c r="G162" s="239"/>
      <c r="H162" s="240" t="s">
        <v>28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181</v>
      </c>
      <c r="AU162" s="247" t="s">
        <v>84</v>
      </c>
      <c r="AV162" s="14" t="s">
        <v>82</v>
      </c>
      <c r="AW162" s="14" t="s">
        <v>35</v>
      </c>
      <c r="AX162" s="14" t="s">
        <v>74</v>
      </c>
      <c r="AY162" s="247" t="s">
        <v>160</v>
      </c>
    </row>
    <row r="163" s="13" customFormat="1">
      <c r="A163" s="13"/>
      <c r="B163" s="227"/>
      <c r="C163" s="228"/>
      <c r="D163" s="225" t="s">
        <v>181</v>
      </c>
      <c r="E163" s="229" t="s">
        <v>28</v>
      </c>
      <c r="F163" s="230" t="s">
        <v>744</v>
      </c>
      <c r="G163" s="228"/>
      <c r="H163" s="231">
        <v>48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181</v>
      </c>
      <c r="AU163" s="237" t="s">
        <v>84</v>
      </c>
      <c r="AV163" s="13" t="s">
        <v>84</v>
      </c>
      <c r="AW163" s="13" t="s">
        <v>35</v>
      </c>
      <c r="AX163" s="13" t="s">
        <v>82</v>
      </c>
      <c r="AY163" s="237" t="s">
        <v>160</v>
      </c>
    </row>
    <row r="164" s="2" customFormat="1" ht="49.05" customHeight="1">
      <c r="A164" s="40"/>
      <c r="B164" s="41"/>
      <c r="C164" s="207" t="s">
        <v>596</v>
      </c>
      <c r="D164" s="207" t="s">
        <v>163</v>
      </c>
      <c r="E164" s="208" t="s">
        <v>466</v>
      </c>
      <c r="F164" s="209" t="s">
        <v>467</v>
      </c>
      <c r="G164" s="210" t="s">
        <v>185</v>
      </c>
      <c r="H164" s="211">
        <v>463.19999999999999</v>
      </c>
      <c r="I164" s="212"/>
      <c r="J164" s="213">
        <f>ROUND(I164*H164,2)</f>
        <v>0</v>
      </c>
      <c r="K164" s="209" t="s">
        <v>167</v>
      </c>
      <c r="L164" s="46"/>
      <c r="M164" s="214" t="s">
        <v>28</v>
      </c>
      <c r="N164" s="215" t="s">
        <v>45</v>
      </c>
      <c r="O164" s="86"/>
      <c r="P164" s="216">
        <f>O164*H164</f>
        <v>0</v>
      </c>
      <c r="Q164" s="216">
        <v>0.1295</v>
      </c>
      <c r="R164" s="216">
        <f>Q164*H164</f>
        <v>59.984400000000001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168</v>
      </c>
      <c r="AT164" s="218" t="s">
        <v>163</v>
      </c>
      <c r="AU164" s="218" t="s">
        <v>84</v>
      </c>
      <c r="AY164" s="19" t="s">
        <v>160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82</v>
      </c>
      <c r="BK164" s="219">
        <f>ROUND(I164*H164,2)</f>
        <v>0</v>
      </c>
      <c r="BL164" s="19" t="s">
        <v>168</v>
      </c>
      <c r="BM164" s="218" t="s">
        <v>745</v>
      </c>
    </row>
    <row r="165" s="2" customFormat="1">
      <c r="A165" s="40"/>
      <c r="B165" s="41"/>
      <c r="C165" s="42"/>
      <c r="D165" s="220" t="s">
        <v>170</v>
      </c>
      <c r="E165" s="42"/>
      <c r="F165" s="221" t="s">
        <v>469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170</v>
      </c>
      <c r="AU165" s="19" t="s">
        <v>84</v>
      </c>
    </row>
    <row r="166" s="14" customFormat="1">
      <c r="A166" s="14"/>
      <c r="B166" s="238"/>
      <c r="C166" s="239"/>
      <c r="D166" s="225" t="s">
        <v>181</v>
      </c>
      <c r="E166" s="240" t="s">
        <v>28</v>
      </c>
      <c r="F166" s="241" t="s">
        <v>188</v>
      </c>
      <c r="G166" s="239"/>
      <c r="H166" s="240" t="s">
        <v>28</v>
      </c>
      <c r="I166" s="242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181</v>
      </c>
      <c r="AU166" s="247" t="s">
        <v>84</v>
      </c>
      <c r="AV166" s="14" t="s">
        <v>82</v>
      </c>
      <c r="AW166" s="14" t="s">
        <v>35</v>
      </c>
      <c r="AX166" s="14" t="s">
        <v>74</v>
      </c>
      <c r="AY166" s="247" t="s">
        <v>160</v>
      </c>
    </row>
    <row r="167" s="14" customFormat="1">
      <c r="A167" s="14"/>
      <c r="B167" s="238"/>
      <c r="C167" s="239"/>
      <c r="D167" s="225" t="s">
        <v>181</v>
      </c>
      <c r="E167" s="240" t="s">
        <v>28</v>
      </c>
      <c r="F167" s="241" t="s">
        <v>189</v>
      </c>
      <c r="G167" s="239"/>
      <c r="H167" s="240" t="s">
        <v>28</v>
      </c>
      <c r="I167" s="242"/>
      <c r="J167" s="239"/>
      <c r="K167" s="239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181</v>
      </c>
      <c r="AU167" s="247" t="s">
        <v>84</v>
      </c>
      <c r="AV167" s="14" t="s">
        <v>82</v>
      </c>
      <c r="AW167" s="14" t="s">
        <v>35</v>
      </c>
      <c r="AX167" s="14" t="s">
        <v>74</v>
      </c>
      <c r="AY167" s="247" t="s">
        <v>160</v>
      </c>
    </row>
    <row r="168" s="13" customFormat="1">
      <c r="A168" s="13"/>
      <c r="B168" s="227"/>
      <c r="C168" s="228"/>
      <c r="D168" s="225" t="s">
        <v>181</v>
      </c>
      <c r="E168" s="229" t="s">
        <v>112</v>
      </c>
      <c r="F168" s="230" t="s">
        <v>746</v>
      </c>
      <c r="G168" s="228"/>
      <c r="H168" s="231">
        <v>463.19999999999999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181</v>
      </c>
      <c r="AU168" s="237" t="s">
        <v>84</v>
      </c>
      <c r="AV168" s="13" t="s">
        <v>84</v>
      </c>
      <c r="AW168" s="13" t="s">
        <v>35</v>
      </c>
      <c r="AX168" s="13" t="s">
        <v>82</v>
      </c>
      <c r="AY168" s="237" t="s">
        <v>160</v>
      </c>
    </row>
    <row r="169" s="2" customFormat="1" ht="16.5" customHeight="1">
      <c r="A169" s="40"/>
      <c r="B169" s="41"/>
      <c r="C169" s="259" t="s">
        <v>234</v>
      </c>
      <c r="D169" s="259" t="s">
        <v>258</v>
      </c>
      <c r="E169" s="260" t="s">
        <v>471</v>
      </c>
      <c r="F169" s="261" t="s">
        <v>472</v>
      </c>
      <c r="G169" s="262" t="s">
        <v>185</v>
      </c>
      <c r="H169" s="263">
        <v>477.096</v>
      </c>
      <c r="I169" s="264"/>
      <c r="J169" s="265">
        <f>ROUND(I169*H169,2)</f>
        <v>0</v>
      </c>
      <c r="K169" s="261" t="s">
        <v>167</v>
      </c>
      <c r="L169" s="266"/>
      <c r="M169" s="267" t="s">
        <v>28</v>
      </c>
      <c r="N169" s="268" t="s">
        <v>45</v>
      </c>
      <c r="O169" s="86"/>
      <c r="P169" s="216">
        <f>O169*H169</f>
        <v>0</v>
      </c>
      <c r="Q169" s="216">
        <v>0.056120000000000003</v>
      </c>
      <c r="R169" s="216">
        <f>Q169*H169</f>
        <v>26.774627520000003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261</v>
      </c>
      <c r="AT169" s="218" t="s">
        <v>258</v>
      </c>
      <c r="AU169" s="218" t="s">
        <v>84</v>
      </c>
      <c r="AY169" s="19" t="s">
        <v>160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82</v>
      </c>
      <c r="BK169" s="219">
        <f>ROUND(I169*H169,2)</f>
        <v>0</v>
      </c>
      <c r="BL169" s="19" t="s">
        <v>168</v>
      </c>
      <c r="BM169" s="218" t="s">
        <v>747</v>
      </c>
    </row>
    <row r="170" s="13" customFormat="1">
      <c r="A170" s="13"/>
      <c r="B170" s="227"/>
      <c r="C170" s="228"/>
      <c r="D170" s="225" t="s">
        <v>181</v>
      </c>
      <c r="E170" s="229" t="s">
        <v>28</v>
      </c>
      <c r="F170" s="230" t="s">
        <v>474</v>
      </c>
      <c r="G170" s="228"/>
      <c r="H170" s="231">
        <v>477.096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181</v>
      </c>
      <c r="AU170" s="237" t="s">
        <v>84</v>
      </c>
      <c r="AV170" s="13" t="s">
        <v>84</v>
      </c>
      <c r="AW170" s="13" t="s">
        <v>35</v>
      </c>
      <c r="AX170" s="13" t="s">
        <v>82</v>
      </c>
      <c r="AY170" s="237" t="s">
        <v>160</v>
      </c>
    </row>
    <row r="171" s="2" customFormat="1" ht="24.15" customHeight="1">
      <c r="A171" s="40"/>
      <c r="B171" s="41"/>
      <c r="C171" s="207" t="s">
        <v>241</v>
      </c>
      <c r="D171" s="207" t="s">
        <v>163</v>
      </c>
      <c r="E171" s="208" t="s">
        <v>476</v>
      </c>
      <c r="F171" s="209" t="s">
        <v>477</v>
      </c>
      <c r="G171" s="210" t="s">
        <v>196</v>
      </c>
      <c r="H171" s="211">
        <v>17.096</v>
      </c>
      <c r="I171" s="212"/>
      <c r="J171" s="213">
        <f>ROUND(I171*H171,2)</f>
        <v>0</v>
      </c>
      <c r="K171" s="209" t="s">
        <v>167</v>
      </c>
      <c r="L171" s="46"/>
      <c r="M171" s="214" t="s">
        <v>28</v>
      </c>
      <c r="N171" s="215" t="s">
        <v>45</v>
      </c>
      <c r="O171" s="86"/>
      <c r="P171" s="216">
        <f>O171*H171</f>
        <v>0</v>
      </c>
      <c r="Q171" s="216">
        <v>2.2563399999999998</v>
      </c>
      <c r="R171" s="216">
        <f>Q171*H171</f>
        <v>38.574388639999995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168</v>
      </c>
      <c r="AT171" s="218" t="s">
        <v>163</v>
      </c>
      <c r="AU171" s="218" t="s">
        <v>84</v>
      </c>
      <c r="AY171" s="19" t="s">
        <v>160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82</v>
      </c>
      <c r="BK171" s="219">
        <f>ROUND(I171*H171,2)</f>
        <v>0</v>
      </c>
      <c r="BL171" s="19" t="s">
        <v>168</v>
      </c>
      <c r="BM171" s="218" t="s">
        <v>748</v>
      </c>
    </row>
    <row r="172" s="2" customFormat="1">
      <c r="A172" s="40"/>
      <c r="B172" s="41"/>
      <c r="C172" s="42"/>
      <c r="D172" s="220" t="s">
        <v>170</v>
      </c>
      <c r="E172" s="42"/>
      <c r="F172" s="221" t="s">
        <v>479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13" customFormat="1">
      <c r="A173" s="13"/>
      <c r="B173" s="227"/>
      <c r="C173" s="228"/>
      <c r="D173" s="225" t="s">
        <v>181</v>
      </c>
      <c r="E173" s="229" t="s">
        <v>28</v>
      </c>
      <c r="F173" s="230" t="s">
        <v>480</v>
      </c>
      <c r="G173" s="228"/>
      <c r="H173" s="231">
        <v>13.896000000000001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181</v>
      </c>
      <c r="AU173" s="237" t="s">
        <v>84</v>
      </c>
      <c r="AV173" s="13" t="s">
        <v>84</v>
      </c>
      <c r="AW173" s="13" t="s">
        <v>35</v>
      </c>
      <c r="AX173" s="13" t="s">
        <v>74</v>
      </c>
      <c r="AY173" s="237" t="s">
        <v>160</v>
      </c>
    </row>
    <row r="174" s="13" customFormat="1">
      <c r="A174" s="13"/>
      <c r="B174" s="227"/>
      <c r="C174" s="228"/>
      <c r="D174" s="225" t="s">
        <v>181</v>
      </c>
      <c r="E174" s="229" t="s">
        <v>28</v>
      </c>
      <c r="F174" s="230" t="s">
        <v>481</v>
      </c>
      <c r="G174" s="228"/>
      <c r="H174" s="231">
        <v>3.2000000000000002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181</v>
      </c>
      <c r="AU174" s="237" t="s">
        <v>84</v>
      </c>
      <c r="AV174" s="13" t="s">
        <v>84</v>
      </c>
      <c r="AW174" s="13" t="s">
        <v>35</v>
      </c>
      <c r="AX174" s="13" t="s">
        <v>74</v>
      </c>
      <c r="AY174" s="237" t="s">
        <v>160</v>
      </c>
    </row>
    <row r="175" s="15" customFormat="1">
      <c r="A175" s="15"/>
      <c r="B175" s="248"/>
      <c r="C175" s="249"/>
      <c r="D175" s="225" t="s">
        <v>181</v>
      </c>
      <c r="E175" s="250" t="s">
        <v>28</v>
      </c>
      <c r="F175" s="251" t="s">
        <v>233</v>
      </c>
      <c r="G175" s="249"/>
      <c r="H175" s="252">
        <v>17.096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8" t="s">
        <v>181</v>
      </c>
      <c r="AU175" s="258" t="s">
        <v>84</v>
      </c>
      <c r="AV175" s="15" t="s">
        <v>168</v>
      </c>
      <c r="AW175" s="15" t="s">
        <v>35</v>
      </c>
      <c r="AX175" s="15" t="s">
        <v>82</v>
      </c>
      <c r="AY175" s="258" t="s">
        <v>160</v>
      </c>
    </row>
    <row r="176" s="12" customFormat="1" ht="22.8" customHeight="1">
      <c r="A176" s="12"/>
      <c r="B176" s="191"/>
      <c r="C176" s="192"/>
      <c r="D176" s="193" t="s">
        <v>73</v>
      </c>
      <c r="E176" s="205" t="s">
        <v>527</v>
      </c>
      <c r="F176" s="205" t="s">
        <v>528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SUM(P177:P185)</f>
        <v>0</v>
      </c>
      <c r="Q176" s="199"/>
      <c r="R176" s="200">
        <f>SUM(R177:R185)</f>
        <v>0</v>
      </c>
      <c r="S176" s="199"/>
      <c r="T176" s="201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82</v>
      </c>
      <c r="AT176" s="203" t="s">
        <v>73</v>
      </c>
      <c r="AU176" s="203" t="s">
        <v>82</v>
      </c>
      <c r="AY176" s="202" t="s">
        <v>160</v>
      </c>
      <c r="BK176" s="204">
        <f>SUM(BK177:BK185)</f>
        <v>0</v>
      </c>
    </row>
    <row r="177" s="2" customFormat="1" ht="37.8" customHeight="1">
      <c r="A177" s="40"/>
      <c r="B177" s="41"/>
      <c r="C177" s="207" t="s">
        <v>604</v>
      </c>
      <c r="D177" s="207" t="s">
        <v>163</v>
      </c>
      <c r="E177" s="208" t="s">
        <v>530</v>
      </c>
      <c r="F177" s="209" t="s">
        <v>531</v>
      </c>
      <c r="G177" s="210" t="s">
        <v>218</v>
      </c>
      <c r="H177" s="211">
        <v>13.119999999999999</v>
      </c>
      <c r="I177" s="212"/>
      <c r="J177" s="213">
        <f>ROUND(I177*H177,2)</f>
        <v>0</v>
      </c>
      <c r="K177" s="209" t="s">
        <v>167</v>
      </c>
      <c r="L177" s="46"/>
      <c r="M177" s="214" t="s">
        <v>28</v>
      </c>
      <c r="N177" s="215" t="s">
        <v>45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168</v>
      </c>
      <c r="AT177" s="218" t="s">
        <v>163</v>
      </c>
      <c r="AU177" s="218" t="s">
        <v>84</v>
      </c>
      <c r="AY177" s="19" t="s">
        <v>160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82</v>
      </c>
      <c r="BK177" s="219">
        <f>ROUND(I177*H177,2)</f>
        <v>0</v>
      </c>
      <c r="BL177" s="19" t="s">
        <v>168</v>
      </c>
      <c r="BM177" s="218" t="s">
        <v>749</v>
      </c>
    </row>
    <row r="178" s="2" customFormat="1">
      <c r="A178" s="40"/>
      <c r="B178" s="41"/>
      <c r="C178" s="42"/>
      <c r="D178" s="220" t="s">
        <v>170</v>
      </c>
      <c r="E178" s="42"/>
      <c r="F178" s="221" t="s">
        <v>533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170</v>
      </c>
      <c r="AU178" s="19" t="s">
        <v>84</v>
      </c>
    </row>
    <row r="179" s="13" customFormat="1">
      <c r="A179" s="13"/>
      <c r="B179" s="227"/>
      <c r="C179" s="228"/>
      <c r="D179" s="225" t="s">
        <v>181</v>
      </c>
      <c r="E179" s="229" t="s">
        <v>28</v>
      </c>
      <c r="F179" s="230" t="s">
        <v>750</v>
      </c>
      <c r="G179" s="228"/>
      <c r="H179" s="231">
        <v>13.119999999999999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181</v>
      </c>
      <c r="AU179" s="237" t="s">
        <v>84</v>
      </c>
      <c r="AV179" s="13" t="s">
        <v>84</v>
      </c>
      <c r="AW179" s="13" t="s">
        <v>35</v>
      </c>
      <c r="AX179" s="13" t="s">
        <v>82</v>
      </c>
      <c r="AY179" s="237" t="s">
        <v>160</v>
      </c>
    </row>
    <row r="180" s="2" customFormat="1" ht="49.05" customHeight="1">
      <c r="A180" s="40"/>
      <c r="B180" s="41"/>
      <c r="C180" s="207" t="s">
        <v>7</v>
      </c>
      <c r="D180" s="207" t="s">
        <v>163</v>
      </c>
      <c r="E180" s="208" t="s">
        <v>547</v>
      </c>
      <c r="F180" s="209" t="s">
        <v>548</v>
      </c>
      <c r="G180" s="210" t="s">
        <v>218</v>
      </c>
      <c r="H180" s="211">
        <v>39.359999999999999</v>
      </c>
      <c r="I180" s="212"/>
      <c r="J180" s="213">
        <f>ROUND(I180*H180,2)</f>
        <v>0</v>
      </c>
      <c r="K180" s="209" t="s">
        <v>167</v>
      </c>
      <c r="L180" s="46"/>
      <c r="M180" s="214" t="s">
        <v>28</v>
      </c>
      <c r="N180" s="215" t="s">
        <v>45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168</v>
      </c>
      <c r="AT180" s="218" t="s">
        <v>163</v>
      </c>
      <c r="AU180" s="218" t="s">
        <v>84</v>
      </c>
      <c r="AY180" s="19" t="s">
        <v>160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82</v>
      </c>
      <c r="BK180" s="219">
        <f>ROUND(I180*H180,2)</f>
        <v>0</v>
      </c>
      <c r="BL180" s="19" t="s">
        <v>168</v>
      </c>
      <c r="BM180" s="218" t="s">
        <v>751</v>
      </c>
    </row>
    <row r="181" s="2" customFormat="1">
      <c r="A181" s="40"/>
      <c r="B181" s="41"/>
      <c r="C181" s="42"/>
      <c r="D181" s="220" t="s">
        <v>170</v>
      </c>
      <c r="E181" s="42"/>
      <c r="F181" s="221" t="s">
        <v>550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170</v>
      </c>
      <c r="AU181" s="19" t="s">
        <v>84</v>
      </c>
    </row>
    <row r="182" s="13" customFormat="1">
      <c r="A182" s="13"/>
      <c r="B182" s="227"/>
      <c r="C182" s="228"/>
      <c r="D182" s="225" t="s">
        <v>181</v>
      </c>
      <c r="E182" s="229" t="s">
        <v>28</v>
      </c>
      <c r="F182" s="230" t="s">
        <v>752</v>
      </c>
      <c r="G182" s="228"/>
      <c r="H182" s="231">
        <v>39.359999999999999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181</v>
      </c>
      <c r="AU182" s="237" t="s">
        <v>84</v>
      </c>
      <c r="AV182" s="13" t="s">
        <v>84</v>
      </c>
      <c r="AW182" s="13" t="s">
        <v>35</v>
      </c>
      <c r="AX182" s="13" t="s">
        <v>82</v>
      </c>
      <c r="AY182" s="237" t="s">
        <v>160</v>
      </c>
    </row>
    <row r="183" s="2" customFormat="1" ht="24.15" customHeight="1">
      <c r="A183" s="40"/>
      <c r="B183" s="41"/>
      <c r="C183" s="207" t="s">
        <v>612</v>
      </c>
      <c r="D183" s="207" t="s">
        <v>163</v>
      </c>
      <c r="E183" s="208" t="s">
        <v>553</v>
      </c>
      <c r="F183" s="209" t="s">
        <v>554</v>
      </c>
      <c r="G183" s="210" t="s">
        <v>218</v>
      </c>
      <c r="H183" s="211">
        <v>13.119999999999999</v>
      </c>
      <c r="I183" s="212"/>
      <c r="J183" s="213">
        <f>ROUND(I183*H183,2)</f>
        <v>0</v>
      </c>
      <c r="K183" s="209" t="s">
        <v>167</v>
      </c>
      <c r="L183" s="46"/>
      <c r="M183" s="214" t="s">
        <v>28</v>
      </c>
      <c r="N183" s="215" t="s">
        <v>45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168</v>
      </c>
      <c r="AT183" s="218" t="s">
        <v>163</v>
      </c>
      <c r="AU183" s="218" t="s">
        <v>84</v>
      </c>
      <c r="AY183" s="19" t="s">
        <v>160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82</v>
      </c>
      <c r="BK183" s="219">
        <f>ROUND(I183*H183,2)</f>
        <v>0</v>
      </c>
      <c r="BL183" s="19" t="s">
        <v>168</v>
      </c>
      <c r="BM183" s="218" t="s">
        <v>753</v>
      </c>
    </row>
    <row r="184" s="2" customFormat="1">
      <c r="A184" s="40"/>
      <c r="B184" s="41"/>
      <c r="C184" s="42"/>
      <c r="D184" s="220" t="s">
        <v>170</v>
      </c>
      <c r="E184" s="42"/>
      <c r="F184" s="221" t="s">
        <v>556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170</v>
      </c>
      <c r="AU184" s="19" t="s">
        <v>84</v>
      </c>
    </row>
    <row r="185" s="13" customFormat="1">
      <c r="A185" s="13"/>
      <c r="B185" s="227"/>
      <c r="C185" s="228"/>
      <c r="D185" s="225" t="s">
        <v>181</v>
      </c>
      <c r="E185" s="229" t="s">
        <v>28</v>
      </c>
      <c r="F185" s="230" t="s">
        <v>750</v>
      </c>
      <c r="G185" s="228"/>
      <c r="H185" s="231">
        <v>13.119999999999999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181</v>
      </c>
      <c r="AU185" s="237" t="s">
        <v>84</v>
      </c>
      <c r="AV185" s="13" t="s">
        <v>84</v>
      </c>
      <c r="AW185" s="13" t="s">
        <v>35</v>
      </c>
      <c r="AX185" s="13" t="s">
        <v>82</v>
      </c>
      <c r="AY185" s="237" t="s">
        <v>160</v>
      </c>
    </row>
    <row r="186" s="12" customFormat="1" ht="22.8" customHeight="1">
      <c r="A186" s="12"/>
      <c r="B186" s="191"/>
      <c r="C186" s="192"/>
      <c r="D186" s="193" t="s">
        <v>73</v>
      </c>
      <c r="E186" s="205" t="s">
        <v>566</v>
      </c>
      <c r="F186" s="205" t="s">
        <v>567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SUM(P187:P188)</f>
        <v>0</v>
      </c>
      <c r="Q186" s="199"/>
      <c r="R186" s="200">
        <f>SUM(R187:R188)</f>
        <v>0</v>
      </c>
      <c r="S186" s="199"/>
      <c r="T186" s="201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82</v>
      </c>
      <c r="AT186" s="203" t="s">
        <v>73</v>
      </c>
      <c r="AU186" s="203" t="s">
        <v>82</v>
      </c>
      <c r="AY186" s="202" t="s">
        <v>160</v>
      </c>
      <c r="BK186" s="204">
        <f>SUM(BK187:BK188)</f>
        <v>0</v>
      </c>
    </row>
    <row r="187" s="2" customFormat="1" ht="37.8" customHeight="1">
      <c r="A187" s="40"/>
      <c r="B187" s="41"/>
      <c r="C187" s="207" t="s">
        <v>251</v>
      </c>
      <c r="D187" s="207" t="s">
        <v>163</v>
      </c>
      <c r="E187" s="208" t="s">
        <v>685</v>
      </c>
      <c r="F187" s="209" t="s">
        <v>686</v>
      </c>
      <c r="G187" s="210" t="s">
        <v>218</v>
      </c>
      <c r="H187" s="211">
        <v>1044.192</v>
      </c>
      <c r="I187" s="212"/>
      <c r="J187" s="213">
        <f>ROUND(I187*H187,2)</f>
        <v>0</v>
      </c>
      <c r="K187" s="209" t="s">
        <v>167</v>
      </c>
      <c r="L187" s="46"/>
      <c r="M187" s="214" t="s">
        <v>28</v>
      </c>
      <c r="N187" s="215" t="s">
        <v>45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168</v>
      </c>
      <c r="AT187" s="218" t="s">
        <v>163</v>
      </c>
      <c r="AU187" s="218" t="s">
        <v>84</v>
      </c>
      <c r="AY187" s="19" t="s">
        <v>160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82</v>
      </c>
      <c r="BK187" s="219">
        <f>ROUND(I187*H187,2)</f>
        <v>0</v>
      </c>
      <c r="BL187" s="19" t="s">
        <v>168</v>
      </c>
      <c r="BM187" s="218" t="s">
        <v>754</v>
      </c>
    </row>
    <row r="188" s="2" customFormat="1">
      <c r="A188" s="40"/>
      <c r="B188" s="41"/>
      <c r="C188" s="42"/>
      <c r="D188" s="220" t="s">
        <v>170</v>
      </c>
      <c r="E188" s="42"/>
      <c r="F188" s="221" t="s">
        <v>688</v>
      </c>
      <c r="G188" s="42"/>
      <c r="H188" s="42"/>
      <c r="I188" s="222"/>
      <c r="J188" s="42"/>
      <c r="K188" s="42"/>
      <c r="L188" s="46"/>
      <c r="M188" s="269"/>
      <c r="N188" s="270"/>
      <c r="O188" s="271"/>
      <c r="P188" s="271"/>
      <c r="Q188" s="271"/>
      <c r="R188" s="271"/>
      <c r="S188" s="271"/>
      <c r="T188" s="272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170</v>
      </c>
      <c r="AU188" s="19" t="s">
        <v>84</v>
      </c>
    </row>
    <row r="189" s="2" customFormat="1" ht="6.96" customHeight="1">
      <c r="A189" s="40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6"/>
      <c r="M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</sheetData>
  <sheetProtection sheet="1" autoFilter="0" formatColumns="0" formatRows="0" objects="1" scenarios="1" spinCount="100000" saltValue="F7HDlZH7S9NUgMX4hDTBNmPRkaJGHKMMiuZrHwl9Vk9NI/jf0NS12XsvHduliS5AgDluATQs75jXlpYJ/PNXmw==" hashValue="DNl9kyaklASIzkuvTZgbsY42PBnc/NnVRmDH8w5cMoOt5bIEmV04yNB7BkU/eGZTAU8CG7MoS2nFC3//sUSiBw==" algorithmName="SHA-512" password="CC35"/>
  <autoFilter ref="C85:K18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3202111"/>
    <hyperlink ref="F94" r:id="rId2" display="https://podminky.urs.cz/item/CS_URS_2025_01/122252207"/>
    <hyperlink ref="F103" r:id="rId3" display="https://podminky.urs.cz/item/CS_URS_2025_01/162651111"/>
    <hyperlink ref="F108" r:id="rId4" display="https://podminky.urs.cz/item/CS_URS_2025_01/171201R231"/>
    <hyperlink ref="F111" r:id="rId5" display="https://podminky.urs.cz/item/CS_URS_2025_01/171251201"/>
    <hyperlink ref="F114" r:id="rId6" display="https://podminky.urs.cz/item/CS_URS_2025_01/181951112"/>
    <hyperlink ref="F129" r:id="rId7" display="https://podminky.urs.cz/item/CS_URS_2025_01/569903311"/>
    <hyperlink ref="F137" r:id="rId8" display="https://podminky.urs.cz/item/CS_URS_2025_01/596212210"/>
    <hyperlink ref="F148" r:id="rId9" display="https://podminky.urs.cz/item/CS_URS_2025_01/596212214"/>
    <hyperlink ref="F152" r:id="rId10" display="https://podminky.urs.cz/item/CS_URS_2025_01/916131213"/>
    <hyperlink ref="F165" r:id="rId11" display="https://podminky.urs.cz/item/CS_URS_2025_01/916231213"/>
    <hyperlink ref="F172" r:id="rId12" display="https://podminky.urs.cz/item/CS_URS_2025_01/916991121"/>
    <hyperlink ref="F178" r:id="rId13" display="https://podminky.urs.cz/item/CS_URS_2025_01/997221571"/>
    <hyperlink ref="F181" r:id="rId14" display="https://podminky.urs.cz/item/CS_URS_2025_01/997221579"/>
    <hyperlink ref="F184" r:id="rId15" display="https://podminky.urs.cz/item/CS_URS_2025_01/997221612"/>
    <hyperlink ref="F188" r:id="rId16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  <c r="AZ2" s="130" t="s">
        <v>573</v>
      </c>
      <c r="BA2" s="130" t="s">
        <v>573</v>
      </c>
      <c r="BB2" s="130" t="s">
        <v>28</v>
      </c>
      <c r="BC2" s="130" t="s">
        <v>755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114</v>
      </c>
      <c r="BA3" s="130" t="s">
        <v>114</v>
      </c>
      <c r="BB3" s="130" t="s">
        <v>28</v>
      </c>
      <c r="BC3" s="130" t="s">
        <v>756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116</v>
      </c>
      <c r="BA4" s="130" t="s">
        <v>116</v>
      </c>
      <c r="BB4" s="130" t="s">
        <v>28</v>
      </c>
      <c r="BC4" s="130" t="s">
        <v>757</v>
      </c>
      <c r="BD4" s="130" t="s">
        <v>84</v>
      </c>
    </row>
    <row r="5" s="1" customFormat="1" ht="6.96" customHeight="1">
      <c r="B5" s="22"/>
      <c r="L5" s="22"/>
      <c r="AZ5" s="130" t="s">
        <v>118</v>
      </c>
      <c r="BA5" s="130" t="s">
        <v>118</v>
      </c>
      <c r="BB5" s="130" t="s">
        <v>28</v>
      </c>
      <c r="BC5" s="130" t="s">
        <v>406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691</v>
      </c>
      <c r="BA6" s="130" t="s">
        <v>691</v>
      </c>
      <c r="BB6" s="130" t="s">
        <v>28</v>
      </c>
      <c r="BC6" s="130" t="s">
        <v>758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693</v>
      </c>
      <c r="BA7" s="130" t="s">
        <v>693</v>
      </c>
      <c r="BB7" s="130" t="s">
        <v>28</v>
      </c>
      <c r="BC7" s="130" t="s">
        <v>759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582</v>
      </c>
      <c r="BA8" s="130" t="s">
        <v>582</v>
      </c>
      <c r="BB8" s="130" t="s">
        <v>28</v>
      </c>
      <c r="BC8" s="130" t="s">
        <v>692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760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696</v>
      </c>
      <c r="BA9" s="130" t="s">
        <v>696</v>
      </c>
      <c r="BB9" s="130" t="s">
        <v>28</v>
      </c>
      <c r="BC9" s="130" t="s">
        <v>761</v>
      </c>
      <c r="BD9" s="130" t="s">
        <v>84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303</v>
      </c>
      <c r="BA10" s="130" t="s">
        <v>303</v>
      </c>
      <c r="BB10" s="130" t="s">
        <v>28</v>
      </c>
      <c r="BC10" s="130" t="s">
        <v>762</v>
      </c>
      <c r="BD10" s="130" t="s">
        <v>84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763</v>
      </c>
      <c r="BA11" s="130" t="s">
        <v>763</v>
      </c>
      <c r="BB11" s="130" t="s">
        <v>28</v>
      </c>
      <c r="BC11" s="130" t="s">
        <v>82</v>
      </c>
      <c r="BD11" s="130" t="s">
        <v>84</v>
      </c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ROUND((SUM(BE87:BE209)),  2)</f>
        <v>0</v>
      </c>
      <c r="G33" s="40"/>
      <c r="H33" s="40"/>
      <c r="I33" s="151">
        <v>0.20999999999999999</v>
      </c>
      <c r="J33" s="150">
        <f>ROUND(((SUM(BE87:BE209))*I33),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ROUND((SUM(BF87:BF209)),  2)</f>
        <v>0</v>
      </c>
      <c r="G34" s="40"/>
      <c r="H34" s="40"/>
      <c r="I34" s="151">
        <v>0.12</v>
      </c>
      <c r="J34" s="150">
        <f>ROUND(((SUM(BF87:BF209))*I34),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ROUND((SUM(BG87:BG209)),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ROUND((SUM(BH87:BH209)),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ROUND((SUM(BI87:BI209)),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15 - Parkovací stání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135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136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138</v>
      </c>
      <c r="E63" s="177"/>
      <c r="F63" s="177"/>
      <c r="G63" s="177"/>
      <c r="H63" s="177"/>
      <c r="I63" s="177"/>
      <c r="J63" s="178">
        <f>J121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J148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J155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143</v>
      </c>
      <c r="E66" s="177"/>
      <c r="F66" s="177"/>
      <c r="G66" s="177"/>
      <c r="H66" s="177"/>
      <c r="I66" s="177"/>
      <c r="J66" s="178">
        <f>J193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144</v>
      </c>
      <c r="E67" s="177"/>
      <c r="F67" s="177"/>
      <c r="G67" s="177"/>
      <c r="H67" s="177"/>
      <c r="I67" s="177"/>
      <c r="J67" s="178">
        <f>J207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145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3" t="str">
        <f>E7</f>
        <v>Nová zástavba ZTV Boží Muka IV. etapa Chotěboř</v>
      </c>
      <c r="F77" s="34"/>
      <c r="G77" s="34"/>
      <c r="H77" s="34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120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15 - Parkovací stání</v>
      </c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>Chotěboř</v>
      </c>
      <c r="G81" s="42"/>
      <c r="H81" s="42"/>
      <c r="I81" s="34" t="s">
        <v>24</v>
      </c>
      <c r="J81" s="74" t="str">
        <f>IF(J12="","",J12)</f>
        <v>31. 1. 2025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26</v>
      </c>
      <c r="D83" s="42"/>
      <c r="E83" s="42"/>
      <c r="F83" s="29" t="str">
        <f>E15</f>
        <v>Město Chotěboř, Trčků z Lípy 69, Chotěboř</v>
      </c>
      <c r="G83" s="42"/>
      <c r="H83" s="42"/>
      <c r="I83" s="34" t="s">
        <v>33</v>
      </c>
      <c r="J83" s="38" t="str">
        <f>E21</f>
        <v>Profi Jihlava, spol. s.r.o.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0"/>
      <c r="B86" s="181"/>
      <c r="C86" s="182" t="s">
        <v>146</v>
      </c>
      <c r="D86" s="183" t="s">
        <v>59</v>
      </c>
      <c r="E86" s="183" t="s">
        <v>55</v>
      </c>
      <c r="F86" s="183" t="s">
        <v>56</v>
      </c>
      <c r="G86" s="183" t="s">
        <v>147</v>
      </c>
      <c r="H86" s="183" t="s">
        <v>148</v>
      </c>
      <c r="I86" s="183" t="s">
        <v>149</v>
      </c>
      <c r="J86" s="183" t="s">
        <v>131</v>
      </c>
      <c r="K86" s="184" t="s">
        <v>150</v>
      </c>
      <c r="L86" s="185"/>
      <c r="M86" s="94" t="s">
        <v>28</v>
      </c>
      <c r="N86" s="95" t="s">
        <v>44</v>
      </c>
      <c r="O86" s="95" t="s">
        <v>151</v>
      </c>
      <c r="P86" s="95" t="s">
        <v>152</v>
      </c>
      <c r="Q86" s="95" t="s">
        <v>153</v>
      </c>
      <c r="R86" s="95" t="s">
        <v>154</v>
      </c>
      <c r="S86" s="95" t="s">
        <v>155</v>
      </c>
      <c r="T86" s="96" t="s">
        <v>156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0"/>
      <c r="B87" s="41"/>
      <c r="C87" s="101" t="s">
        <v>157</v>
      </c>
      <c r="D87" s="42"/>
      <c r="E87" s="42"/>
      <c r="F87" s="42"/>
      <c r="G87" s="42"/>
      <c r="H87" s="42"/>
      <c r="I87" s="42"/>
      <c r="J87" s="186">
        <f>BK87</f>
        <v>0</v>
      </c>
      <c r="K87" s="42"/>
      <c r="L87" s="46"/>
      <c r="M87" s="97"/>
      <c r="N87" s="187"/>
      <c r="O87" s="98"/>
      <c r="P87" s="188">
        <f>P88</f>
        <v>0</v>
      </c>
      <c r="Q87" s="98"/>
      <c r="R87" s="188">
        <f>R88</f>
        <v>479.98933299999999</v>
      </c>
      <c r="S87" s="98"/>
      <c r="T87" s="189">
        <f>T88</f>
        <v>5.5349999999999993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132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73</v>
      </c>
      <c r="E88" s="194" t="s">
        <v>158</v>
      </c>
      <c r="F88" s="194" t="s">
        <v>159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P89+P95+P121+P148+P155+P193+P207</f>
        <v>0</v>
      </c>
      <c r="Q88" s="199"/>
      <c r="R88" s="200">
        <f>R89+R95+R121+R148+R155+R193+R207</f>
        <v>479.98933299999999</v>
      </c>
      <c r="S88" s="199"/>
      <c r="T88" s="201">
        <f>T89+T95+T121+T148+T155+T193+T207</f>
        <v>5.5349999999999993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82</v>
      </c>
      <c r="AT88" s="203" t="s">
        <v>73</v>
      </c>
      <c r="AU88" s="203" t="s">
        <v>74</v>
      </c>
      <c r="AY88" s="202" t="s">
        <v>160</v>
      </c>
      <c r="BK88" s="204">
        <f>BK89+BK95+BK121+BK148+BK155+BK193+BK207</f>
        <v>0</v>
      </c>
    </row>
    <row r="89" s="12" customFormat="1" ht="22.8" customHeight="1">
      <c r="A89" s="12"/>
      <c r="B89" s="191"/>
      <c r="C89" s="192"/>
      <c r="D89" s="193" t="s">
        <v>73</v>
      </c>
      <c r="E89" s="205" t="s">
        <v>172</v>
      </c>
      <c r="F89" s="205" t="s">
        <v>173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SUM(P90:P94)</f>
        <v>0</v>
      </c>
      <c r="Q89" s="199"/>
      <c r="R89" s="200">
        <f>SUM(R90:R94)</f>
        <v>0</v>
      </c>
      <c r="S89" s="199"/>
      <c r="T89" s="201">
        <f>SUM(T90:T94)</f>
        <v>5.5349999999999993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73</v>
      </c>
      <c r="AU89" s="203" t="s">
        <v>82</v>
      </c>
      <c r="AY89" s="202" t="s">
        <v>160</v>
      </c>
      <c r="BK89" s="204">
        <f>SUM(BK90:BK94)</f>
        <v>0</v>
      </c>
    </row>
    <row r="90" s="2" customFormat="1" ht="49.05" customHeight="1">
      <c r="A90" s="40"/>
      <c r="B90" s="41"/>
      <c r="C90" s="207" t="s">
        <v>82</v>
      </c>
      <c r="D90" s="207" t="s">
        <v>163</v>
      </c>
      <c r="E90" s="208" t="s">
        <v>183</v>
      </c>
      <c r="F90" s="209" t="s">
        <v>184</v>
      </c>
      <c r="G90" s="210" t="s">
        <v>185</v>
      </c>
      <c r="H90" s="211">
        <v>27</v>
      </c>
      <c r="I90" s="212"/>
      <c r="J90" s="213">
        <f>ROUND(I90*H90,2)</f>
        <v>0</v>
      </c>
      <c r="K90" s="209" t="s">
        <v>167</v>
      </c>
      <c r="L90" s="46"/>
      <c r="M90" s="214" t="s">
        <v>28</v>
      </c>
      <c r="N90" s="215" t="s">
        <v>45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0.20499999999999999</v>
      </c>
      <c r="T90" s="217">
        <f>S90*H90</f>
        <v>5.5349999999999993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168</v>
      </c>
      <c r="AT90" s="218" t="s">
        <v>163</v>
      </c>
      <c r="AU90" s="218" t="s">
        <v>84</v>
      </c>
      <c r="AY90" s="19" t="s">
        <v>160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82</v>
      </c>
      <c r="BK90" s="219">
        <f>ROUND(I90*H90,2)</f>
        <v>0</v>
      </c>
      <c r="BL90" s="19" t="s">
        <v>168</v>
      </c>
      <c r="BM90" s="218" t="s">
        <v>764</v>
      </c>
    </row>
    <row r="91" s="2" customFormat="1">
      <c r="A91" s="40"/>
      <c r="B91" s="41"/>
      <c r="C91" s="42"/>
      <c r="D91" s="220" t="s">
        <v>170</v>
      </c>
      <c r="E91" s="42"/>
      <c r="F91" s="221" t="s">
        <v>187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14" customFormat="1">
      <c r="A92" s="14"/>
      <c r="B92" s="238"/>
      <c r="C92" s="239"/>
      <c r="D92" s="225" t="s">
        <v>181</v>
      </c>
      <c r="E92" s="240" t="s">
        <v>28</v>
      </c>
      <c r="F92" s="241" t="s">
        <v>188</v>
      </c>
      <c r="G92" s="239"/>
      <c r="H92" s="240" t="s">
        <v>28</v>
      </c>
      <c r="I92" s="242"/>
      <c r="J92" s="239"/>
      <c r="K92" s="239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181</v>
      </c>
      <c r="AU92" s="247" t="s">
        <v>84</v>
      </c>
      <c r="AV92" s="14" t="s">
        <v>82</v>
      </c>
      <c r="AW92" s="14" t="s">
        <v>35</v>
      </c>
      <c r="AX92" s="14" t="s">
        <v>74</v>
      </c>
      <c r="AY92" s="247" t="s">
        <v>160</v>
      </c>
    </row>
    <row r="93" s="14" customFormat="1">
      <c r="A93" s="14"/>
      <c r="B93" s="238"/>
      <c r="C93" s="239"/>
      <c r="D93" s="225" t="s">
        <v>181</v>
      </c>
      <c r="E93" s="240" t="s">
        <v>28</v>
      </c>
      <c r="F93" s="241" t="s">
        <v>189</v>
      </c>
      <c r="G93" s="239"/>
      <c r="H93" s="240" t="s">
        <v>28</v>
      </c>
      <c r="I93" s="242"/>
      <c r="J93" s="239"/>
      <c r="K93" s="239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181</v>
      </c>
      <c r="AU93" s="247" t="s">
        <v>84</v>
      </c>
      <c r="AV93" s="14" t="s">
        <v>82</v>
      </c>
      <c r="AW93" s="14" t="s">
        <v>35</v>
      </c>
      <c r="AX93" s="14" t="s">
        <v>74</v>
      </c>
      <c r="AY93" s="247" t="s">
        <v>160</v>
      </c>
    </row>
    <row r="94" s="13" customFormat="1">
      <c r="A94" s="13"/>
      <c r="B94" s="227"/>
      <c r="C94" s="228"/>
      <c r="D94" s="225" t="s">
        <v>181</v>
      </c>
      <c r="E94" s="229" t="s">
        <v>28</v>
      </c>
      <c r="F94" s="230" t="s">
        <v>765</v>
      </c>
      <c r="G94" s="228"/>
      <c r="H94" s="231">
        <v>27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181</v>
      </c>
      <c r="AU94" s="237" t="s">
        <v>84</v>
      </c>
      <c r="AV94" s="13" t="s">
        <v>84</v>
      </c>
      <c r="AW94" s="13" t="s">
        <v>35</v>
      </c>
      <c r="AX94" s="13" t="s">
        <v>82</v>
      </c>
      <c r="AY94" s="237" t="s">
        <v>160</v>
      </c>
    </row>
    <row r="95" s="12" customFormat="1" ht="22.8" customHeight="1">
      <c r="A95" s="12"/>
      <c r="B95" s="191"/>
      <c r="C95" s="192"/>
      <c r="D95" s="193" t="s">
        <v>73</v>
      </c>
      <c r="E95" s="205" t="s">
        <v>192</v>
      </c>
      <c r="F95" s="205" t="s">
        <v>193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SUM(P96:P120)</f>
        <v>0</v>
      </c>
      <c r="Q95" s="199"/>
      <c r="R95" s="200">
        <f>SUM(R96:R120)</f>
        <v>0</v>
      </c>
      <c r="S95" s="199"/>
      <c r="T95" s="201">
        <f>SUM(T96:T120)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82</v>
      </c>
      <c r="AT95" s="203" t="s">
        <v>73</v>
      </c>
      <c r="AU95" s="203" t="s">
        <v>82</v>
      </c>
      <c r="AY95" s="202" t="s">
        <v>160</v>
      </c>
      <c r="BK95" s="204">
        <f>SUM(BK96:BK120)</f>
        <v>0</v>
      </c>
    </row>
    <row r="96" s="2" customFormat="1" ht="37.8" customHeight="1">
      <c r="A96" s="40"/>
      <c r="B96" s="41"/>
      <c r="C96" s="207" t="s">
        <v>84</v>
      </c>
      <c r="D96" s="207" t="s">
        <v>163</v>
      </c>
      <c r="E96" s="208" t="s">
        <v>701</v>
      </c>
      <c r="F96" s="209" t="s">
        <v>702</v>
      </c>
      <c r="G96" s="210" t="s">
        <v>196</v>
      </c>
      <c r="H96" s="211">
        <v>93.939999999999998</v>
      </c>
      <c r="I96" s="212"/>
      <c r="J96" s="213">
        <f>ROUND(I96*H96,2)</f>
        <v>0</v>
      </c>
      <c r="K96" s="209" t="s">
        <v>167</v>
      </c>
      <c r="L96" s="46"/>
      <c r="M96" s="214" t="s">
        <v>28</v>
      </c>
      <c r="N96" s="215" t="s">
        <v>45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168</v>
      </c>
      <c r="AT96" s="218" t="s">
        <v>163</v>
      </c>
      <c r="AU96" s="218" t="s">
        <v>84</v>
      </c>
      <c r="AY96" s="19" t="s">
        <v>160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82</v>
      </c>
      <c r="BK96" s="219">
        <f>ROUND(I96*H96,2)</f>
        <v>0</v>
      </c>
      <c r="BL96" s="19" t="s">
        <v>168</v>
      </c>
      <c r="BM96" s="218" t="s">
        <v>766</v>
      </c>
    </row>
    <row r="97" s="2" customFormat="1">
      <c r="A97" s="40"/>
      <c r="B97" s="41"/>
      <c r="C97" s="42"/>
      <c r="D97" s="220" t="s">
        <v>170</v>
      </c>
      <c r="E97" s="42"/>
      <c r="F97" s="221" t="s">
        <v>704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170</v>
      </c>
      <c r="AU97" s="19" t="s">
        <v>84</v>
      </c>
    </row>
    <row r="98" s="14" customFormat="1">
      <c r="A98" s="14"/>
      <c r="B98" s="238"/>
      <c r="C98" s="239"/>
      <c r="D98" s="225" t="s">
        <v>181</v>
      </c>
      <c r="E98" s="240" t="s">
        <v>28</v>
      </c>
      <c r="F98" s="241" t="s">
        <v>188</v>
      </c>
      <c r="G98" s="239"/>
      <c r="H98" s="240" t="s">
        <v>28</v>
      </c>
      <c r="I98" s="242"/>
      <c r="J98" s="239"/>
      <c r="K98" s="239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181</v>
      </c>
      <c r="AU98" s="247" t="s">
        <v>84</v>
      </c>
      <c r="AV98" s="14" t="s">
        <v>82</v>
      </c>
      <c r="AW98" s="14" t="s">
        <v>35</v>
      </c>
      <c r="AX98" s="14" t="s">
        <v>74</v>
      </c>
      <c r="AY98" s="247" t="s">
        <v>160</v>
      </c>
    </row>
    <row r="99" s="14" customFormat="1">
      <c r="A99" s="14"/>
      <c r="B99" s="238"/>
      <c r="C99" s="239"/>
      <c r="D99" s="225" t="s">
        <v>181</v>
      </c>
      <c r="E99" s="240" t="s">
        <v>28</v>
      </c>
      <c r="F99" s="241" t="s">
        <v>189</v>
      </c>
      <c r="G99" s="239"/>
      <c r="H99" s="240" t="s">
        <v>28</v>
      </c>
      <c r="I99" s="242"/>
      <c r="J99" s="239"/>
      <c r="K99" s="239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181</v>
      </c>
      <c r="AU99" s="247" t="s">
        <v>84</v>
      </c>
      <c r="AV99" s="14" t="s">
        <v>82</v>
      </c>
      <c r="AW99" s="14" t="s">
        <v>35</v>
      </c>
      <c r="AX99" s="14" t="s">
        <v>74</v>
      </c>
      <c r="AY99" s="247" t="s">
        <v>160</v>
      </c>
    </row>
    <row r="100" s="13" customFormat="1">
      <c r="A100" s="13"/>
      <c r="B100" s="227"/>
      <c r="C100" s="228"/>
      <c r="D100" s="225" t="s">
        <v>181</v>
      </c>
      <c r="E100" s="229" t="s">
        <v>28</v>
      </c>
      <c r="F100" s="230" t="s">
        <v>767</v>
      </c>
      <c r="G100" s="228"/>
      <c r="H100" s="231">
        <v>68.219999999999999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181</v>
      </c>
      <c r="AU100" s="237" t="s">
        <v>84</v>
      </c>
      <c r="AV100" s="13" t="s">
        <v>84</v>
      </c>
      <c r="AW100" s="13" t="s">
        <v>35</v>
      </c>
      <c r="AX100" s="13" t="s">
        <v>74</v>
      </c>
      <c r="AY100" s="237" t="s">
        <v>160</v>
      </c>
    </row>
    <row r="101" s="13" customFormat="1">
      <c r="A101" s="13"/>
      <c r="B101" s="227"/>
      <c r="C101" s="228"/>
      <c r="D101" s="225" t="s">
        <v>181</v>
      </c>
      <c r="E101" s="229" t="s">
        <v>28</v>
      </c>
      <c r="F101" s="230" t="s">
        <v>768</v>
      </c>
      <c r="G101" s="228"/>
      <c r="H101" s="231">
        <v>25.719999999999999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181</v>
      </c>
      <c r="AU101" s="237" t="s">
        <v>84</v>
      </c>
      <c r="AV101" s="13" t="s">
        <v>84</v>
      </c>
      <c r="AW101" s="13" t="s">
        <v>35</v>
      </c>
      <c r="AX101" s="13" t="s">
        <v>74</v>
      </c>
      <c r="AY101" s="237" t="s">
        <v>160</v>
      </c>
    </row>
    <row r="102" s="15" customFormat="1">
      <c r="A102" s="15"/>
      <c r="B102" s="248"/>
      <c r="C102" s="249"/>
      <c r="D102" s="225" t="s">
        <v>181</v>
      </c>
      <c r="E102" s="250" t="s">
        <v>691</v>
      </c>
      <c r="F102" s="251" t="s">
        <v>233</v>
      </c>
      <c r="G102" s="249"/>
      <c r="H102" s="252">
        <v>93.939999999999998</v>
      </c>
      <c r="I102" s="253"/>
      <c r="J102" s="249"/>
      <c r="K102" s="249"/>
      <c r="L102" s="254"/>
      <c r="M102" s="255"/>
      <c r="N102" s="256"/>
      <c r="O102" s="256"/>
      <c r="P102" s="256"/>
      <c r="Q102" s="256"/>
      <c r="R102" s="256"/>
      <c r="S102" s="256"/>
      <c r="T102" s="257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8" t="s">
        <v>181</v>
      </c>
      <c r="AU102" s="258" t="s">
        <v>84</v>
      </c>
      <c r="AV102" s="15" t="s">
        <v>168</v>
      </c>
      <c r="AW102" s="15" t="s">
        <v>35</v>
      </c>
      <c r="AX102" s="15" t="s">
        <v>82</v>
      </c>
      <c r="AY102" s="258" t="s">
        <v>160</v>
      </c>
    </row>
    <row r="103" s="2" customFormat="1" ht="62.7" customHeight="1">
      <c r="A103" s="40"/>
      <c r="B103" s="41"/>
      <c r="C103" s="207" t="s">
        <v>201</v>
      </c>
      <c r="D103" s="207" t="s">
        <v>163</v>
      </c>
      <c r="E103" s="208" t="s">
        <v>207</v>
      </c>
      <c r="F103" s="209" t="s">
        <v>208</v>
      </c>
      <c r="G103" s="210" t="s">
        <v>196</v>
      </c>
      <c r="H103" s="211">
        <v>76.394000000000005</v>
      </c>
      <c r="I103" s="212"/>
      <c r="J103" s="213">
        <f>ROUND(I103*H103,2)</f>
        <v>0</v>
      </c>
      <c r="K103" s="209" t="s">
        <v>167</v>
      </c>
      <c r="L103" s="46"/>
      <c r="M103" s="214" t="s">
        <v>28</v>
      </c>
      <c r="N103" s="215" t="s">
        <v>45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168</v>
      </c>
      <c r="AT103" s="218" t="s">
        <v>163</v>
      </c>
      <c r="AU103" s="218" t="s">
        <v>84</v>
      </c>
      <c r="AY103" s="19" t="s">
        <v>160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82</v>
      </c>
      <c r="BK103" s="219">
        <f>ROUND(I103*H103,2)</f>
        <v>0</v>
      </c>
      <c r="BL103" s="19" t="s">
        <v>168</v>
      </c>
      <c r="BM103" s="218" t="s">
        <v>769</v>
      </c>
    </row>
    <row r="104" s="2" customFormat="1">
      <c r="A104" s="40"/>
      <c r="B104" s="41"/>
      <c r="C104" s="42"/>
      <c r="D104" s="220" t="s">
        <v>170</v>
      </c>
      <c r="E104" s="42"/>
      <c r="F104" s="221" t="s">
        <v>210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170</v>
      </c>
      <c r="AU104" s="19" t="s">
        <v>84</v>
      </c>
    </row>
    <row r="105" s="13" customFormat="1">
      <c r="A105" s="13"/>
      <c r="B105" s="227"/>
      <c r="C105" s="228"/>
      <c r="D105" s="225" t="s">
        <v>181</v>
      </c>
      <c r="E105" s="229" t="s">
        <v>28</v>
      </c>
      <c r="F105" s="230" t="s">
        <v>691</v>
      </c>
      <c r="G105" s="228"/>
      <c r="H105" s="231">
        <v>93.939999999999998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181</v>
      </c>
      <c r="AU105" s="237" t="s">
        <v>84</v>
      </c>
      <c r="AV105" s="13" t="s">
        <v>84</v>
      </c>
      <c r="AW105" s="13" t="s">
        <v>35</v>
      </c>
      <c r="AX105" s="13" t="s">
        <v>74</v>
      </c>
      <c r="AY105" s="237" t="s">
        <v>160</v>
      </c>
    </row>
    <row r="106" s="13" customFormat="1">
      <c r="A106" s="13"/>
      <c r="B106" s="227"/>
      <c r="C106" s="228"/>
      <c r="D106" s="225" t="s">
        <v>181</v>
      </c>
      <c r="E106" s="229" t="s">
        <v>28</v>
      </c>
      <c r="F106" s="230" t="s">
        <v>711</v>
      </c>
      <c r="G106" s="228"/>
      <c r="H106" s="231">
        <v>-17.545999999999999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181</v>
      </c>
      <c r="AU106" s="237" t="s">
        <v>84</v>
      </c>
      <c r="AV106" s="13" t="s">
        <v>84</v>
      </c>
      <c r="AW106" s="13" t="s">
        <v>35</v>
      </c>
      <c r="AX106" s="13" t="s">
        <v>74</v>
      </c>
      <c r="AY106" s="237" t="s">
        <v>160</v>
      </c>
    </row>
    <row r="107" s="15" customFormat="1">
      <c r="A107" s="15"/>
      <c r="B107" s="248"/>
      <c r="C107" s="249"/>
      <c r="D107" s="225" t="s">
        <v>181</v>
      </c>
      <c r="E107" s="250" t="s">
        <v>696</v>
      </c>
      <c r="F107" s="251" t="s">
        <v>233</v>
      </c>
      <c r="G107" s="249"/>
      <c r="H107" s="252">
        <v>76.394000000000005</v>
      </c>
      <c r="I107" s="253"/>
      <c r="J107" s="249"/>
      <c r="K107" s="249"/>
      <c r="L107" s="254"/>
      <c r="M107" s="255"/>
      <c r="N107" s="256"/>
      <c r="O107" s="256"/>
      <c r="P107" s="256"/>
      <c r="Q107" s="256"/>
      <c r="R107" s="256"/>
      <c r="S107" s="256"/>
      <c r="T107" s="257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8" t="s">
        <v>181</v>
      </c>
      <c r="AU107" s="258" t="s">
        <v>84</v>
      </c>
      <c r="AV107" s="15" t="s">
        <v>168</v>
      </c>
      <c r="AW107" s="15" t="s">
        <v>35</v>
      </c>
      <c r="AX107" s="15" t="s">
        <v>82</v>
      </c>
      <c r="AY107" s="258" t="s">
        <v>160</v>
      </c>
    </row>
    <row r="108" s="2" customFormat="1" ht="44.25" customHeight="1">
      <c r="A108" s="40"/>
      <c r="B108" s="41"/>
      <c r="C108" s="207" t="s">
        <v>168</v>
      </c>
      <c r="D108" s="207" t="s">
        <v>163</v>
      </c>
      <c r="E108" s="208" t="s">
        <v>216</v>
      </c>
      <c r="F108" s="209" t="s">
        <v>217</v>
      </c>
      <c r="G108" s="210" t="s">
        <v>218</v>
      </c>
      <c r="H108" s="211">
        <v>137.50899999999999</v>
      </c>
      <c r="I108" s="212"/>
      <c r="J108" s="213">
        <f>ROUND(I108*H108,2)</f>
        <v>0</v>
      </c>
      <c r="K108" s="209" t="s">
        <v>167</v>
      </c>
      <c r="L108" s="46"/>
      <c r="M108" s="214" t="s">
        <v>28</v>
      </c>
      <c r="N108" s="215" t="s">
        <v>45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168</v>
      </c>
      <c r="AT108" s="218" t="s">
        <v>163</v>
      </c>
      <c r="AU108" s="218" t="s">
        <v>84</v>
      </c>
      <c r="AY108" s="19" t="s">
        <v>160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82</v>
      </c>
      <c r="BK108" s="219">
        <f>ROUND(I108*H108,2)</f>
        <v>0</v>
      </c>
      <c r="BL108" s="19" t="s">
        <v>168</v>
      </c>
      <c r="BM108" s="218" t="s">
        <v>770</v>
      </c>
    </row>
    <row r="109" s="2" customFormat="1">
      <c r="A109" s="40"/>
      <c r="B109" s="41"/>
      <c r="C109" s="42"/>
      <c r="D109" s="220" t="s">
        <v>170</v>
      </c>
      <c r="E109" s="42"/>
      <c r="F109" s="221" t="s">
        <v>220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170</v>
      </c>
      <c r="AU109" s="19" t="s">
        <v>84</v>
      </c>
    </row>
    <row r="110" s="13" customFormat="1">
      <c r="A110" s="13"/>
      <c r="B110" s="227"/>
      <c r="C110" s="228"/>
      <c r="D110" s="225" t="s">
        <v>181</v>
      </c>
      <c r="E110" s="229" t="s">
        <v>28</v>
      </c>
      <c r="F110" s="230" t="s">
        <v>713</v>
      </c>
      <c r="G110" s="228"/>
      <c r="H110" s="231">
        <v>137.50899999999999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181</v>
      </c>
      <c r="AU110" s="237" t="s">
        <v>84</v>
      </c>
      <c r="AV110" s="13" t="s">
        <v>84</v>
      </c>
      <c r="AW110" s="13" t="s">
        <v>35</v>
      </c>
      <c r="AX110" s="13" t="s">
        <v>82</v>
      </c>
      <c r="AY110" s="237" t="s">
        <v>160</v>
      </c>
    </row>
    <row r="111" s="2" customFormat="1" ht="37.8" customHeight="1">
      <c r="A111" s="40"/>
      <c r="B111" s="41"/>
      <c r="C111" s="207" t="s">
        <v>272</v>
      </c>
      <c r="D111" s="207" t="s">
        <v>163</v>
      </c>
      <c r="E111" s="208" t="s">
        <v>223</v>
      </c>
      <c r="F111" s="209" t="s">
        <v>224</v>
      </c>
      <c r="G111" s="210" t="s">
        <v>196</v>
      </c>
      <c r="H111" s="211">
        <v>76.394000000000005</v>
      </c>
      <c r="I111" s="212"/>
      <c r="J111" s="213">
        <f>ROUND(I111*H111,2)</f>
        <v>0</v>
      </c>
      <c r="K111" s="209" t="s">
        <v>167</v>
      </c>
      <c r="L111" s="46"/>
      <c r="M111" s="214" t="s">
        <v>28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168</v>
      </c>
      <c r="AT111" s="218" t="s">
        <v>163</v>
      </c>
      <c r="AU111" s="218" t="s">
        <v>84</v>
      </c>
      <c r="AY111" s="19" t="s">
        <v>160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168</v>
      </c>
      <c r="BM111" s="218" t="s">
        <v>771</v>
      </c>
    </row>
    <row r="112" s="2" customFormat="1">
      <c r="A112" s="40"/>
      <c r="B112" s="41"/>
      <c r="C112" s="42"/>
      <c r="D112" s="220" t="s">
        <v>170</v>
      </c>
      <c r="E112" s="42"/>
      <c r="F112" s="221" t="s">
        <v>226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7"/>
      <c r="C113" s="228"/>
      <c r="D113" s="225" t="s">
        <v>181</v>
      </c>
      <c r="E113" s="229" t="s">
        <v>28</v>
      </c>
      <c r="F113" s="230" t="s">
        <v>696</v>
      </c>
      <c r="G113" s="228"/>
      <c r="H113" s="231">
        <v>76.394000000000005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181</v>
      </c>
      <c r="AU113" s="237" t="s">
        <v>84</v>
      </c>
      <c r="AV113" s="13" t="s">
        <v>84</v>
      </c>
      <c r="AW113" s="13" t="s">
        <v>35</v>
      </c>
      <c r="AX113" s="13" t="s">
        <v>82</v>
      </c>
      <c r="AY113" s="237" t="s">
        <v>160</v>
      </c>
    </row>
    <row r="114" s="2" customFormat="1" ht="33" customHeight="1">
      <c r="A114" s="40"/>
      <c r="B114" s="41"/>
      <c r="C114" s="207" t="s">
        <v>715</v>
      </c>
      <c r="D114" s="207" t="s">
        <v>163</v>
      </c>
      <c r="E114" s="208" t="s">
        <v>235</v>
      </c>
      <c r="F114" s="209" t="s">
        <v>236</v>
      </c>
      <c r="G114" s="210" t="s">
        <v>166</v>
      </c>
      <c r="H114" s="211">
        <v>469.69999999999999</v>
      </c>
      <c r="I114" s="212"/>
      <c r="J114" s="213">
        <f>ROUND(I114*H114,2)</f>
        <v>0</v>
      </c>
      <c r="K114" s="209" t="s">
        <v>167</v>
      </c>
      <c r="L114" s="46"/>
      <c r="M114" s="214" t="s">
        <v>28</v>
      </c>
      <c r="N114" s="215" t="s">
        <v>45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168</v>
      </c>
      <c r="AT114" s="218" t="s">
        <v>163</v>
      </c>
      <c r="AU114" s="218" t="s">
        <v>84</v>
      </c>
      <c r="AY114" s="19" t="s">
        <v>160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82</v>
      </c>
      <c r="BK114" s="219">
        <f>ROUND(I114*H114,2)</f>
        <v>0</v>
      </c>
      <c r="BL114" s="19" t="s">
        <v>168</v>
      </c>
      <c r="BM114" s="218" t="s">
        <v>772</v>
      </c>
    </row>
    <row r="115" s="2" customFormat="1">
      <c r="A115" s="40"/>
      <c r="B115" s="41"/>
      <c r="C115" s="42"/>
      <c r="D115" s="220" t="s">
        <v>170</v>
      </c>
      <c r="E115" s="42"/>
      <c r="F115" s="221" t="s">
        <v>238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170</v>
      </c>
      <c r="AU115" s="19" t="s">
        <v>84</v>
      </c>
    </row>
    <row r="116" s="14" customFormat="1">
      <c r="A116" s="14"/>
      <c r="B116" s="238"/>
      <c r="C116" s="239"/>
      <c r="D116" s="225" t="s">
        <v>181</v>
      </c>
      <c r="E116" s="240" t="s">
        <v>28</v>
      </c>
      <c r="F116" s="241" t="s">
        <v>188</v>
      </c>
      <c r="G116" s="239"/>
      <c r="H116" s="240" t="s">
        <v>28</v>
      </c>
      <c r="I116" s="242"/>
      <c r="J116" s="239"/>
      <c r="K116" s="239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181</v>
      </c>
      <c r="AU116" s="247" t="s">
        <v>84</v>
      </c>
      <c r="AV116" s="14" t="s">
        <v>82</v>
      </c>
      <c r="AW116" s="14" t="s">
        <v>35</v>
      </c>
      <c r="AX116" s="14" t="s">
        <v>74</v>
      </c>
      <c r="AY116" s="247" t="s">
        <v>160</v>
      </c>
    </row>
    <row r="117" s="14" customFormat="1">
      <c r="A117" s="14"/>
      <c r="B117" s="238"/>
      <c r="C117" s="239"/>
      <c r="D117" s="225" t="s">
        <v>181</v>
      </c>
      <c r="E117" s="240" t="s">
        <v>28</v>
      </c>
      <c r="F117" s="241" t="s">
        <v>189</v>
      </c>
      <c r="G117" s="239"/>
      <c r="H117" s="240" t="s">
        <v>28</v>
      </c>
      <c r="I117" s="242"/>
      <c r="J117" s="239"/>
      <c r="K117" s="239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181</v>
      </c>
      <c r="AU117" s="247" t="s">
        <v>84</v>
      </c>
      <c r="AV117" s="14" t="s">
        <v>82</v>
      </c>
      <c r="AW117" s="14" t="s">
        <v>35</v>
      </c>
      <c r="AX117" s="14" t="s">
        <v>74</v>
      </c>
      <c r="AY117" s="247" t="s">
        <v>160</v>
      </c>
    </row>
    <row r="118" s="13" customFormat="1">
      <c r="A118" s="13"/>
      <c r="B118" s="227"/>
      <c r="C118" s="228"/>
      <c r="D118" s="225" t="s">
        <v>181</v>
      </c>
      <c r="E118" s="229" t="s">
        <v>28</v>
      </c>
      <c r="F118" s="230" t="s">
        <v>773</v>
      </c>
      <c r="G118" s="228"/>
      <c r="H118" s="231">
        <v>341.10000000000002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181</v>
      </c>
      <c r="AU118" s="237" t="s">
        <v>84</v>
      </c>
      <c r="AV118" s="13" t="s">
        <v>84</v>
      </c>
      <c r="AW118" s="13" t="s">
        <v>35</v>
      </c>
      <c r="AX118" s="13" t="s">
        <v>74</v>
      </c>
      <c r="AY118" s="237" t="s">
        <v>160</v>
      </c>
    </row>
    <row r="119" s="13" customFormat="1">
      <c r="A119" s="13"/>
      <c r="B119" s="227"/>
      <c r="C119" s="228"/>
      <c r="D119" s="225" t="s">
        <v>181</v>
      </c>
      <c r="E119" s="229" t="s">
        <v>28</v>
      </c>
      <c r="F119" s="230" t="s">
        <v>774</v>
      </c>
      <c r="G119" s="228"/>
      <c r="H119" s="231">
        <v>128.59999999999999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181</v>
      </c>
      <c r="AU119" s="237" t="s">
        <v>84</v>
      </c>
      <c r="AV119" s="13" t="s">
        <v>84</v>
      </c>
      <c r="AW119" s="13" t="s">
        <v>35</v>
      </c>
      <c r="AX119" s="13" t="s">
        <v>74</v>
      </c>
      <c r="AY119" s="237" t="s">
        <v>160</v>
      </c>
    </row>
    <row r="120" s="15" customFormat="1">
      <c r="A120" s="15"/>
      <c r="B120" s="248"/>
      <c r="C120" s="249"/>
      <c r="D120" s="225" t="s">
        <v>181</v>
      </c>
      <c r="E120" s="250" t="s">
        <v>693</v>
      </c>
      <c r="F120" s="251" t="s">
        <v>233</v>
      </c>
      <c r="G120" s="249"/>
      <c r="H120" s="252">
        <v>469.69999999999999</v>
      </c>
      <c r="I120" s="253"/>
      <c r="J120" s="249"/>
      <c r="K120" s="249"/>
      <c r="L120" s="254"/>
      <c r="M120" s="255"/>
      <c r="N120" s="256"/>
      <c r="O120" s="256"/>
      <c r="P120" s="256"/>
      <c r="Q120" s="256"/>
      <c r="R120" s="256"/>
      <c r="S120" s="256"/>
      <c r="T120" s="25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8" t="s">
        <v>181</v>
      </c>
      <c r="AU120" s="258" t="s">
        <v>84</v>
      </c>
      <c r="AV120" s="15" t="s">
        <v>168</v>
      </c>
      <c r="AW120" s="15" t="s">
        <v>35</v>
      </c>
      <c r="AX120" s="15" t="s">
        <v>82</v>
      </c>
      <c r="AY120" s="258" t="s">
        <v>160</v>
      </c>
    </row>
    <row r="121" s="12" customFormat="1" ht="22.8" customHeight="1">
      <c r="A121" s="12"/>
      <c r="B121" s="191"/>
      <c r="C121" s="192"/>
      <c r="D121" s="193" t="s">
        <v>73</v>
      </c>
      <c r="E121" s="205" t="s">
        <v>272</v>
      </c>
      <c r="F121" s="205" t="s">
        <v>273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SUM(P122:P147)</f>
        <v>0</v>
      </c>
      <c r="Q121" s="199"/>
      <c r="R121" s="200">
        <f>SUM(R122:R147)</f>
        <v>376.90250600000002</v>
      </c>
      <c r="S121" s="199"/>
      <c r="T121" s="201">
        <f>SUM(T122:T147)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82</v>
      </c>
      <c r="AT121" s="203" t="s">
        <v>73</v>
      </c>
      <c r="AU121" s="203" t="s">
        <v>82</v>
      </c>
      <c r="AY121" s="202" t="s">
        <v>160</v>
      </c>
      <c r="BK121" s="204">
        <f>SUM(BK122:BK147)</f>
        <v>0</v>
      </c>
    </row>
    <row r="122" s="2" customFormat="1" ht="33" customHeight="1">
      <c r="A122" s="40"/>
      <c r="B122" s="41"/>
      <c r="C122" s="207" t="s">
        <v>720</v>
      </c>
      <c r="D122" s="207" t="s">
        <v>163</v>
      </c>
      <c r="E122" s="208" t="s">
        <v>275</v>
      </c>
      <c r="F122" s="209" t="s">
        <v>276</v>
      </c>
      <c r="G122" s="210" t="s">
        <v>166</v>
      </c>
      <c r="H122" s="211">
        <v>341.10000000000002</v>
      </c>
      <c r="I122" s="212"/>
      <c r="J122" s="213">
        <f>ROUND(I122*H122,2)</f>
        <v>0</v>
      </c>
      <c r="K122" s="209" t="s">
        <v>28</v>
      </c>
      <c r="L122" s="46"/>
      <c r="M122" s="214" t="s">
        <v>28</v>
      </c>
      <c r="N122" s="215" t="s">
        <v>45</v>
      </c>
      <c r="O122" s="86"/>
      <c r="P122" s="216">
        <f>O122*H122</f>
        <v>0</v>
      </c>
      <c r="Q122" s="216">
        <v>0.34499999999999997</v>
      </c>
      <c r="R122" s="216">
        <f>Q122*H122</f>
        <v>117.6795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168</v>
      </c>
      <c r="AT122" s="218" t="s">
        <v>163</v>
      </c>
      <c r="AU122" s="218" t="s">
        <v>84</v>
      </c>
      <c r="AY122" s="19" t="s">
        <v>160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82</v>
      </c>
      <c r="BK122" s="219">
        <f>ROUND(I122*H122,2)</f>
        <v>0</v>
      </c>
      <c r="BL122" s="19" t="s">
        <v>168</v>
      </c>
      <c r="BM122" s="218" t="s">
        <v>775</v>
      </c>
    </row>
    <row r="123" s="14" customFormat="1">
      <c r="A123" s="14"/>
      <c r="B123" s="238"/>
      <c r="C123" s="239"/>
      <c r="D123" s="225" t="s">
        <v>181</v>
      </c>
      <c r="E123" s="240" t="s">
        <v>28</v>
      </c>
      <c r="F123" s="241" t="s">
        <v>188</v>
      </c>
      <c r="G123" s="239"/>
      <c r="H123" s="240" t="s">
        <v>28</v>
      </c>
      <c r="I123" s="242"/>
      <c r="J123" s="239"/>
      <c r="K123" s="239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181</v>
      </c>
      <c r="AU123" s="247" t="s">
        <v>84</v>
      </c>
      <c r="AV123" s="14" t="s">
        <v>82</v>
      </c>
      <c r="AW123" s="14" t="s">
        <v>35</v>
      </c>
      <c r="AX123" s="14" t="s">
        <v>74</v>
      </c>
      <c r="AY123" s="247" t="s">
        <v>160</v>
      </c>
    </row>
    <row r="124" s="14" customFormat="1">
      <c r="A124" s="14"/>
      <c r="B124" s="238"/>
      <c r="C124" s="239"/>
      <c r="D124" s="225" t="s">
        <v>181</v>
      </c>
      <c r="E124" s="240" t="s">
        <v>28</v>
      </c>
      <c r="F124" s="241" t="s">
        <v>189</v>
      </c>
      <c r="G124" s="239"/>
      <c r="H124" s="240" t="s">
        <v>28</v>
      </c>
      <c r="I124" s="242"/>
      <c r="J124" s="239"/>
      <c r="K124" s="239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181</v>
      </c>
      <c r="AU124" s="247" t="s">
        <v>84</v>
      </c>
      <c r="AV124" s="14" t="s">
        <v>82</v>
      </c>
      <c r="AW124" s="14" t="s">
        <v>35</v>
      </c>
      <c r="AX124" s="14" t="s">
        <v>74</v>
      </c>
      <c r="AY124" s="247" t="s">
        <v>160</v>
      </c>
    </row>
    <row r="125" s="13" customFormat="1">
      <c r="A125" s="13"/>
      <c r="B125" s="227"/>
      <c r="C125" s="228"/>
      <c r="D125" s="225" t="s">
        <v>181</v>
      </c>
      <c r="E125" s="229" t="s">
        <v>582</v>
      </c>
      <c r="F125" s="230" t="s">
        <v>773</v>
      </c>
      <c r="G125" s="228"/>
      <c r="H125" s="231">
        <v>341.10000000000002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82</v>
      </c>
      <c r="AY125" s="237" t="s">
        <v>160</v>
      </c>
    </row>
    <row r="126" s="2" customFormat="1" ht="33" customHeight="1">
      <c r="A126" s="40"/>
      <c r="B126" s="41"/>
      <c r="C126" s="207" t="s">
        <v>261</v>
      </c>
      <c r="D126" s="207" t="s">
        <v>163</v>
      </c>
      <c r="E126" s="208" t="s">
        <v>722</v>
      </c>
      <c r="F126" s="209" t="s">
        <v>723</v>
      </c>
      <c r="G126" s="210" t="s">
        <v>166</v>
      </c>
      <c r="H126" s="211">
        <v>469.69999999999999</v>
      </c>
      <c r="I126" s="212"/>
      <c r="J126" s="213">
        <f>ROUND(I126*H126,2)</f>
        <v>0</v>
      </c>
      <c r="K126" s="209" t="s">
        <v>28</v>
      </c>
      <c r="L126" s="46"/>
      <c r="M126" s="214" t="s">
        <v>28</v>
      </c>
      <c r="N126" s="215" t="s">
        <v>45</v>
      </c>
      <c r="O126" s="86"/>
      <c r="P126" s="216">
        <f>O126*H126</f>
        <v>0</v>
      </c>
      <c r="Q126" s="216">
        <v>0.34499999999999997</v>
      </c>
      <c r="R126" s="216">
        <f>Q126*H126</f>
        <v>162.04649999999998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168</v>
      </c>
      <c r="AT126" s="218" t="s">
        <v>163</v>
      </c>
      <c r="AU126" s="218" t="s">
        <v>84</v>
      </c>
      <c r="AY126" s="19" t="s">
        <v>160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168</v>
      </c>
      <c r="BM126" s="218" t="s">
        <v>776</v>
      </c>
    </row>
    <row r="127" s="13" customFormat="1">
      <c r="A127" s="13"/>
      <c r="B127" s="227"/>
      <c r="C127" s="228"/>
      <c r="D127" s="225" t="s">
        <v>181</v>
      </c>
      <c r="E127" s="229" t="s">
        <v>28</v>
      </c>
      <c r="F127" s="230" t="s">
        <v>693</v>
      </c>
      <c r="G127" s="228"/>
      <c r="H127" s="231">
        <v>469.69999999999999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181</v>
      </c>
      <c r="AU127" s="237" t="s">
        <v>84</v>
      </c>
      <c r="AV127" s="13" t="s">
        <v>84</v>
      </c>
      <c r="AW127" s="13" t="s">
        <v>35</v>
      </c>
      <c r="AX127" s="13" t="s">
        <v>82</v>
      </c>
      <c r="AY127" s="237" t="s">
        <v>160</v>
      </c>
    </row>
    <row r="128" s="2" customFormat="1" ht="24.15" customHeight="1">
      <c r="A128" s="40"/>
      <c r="B128" s="41"/>
      <c r="C128" s="207" t="s">
        <v>352</v>
      </c>
      <c r="D128" s="207" t="s">
        <v>163</v>
      </c>
      <c r="E128" s="208" t="s">
        <v>297</v>
      </c>
      <c r="F128" s="209" t="s">
        <v>298</v>
      </c>
      <c r="G128" s="210" t="s">
        <v>196</v>
      </c>
      <c r="H128" s="211">
        <v>17.545999999999999</v>
      </c>
      <c r="I128" s="212"/>
      <c r="J128" s="213">
        <f>ROUND(I128*H128,2)</f>
        <v>0</v>
      </c>
      <c r="K128" s="209" t="s">
        <v>167</v>
      </c>
      <c r="L128" s="46"/>
      <c r="M128" s="214" t="s">
        <v>28</v>
      </c>
      <c r="N128" s="215" t="s">
        <v>45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168</v>
      </c>
      <c r="AT128" s="218" t="s">
        <v>163</v>
      </c>
      <c r="AU128" s="218" t="s">
        <v>84</v>
      </c>
      <c r="AY128" s="19" t="s">
        <v>160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168</v>
      </c>
      <c r="BM128" s="218" t="s">
        <v>777</v>
      </c>
    </row>
    <row r="129" s="2" customFormat="1">
      <c r="A129" s="40"/>
      <c r="B129" s="41"/>
      <c r="C129" s="42"/>
      <c r="D129" s="220" t="s">
        <v>170</v>
      </c>
      <c r="E129" s="42"/>
      <c r="F129" s="221" t="s">
        <v>300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>
      <c r="A130" s="40"/>
      <c r="B130" s="41"/>
      <c r="C130" s="42"/>
      <c r="D130" s="225" t="s">
        <v>179</v>
      </c>
      <c r="E130" s="42"/>
      <c r="F130" s="226" t="s">
        <v>778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179</v>
      </c>
      <c r="AU130" s="19" t="s">
        <v>84</v>
      </c>
    </row>
    <row r="131" s="14" customFormat="1">
      <c r="A131" s="14"/>
      <c r="B131" s="238"/>
      <c r="C131" s="239"/>
      <c r="D131" s="225" t="s">
        <v>181</v>
      </c>
      <c r="E131" s="240" t="s">
        <v>28</v>
      </c>
      <c r="F131" s="241" t="s">
        <v>188</v>
      </c>
      <c r="G131" s="239"/>
      <c r="H131" s="240" t="s">
        <v>28</v>
      </c>
      <c r="I131" s="242"/>
      <c r="J131" s="239"/>
      <c r="K131" s="239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181</v>
      </c>
      <c r="AU131" s="247" t="s">
        <v>84</v>
      </c>
      <c r="AV131" s="14" t="s">
        <v>82</v>
      </c>
      <c r="AW131" s="14" t="s">
        <v>35</v>
      </c>
      <c r="AX131" s="14" t="s">
        <v>74</v>
      </c>
      <c r="AY131" s="247" t="s">
        <v>160</v>
      </c>
    </row>
    <row r="132" s="14" customFormat="1">
      <c r="A132" s="14"/>
      <c r="B132" s="238"/>
      <c r="C132" s="239"/>
      <c r="D132" s="225" t="s">
        <v>181</v>
      </c>
      <c r="E132" s="240" t="s">
        <v>28</v>
      </c>
      <c r="F132" s="241" t="s">
        <v>189</v>
      </c>
      <c r="G132" s="239"/>
      <c r="H132" s="240" t="s">
        <v>28</v>
      </c>
      <c r="I132" s="242"/>
      <c r="J132" s="239"/>
      <c r="K132" s="239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181</v>
      </c>
      <c r="AU132" s="247" t="s">
        <v>84</v>
      </c>
      <c r="AV132" s="14" t="s">
        <v>82</v>
      </c>
      <c r="AW132" s="14" t="s">
        <v>35</v>
      </c>
      <c r="AX132" s="14" t="s">
        <v>74</v>
      </c>
      <c r="AY132" s="247" t="s">
        <v>160</v>
      </c>
    </row>
    <row r="133" s="13" customFormat="1">
      <c r="A133" s="13"/>
      <c r="B133" s="227"/>
      <c r="C133" s="228"/>
      <c r="D133" s="225" t="s">
        <v>181</v>
      </c>
      <c r="E133" s="229" t="s">
        <v>303</v>
      </c>
      <c r="F133" s="230" t="s">
        <v>779</v>
      </c>
      <c r="G133" s="228"/>
      <c r="H133" s="231">
        <v>17.545999999999999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181</v>
      </c>
      <c r="AU133" s="237" t="s">
        <v>84</v>
      </c>
      <c r="AV133" s="13" t="s">
        <v>84</v>
      </c>
      <c r="AW133" s="13" t="s">
        <v>35</v>
      </c>
      <c r="AX133" s="13" t="s">
        <v>82</v>
      </c>
      <c r="AY133" s="237" t="s">
        <v>160</v>
      </c>
    </row>
    <row r="134" s="2" customFormat="1" ht="78" customHeight="1">
      <c r="A134" s="40"/>
      <c r="B134" s="41"/>
      <c r="C134" s="207" t="s">
        <v>206</v>
      </c>
      <c r="D134" s="207" t="s">
        <v>163</v>
      </c>
      <c r="E134" s="208" t="s">
        <v>316</v>
      </c>
      <c r="F134" s="209" t="s">
        <v>317</v>
      </c>
      <c r="G134" s="210" t="s">
        <v>166</v>
      </c>
      <c r="H134" s="211">
        <v>341.10000000000002</v>
      </c>
      <c r="I134" s="212"/>
      <c r="J134" s="213">
        <f>ROUND(I134*H134,2)</f>
        <v>0</v>
      </c>
      <c r="K134" s="209" t="s">
        <v>167</v>
      </c>
      <c r="L134" s="46"/>
      <c r="M134" s="214" t="s">
        <v>28</v>
      </c>
      <c r="N134" s="215" t="s">
        <v>45</v>
      </c>
      <c r="O134" s="86"/>
      <c r="P134" s="216">
        <f>O134*H134</f>
        <v>0</v>
      </c>
      <c r="Q134" s="216">
        <v>0.10362</v>
      </c>
      <c r="R134" s="216">
        <f>Q134*H134</f>
        <v>35.344782000000002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168</v>
      </c>
      <c r="AT134" s="218" t="s">
        <v>163</v>
      </c>
      <c r="AU134" s="218" t="s">
        <v>84</v>
      </c>
      <c r="AY134" s="19" t="s">
        <v>160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82</v>
      </c>
      <c r="BK134" s="219">
        <f>ROUND(I134*H134,2)</f>
        <v>0</v>
      </c>
      <c r="BL134" s="19" t="s">
        <v>168</v>
      </c>
      <c r="BM134" s="218" t="s">
        <v>780</v>
      </c>
    </row>
    <row r="135" s="2" customFormat="1">
      <c r="A135" s="40"/>
      <c r="B135" s="41"/>
      <c r="C135" s="42"/>
      <c r="D135" s="220" t="s">
        <v>170</v>
      </c>
      <c r="E135" s="42"/>
      <c r="F135" s="221" t="s">
        <v>319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13" customFormat="1">
      <c r="A136" s="13"/>
      <c r="B136" s="227"/>
      <c r="C136" s="228"/>
      <c r="D136" s="225" t="s">
        <v>181</v>
      </c>
      <c r="E136" s="229" t="s">
        <v>28</v>
      </c>
      <c r="F136" s="230" t="s">
        <v>582</v>
      </c>
      <c r="G136" s="228"/>
      <c r="H136" s="231">
        <v>341.10000000000002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181</v>
      </c>
      <c r="AU136" s="237" t="s">
        <v>84</v>
      </c>
      <c r="AV136" s="13" t="s">
        <v>84</v>
      </c>
      <c r="AW136" s="13" t="s">
        <v>35</v>
      </c>
      <c r="AX136" s="13" t="s">
        <v>82</v>
      </c>
      <c r="AY136" s="237" t="s">
        <v>160</v>
      </c>
    </row>
    <row r="137" s="2" customFormat="1" ht="21.75" customHeight="1">
      <c r="A137" s="40"/>
      <c r="B137" s="41"/>
      <c r="C137" s="259" t="s">
        <v>172</v>
      </c>
      <c r="D137" s="259" t="s">
        <v>258</v>
      </c>
      <c r="E137" s="260" t="s">
        <v>321</v>
      </c>
      <c r="F137" s="261" t="s">
        <v>322</v>
      </c>
      <c r="G137" s="262" t="s">
        <v>166</v>
      </c>
      <c r="H137" s="263">
        <v>348.44900000000001</v>
      </c>
      <c r="I137" s="264"/>
      <c r="J137" s="265">
        <f>ROUND(I137*H137,2)</f>
        <v>0</v>
      </c>
      <c r="K137" s="261" t="s">
        <v>28</v>
      </c>
      <c r="L137" s="266"/>
      <c r="M137" s="267" t="s">
        <v>28</v>
      </c>
      <c r="N137" s="268" t="s">
        <v>45</v>
      </c>
      <c r="O137" s="86"/>
      <c r="P137" s="216">
        <f>O137*H137</f>
        <v>0</v>
      </c>
      <c r="Q137" s="216">
        <v>0.17599999999999999</v>
      </c>
      <c r="R137" s="216">
        <f>Q137*H137</f>
        <v>61.327024000000002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261</v>
      </c>
      <c r="AT137" s="218" t="s">
        <v>258</v>
      </c>
      <c r="AU137" s="218" t="s">
        <v>84</v>
      </c>
      <c r="AY137" s="19" t="s">
        <v>160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82</v>
      </c>
      <c r="BK137" s="219">
        <f>ROUND(I137*H137,2)</f>
        <v>0</v>
      </c>
      <c r="BL137" s="19" t="s">
        <v>168</v>
      </c>
      <c r="BM137" s="218" t="s">
        <v>781</v>
      </c>
    </row>
    <row r="138" s="13" customFormat="1">
      <c r="A138" s="13"/>
      <c r="B138" s="227"/>
      <c r="C138" s="228"/>
      <c r="D138" s="225" t="s">
        <v>181</v>
      </c>
      <c r="E138" s="229" t="s">
        <v>28</v>
      </c>
      <c r="F138" s="230" t="s">
        <v>606</v>
      </c>
      <c r="G138" s="228"/>
      <c r="H138" s="231">
        <v>351.33300000000003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181</v>
      </c>
      <c r="AU138" s="237" t="s">
        <v>84</v>
      </c>
      <c r="AV138" s="13" t="s">
        <v>84</v>
      </c>
      <c r="AW138" s="13" t="s">
        <v>35</v>
      </c>
      <c r="AX138" s="13" t="s">
        <v>74</v>
      </c>
      <c r="AY138" s="237" t="s">
        <v>160</v>
      </c>
    </row>
    <row r="139" s="13" customFormat="1">
      <c r="A139" s="13"/>
      <c r="B139" s="227"/>
      <c r="C139" s="228"/>
      <c r="D139" s="225" t="s">
        <v>181</v>
      </c>
      <c r="E139" s="229" t="s">
        <v>28</v>
      </c>
      <c r="F139" s="230" t="s">
        <v>607</v>
      </c>
      <c r="G139" s="228"/>
      <c r="H139" s="231">
        <v>-2.8839999999999999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181</v>
      </c>
      <c r="AU139" s="237" t="s">
        <v>84</v>
      </c>
      <c r="AV139" s="13" t="s">
        <v>84</v>
      </c>
      <c r="AW139" s="13" t="s">
        <v>35</v>
      </c>
      <c r="AX139" s="13" t="s">
        <v>74</v>
      </c>
      <c r="AY139" s="237" t="s">
        <v>160</v>
      </c>
    </row>
    <row r="140" s="15" customFormat="1">
      <c r="A140" s="15"/>
      <c r="B140" s="248"/>
      <c r="C140" s="249"/>
      <c r="D140" s="225" t="s">
        <v>181</v>
      </c>
      <c r="E140" s="250" t="s">
        <v>28</v>
      </c>
      <c r="F140" s="251" t="s">
        <v>233</v>
      </c>
      <c r="G140" s="249"/>
      <c r="H140" s="252">
        <v>348.44900000000001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8" t="s">
        <v>181</v>
      </c>
      <c r="AU140" s="258" t="s">
        <v>84</v>
      </c>
      <c r="AV140" s="15" t="s">
        <v>168</v>
      </c>
      <c r="AW140" s="15" t="s">
        <v>35</v>
      </c>
      <c r="AX140" s="15" t="s">
        <v>82</v>
      </c>
      <c r="AY140" s="258" t="s">
        <v>160</v>
      </c>
    </row>
    <row r="141" s="2" customFormat="1" ht="24.15" customHeight="1">
      <c r="A141" s="40"/>
      <c r="B141" s="41"/>
      <c r="C141" s="259" t="s">
        <v>8</v>
      </c>
      <c r="D141" s="259" t="s">
        <v>258</v>
      </c>
      <c r="E141" s="260" t="s">
        <v>608</v>
      </c>
      <c r="F141" s="261" t="s">
        <v>609</v>
      </c>
      <c r="G141" s="262" t="s">
        <v>166</v>
      </c>
      <c r="H141" s="263">
        <v>2.8839999999999999</v>
      </c>
      <c r="I141" s="264"/>
      <c r="J141" s="265">
        <f>ROUND(I141*H141,2)</f>
        <v>0</v>
      </c>
      <c r="K141" s="261" t="s">
        <v>167</v>
      </c>
      <c r="L141" s="266"/>
      <c r="M141" s="267" t="s">
        <v>28</v>
      </c>
      <c r="N141" s="268" t="s">
        <v>45</v>
      </c>
      <c r="O141" s="86"/>
      <c r="P141" s="216">
        <f>O141*H141</f>
        <v>0</v>
      </c>
      <c r="Q141" s="216">
        <v>0.17499999999999999</v>
      </c>
      <c r="R141" s="216">
        <f>Q141*H141</f>
        <v>0.50469999999999993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261</v>
      </c>
      <c r="AT141" s="218" t="s">
        <v>258</v>
      </c>
      <c r="AU141" s="218" t="s">
        <v>84</v>
      </c>
      <c r="AY141" s="19" t="s">
        <v>160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82</v>
      </c>
      <c r="BK141" s="219">
        <f>ROUND(I141*H141,2)</f>
        <v>0</v>
      </c>
      <c r="BL141" s="19" t="s">
        <v>168</v>
      </c>
      <c r="BM141" s="218" t="s">
        <v>782</v>
      </c>
    </row>
    <row r="142" s="14" customFormat="1">
      <c r="A142" s="14"/>
      <c r="B142" s="238"/>
      <c r="C142" s="239"/>
      <c r="D142" s="225" t="s">
        <v>181</v>
      </c>
      <c r="E142" s="240" t="s">
        <v>28</v>
      </c>
      <c r="F142" s="241" t="s">
        <v>188</v>
      </c>
      <c r="G142" s="239"/>
      <c r="H142" s="240" t="s">
        <v>28</v>
      </c>
      <c r="I142" s="242"/>
      <c r="J142" s="239"/>
      <c r="K142" s="239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181</v>
      </c>
      <c r="AU142" s="247" t="s">
        <v>84</v>
      </c>
      <c r="AV142" s="14" t="s">
        <v>82</v>
      </c>
      <c r="AW142" s="14" t="s">
        <v>35</v>
      </c>
      <c r="AX142" s="14" t="s">
        <v>74</v>
      </c>
      <c r="AY142" s="247" t="s">
        <v>160</v>
      </c>
    </row>
    <row r="143" s="14" customFormat="1">
      <c r="A143" s="14"/>
      <c r="B143" s="238"/>
      <c r="C143" s="239"/>
      <c r="D143" s="225" t="s">
        <v>181</v>
      </c>
      <c r="E143" s="240" t="s">
        <v>28</v>
      </c>
      <c r="F143" s="241" t="s">
        <v>189</v>
      </c>
      <c r="G143" s="239"/>
      <c r="H143" s="240" t="s">
        <v>28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181</v>
      </c>
      <c r="AU143" s="247" t="s">
        <v>84</v>
      </c>
      <c r="AV143" s="14" t="s">
        <v>82</v>
      </c>
      <c r="AW143" s="14" t="s">
        <v>35</v>
      </c>
      <c r="AX143" s="14" t="s">
        <v>74</v>
      </c>
      <c r="AY143" s="247" t="s">
        <v>160</v>
      </c>
    </row>
    <row r="144" s="13" customFormat="1">
      <c r="A144" s="13"/>
      <c r="B144" s="227"/>
      <c r="C144" s="228"/>
      <c r="D144" s="225" t="s">
        <v>181</v>
      </c>
      <c r="E144" s="229" t="s">
        <v>573</v>
      </c>
      <c r="F144" s="230" t="s">
        <v>783</v>
      </c>
      <c r="G144" s="228"/>
      <c r="H144" s="231">
        <v>2.8839999999999999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181</v>
      </c>
      <c r="AU144" s="237" t="s">
        <v>84</v>
      </c>
      <c r="AV144" s="13" t="s">
        <v>84</v>
      </c>
      <c r="AW144" s="13" t="s">
        <v>35</v>
      </c>
      <c r="AX144" s="13" t="s">
        <v>82</v>
      </c>
      <c r="AY144" s="237" t="s">
        <v>160</v>
      </c>
    </row>
    <row r="145" s="2" customFormat="1" ht="90" customHeight="1">
      <c r="A145" s="40"/>
      <c r="B145" s="41"/>
      <c r="C145" s="207" t="s">
        <v>192</v>
      </c>
      <c r="D145" s="207" t="s">
        <v>163</v>
      </c>
      <c r="E145" s="208" t="s">
        <v>733</v>
      </c>
      <c r="F145" s="209" t="s">
        <v>734</v>
      </c>
      <c r="G145" s="210" t="s">
        <v>166</v>
      </c>
      <c r="H145" s="211">
        <v>5.7679999999999998</v>
      </c>
      <c r="I145" s="212"/>
      <c r="J145" s="213">
        <f>ROUND(I145*H145,2)</f>
        <v>0</v>
      </c>
      <c r="K145" s="209" t="s">
        <v>167</v>
      </c>
      <c r="L145" s="46"/>
      <c r="M145" s="214" t="s">
        <v>28</v>
      </c>
      <c r="N145" s="215" t="s">
        <v>45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168</v>
      </c>
      <c r="AT145" s="218" t="s">
        <v>163</v>
      </c>
      <c r="AU145" s="218" t="s">
        <v>84</v>
      </c>
      <c r="AY145" s="19" t="s">
        <v>160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168</v>
      </c>
      <c r="BM145" s="218" t="s">
        <v>784</v>
      </c>
    </row>
    <row r="146" s="2" customFormat="1">
      <c r="A146" s="40"/>
      <c r="B146" s="41"/>
      <c r="C146" s="42"/>
      <c r="D146" s="220" t="s">
        <v>170</v>
      </c>
      <c r="E146" s="42"/>
      <c r="F146" s="221" t="s">
        <v>736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3" customFormat="1">
      <c r="A147" s="13"/>
      <c r="B147" s="227"/>
      <c r="C147" s="228"/>
      <c r="D147" s="225" t="s">
        <v>181</v>
      </c>
      <c r="E147" s="229" t="s">
        <v>28</v>
      </c>
      <c r="F147" s="230" t="s">
        <v>737</v>
      </c>
      <c r="G147" s="228"/>
      <c r="H147" s="231">
        <v>5.7679999999999998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181</v>
      </c>
      <c r="AU147" s="237" t="s">
        <v>84</v>
      </c>
      <c r="AV147" s="13" t="s">
        <v>84</v>
      </c>
      <c r="AW147" s="13" t="s">
        <v>35</v>
      </c>
      <c r="AX147" s="13" t="s">
        <v>82</v>
      </c>
      <c r="AY147" s="237" t="s">
        <v>160</v>
      </c>
    </row>
    <row r="148" s="12" customFormat="1" ht="22.8" customHeight="1">
      <c r="A148" s="12"/>
      <c r="B148" s="191"/>
      <c r="C148" s="192"/>
      <c r="D148" s="193" t="s">
        <v>73</v>
      </c>
      <c r="E148" s="205" t="s">
        <v>352</v>
      </c>
      <c r="F148" s="205" t="s">
        <v>353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SUM(P149:P154)</f>
        <v>0</v>
      </c>
      <c r="Q148" s="199"/>
      <c r="R148" s="200">
        <f>SUM(R149:R154)</f>
        <v>0.0028800000000000002</v>
      </c>
      <c r="S148" s="199"/>
      <c r="T148" s="201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82</v>
      </c>
      <c r="AT148" s="203" t="s">
        <v>73</v>
      </c>
      <c r="AU148" s="203" t="s">
        <v>82</v>
      </c>
      <c r="AY148" s="202" t="s">
        <v>160</v>
      </c>
      <c r="BK148" s="204">
        <f>SUM(BK149:BK154)</f>
        <v>0</v>
      </c>
    </row>
    <row r="149" s="2" customFormat="1" ht="24.15" customHeight="1">
      <c r="A149" s="40"/>
      <c r="B149" s="41"/>
      <c r="C149" s="207" t="s">
        <v>278</v>
      </c>
      <c r="D149" s="207" t="s">
        <v>163</v>
      </c>
      <c r="E149" s="208" t="s">
        <v>785</v>
      </c>
      <c r="F149" s="209" t="s">
        <v>786</v>
      </c>
      <c r="G149" s="210" t="s">
        <v>185</v>
      </c>
      <c r="H149" s="211">
        <v>2.3999999999999999</v>
      </c>
      <c r="I149" s="212"/>
      <c r="J149" s="213">
        <f>ROUND(I149*H149,2)</f>
        <v>0</v>
      </c>
      <c r="K149" s="209" t="s">
        <v>167</v>
      </c>
      <c r="L149" s="46"/>
      <c r="M149" s="214" t="s">
        <v>28</v>
      </c>
      <c r="N149" s="215" t="s">
        <v>45</v>
      </c>
      <c r="O149" s="86"/>
      <c r="P149" s="216">
        <f>O149*H149</f>
        <v>0</v>
      </c>
      <c r="Q149" s="216">
        <v>0.00020000000000000001</v>
      </c>
      <c r="R149" s="216">
        <f>Q149*H149</f>
        <v>0.00048000000000000001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168</v>
      </c>
      <c r="AT149" s="218" t="s">
        <v>163</v>
      </c>
      <c r="AU149" s="218" t="s">
        <v>84</v>
      </c>
      <c r="AY149" s="19" t="s">
        <v>160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168</v>
      </c>
      <c r="BM149" s="218" t="s">
        <v>787</v>
      </c>
    </row>
    <row r="150" s="2" customFormat="1">
      <c r="A150" s="40"/>
      <c r="B150" s="41"/>
      <c r="C150" s="42"/>
      <c r="D150" s="220" t="s">
        <v>170</v>
      </c>
      <c r="E150" s="42"/>
      <c r="F150" s="221" t="s">
        <v>788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13" customFormat="1">
      <c r="A151" s="13"/>
      <c r="B151" s="227"/>
      <c r="C151" s="228"/>
      <c r="D151" s="225" t="s">
        <v>181</v>
      </c>
      <c r="E151" s="229" t="s">
        <v>28</v>
      </c>
      <c r="F151" s="230" t="s">
        <v>789</v>
      </c>
      <c r="G151" s="228"/>
      <c r="H151" s="231">
        <v>2.3999999999999999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181</v>
      </c>
      <c r="AU151" s="237" t="s">
        <v>84</v>
      </c>
      <c r="AV151" s="13" t="s">
        <v>84</v>
      </c>
      <c r="AW151" s="13" t="s">
        <v>35</v>
      </c>
      <c r="AX151" s="13" t="s">
        <v>82</v>
      </c>
      <c r="AY151" s="237" t="s">
        <v>160</v>
      </c>
    </row>
    <row r="152" s="2" customFormat="1" ht="37.8" customHeight="1">
      <c r="A152" s="40"/>
      <c r="B152" s="41"/>
      <c r="C152" s="207" t="s">
        <v>284</v>
      </c>
      <c r="D152" s="207" t="s">
        <v>163</v>
      </c>
      <c r="E152" s="208" t="s">
        <v>429</v>
      </c>
      <c r="F152" s="209" t="s">
        <v>430</v>
      </c>
      <c r="G152" s="210" t="s">
        <v>166</v>
      </c>
      <c r="H152" s="211">
        <v>1.5</v>
      </c>
      <c r="I152" s="212"/>
      <c r="J152" s="213">
        <f>ROUND(I152*H152,2)</f>
        <v>0</v>
      </c>
      <c r="K152" s="209" t="s">
        <v>167</v>
      </c>
      <c r="L152" s="46"/>
      <c r="M152" s="214" t="s">
        <v>28</v>
      </c>
      <c r="N152" s="215" t="s">
        <v>45</v>
      </c>
      <c r="O152" s="86"/>
      <c r="P152" s="216">
        <f>O152*H152</f>
        <v>0</v>
      </c>
      <c r="Q152" s="216">
        <v>0.0016000000000000001</v>
      </c>
      <c r="R152" s="216">
        <f>Q152*H152</f>
        <v>0.0024000000000000002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168</v>
      </c>
      <c r="AT152" s="218" t="s">
        <v>163</v>
      </c>
      <c r="AU152" s="218" t="s">
        <v>84</v>
      </c>
      <c r="AY152" s="19" t="s">
        <v>160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168</v>
      </c>
      <c r="BM152" s="218" t="s">
        <v>790</v>
      </c>
    </row>
    <row r="153" s="2" customFormat="1">
      <c r="A153" s="40"/>
      <c r="B153" s="41"/>
      <c r="C153" s="42"/>
      <c r="D153" s="220" t="s">
        <v>170</v>
      </c>
      <c r="E153" s="42"/>
      <c r="F153" s="221" t="s">
        <v>432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170</v>
      </c>
      <c r="AU153" s="19" t="s">
        <v>84</v>
      </c>
    </row>
    <row r="154" s="13" customFormat="1">
      <c r="A154" s="13"/>
      <c r="B154" s="227"/>
      <c r="C154" s="228"/>
      <c r="D154" s="225" t="s">
        <v>181</v>
      </c>
      <c r="E154" s="229" t="s">
        <v>28</v>
      </c>
      <c r="F154" s="230" t="s">
        <v>791</v>
      </c>
      <c r="G154" s="228"/>
      <c r="H154" s="231">
        <v>1.5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181</v>
      </c>
      <c r="AU154" s="237" t="s">
        <v>84</v>
      </c>
      <c r="AV154" s="13" t="s">
        <v>84</v>
      </c>
      <c r="AW154" s="13" t="s">
        <v>35</v>
      </c>
      <c r="AX154" s="13" t="s">
        <v>82</v>
      </c>
      <c r="AY154" s="237" t="s">
        <v>160</v>
      </c>
    </row>
    <row r="155" s="12" customFormat="1" ht="22.8" customHeight="1">
      <c r="A155" s="12"/>
      <c r="B155" s="191"/>
      <c r="C155" s="192"/>
      <c r="D155" s="193" t="s">
        <v>73</v>
      </c>
      <c r="E155" s="205" t="s">
        <v>162</v>
      </c>
      <c r="F155" s="205" t="s">
        <v>359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SUM(P156:P192)</f>
        <v>0</v>
      </c>
      <c r="Q155" s="199"/>
      <c r="R155" s="200">
        <f>SUM(R156:R192)</f>
        <v>103.083947</v>
      </c>
      <c r="S155" s="199"/>
      <c r="T155" s="201">
        <f>SUM(T156:T192)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82</v>
      </c>
      <c r="AT155" s="203" t="s">
        <v>73</v>
      </c>
      <c r="AU155" s="203" t="s">
        <v>82</v>
      </c>
      <c r="AY155" s="202" t="s">
        <v>160</v>
      </c>
      <c r="BK155" s="204">
        <f>SUM(BK156:BK192)</f>
        <v>0</v>
      </c>
    </row>
    <row r="156" s="2" customFormat="1" ht="24.15" customHeight="1">
      <c r="A156" s="40"/>
      <c r="B156" s="41"/>
      <c r="C156" s="207" t="s">
        <v>222</v>
      </c>
      <c r="D156" s="207" t="s">
        <v>163</v>
      </c>
      <c r="E156" s="208" t="s">
        <v>370</v>
      </c>
      <c r="F156" s="209" t="s">
        <v>371</v>
      </c>
      <c r="G156" s="210" t="s">
        <v>254</v>
      </c>
      <c r="H156" s="211">
        <v>1</v>
      </c>
      <c r="I156" s="212"/>
      <c r="J156" s="213">
        <f>ROUND(I156*H156,2)</f>
        <v>0</v>
      </c>
      <c r="K156" s="209" t="s">
        <v>167</v>
      </c>
      <c r="L156" s="46"/>
      <c r="M156" s="214" t="s">
        <v>28</v>
      </c>
      <c r="N156" s="215" t="s">
        <v>45</v>
      </c>
      <c r="O156" s="86"/>
      <c r="P156" s="216">
        <f>O156*H156</f>
        <v>0</v>
      </c>
      <c r="Q156" s="216">
        <v>0.00069999999999999999</v>
      </c>
      <c r="R156" s="216">
        <f>Q156*H156</f>
        <v>0.00069999999999999999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168</v>
      </c>
      <c r="AT156" s="218" t="s">
        <v>163</v>
      </c>
      <c r="AU156" s="218" t="s">
        <v>84</v>
      </c>
      <c r="AY156" s="19" t="s">
        <v>160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168</v>
      </c>
      <c r="BM156" s="218" t="s">
        <v>792</v>
      </c>
    </row>
    <row r="157" s="2" customFormat="1">
      <c r="A157" s="40"/>
      <c r="B157" s="41"/>
      <c r="C157" s="42"/>
      <c r="D157" s="220" t="s">
        <v>170</v>
      </c>
      <c r="E157" s="42"/>
      <c r="F157" s="221" t="s">
        <v>373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170</v>
      </c>
      <c r="AU157" s="19" t="s">
        <v>84</v>
      </c>
    </row>
    <row r="158" s="14" customFormat="1">
      <c r="A158" s="14"/>
      <c r="B158" s="238"/>
      <c r="C158" s="239"/>
      <c r="D158" s="225" t="s">
        <v>181</v>
      </c>
      <c r="E158" s="240" t="s">
        <v>28</v>
      </c>
      <c r="F158" s="241" t="s">
        <v>188</v>
      </c>
      <c r="G158" s="239"/>
      <c r="H158" s="240" t="s">
        <v>28</v>
      </c>
      <c r="I158" s="242"/>
      <c r="J158" s="239"/>
      <c r="K158" s="239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181</v>
      </c>
      <c r="AU158" s="247" t="s">
        <v>84</v>
      </c>
      <c r="AV158" s="14" t="s">
        <v>82</v>
      </c>
      <c r="AW158" s="14" t="s">
        <v>35</v>
      </c>
      <c r="AX158" s="14" t="s">
        <v>74</v>
      </c>
      <c r="AY158" s="247" t="s">
        <v>160</v>
      </c>
    </row>
    <row r="159" s="14" customFormat="1">
      <c r="A159" s="14"/>
      <c r="B159" s="238"/>
      <c r="C159" s="239"/>
      <c r="D159" s="225" t="s">
        <v>181</v>
      </c>
      <c r="E159" s="240" t="s">
        <v>28</v>
      </c>
      <c r="F159" s="241" t="s">
        <v>189</v>
      </c>
      <c r="G159" s="239"/>
      <c r="H159" s="240" t="s">
        <v>28</v>
      </c>
      <c r="I159" s="242"/>
      <c r="J159" s="239"/>
      <c r="K159" s="239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181</v>
      </c>
      <c r="AU159" s="247" t="s">
        <v>84</v>
      </c>
      <c r="AV159" s="14" t="s">
        <v>82</v>
      </c>
      <c r="AW159" s="14" t="s">
        <v>35</v>
      </c>
      <c r="AX159" s="14" t="s">
        <v>74</v>
      </c>
      <c r="AY159" s="247" t="s">
        <v>160</v>
      </c>
    </row>
    <row r="160" s="13" customFormat="1">
      <c r="A160" s="13"/>
      <c r="B160" s="227"/>
      <c r="C160" s="228"/>
      <c r="D160" s="225" t="s">
        <v>181</v>
      </c>
      <c r="E160" s="229" t="s">
        <v>763</v>
      </c>
      <c r="F160" s="230" t="s">
        <v>82</v>
      </c>
      <c r="G160" s="228"/>
      <c r="H160" s="231">
        <v>1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181</v>
      </c>
      <c r="AU160" s="237" t="s">
        <v>84</v>
      </c>
      <c r="AV160" s="13" t="s">
        <v>84</v>
      </c>
      <c r="AW160" s="13" t="s">
        <v>35</v>
      </c>
      <c r="AX160" s="13" t="s">
        <v>82</v>
      </c>
      <c r="AY160" s="237" t="s">
        <v>160</v>
      </c>
    </row>
    <row r="161" s="2" customFormat="1" ht="16.5" customHeight="1">
      <c r="A161" s="40"/>
      <c r="B161" s="41"/>
      <c r="C161" s="259" t="s">
        <v>227</v>
      </c>
      <c r="D161" s="259" t="s">
        <v>258</v>
      </c>
      <c r="E161" s="260" t="s">
        <v>793</v>
      </c>
      <c r="F161" s="261" t="s">
        <v>794</v>
      </c>
      <c r="G161" s="262" t="s">
        <v>254</v>
      </c>
      <c r="H161" s="263">
        <v>1</v>
      </c>
      <c r="I161" s="264"/>
      <c r="J161" s="265">
        <f>ROUND(I161*H161,2)</f>
        <v>0</v>
      </c>
      <c r="K161" s="261" t="s">
        <v>28</v>
      </c>
      <c r="L161" s="266"/>
      <c r="M161" s="267" t="s">
        <v>28</v>
      </c>
      <c r="N161" s="268" t="s">
        <v>45</v>
      </c>
      <c r="O161" s="86"/>
      <c r="P161" s="216">
        <f>O161*H161</f>
        <v>0</v>
      </c>
      <c r="Q161" s="216">
        <v>0.0050000000000000001</v>
      </c>
      <c r="R161" s="216">
        <f>Q161*H161</f>
        <v>0.0050000000000000001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261</v>
      </c>
      <c r="AT161" s="218" t="s">
        <v>258</v>
      </c>
      <c r="AU161" s="218" t="s">
        <v>84</v>
      </c>
      <c r="AY161" s="19" t="s">
        <v>160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82</v>
      </c>
      <c r="BK161" s="219">
        <f>ROUND(I161*H161,2)</f>
        <v>0</v>
      </c>
      <c r="BL161" s="19" t="s">
        <v>168</v>
      </c>
      <c r="BM161" s="218" t="s">
        <v>795</v>
      </c>
    </row>
    <row r="162" s="13" customFormat="1">
      <c r="A162" s="13"/>
      <c r="B162" s="227"/>
      <c r="C162" s="228"/>
      <c r="D162" s="225" t="s">
        <v>181</v>
      </c>
      <c r="E162" s="229" t="s">
        <v>28</v>
      </c>
      <c r="F162" s="230" t="s">
        <v>763</v>
      </c>
      <c r="G162" s="228"/>
      <c r="H162" s="231">
        <v>1</v>
      </c>
      <c r="I162" s="232"/>
      <c r="J162" s="228"/>
      <c r="K162" s="228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181</v>
      </c>
      <c r="AU162" s="237" t="s">
        <v>84</v>
      </c>
      <c r="AV162" s="13" t="s">
        <v>84</v>
      </c>
      <c r="AW162" s="13" t="s">
        <v>35</v>
      </c>
      <c r="AX162" s="13" t="s">
        <v>82</v>
      </c>
      <c r="AY162" s="237" t="s">
        <v>160</v>
      </c>
    </row>
    <row r="163" s="2" customFormat="1" ht="24.15" customHeight="1">
      <c r="A163" s="40"/>
      <c r="B163" s="41"/>
      <c r="C163" s="207" t="s">
        <v>742</v>
      </c>
      <c r="D163" s="207" t="s">
        <v>163</v>
      </c>
      <c r="E163" s="208" t="s">
        <v>420</v>
      </c>
      <c r="F163" s="209" t="s">
        <v>421</v>
      </c>
      <c r="G163" s="210" t="s">
        <v>254</v>
      </c>
      <c r="H163" s="211">
        <v>1</v>
      </c>
      <c r="I163" s="212"/>
      <c r="J163" s="213">
        <f>ROUND(I163*H163,2)</f>
        <v>0</v>
      </c>
      <c r="K163" s="209" t="s">
        <v>167</v>
      </c>
      <c r="L163" s="46"/>
      <c r="M163" s="214" t="s">
        <v>28</v>
      </c>
      <c r="N163" s="215" t="s">
        <v>45</v>
      </c>
      <c r="O163" s="86"/>
      <c r="P163" s="216">
        <f>O163*H163</f>
        <v>0</v>
      </c>
      <c r="Q163" s="216">
        <v>0.11241</v>
      </c>
      <c r="R163" s="216">
        <f>Q163*H163</f>
        <v>0.11241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168</v>
      </c>
      <c r="AT163" s="218" t="s">
        <v>163</v>
      </c>
      <c r="AU163" s="218" t="s">
        <v>84</v>
      </c>
      <c r="AY163" s="19" t="s">
        <v>160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82</v>
      </c>
      <c r="BK163" s="219">
        <f>ROUND(I163*H163,2)</f>
        <v>0</v>
      </c>
      <c r="BL163" s="19" t="s">
        <v>168</v>
      </c>
      <c r="BM163" s="218" t="s">
        <v>796</v>
      </c>
    </row>
    <row r="164" s="2" customFormat="1">
      <c r="A164" s="40"/>
      <c r="B164" s="41"/>
      <c r="C164" s="42"/>
      <c r="D164" s="220" t="s">
        <v>170</v>
      </c>
      <c r="E164" s="42"/>
      <c r="F164" s="221" t="s">
        <v>423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170</v>
      </c>
      <c r="AU164" s="19" t="s">
        <v>84</v>
      </c>
    </row>
    <row r="165" s="13" customFormat="1">
      <c r="A165" s="13"/>
      <c r="B165" s="227"/>
      <c r="C165" s="228"/>
      <c r="D165" s="225" t="s">
        <v>181</v>
      </c>
      <c r="E165" s="229" t="s">
        <v>28</v>
      </c>
      <c r="F165" s="230" t="s">
        <v>763</v>
      </c>
      <c r="G165" s="228"/>
      <c r="H165" s="231">
        <v>1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181</v>
      </c>
      <c r="AU165" s="237" t="s">
        <v>84</v>
      </c>
      <c r="AV165" s="13" t="s">
        <v>84</v>
      </c>
      <c r="AW165" s="13" t="s">
        <v>35</v>
      </c>
      <c r="AX165" s="13" t="s">
        <v>82</v>
      </c>
      <c r="AY165" s="237" t="s">
        <v>160</v>
      </c>
    </row>
    <row r="166" s="2" customFormat="1" ht="21.75" customHeight="1">
      <c r="A166" s="40"/>
      <c r="B166" s="41"/>
      <c r="C166" s="259" t="s">
        <v>596</v>
      </c>
      <c r="D166" s="259" t="s">
        <v>258</v>
      </c>
      <c r="E166" s="260" t="s">
        <v>425</v>
      </c>
      <c r="F166" s="261" t="s">
        <v>426</v>
      </c>
      <c r="G166" s="262" t="s">
        <v>254</v>
      </c>
      <c r="H166" s="263">
        <v>1</v>
      </c>
      <c r="I166" s="264"/>
      <c r="J166" s="265">
        <f>ROUND(I166*H166,2)</f>
        <v>0</v>
      </c>
      <c r="K166" s="261" t="s">
        <v>167</v>
      </c>
      <c r="L166" s="266"/>
      <c r="M166" s="267" t="s">
        <v>28</v>
      </c>
      <c r="N166" s="268" t="s">
        <v>45</v>
      </c>
      <c r="O166" s="86"/>
      <c r="P166" s="216">
        <f>O166*H166</f>
        <v>0</v>
      </c>
      <c r="Q166" s="216">
        <v>0.0064999999999999997</v>
      </c>
      <c r="R166" s="216">
        <f>Q166*H166</f>
        <v>0.0064999999999999997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261</v>
      </c>
      <c r="AT166" s="218" t="s">
        <v>258</v>
      </c>
      <c r="AU166" s="218" t="s">
        <v>84</v>
      </c>
      <c r="AY166" s="19" t="s">
        <v>160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82</v>
      </c>
      <c r="BK166" s="219">
        <f>ROUND(I166*H166,2)</f>
        <v>0</v>
      </c>
      <c r="BL166" s="19" t="s">
        <v>168</v>
      </c>
      <c r="BM166" s="218" t="s">
        <v>797</v>
      </c>
    </row>
    <row r="167" s="13" customFormat="1">
      <c r="A167" s="13"/>
      <c r="B167" s="227"/>
      <c r="C167" s="228"/>
      <c r="D167" s="225" t="s">
        <v>181</v>
      </c>
      <c r="E167" s="229" t="s">
        <v>28</v>
      </c>
      <c r="F167" s="230" t="s">
        <v>763</v>
      </c>
      <c r="G167" s="228"/>
      <c r="H167" s="231">
        <v>1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181</v>
      </c>
      <c r="AU167" s="237" t="s">
        <v>84</v>
      </c>
      <c r="AV167" s="13" t="s">
        <v>84</v>
      </c>
      <c r="AW167" s="13" t="s">
        <v>35</v>
      </c>
      <c r="AX167" s="13" t="s">
        <v>82</v>
      </c>
      <c r="AY167" s="237" t="s">
        <v>160</v>
      </c>
    </row>
    <row r="168" s="2" customFormat="1" ht="49.05" customHeight="1">
      <c r="A168" s="40"/>
      <c r="B168" s="41"/>
      <c r="C168" s="207" t="s">
        <v>234</v>
      </c>
      <c r="D168" s="207" t="s">
        <v>163</v>
      </c>
      <c r="E168" s="208" t="s">
        <v>443</v>
      </c>
      <c r="F168" s="209" t="s">
        <v>444</v>
      </c>
      <c r="G168" s="210" t="s">
        <v>185</v>
      </c>
      <c r="H168" s="211">
        <v>301</v>
      </c>
      <c r="I168" s="212"/>
      <c r="J168" s="213">
        <f>ROUND(I168*H168,2)</f>
        <v>0</v>
      </c>
      <c r="K168" s="209" t="s">
        <v>167</v>
      </c>
      <c r="L168" s="46"/>
      <c r="M168" s="214" t="s">
        <v>28</v>
      </c>
      <c r="N168" s="215" t="s">
        <v>45</v>
      </c>
      <c r="O168" s="86"/>
      <c r="P168" s="216">
        <f>O168*H168</f>
        <v>0</v>
      </c>
      <c r="Q168" s="216">
        <v>0.15540000000000001</v>
      </c>
      <c r="R168" s="216">
        <f>Q168*H168</f>
        <v>46.775400000000005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168</v>
      </c>
      <c r="AT168" s="218" t="s">
        <v>163</v>
      </c>
      <c r="AU168" s="218" t="s">
        <v>84</v>
      </c>
      <c r="AY168" s="19" t="s">
        <v>160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82</v>
      </c>
      <c r="BK168" s="219">
        <f>ROUND(I168*H168,2)</f>
        <v>0</v>
      </c>
      <c r="BL168" s="19" t="s">
        <v>168</v>
      </c>
      <c r="BM168" s="218" t="s">
        <v>798</v>
      </c>
    </row>
    <row r="169" s="2" customFormat="1">
      <c r="A169" s="40"/>
      <c r="B169" s="41"/>
      <c r="C169" s="42"/>
      <c r="D169" s="220" t="s">
        <v>170</v>
      </c>
      <c r="E169" s="42"/>
      <c r="F169" s="221" t="s">
        <v>446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170</v>
      </c>
      <c r="AU169" s="19" t="s">
        <v>84</v>
      </c>
    </row>
    <row r="170" s="14" customFormat="1">
      <c r="A170" s="14"/>
      <c r="B170" s="238"/>
      <c r="C170" s="239"/>
      <c r="D170" s="225" t="s">
        <v>181</v>
      </c>
      <c r="E170" s="240" t="s">
        <v>28</v>
      </c>
      <c r="F170" s="241" t="s">
        <v>188</v>
      </c>
      <c r="G170" s="239"/>
      <c r="H170" s="240" t="s">
        <v>28</v>
      </c>
      <c r="I170" s="242"/>
      <c r="J170" s="239"/>
      <c r="K170" s="239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181</v>
      </c>
      <c r="AU170" s="247" t="s">
        <v>84</v>
      </c>
      <c r="AV170" s="14" t="s">
        <v>82</v>
      </c>
      <c r="AW170" s="14" t="s">
        <v>35</v>
      </c>
      <c r="AX170" s="14" t="s">
        <v>74</v>
      </c>
      <c r="AY170" s="247" t="s">
        <v>160</v>
      </c>
    </row>
    <row r="171" s="14" customFormat="1">
      <c r="A171" s="14"/>
      <c r="B171" s="238"/>
      <c r="C171" s="239"/>
      <c r="D171" s="225" t="s">
        <v>181</v>
      </c>
      <c r="E171" s="240" t="s">
        <v>28</v>
      </c>
      <c r="F171" s="241" t="s">
        <v>189</v>
      </c>
      <c r="G171" s="239"/>
      <c r="H171" s="240" t="s">
        <v>28</v>
      </c>
      <c r="I171" s="242"/>
      <c r="J171" s="239"/>
      <c r="K171" s="239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181</v>
      </c>
      <c r="AU171" s="247" t="s">
        <v>84</v>
      </c>
      <c r="AV171" s="14" t="s">
        <v>82</v>
      </c>
      <c r="AW171" s="14" t="s">
        <v>35</v>
      </c>
      <c r="AX171" s="14" t="s">
        <v>74</v>
      </c>
      <c r="AY171" s="247" t="s">
        <v>160</v>
      </c>
    </row>
    <row r="172" s="13" customFormat="1">
      <c r="A172" s="13"/>
      <c r="B172" s="227"/>
      <c r="C172" s="228"/>
      <c r="D172" s="225" t="s">
        <v>181</v>
      </c>
      <c r="E172" s="229" t="s">
        <v>28</v>
      </c>
      <c r="F172" s="230" t="s">
        <v>799</v>
      </c>
      <c r="G172" s="228"/>
      <c r="H172" s="231">
        <v>257.19999999999999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181</v>
      </c>
      <c r="AU172" s="237" t="s">
        <v>84</v>
      </c>
      <c r="AV172" s="13" t="s">
        <v>84</v>
      </c>
      <c r="AW172" s="13" t="s">
        <v>35</v>
      </c>
      <c r="AX172" s="13" t="s">
        <v>74</v>
      </c>
      <c r="AY172" s="237" t="s">
        <v>160</v>
      </c>
    </row>
    <row r="173" s="13" customFormat="1">
      <c r="A173" s="13"/>
      <c r="B173" s="227"/>
      <c r="C173" s="228"/>
      <c r="D173" s="225" t="s">
        <v>181</v>
      </c>
      <c r="E173" s="229" t="s">
        <v>28</v>
      </c>
      <c r="F173" s="230" t="s">
        <v>800</v>
      </c>
      <c r="G173" s="228"/>
      <c r="H173" s="231">
        <v>25.800000000000001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181</v>
      </c>
      <c r="AU173" s="237" t="s">
        <v>84</v>
      </c>
      <c r="AV173" s="13" t="s">
        <v>84</v>
      </c>
      <c r="AW173" s="13" t="s">
        <v>35</v>
      </c>
      <c r="AX173" s="13" t="s">
        <v>74</v>
      </c>
      <c r="AY173" s="237" t="s">
        <v>160</v>
      </c>
    </row>
    <row r="174" s="13" customFormat="1">
      <c r="A174" s="13"/>
      <c r="B174" s="227"/>
      <c r="C174" s="228"/>
      <c r="D174" s="225" t="s">
        <v>181</v>
      </c>
      <c r="E174" s="229" t="s">
        <v>28</v>
      </c>
      <c r="F174" s="230" t="s">
        <v>234</v>
      </c>
      <c r="G174" s="228"/>
      <c r="H174" s="231">
        <v>18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181</v>
      </c>
      <c r="AU174" s="237" t="s">
        <v>84</v>
      </c>
      <c r="AV174" s="13" t="s">
        <v>84</v>
      </c>
      <c r="AW174" s="13" t="s">
        <v>35</v>
      </c>
      <c r="AX174" s="13" t="s">
        <v>74</v>
      </c>
      <c r="AY174" s="237" t="s">
        <v>160</v>
      </c>
    </row>
    <row r="175" s="15" customFormat="1">
      <c r="A175" s="15"/>
      <c r="B175" s="248"/>
      <c r="C175" s="249"/>
      <c r="D175" s="225" t="s">
        <v>181</v>
      </c>
      <c r="E175" s="250" t="s">
        <v>114</v>
      </c>
      <c r="F175" s="251" t="s">
        <v>233</v>
      </c>
      <c r="G175" s="249"/>
      <c r="H175" s="252">
        <v>301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8" t="s">
        <v>181</v>
      </c>
      <c r="AU175" s="258" t="s">
        <v>84</v>
      </c>
      <c r="AV175" s="15" t="s">
        <v>168</v>
      </c>
      <c r="AW175" s="15" t="s">
        <v>35</v>
      </c>
      <c r="AX175" s="15" t="s">
        <v>82</v>
      </c>
      <c r="AY175" s="258" t="s">
        <v>160</v>
      </c>
    </row>
    <row r="176" s="2" customFormat="1" ht="24.15" customHeight="1">
      <c r="A176" s="40"/>
      <c r="B176" s="41"/>
      <c r="C176" s="259" t="s">
        <v>241</v>
      </c>
      <c r="D176" s="259" t="s">
        <v>258</v>
      </c>
      <c r="E176" s="260" t="s">
        <v>449</v>
      </c>
      <c r="F176" s="261" t="s">
        <v>450</v>
      </c>
      <c r="G176" s="262" t="s">
        <v>185</v>
      </c>
      <c r="H176" s="263">
        <v>36</v>
      </c>
      <c r="I176" s="264"/>
      <c r="J176" s="265">
        <f>ROUND(I176*H176,2)</f>
        <v>0</v>
      </c>
      <c r="K176" s="261" t="s">
        <v>167</v>
      </c>
      <c r="L176" s="266"/>
      <c r="M176" s="267" t="s">
        <v>28</v>
      </c>
      <c r="N176" s="268" t="s">
        <v>45</v>
      </c>
      <c r="O176" s="86"/>
      <c r="P176" s="216">
        <f>O176*H176</f>
        <v>0</v>
      </c>
      <c r="Q176" s="216">
        <v>0.065670000000000006</v>
      </c>
      <c r="R176" s="216">
        <f>Q176*H176</f>
        <v>2.3641200000000002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261</v>
      </c>
      <c r="AT176" s="218" t="s">
        <v>258</v>
      </c>
      <c r="AU176" s="218" t="s">
        <v>84</v>
      </c>
      <c r="AY176" s="19" t="s">
        <v>160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82</v>
      </c>
      <c r="BK176" s="219">
        <f>ROUND(I176*H176,2)</f>
        <v>0</v>
      </c>
      <c r="BL176" s="19" t="s">
        <v>168</v>
      </c>
      <c r="BM176" s="218" t="s">
        <v>801</v>
      </c>
    </row>
    <row r="177" s="14" customFormat="1">
      <c r="A177" s="14"/>
      <c r="B177" s="238"/>
      <c r="C177" s="239"/>
      <c r="D177" s="225" t="s">
        <v>181</v>
      </c>
      <c r="E177" s="240" t="s">
        <v>28</v>
      </c>
      <c r="F177" s="241" t="s">
        <v>188</v>
      </c>
      <c r="G177" s="239"/>
      <c r="H177" s="240" t="s">
        <v>28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181</v>
      </c>
      <c r="AU177" s="247" t="s">
        <v>84</v>
      </c>
      <c r="AV177" s="14" t="s">
        <v>82</v>
      </c>
      <c r="AW177" s="14" t="s">
        <v>35</v>
      </c>
      <c r="AX177" s="14" t="s">
        <v>74</v>
      </c>
      <c r="AY177" s="247" t="s">
        <v>160</v>
      </c>
    </row>
    <row r="178" s="14" customFormat="1">
      <c r="A178" s="14"/>
      <c r="B178" s="238"/>
      <c r="C178" s="239"/>
      <c r="D178" s="225" t="s">
        <v>181</v>
      </c>
      <c r="E178" s="240" t="s">
        <v>28</v>
      </c>
      <c r="F178" s="241" t="s">
        <v>189</v>
      </c>
      <c r="G178" s="239"/>
      <c r="H178" s="240" t="s">
        <v>28</v>
      </c>
      <c r="I178" s="242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181</v>
      </c>
      <c r="AU178" s="247" t="s">
        <v>84</v>
      </c>
      <c r="AV178" s="14" t="s">
        <v>82</v>
      </c>
      <c r="AW178" s="14" t="s">
        <v>35</v>
      </c>
      <c r="AX178" s="14" t="s">
        <v>74</v>
      </c>
      <c r="AY178" s="247" t="s">
        <v>160</v>
      </c>
    </row>
    <row r="179" s="13" customFormat="1">
      <c r="A179" s="13"/>
      <c r="B179" s="227"/>
      <c r="C179" s="228"/>
      <c r="D179" s="225" t="s">
        <v>181</v>
      </c>
      <c r="E179" s="229" t="s">
        <v>116</v>
      </c>
      <c r="F179" s="230" t="s">
        <v>802</v>
      </c>
      <c r="G179" s="228"/>
      <c r="H179" s="231">
        <v>36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181</v>
      </c>
      <c r="AU179" s="237" t="s">
        <v>84</v>
      </c>
      <c r="AV179" s="13" t="s">
        <v>84</v>
      </c>
      <c r="AW179" s="13" t="s">
        <v>35</v>
      </c>
      <c r="AX179" s="13" t="s">
        <v>82</v>
      </c>
      <c r="AY179" s="237" t="s">
        <v>160</v>
      </c>
    </row>
    <row r="180" s="2" customFormat="1" ht="24.15" customHeight="1">
      <c r="A180" s="40"/>
      <c r="B180" s="41"/>
      <c r="C180" s="259" t="s">
        <v>604</v>
      </c>
      <c r="D180" s="259" t="s">
        <v>258</v>
      </c>
      <c r="E180" s="260" t="s">
        <v>454</v>
      </c>
      <c r="F180" s="261" t="s">
        <v>455</v>
      </c>
      <c r="G180" s="262" t="s">
        <v>185</v>
      </c>
      <c r="H180" s="263">
        <v>65</v>
      </c>
      <c r="I180" s="264"/>
      <c r="J180" s="265">
        <f>ROUND(I180*H180,2)</f>
        <v>0</v>
      </c>
      <c r="K180" s="261" t="s">
        <v>167</v>
      </c>
      <c r="L180" s="266"/>
      <c r="M180" s="267" t="s">
        <v>28</v>
      </c>
      <c r="N180" s="268" t="s">
        <v>45</v>
      </c>
      <c r="O180" s="86"/>
      <c r="P180" s="216">
        <f>O180*H180</f>
        <v>0</v>
      </c>
      <c r="Q180" s="216">
        <v>0.048300000000000003</v>
      </c>
      <c r="R180" s="216">
        <f>Q180*H180</f>
        <v>3.1395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261</v>
      </c>
      <c r="AT180" s="218" t="s">
        <v>258</v>
      </c>
      <c r="AU180" s="218" t="s">
        <v>84</v>
      </c>
      <c r="AY180" s="19" t="s">
        <v>160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82</v>
      </c>
      <c r="BK180" s="219">
        <f>ROUND(I180*H180,2)</f>
        <v>0</v>
      </c>
      <c r="BL180" s="19" t="s">
        <v>168</v>
      </c>
      <c r="BM180" s="218" t="s">
        <v>803</v>
      </c>
    </row>
    <row r="181" s="13" customFormat="1">
      <c r="A181" s="13"/>
      <c r="B181" s="227"/>
      <c r="C181" s="228"/>
      <c r="D181" s="225" t="s">
        <v>181</v>
      </c>
      <c r="E181" s="229" t="s">
        <v>28</v>
      </c>
      <c r="F181" s="230" t="s">
        <v>804</v>
      </c>
      <c r="G181" s="228"/>
      <c r="H181" s="231">
        <v>18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181</v>
      </c>
      <c r="AU181" s="237" t="s">
        <v>84</v>
      </c>
      <c r="AV181" s="13" t="s">
        <v>84</v>
      </c>
      <c r="AW181" s="13" t="s">
        <v>35</v>
      </c>
      <c r="AX181" s="13" t="s">
        <v>74</v>
      </c>
      <c r="AY181" s="237" t="s">
        <v>160</v>
      </c>
    </row>
    <row r="182" s="13" customFormat="1">
      <c r="A182" s="13"/>
      <c r="B182" s="227"/>
      <c r="C182" s="228"/>
      <c r="D182" s="225" t="s">
        <v>181</v>
      </c>
      <c r="E182" s="229" t="s">
        <v>28</v>
      </c>
      <c r="F182" s="230" t="s">
        <v>805</v>
      </c>
      <c r="G182" s="228"/>
      <c r="H182" s="231">
        <v>20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181</v>
      </c>
      <c r="AU182" s="237" t="s">
        <v>84</v>
      </c>
      <c r="AV182" s="13" t="s">
        <v>84</v>
      </c>
      <c r="AW182" s="13" t="s">
        <v>35</v>
      </c>
      <c r="AX182" s="13" t="s">
        <v>74</v>
      </c>
      <c r="AY182" s="237" t="s">
        <v>160</v>
      </c>
    </row>
    <row r="183" s="13" customFormat="1">
      <c r="A183" s="13"/>
      <c r="B183" s="227"/>
      <c r="C183" s="228"/>
      <c r="D183" s="225" t="s">
        <v>181</v>
      </c>
      <c r="E183" s="229" t="s">
        <v>28</v>
      </c>
      <c r="F183" s="230" t="s">
        <v>765</v>
      </c>
      <c r="G183" s="228"/>
      <c r="H183" s="231">
        <v>27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181</v>
      </c>
      <c r="AU183" s="237" t="s">
        <v>84</v>
      </c>
      <c r="AV183" s="13" t="s">
        <v>84</v>
      </c>
      <c r="AW183" s="13" t="s">
        <v>35</v>
      </c>
      <c r="AX183" s="13" t="s">
        <v>74</v>
      </c>
      <c r="AY183" s="237" t="s">
        <v>160</v>
      </c>
    </row>
    <row r="184" s="15" customFormat="1">
      <c r="A184" s="15"/>
      <c r="B184" s="248"/>
      <c r="C184" s="249"/>
      <c r="D184" s="225" t="s">
        <v>181</v>
      </c>
      <c r="E184" s="250" t="s">
        <v>118</v>
      </c>
      <c r="F184" s="251" t="s">
        <v>233</v>
      </c>
      <c r="G184" s="249"/>
      <c r="H184" s="252">
        <v>65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181</v>
      </c>
      <c r="AU184" s="258" t="s">
        <v>84</v>
      </c>
      <c r="AV184" s="15" t="s">
        <v>168</v>
      </c>
      <c r="AW184" s="15" t="s">
        <v>35</v>
      </c>
      <c r="AX184" s="15" t="s">
        <v>82</v>
      </c>
      <c r="AY184" s="258" t="s">
        <v>160</v>
      </c>
    </row>
    <row r="185" s="2" customFormat="1" ht="16.5" customHeight="1">
      <c r="A185" s="40"/>
      <c r="B185" s="41"/>
      <c r="C185" s="259" t="s">
        <v>7</v>
      </c>
      <c r="D185" s="259" t="s">
        <v>258</v>
      </c>
      <c r="E185" s="260" t="s">
        <v>459</v>
      </c>
      <c r="F185" s="261" t="s">
        <v>460</v>
      </c>
      <c r="G185" s="262" t="s">
        <v>185</v>
      </c>
      <c r="H185" s="263">
        <v>209.03</v>
      </c>
      <c r="I185" s="264"/>
      <c r="J185" s="265">
        <f>ROUND(I185*H185,2)</f>
        <v>0</v>
      </c>
      <c r="K185" s="261" t="s">
        <v>167</v>
      </c>
      <c r="L185" s="266"/>
      <c r="M185" s="267" t="s">
        <v>28</v>
      </c>
      <c r="N185" s="268" t="s">
        <v>45</v>
      </c>
      <c r="O185" s="86"/>
      <c r="P185" s="216">
        <f>O185*H185</f>
        <v>0</v>
      </c>
      <c r="Q185" s="216">
        <v>0.080000000000000002</v>
      </c>
      <c r="R185" s="216">
        <f>Q185*H185</f>
        <v>16.7224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261</v>
      </c>
      <c r="AT185" s="218" t="s">
        <v>258</v>
      </c>
      <c r="AU185" s="218" t="s">
        <v>84</v>
      </c>
      <c r="AY185" s="19" t="s">
        <v>160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82</v>
      </c>
      <c r="BK185" s="219">
        <f>ROUND(I185*H185,2)</f>
        <v>0</v>
      </c>
      <c r="BL185" s="19" t="s">
        <v>168</v>
      </c>
      <c r="BM185" s="218" t="s">
        <v>806</v>
      </c>
    </row>
    <row r="186" s="13" customFormat="1">
      <c r="A186" s="13"/>
      <c r="B186" s="227"/>
      <c r="C186" s="228"/>
      <c r="D186" s="225" t="s">
        <v>181</v>
      </c>
      <c r="E186" s="229" t="s">
        <v>28</v>
      </c>
      <c r="F186" s="230" t="s">
        <v>462</v>
      </c>
      <c r="G186" s="228"/>
      <c r="H186" s="231">
        <v>310.02999999999997</v>
      </c>
      <c r="I186" s="232"/>
      <c r="J186" s="228"/>
      <c r="K186" s="228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181</v>
      </c>
      <c r="AU186" s="237" t="s">
        <v>84</v>
      </c>
      <c r="AV186" s="13" t="s">
        <v>84</v>
      </c>
      <c r="AW186" s="13" t="s">
        <v>35</v>
      </c>
      <c r="AX186" s="13" t="s">
        <v>74</v>
      </c>
      <c r="AY186" s="237" t="s">
        <v>160</v>
      </c>
    </row>
    <row r="187" s="13" customFormat="1">
      <c r="A187" s="13"/>
      <c r="B187" s="227"/>
      <c r="C187" s="228"/>
      <c r="D187" s="225" t="s">
        <v>181</v>
      </c>
      <c r="E187" s="229" t="s">
        <v>28</v>
      </c>
      <c r="F187" s="230" t="s">
        <v>463</v>
      </c>
      <c r="G187" s="228"/>
      <c r="H187" s="231">
        <v>-36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181</v>
      </c>
      <c r="AU187" s="237" t="s">
        <v>84</v>
      </c>
      <c r="AV187" s="13" t="s">
        <v>84</v>
      </c>
      <c r="AW187" s="13" t="s">
        <v>35</v>
      </c>
      <c r="AX187" s="13" t="s">
        <v>74</v>
      </c>
      <c r="AY187" s="237" t="s">
        <v>160</v>
      </c>
    </row>
    <row r="188" s="13" customFormat="1">
      <c r="A188" s="13"/>
      <c r="B188" s="227"/>
      <c r="C188" s="228"/>
      <c r="D188" s="225" t="s">
        <v>181</v>
      </c>
      <c r="E188" s="229" t="s">
        <v>28</v>
      </c>
      <c r="F188" s="230" t="s">
        <v>464</v>
      </c>
      <c r="G188" s="228"/>
      <c r="H188" s="231">
        <v>-65</v>
      </c>
      <c r="I188" s="232"/>
      <c r="J188" s="228"/>
      <c r="K188" s="228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181</v>
      </c>
      <c r="AU188" s="237" t="s">
        <v>84</v>
      </c>
      <c r="AV188" s="13" t="s">
        <v>84</v>
      </c>
      <c r="AW188" s="13" t="s">
        <v>35</v>
      </c>
      <c r="AX188" s="13" t="s">
        <v>74</v>
      </c>
      <c r="AY188" s="237" t="s">
        <v>160</v>
      </c>
    </row>
    <row r="189" s="15" customFormat="1">
      <c r="A189" s="15"/>
      <c r="B189" s="248"/>
      <c r="C189" s="249"/>
      <c r="D189" s="225" t="s">
        <v>181</v>
      </c>
      <c r="E189" s="250" t="s">
        <v>28</v>
      </c>
      <c r="F189" s="251" t="s">
        <v>233</v>
      </c>
      <c r="G189" s="249"/>
      <c r="H189" s="252">
        <v>209.03</v>
      </c>
      <c r="I189" s="253"/>
      <c r="J189" s="249"/>
      <c r="K189" s="249"/>
      <c r="L189" s="254"/>
      <c r="M189" s="255"/>
      <c r="N189" s="256"/>
      <c r="O189" s="256"/>
      <c r="P189" s="256"/>
      <c r="Q189" s="256"/>
      <c r="R189" s="256"/>
      <c r="S189" s="256"/>
      <c r="T189" s="25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8" t="s">
        <v>181</v>
      </c>
      <c r="AU189" s="258" t="s">
        <v>84</v>
      </c>
      <c r="AV189" s="15" t="s">
        <v>168</v>
      </c>
      <c r="AW189" s="15" t="s">
        <v>35</v>
      </c>
      <c r="AX189" s="15" t="s">
        <v>82</v>
      </c>
      <c r="AY189" s="258" t="s">
        <v>160</v>
      </c>
    </row>
    <row r="190" s="2" customFormat="1" ht="24.15" customHeight="1">
      <c r="A190" s="40"/>
      <c r="B190" s="41"/>
      <c r="C190" s="207" t="s">
        <v>612</v>
      </c>
      <c r="D190" s="207" t="s">
        <v>163</v>
      </c>
      <c r="E190" s="208" t="s">
        <v>476</v>
      </c>
      <c r="F190" s="209" t="s">
        <v>477</v>
      </c>
      <c r="G190" s="210" t="s">
        <v>196</v>
      </c>
      <c r="H190" s="211">
        <v>15.050000000000001</v>
      </c>
      <c r="I190" s="212"/>
      <c r="J190" s="213">
        <f>ROUND(I190*H190,2)</f>
        <v>0</v>
      </c>
      <c r="K190" s="209" t="s">
        <v>167</v>
      </c>
      <c r="L190" s="46"/>
      <c r="M190" s="214" t="s">
        <v>28</v>
      </c>
      <c r="N190" s="215" t="s">
        <v>45</v>
      </c>
      <c r="O190" s="86"/>
      <c r="P190" s="216">
        <f>O190*H190</f>
        <v>0</v>
      </c>
      <c r="Q190" s="216">
        <v>2.2563399999999998</v>
      </c>
      <c r="R190" s="216">
        <f>Q190*H190</f>
        <v>33.957917000000002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168</v>
      </c>
      <c r="AT190" s="218" t="s">
        <v>163</v>
      </c>
      <c r="AU190" s="218" t="s">
        <v>84</v>
      </c>
      <c r="AY190" s="19" t="s">
        <v>160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82</v>
      </c>
      <c r="BK190" s="219">
        <f>ROUND(I190*H190,2)</f>
        <v>0</v>
      </c>
      <c r="BL190" s="19" t="s">
        <v>168</v>
      </c>
      <c r="BM190" s="218" t="s">
        <v>807</v>
      </c>
    </row>
    <row r="191" s="2" customFormat="1">
      <c r="A191" s="40"/>
      <c r="B191" s="41"/>
      <c r="C191" s="42"/>
      <c r="D191" s="220" t="s">
        <v>170</v>
      </c>
      <c r="E191" s="42"/>
      <c r="F191" s="221" t="s">
        <v>479</v>
      </c>
      <c r="G191" s="42"/>
      <c r="H191" s="42"/>
      <c r="I191" s="222"/>
      <c r="J191" s="42"/>
      <c r="K191" s="42"/>
      <c r="L191" s="46"/>
      <c r="M191" s="223"/>
      <c r="N191" s="224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170</v>
      </c>
      <c r="AU191" s="19" t="s">
        <v>84</v>
      </c>
    </row>
    <row r="192" s="13" customFormat="1">
      <c r="A192" s="13"/>
      <c r="B192" s="227"/>
      <c r="C192" s="228"/>
      <c r="D192" s="225" t="s">
        <v>181</v>
      </c>
      <c r="E192" s="229" t="s">
        <v>28</v>
      </c>
      <c r="F192" s="230" t="s">
        <v>481</v>
      </c>
      <c r="G192" s="228"/>
      <c r="H192" s="231">
        <v>15.050000000000001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181</v>
      </c>
      <c r="AU192" s="237" t="s">
        <v>84</v>
      </c>
      <c r="AV192" s="13" t="s">
        <v>84</v>
      </c>
      <c r="AW192" s="13" t="s">
        <v>35</v>
      </c>
      <c r="AX192" s="13" t="s">
        <v>82</v>
      </c>
      <c r="AY192" s="237" t="s">
        <v>160</v>
      </c>
    </row>
    <row r="193" s="12" customFormat="1" ht="22.8" customHeight="1">
      <c r="A193" s="12"/>
      <c r="B193" s="191"/>
      <c r="C193" s="192"/>
      <c r="D193" s="193" t="s">
        <v>73</v>
      </c>
      <c r="E193" s="205" t="s">
        <v>527</v>
      </c>
      <c r="F193" s="205" t="s">
        <v>528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SUM(P194:P206)</f>
        <v>0</v>
      </c>
      <c r="Q193" s="199"/>
      <c r="R193" s="200">
        <f>SUM(R194:R206)</f>
        <v>0</v>
      </c>
      <c r="S193" s="199"/>
      <c r="T193" s="201">
        <f>SUM(T194:T206)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82</v>
      </c>
      <c r="AT193" s="203" t="s">
        <v>73</v>
      </c>
      <c r="AU193" s="203" t="s">
        <v>82</v>
      </c>
      <c r="AY193" s="202" t="s">
        <v>160</v>
      </c>
      <c r="BK193" s="204">
        <f>SUM(BK194:BK206)</f>
        <v>0</v>
      </c>
    </row>
    <row r="194" s="2" customFormat="1" ht="37.8" customHeight="1">
      <c r="A194" s="40"/>
      <c r="B194" s="41"/>
      <c r="C194" s="207" t="s">
        <v>251</v>
      </c>
      <c r="D194" s="207" t="s">
        <v>163</v>
      </c>
      <c r="E194" s="208" t="s">
        <v>530</v>
      </c>
      <c r="F194" s="209" t="s">
        <v>531</v>
      </c>
      <c r="G194" s="210" t="s">
        <v>218</v>
      </c>
      <c r="H194" s="211">
        <v>5.5350000000000001</v>
      </c>
      <c r="I194" s="212"/>
      <c r="J194" s="213">
        <f>ROUND(I194*H194,2)</f>
        <v>0</v>
      </c>
      <c r="K194" s="209" t="s">
        <v>167</v>
      </c>
      <c r="L194" s="46"/>
      <c r="M194" s="214" t="s">
        <v>28</v>
      </c>
      <c r="N194" s="215" t="s">
        <v>45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168</v>
      </c>
      <c r="AT194" s="218" t="s">
        <v>163</v>
      </c>
      <c r="AU194" s="218" t="s">
        <v>84</v>
      </c>
      <c r="AY194" s="19" t="s">
        <v>160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82</v>
      </c>
      <c r="BK194" s="219">
        <f>ROUND(I194*H194,2)</f>
        <v>0</v>
      </c>
      <c r="BL194" s="19" t="s">
        <v>168</v>
      </c>
      <c r="BM194" s="218" t="s">
        <v>808</v>
      </c>
    </row>
    <row r="195" s="2" customFormat="1">
      <c r="A195" s="40"/>
      <c r="B195" s="41"/>
      <c r="C195" s="42"/>
      <c r="D195" s="220" t="s">
        <v>170</v>
      </c>
      <c r="E195" s="42"/>
      <c r="F195" s="221" t="s">
        <v>533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170</v>
      </c>
      <c r="AU195" s="19" t="s">
        <v>84</v>
      </c>
    </row>
    <row r="196" s="13" customFormat="1">
      <c r="A196" s="13"/>
      <c r="B196" s="227"/>
      <c r="C196" s="228"/>
      <c r="D196" s="225" t="s">
        <v>181</v>
      </c>
      <c r="E196" s="229" t="s">
        <v>28</v>
      </c>
      <c r="F196" s="230" t="s">
        <v>809</v>
      </c>
      <c r="G196" s="228"/>
      <c r="H196" s="231">
        <v>5.5350000000000001</v>
      </c>
      <c r="I196" s="232"/>
      <c r="J196" s="228"/>
      <c r="K196" s="228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181</v>
      </c>
      <c r="AU196" s="237" t="s">
        <v>84</v>
      </c>
      <c r="AV196" s="13" t="s">
        <v>84</v>
      </c>
      <c r="AW196" s="13" t="s">
        <v>35</v>
      </c>
      <c r="AX196" s="13" t="s">
        <v>82</v>
      </c>
      <c r="AY196" s="237" t="s">
        <v>160</v>
      </c>
    </row>
    <row r="197" s="2" customFormat="1" ht="49.05" customHeight="1">
      <c r="A197" s="40"/>
      <c r="B197" s="41"/>
      <c r="C197" s="207" t="s">
        <v>257</v>
      </c>
      <c r="D197" s="207" t="s">
        <v>163</v>
      </c>
      <c r="E197" s="208" t="s">
        <v>547</v>
      </c>
      <c r="F197" s="209" t="s">
        <v>548</v>
      </c>
      <c r="G197" s="210" t="s">
        <v>218</v>
      </c>
      <c r="H197" s="211">
        <v>16.605</v>
      </c>
      <c r="I197" s="212"/>
      <c r="J197" s="213">
        <f>ROUND(I197*H197,2)</f>
        <v>0</v>
      </c>
      <c r="K197" s="209" t="s">
        <v>167</v>
      </c>
      <c r="L197" s="46"/>
      <c r="M197" s="214" t="s">
        <v>28</v>
      </c>
      <c r="N197" s="215" t="s">
        <v>45</v>
      </c>
      <c r="O197" s="86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168</v>
      </c>
      <c r="AT197" s="218" t="s">
        <v>163</v>
      </c>
      <c r="AU197" s="218" t="s">
        <v>84</v>
      </c>
      <c r="AY197" s="19" t="s">
        <v>160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82</v>
      </c>
      <c r="BK197" s="219">
        <f>ROUND(I197*H197,2)</f>
        <v>0</v>
      </c>
      <c r="BL197" s="19" t="s">
        <v>168</v>
      </c>
      <c r="BM197" s="218" t="s">
        <v>810</v>
      </c>
    </row>
    <row r="198" s="2" customFormat="1">
      <c r="A198" s="40"/>
      <c r="B198" s="41"/>
      <c r="C198" s="42"/>
      <c r="D198" s="220" t="s">
        <v>170</v>
      </c>
      <c r="E198" s="42"/>
      <c r="F198" s="221" t="s">
        <v>550</v>
      </c>
      <c r="G198" s="42"/>
      <c r="H198" s="42"/>
      <c r="I198" s="222"/>
      <c r="J198" s="42"/>
      <c r="K198" s="42"/>
      <c r="L198" s="46"/>
      <c r="M198" s="223"/>
      <c r="N198" s="224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170</v>
      </c>
      <c r="AU198" s="19" t="s">
        <v>84</v>
      </c>
    </row>
    <row r="199" s="13" customFormat="1">
      <c r="A199" s="13"/>
      <c r="B199" s="227"/>
      <c r="C199" s="228"/>
      <c r="D199" s="225" t="s">
        <v>181</v>
      </c>
      <c r="E199" s="229" t="s">
        <v>28</v>
      </c>
      <c r="F199" s="230" t="s">
        <v>809</v>
      </c>
      <c r="G199" s="228"/>
      <c r="H199" s="231">
        <v>5.5350000000000001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181</v>
      </c>
      <c r="AU199" s="237" t="s">
        <v>84</v>
      </c>
      <c r="AV199" s="13" t="s">
        <v>84</v>
      </c>
      <c r="AW199" s="13" t="s">
        <v>35</v>
      </c>
      <c r="AX199" s="13" t="s">
        <v>82</v>
      </c>
      <c r="AY199" s="237" t="s">
        <v>160</v>
      </c>
    </row>
    <row r="200" s="13" customFormat="1">
      <c r="A200" s="13"/>
      <c r="B200" s="227"/>
      <c r="C200" s="228"/>
      <c r="D200" s="225" t="s">
        <v>181</v>
      </c>
      <c r="E200" s="228"/>
      <c r="F200" s="230" t="s">
        <v>811</v>
      </c>
      <c r="G200" s="228"/>
      <c r="H200" s="231">
        <v>16.605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181</v>
      </c>
      <c r="AU200" s="237" t="s">
        <v>84</v>
      </c>
      <c r="AV200" s="13" t="s">
        <v>84</v>
      </c>
      <c r="AW200" s="13" t="s">
        <v>4</v>
      </c>
      <c r="AX200" s="13" t="s">
        <v>82</v>
      </c>
      <c r="AY200" s="237" t="s">
        <v>160</v>
      </c>
    </row>
    <row r="201" s="2" customFormat="1" ht="24.15" customHeight="1">
      <c r="A201" s="40"/>
      <c r="B201" s="41"/>
      <c r="C201" s="207" t="s">
        <v>267</v>
      </c>
      <c r="D201" s="207" t="s">
        <v>163</v>
      </c>
      <c r="E201" s="208" t="s">
        <v>553</v>
      </c>
      <c r="F201" s="209" t="s">
        <v>554</v>
      </c>
      <c r="G201" s="210" t="s">
        <v>218</v>
      </c>
      <c r="H201" s="211">
        <v>5.5350000000000001</v>
      </c>
      <c r="I201" s="212"/>
      <c r="J201" s="213">
        <f>ROUND(I201*H201,2)</f>
        <v>0</v>
      </c>
      <c r="K201" s="209" t="s">
        <v>167</v>
      </c>
      <c r="L201" s="46"/>
      <c r="M201" s="214" t="s">
        <v>28</v>
      </c>
      <c r="N201" s="215" t="s">
        <v>45</v>
      </c>
      <c r="O201" s="86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168</v>
      </c>
      <c r="AT201" s="218" t="s">
        <v>163</v>
      </c>
      <c r="AU201" s="218" t="s">
        <v>84</v>
      </c>
      <c r="AY201" s="19" t="s">
        <v>160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82</v>
      </c>
      <c r="BK201" s="219">
        <f>ROUND(I201*H201,2)</f>
        <v>0</v>
      </c>
      <c r="BL201" s="19" t="s">
        <v>168</v>
      </c>
      <c r="BM201" s="218" t="s">
        <v>812</v>
      </c>
    </row>
    <row r="202" s="2" customFormat="1">
      <c r="A202" s="40"/>
      <c r="B202" s="41"/>
      <c r="C202" s="42"/>
      <c r="D202" s="220" t="s">
        <v>170</v>
      </c>
      <c r="E202" s="42"/>
      <c r="F202" s="221" t="s">
        <v>556</v>
      </c>
      <c r="G202" s="42"/>
      <c r="H202" s="42"/>
      <c r="I202" s="222"/>
      <c r="J202" s="42"/>
      <c r="K202" s="42"/>
      <c r="L202" s="46"/>
      <c r="M202" s="223"/>
      <c r="N202" s="224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170</v>
      </c>
      <c r="AU202" s="19" t="s">
        <v>84</v>
      </c>
    </row>
    <row r="203" s="13" customFormat="1">
      <c r="A203" s="13"/>
      <c r="B203" s="227"/>
      <c r="C203" s="228"/>
      <c r="D203" s="225" t="s">
        <v>181</v>
      </c>
      <c r="E203" s="229" t="s">
        <v>28</v>
      </c>
      <c r="F203" s="230" t="s">
        <v>809</v>
      </c>
      <c r="G203" s="228"/>
      <c r="H203" s="231">
        <v>5.5350000000000001</v>
      </c>
      <c r="I203" s="232"/>
      <c r="J203" s="228"/>
      <c r="K203" s="228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181</v>
      </c>
      <c r="AU203" s="237" t="s">
        <v>84</v>
      </c>
      <c r="AV203" s="13" t="s">
        <v>84</v>
      </c>
      <c r="AW203" s="13" t="s">
        <v>35</v>
      </c>
      <c r="AX203" s="13" t="s">
        <v>82</v>
      </c>
      <c r="AY203" s="237" t="s">
        <v>160</v>
      </c>
    </row>
    <row r="204" s="2" customFormat="1" ht="44.25" customHeight="1">
      <c r="A204" s="40"/>
      <c r="B204" s="41"/>
      <c r="C204" s="207" t="s">
        <v>290</v>
      </c>
      <c r="D204" s="207" t="s">
        <v>163</v>
      </c>
      <c r="E204" s="208" t="s">
        <v>558</v>
      </c>
      <c r="F204" s="209" t="s">
        <v>559</v>
      </c>
      <c r="G204" s="210" t="s">
        <v>218</v>
      </c>
      <c r="H204" s="211">
        <v>5.5350000000000001</v>
      </c>
      <c r="I204" s="212"/>
      <c r="J204" s="213">
        <f>ROUND(I204*H204,2)</f>
        <v>0</v>
      </c>
      <c r="K204" s="209" t="s">
        <v>167</v>
      </c>
      <c r="L204" s="46"/>
      <c r="M204" s="214" t="s">
        <v>28</v>
      </c>
      <c r="N204" s="215" t="s">
        <v>45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168</v>
      </c>
      <c r="AT204" s="218" t="s">
        <v>163</v>
      </c>
      <c r="AU204" s="218" t="s">
        <v>84</v>
      </c>
      <c r="AY204" s="19" t="s">
        <v>160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82</v>
      </c>
      <c r="BK204" s="219">
        <f>ROUND(I204*H204,2)</f>
        <v>0</v>
      </c>
      <c r="BL204" s="19" t="s">
        <v>168</v>
      </c>
      <c r="BM204" s="218" t="s">
        <v>813</v>
      </c>
    </row>
    <row r="205" s="2" customFormat="1">
      <c r="A205" s="40"/>
      <c r="B205" s="41"/>
      <c r="C205" s="42"/>
      <c r="D205" s="220" t="s">
        <v>170</v>
      </c>
      <c r="E205" s="42"/>
      <c r="F205" s="221" t="s">
        <v>561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13" customFormat="1">
      <c r="A206" s="13"/>
      <c r="B206" s="227"/>
      <c r="C206" s="228"/>
      <c r="D206" s="225" t="s">
        <v>181</v>
      </c>
      <c r="E206" s="229" t="s">
        <v>28</v>
      </c>
      <c r="F206" s="230" t="s">
        <v>809</v>
      </c>
      <c r="G206" s="228"/>
      <c r="H206" s="231">
        <v>5.5350000000000001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181</v>
      </c>
      <c r="AU206" s="237" t="s">
        <v>84</v>
      </c>
      <c r="AV206" s="13" t="s">
        <v>84</v>
      </c>
      <c r="AW206" s="13" t="s">
        <v>35</v>
      </c>
      <c r="AX206" s="13" t="s">
        <v>82</v>
      </c>
      <c r="AY206" s="237" t="s">
        <v>160</v>
      </c>
    </row>
    <row r="207" s="12" customFormat="1" ht="22.8" customHeight="1">
      <c r="A207" s="12"/>
      <c r="B207" s="191"/>
      <c r="C207" s="192"/>
      <c r="D207" s="193" t="s">
        <v>73</v>
      </c>
      <c r="E207" s="205" t="s">
        <v>566</v>
      </c>
      <c r="F207" s="205" t="s">
        <v>567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SUM(P208:P209)</f>
        <v>0</v>
      </c>
      <c r="Q207" s="199"/>
      <c r="R207" s="200">
        <f>SUM(R208:R209)</f>
        <v>0</v>
      </c>
      <c r="S207" s="199"/>
      <c r="T207" s="201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82</v>
      </c>
      <c r="AT207" s="203" t="s">
        <v>73</v>
      </c>
      <c r="AU207" s="203" t="s">
        <v>82</v>
      </c>
      <c r="AY207" s="202" t="s">
        <v>160</v>
      </c>
      <c r="BK207" s="204">
        <f>SUM(BK208:BK209)</f>
        <v>0</v>
      </c>
    </row>
    <row r="208" s="2" customFormat="1" ht="37.8" customHeight="1">
      <c r="A208" s="40"/>
      <c r="B208" s="41"/>
      <c r="C208" s="207" t="s">
        <v>274</v>
      </c>
      <c r="D208" s="207" t="s">
        <v>163</v>
      </c>
      <c r="E208" s="208" t="s">
        <v>685</v>
      </c>
      <c r="F208" s="209" t="s">
        <v>686</v>
      </c>
      <c r="G208" s="210" t="s">
        <v>218</v>
      </c>
      <c r="H208" s="211">
        <v>479.98899999999998</v>
      </c>
      <c r="I208" s="212"/>
      <c r="J208" s="213">
        <f>ROUND(I208*H208,2)</f>
        <v>0</v>
      </c>
      <c r="K208" s="209" t="s">
        <v>167</v>
      </c>
      <c r="L208" s="46"/>
      <c r="M208" s="214" t="s">
        <v>28</v>
      </c>
      <c r="N208" s="215" t="s">
        <v>45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168</v>
      </c>
      <c r="AT208" s="218" t="s">
        <v>163</v>
      </c>
      <c r="AU208" s="218" t="s">
        <v>84</v>
      </c>
      <c r="AY208" s="19" t="s">
        <v>160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82</v>
      </c>
      <c r="BK208" s="219">
        <f>ROUND(I208*H208,2)</f>
        <v>0</v>
      </c>
      <c r="BL208" s="19" t="s">
        <v>168</v>
      </c>
      <c r="BM208" s="218" t="s">
        <v>814</v>
      </c>
    </row>
    <row r="209" s="2" customFormat="1">
      <c r="A209" s="40"/>
      <c r="B209" s="41"/>
      <c r="C209" s="42"/>
      <c r="D209" s="220" t="s">
        <v>170</v>
      </c>
      <c r="E209" s="42"/>
      <c r="F209" s="221" t="s">
        <v>688</v>
      </c>
      <c r="G209" s="42"/>
      <c r="H209" s="42"/>
      <c r="I209" s="222"/>
      <c r="J209" s="42"/>
      <c r="K209" s="42"/>
      <c r="L209" s="46"/>
      <c r="M209" s="269"/>
      <c r="N209" s="270"/>
      <c r="O209" s="271"/>
      <c r="P209" s="271"/>
      <c r="Q209" s="271"/>
      <c r="R209" s="271"/>
      <c r="S209" s="271"/>
      <c r="T209" s="272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170</v>
      </c>
      <c r="AU209" s="19" t="s">
        <v>84</v>
      </c>
    </row>
    <row r="210" s="2" customFormat="1" ht="6.96" customHeight="1">
      <c r="A210" s="40"/>
      <c r="B210" s="61"/>
      <c r="C210" s="62"/>
      <c r="D210" s="62"/>
      <c r="E210" s="62"/>
      <c r="F210" s="62"/>
      <c r="G210" s="62"/>
      <c r="H210" s="62"/>
      <c r="I210" s="62"/>
      <c r="J210" s="62"/>
      <c r="K210" s="62"/>
      <c r="L210" s="46"/>
      <c r="M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</row>
  </sheetData>
  <sheetProtection sheet="1" autoFilter="0" formatColumns="0" formatRows="0" objects="1" scenarios="1" spinCount="100000" saltValue="x358f5htBqTCdEwGjGiTBLxxyETkSNk6XJZOOCQX3WwZ03ECCf1EeTo5vz/Yky0ewM2stCA913HYskTInNiv1A==" hashValue="IRJbuZAwyFBANbf4LMXIyQi9taoJncNxGurl3yCgpvjdW8qCwVEJrSXIX6LhrS73rEH5hleTKQb8Z/mqhT2OTA==" algorithmName="SHA-512" password="CC35"/>
  <autoFilter ref="C86:K20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13202111"/>
    <hyperlink ref="F97" r:id="rId2" display="https://podminky.urs.cz/item/CS_URS_2025_01/122252207"/>
    <hyperlink ref="F104" r:id="rId3" display="https://podminky.urs.cz/item/CS_URS_2025_01/162651111"/>
    <hyperlink ref="F109" r:id="rId4" display="https://podminky.urs.cz/item/CS_URS_2025_01/171201R231"/>
    <hyperlink ref="F112" r:id="rId5" display="https://podminky.urs.cz/item/CS_URS_2025_01/171251201"/>
    <hyperlink ref="F115" r:id="rId6" display="https://podminky.urs.cz/item/CS_URS_2025_01/181951112"/>
    <hyperlink ref="F129" r:id="rId7" display="https://podminky.urs.cz/item/CS_URS_2025_01/569903311"/>
    <hyperlink ref="F135" r:id="rId8" display="https://podminky.urs.cz/item/CS_URS_2025_01/596212210"/>
    <hyperlink ref="F146" r:id="rId9" display="https://podminky.urs.cz/item/CS_URS_2025_01/596212214"/>
    <hyperlink ref="F150" r:id="rId10" display="https://podminky.urs.cz/item/CS_URS_2025_01/915211111"/>
    <hyperlink ref="F153" r:id="rId11" display="https://podminky.urs.cz/item/CS_URS_2025_01/915231111"/>
    <hyperlink ref="F157" r:id="rId12" display="https://podminky.urs.cz/item/CS_URS_2025_01/914111111"/>
    <hyperlink ref="F164" r:id="rId13" display="https://podminky.urs.cz/item/CS_URS_2025_01/914511112"/>
    <hyperlink ref="F169" r:id="rId14" display="https://podminky.urs.cz/item/CS_URS_2025_01/916131213"/>
    <hyperlink ref="F191" r:id="rId15" display="https://podminky.urs.cz/item/CS_URS_2025_01/916991121"/>
    <hyperlink ref="F195" r:id="rId16" display="https://podminky.urs.cz/item/CS_URS_2025_01/997221571"/>
    <hyperlink ref="F198" r:id="rId17" display="https://podminky.urs.cz/item/CS_URS_2025_01/997221579"/>
    <hyperlink ref="F202" r:id="rId18" display="https://podminky.urs.cz/item/CS_URS_2025_01/997221612"/>
    <hyperlink ref="F205" r:id="rId19" display="https://podminky.urs.cz/item/CS_URS_2025_01/997221861"/>
    <hyperlink ref="F209" r:id="rId20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  <c r="AZ2" s="130" t="s">
        <v>573</v>
      </c>
      <c r="BA2" s="130" t="s">
        <v>573</v>
      </c>
      <c r="BB2" s="130" t="s">
        <v>28</v>
      </c>
      <c r="BC2" s="130" t="s">
        <v>815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816</v>
      </c>
      <c r="BA3" s="130" t="s">
        <v>816</v>
      </c>
      <c r="BB3" s="130" t="s">
        <v>28</v>
      </c>
      <c r="BC3" s="130" t="s">
        <v>817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818</v>
      </c>
      <c r="BA4" s="130" t="s">
        <v>818</v>
      </c>
      <c r="BB4" s="130" t="s">
        <v>28</v>
      </c>
      <c r="BC4" s="130" t="s">
        <v>819</v>
      </c>
      <c r="BD4" s="130" t="s">
        <v>84</v>
      </c>
    </row>
    <row r="5" s="1" customFormat="1" ht="6.96" customHeight="1">
      <c r="B5" s="22"/>
      <c r="L5" s="22"/>
      <c r="AZ5" s="130" t="s">
        <v>112</v>
      </c>
      <c r="BA5" s="130" t="s">
        <v>112</v>
      </c>
      <c r="BB5" s="130" t="s">
        <v>28</v>
      </c>
      <c r="BC5" s="130" t="s">
        <v>820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693</v>
      </c>
      <c r="BA6" s="130" t="s">
        <v>693</v>
      </c>
      <c r="BB6" s="130" t="s">
        <v>28</v>
      </c>
      <c r="BC6" s="130" t="s">
        <v>821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696</v>
      </c>
      <c r="BA7" s="130" t="s">
        <v>696</v>
      </c>
      <c r="BB7" s="130" t="s">
        <v>28</v>
      </c>
      <c r="BC7" s="130" t="s">
        <v>822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303</v>
      </c>
      <c r="BA8" s="130" t="s">
        <v>303</v>
      </c>
      <c r="BB8" s="130" t="s">
        <v>28</v>
      </c>
      <c r="BC8" s="130" t="s">
        <v>823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824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ROUND((SUM(BE84:BE150)),  2)</f>
        <v>0</v>
      </c>
      <c r="G33" s="40"/>
      <c r="H33" s="40"/>
      <c r="I33" s="151">
        <v>0.20999999999999999</v>
      </c>
      <c r="J33" s="150">
        <f>ROUND(((SUM(BE84:BE150))*I33),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ROUND((SUM(BF84:BF150)),  2)</f>
        <v>0</v>
      </c>
      <c r="G34" s="40"/>
      <c r="H34" s="40"/>
      <c r="I34" s="151">
        <v>0.12</v>
      </c>
      <c r="J34" s="150">
        <f>ROUND(((SUM(BF84:BF150))*I34),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ROUND((SUM(BG84:BG150)),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ROUND((SUM(BH84:BH150)),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ROUND((SUM(BI84:BI150)),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16 - Chodníky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136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138</v>
      </c>
      <c r="E62" s="177"/>
      <c r="F62" s="177"/>
      <c r="G62" s="177"/>
      <c r="H62" s="177"/>
      <c r="I62" s="177"/>
      <c r="J62" s="178">
        <f>J110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141</v>
      </c>
      <c r="E63" s="177"/>
      <c r="F63" s="177"/>
      <c r="G63" s="177"/>
      <c r="H63" s="177"/>
      <c r="I63" s="177"/>
      <c r="J63" s="178">
        <f>J137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144</v>
      </c>
      <c r="E64" s="177"/>
      <c r="F64" s="177"/>
      <c r="G64" s="177"/>
      <c r="H64" s="177"/>
      <c r="I64" s="177"/>
      <c r="J64" s="178">
        <f>J148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145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Nová zástavba ZTV Boží Muka IV. etapa Chotěboř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16 - Chodníky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22</v>
      </c>
      <c r="D78" s="42"/>
      <c r="E78" s="42"/>
      <c r="F78" s="29" t="str">
        <f>F12</f>
        <v>Chotěboř</v>
      </c>
      <c r="G78" s="42"/>
      <c r="H78" s="42"/>
      <c r="I78" s="34" t="s">
        <v>24</v>
      </c>
      <c r="J78" s="74" t="str">
        <f>IF(J12="","",J12)</f>
        <v>31. 1. 2025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26</v>
      </c>
      <c r="D80" s="42"/>
      <c r="E80" s="42"/>
      <c r="F80" s="29" t="str">
        <f>E15</f>
        <v>Město Chotěboř, Trčků z Lípy 69, Chotěboř</v>
      </c>
      <c r="G80" s="42"/>
      <c r="H80" s="42"/>
      <c r="I80" s="34" t="s">
        <v>33</v>
      </c>
      <c r="J80" s="38" t="str">
        <f>E21</f>
        <v>Profi Jihlava, spol. s.r.o.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146</v>
      </c>
      <c r="D83" s="183" t="s">
        <v>59</v>
      </c>
      <c r="E83" s="183" t="s">
        <v>55</v>
      </c>
      <c r="F83" s="183" t="s">
        <v>56</v>
      </c>
      <c r="G83" s="183" t="s">
        <v>147</v>
      </c>
      <c r="H83" s="183" t="s">
        <v>148</v>
      </c>
      <c r="I83" s="183" t="s">
        <v>149</v>
      </c>
      <c r="J83" s="183" t="s">
        <v>131</v>
      </c>
      <c r="K83" s="184" t="s">
        <v>150</v>
      </c>
      <c r="L83" s="185"/>
      <c r="M83" s="94" t="s">
        <v>28</v>
      </c>
      <c r="N83" s="95" t="s">
        <v>44</v>
      </c>
      <c r="O83" s="95" t="s">
        <v>151</v>
      </c>
      <c r="P83" s="95" t="s">
        <v>152</v>
      </c>
      <c r="Q83" s="95" t="s">
        <v>153</v>
      </c>
      <c r="R83" s="95" t="s">
        <v>154</v>
      </c>
      <c r="S83" s="95" t="s">
        <v>155</v>
      </c>
      <c r="T83" s="96" t="s">
        <v>156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157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518.40253070000006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132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158</v>
      </c>
      <c r="F85" s="194" t="s">
        <v>159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P86+P110+P137+P148</f>
        <v>0</v>
      </c>
      <c r="Q85" s="199"/>
      <c r="R85" s="200">
        <f>R86+R110+R137+R148</f>
        <v>518.40253070000006</v>
      </c>
      <c r="S85" s="199"/>
      <c r="T85" s="201">
        <f>T86+T110+T137+T148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82</v>
      </c>
      <c r="AT85" s="203" t="s">
        <v>73</v>
      </c>
      <c r="AU85" s="203" t="s">
        <v>74</v>
      </c>
      <c r="AY85" s="202" t="s">
        <v>160</v>
      </c>
      <c r="BK85" s="204">
        <f>BK86+BK110+BK137+BK148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192</v>
      </c>
      <c r="F86" s="205" t="s">
        <v>193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SUM(P87:P109)</f>
        <v>0</v>
      </c>
      <c r="Q86" s="199"/>
      <c r="R86" s="200">
        <f>SUM(R87:R109)</f>
        <v>0</v>
      </c>
      <c r="S86" s="199"/>
      <c r="T86" s="201">
        <f>SUM(T87:T109)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82</v>
      </c>
      <c r="AY86" s="202" t="s">
        <v>160</v>
      </c>
      <c r="BK86" s="204">
        <f>SUM(BK87:BK109)</f>
        <v>0</v>
      </c>
    </row>
    <row r="87" s="2" customFormat="1" ht="62.7" customHeight="1">
      <c r="A87" s="40"/>
      <c r="B87" s="41"/>
      <c r="C87" s="207" t="s">
        <v>82</v>
      </c>
      <c r="D87" s="207" t="s">
        <v>163</v>
      </c>
      <c r="E87" s="208" t="s">
        <v>207</v>
      </c>
      <c r="F87" s="209" t="s">
        <v>208</v>
      </c>
      <c r="G87" s="210" t="s">
        <v>196</v>
      </c>
      <c r="H87" s="211">
        <v>464.517</v>
      </c>
      <c r="I87" s="212"/>
      <c r="J87" s="213">
        <f>ROUND(I87*H87,2)</f>
        <v>0</v>
      </c>
      <c r="K87" s="209" t="s">
        <v>167</v>
      </c>
      <c r="L87" s="46"/>
      <c r="M87" s="214" t="s">
        <v>28</v>
      </c>
      <c r="N87" s="215" t="s">
        <v>45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168</v>
      </c>
      <c r="AT87" s="218" t="s">
        <v>163</v>
      </c>
      <c r="AU87" s="218" t="s">
        <v>84</v>
      </c>
      <c r="AY87" s="19" t="s">
        <v>160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82</v>
      </c>
      <c r="BK87" s="219">
        <f>ROUND(I87*H87,2)</f>
        <v>0</v>
      </c>
      <c r="BL87" s="19" t="s">
        <v>168</v>
      </c>
      <c r="BM87" s="218" t="s">
        <v>825</v>
      </c>
    </row>
    <row r="88" s="2" customFormat="1">
      <c r="A88" s="40"/>
      <c r="B88" s="41"/>
      <c r="C88" s="42"/>
      <c r="D88" s="220" t="s">
        <v>170</v>
      </c>
      <c r="E88" s="42"/>
      <c r="F88" s="221" t="s">
        <v>210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170</v>
      </c>
      <c r="AU88" s="19" t="s">
        <v>84</v>
      </c>
    </row>
    <row r="89" s="13" customFormat="1">
      <c r="A89" s="13"/>
      <c r="B89" s="227"/>
      <c r="C89" s="228"/>
      <c r="D89" s="225" t="s">
        <v>181</v>
      </c>
      <c r="E89" s="229" t="s">
        <v>28</v>
      </c>
      <c r="F89" s="230" t="s">
        <v>818</v>
      </c>
      <c r="G89" s="228"/>
      <c r="H89" s="231">
        <v>421.78199999999998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7" t="s">
        <v>181</v>
      </c>
      <c r="AU89" s="237" t="s">
        <v>84</v>
      </c>
      <c r="AV89" s="13" t="s">
        <v>84</v>
      </c>
      <c r="AW89" s="13" t="s">
        <v>35</v>
      </c>
      <c r="AX89" s="13" t="s">
        <v>74</v>
      </c>
      <c r="AY89" s="237" t="s">
        <v>160</v>
      </c>
    </row>
    <row r="90" s="13" customFormat="1">
      <c r="A90" s="13"/>
      <c r="B90" s="227"/>
      <c r="C90" s="228"/>
      <c r="D90" s="225" t="s">
        <v>181</v>
      </c>
      <c r="E90" s="229" t="s">
        <v>28</v>
      </c>
      <c r="F90" s="230" t="s">
        <v>303</v>
      </c>
      <c r="G90" s="228"/>
      <c r="H90" s="231">
        <v>42.734999999999999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181</v>
      </c>
      <c r="AU90" s="237" t="s">
        <v>84</v>
      </c>
      <c r="AV90" s="13" t="s">
        <v>84</v>
      </c>
      <c r="AW90" s="13" t="s">
        <v>35</v>
      </c>
      <c r="AX90" s="13" t="s">
        <v>74</v>
      </c>
      <c r="AY90" s="237" t="s">
        <v>160</v>
      </c>
    </row>
    <row r="91" s="15" customFormat="1">
      <c r="A91" s="15"/>
      <c r="B91" s="248"/>
      <c r="C91" s="249"/>
      <c r="D91" s="225" t="s">
        <v>181</v>
      </c>
      <c r="E91" s="250" t="s">
        <v>696</v>
      </c>
      <c r="F91" s="251" t="s">
        <v>233</v>
      </c>
      <c r="G91" s="249"/>
      <c r="H91" s="252">
        <v>464.517</v>
      </c>
      <c r="I91" s="253"/>
      <c r="J91" s="249"/>
      <c r="K91" s="249"/>
      <c r="L91" s="254"/>
      <c r="M91" s="255"/>
      <c r="N91" s="256"/>
      <c r="O91" s="256"/>
      <c r="P91" s="256"/>
      <c r="Q91" s="256"/>
      <c r="R91" s="256"/>
      <c r="S91" s="256"/>
      <c r="T91" s="257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8" t="s">
        <v>181</v>
      </c>
      <c r="AU91" s="258" t="s">
        <v>84</v>
      </c>
      <c r="AV91" s="15" t="s">
        <v>168</v>
      </c>
      <c r="AW91" s="15" t="s">
        <v>35</v>
      </c>
      <c r="AX91" s="15" t="s">
        <v>82</v>
      </c>
      <c r="AY91" s="258" t="s">
        <v>160</v>
      </c>
    </row>
    <row r="92" s="2" customFormat="1" ht="44.25" customHeight="1">
      <c r="A92" s="40"/>
      <c r="B92" s="41"/>
      <c r="C92" s="207" t="s">
        <v>84</v>
      </c>
      <c r="D92" s="207" t="s">
        <v>163</v>
      </c>
      <c r="E92" s="208" t="s">
        <v>826</v>
      </c>
      <c r="F92" s="209" t="s">
        <v>827</v>
      </c>
      <c r="G92" s="210" t="s">
        <v>196</v>
      </c>
      <c r="H92" s="211">
        <v>464.517</v>
      </c>
      <c r="I92" s="212"/>
      <c r="J92" s="213">
        <f>ROUND(I92*H92,2)</f>
        <v>0</v>
      </c>
      <c r="K92" s="209" t="s">
        <v>167</v>
      </c>
      <c r="L92" s="46"/>
      <c r="M92" s="214" t="s">
        <v>28</v>
      </c>
      <c r="N92" s="215" t="s">
        <v>45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168</v>
      </c>
      <c r="AT92" s="218" t="s">
        <v>163</v>
      </c>
      <c r="AU92" s="218" t="s">
        <v>84</v>
      </c>
      <c r="AY92" s="19" t="s">
        <v>160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82</v>
      </c>
      <c r="BK92" s="219">
        <f>ROUND(I92*H92,2)</f>
        <v>0</v>
      </c>
      <c r="BL92" s="19" t="s">
        <v>168</v>
      </c>
      <c r="BM92" s="218" t="s">
        <v>828</v>
      </c>
    </row>
    <row r="93" s="2" customFormat="1">
      <c r="A93" s="40"/>
      <c r="B93" s="41"/>
      <c r="C93" s="42"/>
      <c r="D93" s="220" t="s">
        <v>170</v>
      </c>
      <c r="E93" s="42"/>
      <c r="F93" s="221" t="s">
        <v>829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13" customFormat="1">
      <c r="A94" s="13"/>
      <c r="B94" s="227"/>
      <c r="C94" s="228"/>
      <c r="D94" s="225" t="s">
        <v>181</v>
      </c>
      <c r="E94" s="229" t="s">
        <v>28</v>
      </c>
      <c r="F94" s="230" t="s">
        <v>303</v>
      </c>
      <c r="G94" s="228"/>
      <c r="H94" s="231">
        <v>42.734999999999999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181</v>
      </c>
      <c r="AU94" s="237" t="s">
        <v>84</v>
      </c>
      <c r="AV94" s="13" t="s">
        <v>84</v>
      </c>
      <c r="AW94" s="13" t="s">
        <v>35</v>
      </c>
      <c r="AX94" s="13" t="s">
        <v>74</v>
      </c>
      <c r="AY94" s="237" t="s">
        <v>160</v>
      </c>
    </row>
    <row r="95" s="13" customFormat="1">
      <c r="A95" s="13"/>
      <c r="B95" s="227"/>
      <c r="C95" s="228"/>
      <c r="D95" s="225" t="s">
        <v>181</v>
      </c>
      <c r="E95" s="229" t="s">
        <v>28</v>
      </c>
      <c r="F95" s="230" t="s">
        <v>818</v>
      </c>
      <c r="G95" s="228"/>
      <c r="H95" s="231">
        <v>421.78199999999998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181</v>
      </c>
      <c r="AU95" s="237" t="s">
        <v>84</v>
      </c>
      <c r="AV95" s="13" t="s">
        <v>84</v>
      </c>
      <c r="AW95" s="13" t="s">
        <v>35</v>
      </c>
      <c r="AX95" s="13" t="s">
        <v>74</v>
      </c>
      <c r="AY95" s="237" t="s">
        <v>160</v>
      </c>
    </row>
    <row r="96" s="15" customFormat="1">
      <c r="A96" s="15"/>
      <c r="B96" s="248"/>
      <c r="C96" s="249"/>
      <c r="D96" s="225" t="s">
        <v>181</v>
      </c>
      <c r="E96" s="250" t="s">
        <v>28</v>
      </c>
      <c r="F96" s="251" t="s">
        <v>233</v>
      </c>
      <c r="G96" s="249"/>
      <c r="H96" s="252">
        <v>464.517</v>
      </c>
      <c r="I96" s="253"/>
      <c r="J96" s="249"/>
      <c r="K96" s="249"/>
      <c r="L96" s="254"/>
      <c r="M96" s="255"/>
      <c r="N96" s="256"/>
      <c r="O96" s="256"/>
      <c r="P96" s="256"/>
      <c r="Q96" s="256"/>
      <c r="R96" s="256"/>
      <c r="S96" s="256"/>
      <c r="T96" s="257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8" t="s">
        <v>181</v>
      </c>
      <c r="AU96" s="258" t="s">
        <v>84</v>
      </c>
      <c r="AV96" s="15" t="s">
        <v>168</v>
      </c>
      <c r="AW96" s="15" t="s">
        <v>35</v>
      </c>
      <c r="AX96" s="15" t="s">
        <v>82</v>
      </c>
      <c r="AY96" s="258" t="s">
        <v>160</v>
      </c>
    </row>
    <row r="97" s="2" customFormat="1" ht="49.05" customHeight="1">
      <c r="A97" s="40"/>
      <c r="B97" s="41"/>
      <c r="C97" s="207" t="s">
        <v>201</v>
      </c>
      <c r="D97" s="207" t="s">
        <v>163</v>
      </c>
      <c r="E97" s="208" t="s">
        <v>830</v>
      </c>
      <c r="F97" s="209" t="s">
        <v>831</v>
      </c>
      <c r="G97" s="210" t="s">
        <v>196</v>
      </c>
      <c r="H97" s="211">
        <v>421.78199999999998</v>
      </c>
      <c r="I97" s="212"/>
      <c r="J97" s="213">
        <f>ROUND(I97*H97,2)</f>
        <v>0</v>
      </c>
      <c r="K97" s="209" t="s">
        <v>167</v>
      </c>
      <c r="L97" s="46"/>
      <c r="M97" s="214" t="s">
        <v>28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168</v>
      </c>
      <c r="AT97" s="218" t="s">
        <v>163</v>
      </c>
      <c r="AU97" s="218" t="s">
        <v>84</v>
      </c>
      <c r="AY97" s="19" t="s">
        <v>160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168</v>
      </c>
      <c r="BM97" s="218" t="s">
        <v>832</v>
      </c>
    </row>
    <row r="98" s="2" customFormat="1">
      <c r="A98" s="40"/>
      <c r="B98" s="41"/>
      <c r="C98" s="42"/>
      <c r="D98" s="220" t="s">
        <v>170</v>
      </c>
      <c r="E98" s="42"/>
      <c r="F98" s="221" t="s">
        <v>833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13" customFormat="1">
      <c r="A99" s="13"/>
      <c r="B99" s="227"/>
      <c r="C99" s="228"/>
      <c r="D99" s="225" t="s">
        <v>181</v>
      </c>
      <c r="E99" s="229" t="s">
        <v>818</v>
      </c>
      <c r="F99" s="230" t="s">
        <v>834</v>
      </c>
      <c r="G99" s="228"/>
      <c r="H99" s="231">
        <v>421.78199999999998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181</v>
      </c>
      <c r="AU99" s="237" t="s">
        <v>84</v>
      </c>
      <c r="AV99" s="13" t="s">
        <v>84</v>
      </c>
      <c r="AW99" s="13" t="s">
        <v>35</v>
      </c>
      <c r="AX99" s="13" t="s">
        <v>82</v>
      </c>
      <c r="AY99" s="237" t="s">
        <v>160</v>
      </c>
    </row>
    <row r="100" s="2" customFormat="1" ht="37.8" customHeight="1">
      <c r="A100" s="40"/>
      <c r="B100" s="41"/>
      <c r="C100" s="207" t="s">
        <v>168</v>
      </c>
      <c r="D100" s="207" t="s">
        <v>163</v>
      </c>
      <c r="E100" s="208" t="s">
        <v>223</v>
      </c>
      <c r="F100" s="209" t="s">
        <v>224</v>
      </c>
      <c r="G100" s="210" t="s">
        <v>196</v>
      </c>
      <c r="H100" s="211">
        <v>464.517</v>
      </c>
      <c r="I100" s="212"/>
      <c r="J100" s="213">
        <f>ROUND(I100*H100,2)</f>
        <v>0</v>
      </c>
      <c r="K100" s="209" t="s">
        <v>167</v>
      </c>
      <c r="L100" s="46"/>
      <c r="M100" s="214" t="s">
        <v>28</v>
      </c>
      <c r="N100" s="215" t="s">
        <v>45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168</v>
      </c>
      <c r="AT100" s="218" t="s">
        <v>163</v>
      </c>
      <c r="AU100" s="218" t="s">
        <v>84</v>
      </c>
      <c r="AY100" s="19" t="s">
        <v>160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82</v>
      </c>
      <c r="BK100" s="219">
        <f>ROUND(I100*H100,2)</f>
        <v>0</v>
      </c>
      <c r="BL100" s="19" t="s">
        <v>168</v>
      </c>
      <c r="BM100" s="218" t="s">
        <v>835</v>
      </c>
    </row>
    <row r="101" s="2" customFormat="1">
      <c r="A101" s="40"/>
      <c r="B101" s="41"/>
      <c r="C101" s="42"/>
      <c r="D101" s="220" t="s">
        <v>170</v>
      </c>
      <c r="E101" s="42"/>
      <c r="F101" s="221" t="s">
        <v>226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13" customFormat="1">
      <c r="A102" s="13"/>
      <c r="B102" s="227"/>
      <c r="C102" s="228"/>
      <c r="D102" s="225" t="s">
        <v>181</v>
      </c>
      <c r="E102" s="229" t="s">
        <v>28</v>
      </c>
      <c r="F102" s="230" t="s">
        <v>696</v>
      </c>
      <c r="G102" s="228"/>
      <c r="H102" s="231">
        <v>464.517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181</v>
      </c>
      <c r="AU102" s="237" t="s">
        <v>84</v>
      </c>
      <c r="AV102" s="13" t="s">
        <v>84</v>
      </c>
      <c r="AW102" s="13" t="s">
        <v>35</v>
      </c>
      <c r="AX102" s="13" t="s">
        <v>82</v>
      </c>
      <c r="AY102" s="237" t="s">
        <v>160</v>
      </c>
    </row>
    <row r="103" s="2" customFormat="1" ht="33" customHeight="1">
      <c r="A103" s="40"/>
      <c r="B103" s="41"/>
      <c r="C103" s="207" t="s">
        <v>272</v>
      </c>
      <c r="D103" s="207" t="s">
        <v>163</v>
      </c>
      <c r="E103" s="208" t="s">
        <v>235</v>
      </c>
      <c r="F103" s="209" t="s">
        <v>236</v>
      </c>
      <c r="G103" s="210" t="s">
        <v>166</v>
      </c>
      <c r="H103" s="211">
        <v>1405.9400000000001</v>
      </c>
      <c r="I103" s="212"/>
      <c r="J103" s="213">
        <f>ROUND(I103*H103,2)</f>
        <v>0</v>
      </c>
      <c r="K103" s="209" t="s">
        <v>167</v>
      </c>
      <c r="L103" s="46"/>
      <c r="M103" s="214" t="s">
        <v>28</v>
      </c>
      <c r="N103" s="215" t="s">
        <v>45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168</v>
      </c>
      <c r="AT103" s="218" t="s">
        <v>163</v>
      </c>
      <c r="AU103" s="218" t="s">
        <v>84</v>
      </c>
      <c r="AY103" s="19" t="s">
        <v>160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82</v>
      </c>
      <c r="BK103" s="219">
        <f>ROUND(I103*H103,2)</f>
        <v>0</v>
      </c>
      <c r="BL103" s="19" t="s">
        <v>168</v>
      </c>
      <c r="BM103" s="218" t="s">
        <v>836</v>
      </c>
    </row>
    <row r="104" s="2" customFormat="1">
      <c r="A104" s="40"/>
      <c r="B104" s="41"/>
      <c r="C104" s="42"/>
      <c r="D104" s="220" t="s">
        <v>170</v>
      </c>
      <c r="E104" s="42"/>
      <c r="F104" s="221" t="s">
        <v>238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170</v>
      </c>
      <c r="AU104" s="19" t="s">
        <v>84</v>
      </c>
    </row>
    <row r="105" s="14" customFormat="1">
      <c r="A105" s="14"/>
      <c r="B105" s="238"/>
      <c r="C105" s="239"/>
      <c r="D105" s="225" t="s">
        <v>181</v>
      </c>
      <c r="E105" s="240" t="s">
        <v>28</v>
      </c>
      <c r="F105" s="241" t="s">
        <v>188</v>
      </c>
      <c r="G105" s="239"/>
      <c r="H105" s="240" t="s">
        <v>28</v>
      </c>
      <c r="I105" s="242"/>
      <c r="J105" s="239"/>
      <c r="K105" s="239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181</v>
      </c>
      <c r="AU105" s="247" t="s">
        <v>84</v>
      </c>
      <c r="AV105" s="14" t="s">
        <v>82</v>
      </c>
      <c r="AW105" s="14" t="s">
        <v>35</v>
      </c>
      <c r="AX105" s="14" t="s">
        <v>74</v>
      </c>
      <c r="AY105" s="247" t="s">
        <v>160</v>
      </c>
    </row>
    <row r="106" s="14" customFormat="1">
      <c r="A106" s="14"/>
      <c r="B106" s="238"/>
      <c r="C106" s="239"/>
      <c r="D106" s="225" t="s">
        <v>181</v>
      </c>
      <c r="E106" s="240" t="s">
        <v>28</v>
      </c>
      <c r="F106" s="241" t="s">
        <v>189</v>
      </c>
      <c r="G106" s="239"/>
      <c r="H106" s="240" t="s">
        <v>28</v>
      </c>
      <c r="I106" s="242"/>
      <c r="J106" s="239"/>
      <c r="K106" s="239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181</v>
      </c>
      <c r="AU106" s="247" t="s">
        <v>84</v>
      </c>
      <c r="AV106" s="14" t="s">
        <v>82</v>
      </c>
      <c r="AW106" s="14" t="s">
        <v>35</v>
      </c>
      <c r="AX106" s="14" t="s">
        <v>74</v>
      </c>
      <c r="AY106" s="247" t="s">
        <v>160</v>
      </c>
    </row>
    <row r="107" s="13" customFormat="1">
      <c r="A107" s="13"/>
      <c r="B107" s="227"/>
      <c r="C107" s="228"/>
      <c r="D107" s="225" t="s">
        <v>181</v>
      </c>
      <c r="E107" s="229" t="s">
        <v>28</v>
      </c>
      <c r="F107" s="230" t="s">
        <v>837</v>
      </c>
      <c r="G107" s="228"/>
      <c r="H107" s="231">
        <v>1235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181</v>
      </c>
      <c r="AU107" s="237" t="s">
        <v>84</v>
      </c>
      <c r="AV107" s="13" t="s">
        <v>84</v>
      </c>
      <c r="AW107" s="13" t="s">
        <v>35</v>
      </c>
      <c r="AX107" s="13" t="s">
        <v>74</v>
      </c>
      <c r="AY107" s="237" t="s">
        <v>160</v>
      </c>
    </row>
    <row r="108" s="13" customFormat="1">
      <c r="A108" s="13"/>
      <c r="B108" s="227"/>
      <c r="C108" s="228"/>
      <c r="D108" s="225" t="s">
        <v>181</v>
      </c>
      <c r="E108" s="229" t="s">
        <v>28</v>
      </c>
      <c r="F108" s="230" t="s">
        <v>838</v>
      </c>
      <c r="G108" s="228"/>
      <c r="H108" s="231">
        <v>170.94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181</v>
      </c>
      <c r="AU108" s="237" t="s">
        <v>84</v>
      </c>
      <c r="AV108" s="13" t="s">
        <v>84</v>
      </c>
      <c r="AW108" s="13" t="s">
        <v>35</v>
      </c>
      <c r="AX108" s="13" t="s">
        <v>74</v>
      </c>
      <c r="AY108" s="237" t="s">
        <v>160</v>
      </c>
    </row>
    <row r="109" s="15" customFormat="1">
      <c r="A109" s="15"/>
      <c r="B109" s="248"/>
      <c r="C109" s="249"/>
      <c r="D109" s="225" t="s">
        <v>181</v>
      </c>
      <c r="E109" s="250" t="s">
        <v>693</v>
      </c>
      <c r="F109" s="251" t="s">
        <v>233</v>
      </c>
      <c r="G109" s="249"/>
      <c r="H109" s="252">
        <v>1405.9400000000001</v>
      </c>
      <c r="I109" s="253"/>
      <c r="J109" s="249"/>
      <c r="K109" s="249"/>
      <c r="L109" s="254"/>
      <c r="M109" s="255"/>
      <c r="N109" s="256"/>
      <c r="O109" s="256"/>
      <c r="P109" s="256"/>
      <c r="Q109" s="256"/>
      <c r="R109" s="256"/>
      <c r="S109" s="256"/>
      <c r="T109" s="257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8" t="s">
        <v>181</v>
      </c>
      <c r="AU109" s="258" t="s">
        <v>84</v>
      </c>
      <c r="AV109" s="15" t="s">
        <v>168</v>
      </c>
      <c r="AW109" s="15" t="s">
        <v>35</v>
      </c>
      <c r="AX109" s="15" t="s">
        <v>82</v>
      </c>
      <c r="AY109" s="258" t="s">
        <v>160</v>
      </c>
    </row>
    <row r="110" s="12" customFormat="1" ht="22.8" customHeight="1">
      <c r="A110" s="12"/>
      <c r="B110" s="191"/>
      <c r="C110" s="192"/>
      <c r="D110" s="193" t="s">
        <v>73</v>
      </c>
      <c r="E110" s="205" t="s">
        <v>272</v>
      </c>
      <c r="F110" s="205" t="s">
        <v>273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SUM(P111:P136)</f>
        <v>0</v>
      </c>
      <c r="Q110" s="199"/>
      <c r="R110" s="200">
        <f>SUM(R111:R136)</f>
        <v>271.92540200000008</v>
      </c>
      <c r="S110" s="199"/>
      <c r="T110" s="201">
        <f>SUM(T111:T136)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82</v>
      </c>
      <c r="AT110" s="203" t="s">
        <v>73</v>
      </c>
      <c r="AU110" s="203" t="s">
        <v>82</v>
      </c>
      <c r="AY110" s="202" t="s">
        <v>160</v>
      </c>
      <c r="BK110" s="204">
        <f>SUM(BK111:BK136)</f>
        <v>0</v>
      </c>
    </row>
    <row r="111" s="2" customFormat="1" ht="37.8" customHeight="1">
      <c r="A111" s="40"/>
      <c r="B111" s="41"/>
      <c r="C111" s="207" t="s">
        <v>742</v>
      </c>
      <c r="D111" s="207" t="s">
        <v>163</v>
      </c>
      <c r="E111" s="208" t="s">
        <v>839</v>
      </c>
      <c r="F111" s="209" t="s">
        <v>840</v>
      </c>
      <c r="G111" s="210" t="s">
        <v>166</v>
      </c>
      <c r="H111" s="211">
        <v>1405.9400000000001</v>
      </c>
      <c r="I111" s="212"/>
      <c r="J111" s="213">
        <f>ROUND(I111*H111,2)</f>
        <v>0</v>
      </c>
      <c r="K111" s="209" t="s">
        <v>28</v>
      </c>
      <c r="L111" s="46"/>
      <c r="M111" s="214" t="s">
        <v>28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168</v>
      </c>
      <c r="AT111" s="218" t="s">
        <v>163</v>
      </c>
      <c r="AU111" s="218" t="s">
        <v>84</v>
      </c>
      <c r="AY111" s="19" t="s">
        <v>160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168</v>
      </c>
      <c r="BM111" s="218" t="s">
        <v>841</v>
      </c>
    </row>
    <row r="112" s="2" customFormat="1">
      <c r="A112" s="40"/>
      <c r="B112" s="41"/>
      <c r="C112" s="42"/>
      <c r="D112" s="225" t="s">
        <v>179</v>
      </c>
      <c r="E112" s="42"/>
      <c r="F112" s="226" t="s">
        <v>842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179</v>
      </c>
      <c r="AU112" s="19" t="s">
        <v>84</v>
      </c>
    </row>
    <row r="113" s="13" customFormat="1">
      <c r="A113" s="13"/>
      <c r="B113" s="227"/>
      <c r="C113" s="228"/>
      <c r="D113" s="225" t="s">
        <v>181</v>
      </c>
      <c r="E113" s="229" t="s">
        <v>28</v>
      </c>
      <c r="F113" s="230" t="s">
        <v>693</v>
      </c>
      <c r="G113" s="228"/>
      <c r="H113" s="231">
        <v>1405.9400000000001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181</v>
      </c>
      <c r="AU113" s="237" t="s">
        <v>84</v>
      </c>
      <c r="AV113" s="13" t="s">
        <v>84</v>
      </c>
      <c r="AW113" s="13" t="s">
        <v>35</v>
      </c>
      <c r="AX113" s="13" t="s">
        <v>82</v>
      </c>
      <c r="AY113" s="237" t="s">
        <v>160</v>
      </c>
    </row>
    <row r="114" s="2" customFormat="1" ht="24.15" customHeight="1">
      <c r="A114" s="40"/>
      <c r="B114" s="41"/>
      <c r="C114" s="207" t="s">
        <v>720</v>
      </c>
      <c r="D114" s="207" t="s">
        <v>163</v>
      </c>
      <c r="E114" s="208" t="s">
        <v>297</v>
      </c>
      <c r="F114" s="209" t="s">
        <v>298</v>
      </c>
      <c r="G114" s="210" t="s">
        <v>196</v>
      </c>
      <c r="H114" s="211">
        <v>42.734999999999999</v>
      </c>
      <c r="I114" s="212"/>
      <c r="J114" s="213">
        <f>ROUND(I114*H114,2)</f>
        <v>0</v>
      </c>
      <c r="K114" s="209" t="s">
        <v>167</v>
      </c>
      <c r="L114" s="46"/>
      <c r="M114" s="214" t="s">
        <v>28</v>
      </c>
      <c r="N114" s="215" t="s">
        <v>45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168</v>
      </c>
      <c r="AT114" s="218" t="s">
        <v>163</v>
      </c>
      <c r="AU114" s="218" t="s">
        <v>84</v>
      </c>
      <c r="AY114" s="19" t="s">
        <v>160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82</v>
      </c>
      <c r="BK114" s="219">
        <f>ROUND(I114*H114,2)</f>
        <v>0</v>
      </c>
      <c r="BL114" s="19" t="s">
        <v>168</v>
      </c>
      <c r="BM114" s="218" t="s">
        <v>843</v>
      </c>
    </row>
    <row r="115" s="2" customFormat="1">
      <c r="A115" s="40"/>
      <c r="B115" s="41"/>
      <c r="C115" s="42"/>
      <c r="D115" s="220" t="s">
        <v>170</v>
      </c>
      <c r="E115" s="42"/>
      <c r="F115" s="221" t="s">
        <v>300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170</v>
      </c>
      <c r="AU115" s="19" t="s">
        <v>84</v>
      </c>
    </row>
    <row r="116" s="14" customFormat="1">
      <c r="A116" s="14"/>
      <c r="B116" s="238"/>
      <c r="C116" s="239"/>
      <c r="D116" s="225" t="s">
        <v>181</v>
      </c>
      <c r="E116" s="240" t="s">
        <v>28</v>
      </c>
      <c r="F116" s="241" t="s">
        <v>188</v>
      </c>
      <c r="G116" s="239"/>
      <c r="H116" s="240" t="s">
        <v>28</v>
      </c>
      <c r="I116" s="242"/>
      <c r="J116" s="239"/>
      <c r="K116" s="239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181</v>
      </c>
      <c r="AU116" s="247" t="s">
        <v>84</v>
      </c>
      <c r="AV116" s="14" t="s">
        <v>82</v>
      </c>
      <c r="AW116" s="14" t="s">
        <v>35</v>
      </c>
      <c r="AX116" s="14" t="s">
        <v>74</v>
      </c>
      <c r="AY116" s="247" t="s">
        <v>160</v>
      </c>
    </row>
    <row r="117" s="14" customFormat="1">
      <c r="A117" s="14"/>
      <c r="B117" s="238"/>
      <c r="C117" s="239"/>
      <c r="D117" s="225" t="s">
        <v>181</v>
      </c>
      <c r="E117" s="240" t="s">
        <v>28</v>
      </c>
      <c r="F117" s="241" t="s">
        <v>189</v>
      </c>
      <c r="G117" s="239"/>
      <c r="H117" s="240" t="s">
        <v>28</v>
      </c>
      <c r="I117" s="242"/>
      <c r="J117" s="239"/>
      <c r="K117" s="239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181</v>
      </c>
      <c r="AU117" s="247" t="s">
        <v>84</v>
      </c>
      <c r="AV117" s="14" t="s">
        <v>82</v>
      </c>
      <c r="AW117" s="14" t="s">
        <v>35</v>
      </c>
      <c r="AX117" s="14" t="s">
        <v>74</v>
      </c>
      <c r="AY117" s="247" t="s">
        <v>160</v>
      </c>
    </row>
    <row r="118" s="13" customFormat="1">
      <c r="A118" s="13"/>
      <c r="B118" s="227"/>
      <c r="C118" s="228"/>
      <c r="D118" s="225" t="s">
        <v>181</v>
      </c>
      <c r="E118" s="229" t="s">
        <v>303</v>
      </c>
      <c r="F118" s="230" t="s">
        <v>844</v>
      </c>
      <c r="G118" s="228"/>
      <c r="H118" s="231">
        <v>42.734999999999999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181</v>
      </c>
      <c r="AU118" s="237" t="s">
        <v>84</v>
      </c>
      <c r="AV118" s="13" t="s">
        <v>84</v>
      </c>
      <c r="AW118" s="13" t="s">
        <v>35</v>
      </c>
      <c r="AX118" s="13" t="s">
        <v>82</v>
      </c>
      <c r="AY118" s="237" t="s">
        <v>160</v>
      </c>
    </row>
    <row r="119" s="2" customFormat="1" ht="78" customHeight="1">
      <c r="A119" s="40"/>
      <c r="B119" s="41"/>
      <c r="C119" s="207" t="s">
        <v>261</v>
      </c>
      <c r="D119" s="207" t="s">
        <v>163</v>
      </c>
      <c r="E119" s="208" t="s">
        <v>845</v>
      </c>
      <c r="F119" s="209" t="s">
        <v>846</v>
      </c>
      <c r="G119" s="210" t="s">
        <v>166</v>
      </c>
      <c r="H119" s="211">
        <v>1235</v>
      </c>
      <c r="I119" s="212"/>
      <c r="J119" s="213">
        <f>ROUND(I119*H119,2)</f>
        <v>0</v>
      </c>
      <c r="K119" s="209" t="s">
        <v>167</v>
      </c>
      <c r="L119" s="46"/>
      <c r="M119" s="214" t="s">
        <v>28</v>
      </c>
      <c r="N119" s="215" t="s">
        <v>45</v>
      </c>
      <c r="O119" s="86"/>
      <c r="P119" s="216">
        <f>O119*H119</f>
        <v>0</v>
      </c>
      <c r="Q119" s="216">
        <v>0.084250000000000005</v>
      </c>
      <c r="R119" s="216">
        <f>Q119*H119</f>
        <v>104.04875000000001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168</v>
      </c>
      <c r="AT119" s="218" t="s">
        <v>163</v>
      </c>
      <c r="AU119" s="218" t="s">
        <v>84</v>
      </c>
      <c r="AY119" s="19" t="s">
        <v>160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82</v>
      </c>
      <c r="BK119" s="219">
        <f>ROUND(I119*H119,2)</f>
        <v>0</v>
      </c>
      <c r="BL119" s="19" t="s">
        <v>168</v>
      </c>
      <c r="BM119" s="218" t="s">
        <v>847</v>
      </c>
    </row>
    <row r="120" s="2" customFormat="1">
      <c r="A120" s="40"/>
      <c r="B120" s="41"/>
      <c r="C120" s="42"/>
      <c r="D120" s="220" t="s">
        <v>170</v>
      </c>
      <c r="E120" s="42"/>
      <c r="F120" s="221" t="s">
        <v>848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14" customFormat="1">
      <c r="A121" s="14"/>
      <c r="B121" s="238"/>
      <c r="C121" s="239"/>
      <c r="D121" s="225" t="s">
        <v>181</v>
      </c>
      <c r="E121" s="240" t="s">
        <v>28</v>
      </c>
      <c r="F121" s="241" t="s">
        <v>188</v>
      </c>
      <c r="G121" s="239"/>
      <c r="H121" s="240" t="s">
        <v>28</v>
      </c>
      <c r="I121" s="242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181</v>
      </c>
      <c r="AU121" s="247" t="s">
        <v>84</v>
      </c>
      <c r="AV121" s="14" t="s">
        <v>82</v>
      </c>
      <c r="AW121" s="14" t="s">
        <v>35</v>
      </c>
      <c r="AX121" s="14" t="s">
        <v>74</v>
      </c>
      <c r="AY121" s="247" t="s">
        <v>160</v>
      </c>
    </row>
    <row r="122" s="14" customFormat="1">
      <c r="A122" s="14"/>
      <c r="B122" s="238"/>
      <c r="C122" s="239"/>
      <c r="D122" s="225" t="s">
        <v>181</v>
      </c>
      <c r="E122" s="240" t="s">
        <v>28</v>
      </c>
      <c r="F122" s="241" t="s">
        <v>189</v>
      </c>
      <c r="G122" s="239"/>
      <c r="H122" s="240" t="s">
        <v>28</v>
      </c>
      <c r="I122" s="242"/>
      <c r="J122" s="239"/>
      <c r="K122" s="239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181</v>
      </c>
      <c r="AU122" s="247" t="s">
        <v>84</v>
      </c>
      <c r="AV122" s="14" t="s">
        <v>82</v>
      </c>
      <c r="AW122" s="14" t="s">
        <v>35</v>
      </c>
      <c r="AX122" s="14" t="s">
        <v>74</v>
      </c>
      <c r="AY122" s="247" t="s">
        <v>160</v>
      </c>
    </row>
    <row r="123" s="13" customFormat="1">
      <c r="A123" s="13"/>
      <c r="B123" s="227"/>
      <c r="C123" s="228"/>
      <c r="D123" s="225" t="s">
        <v>181</v>
      </c>
      <c r="E123" s="229" t="s">
        <v>573</v>
      </c>
      <c r="F123" s="230" t="s">
        <v>837</v>
      </c>
      <c r="G123" s="228"/>
      <c r="H123" s="231">
        <v>1235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181</v>
      </c>
      <c r="AU123" s="237" t="s">
        <v>84</v>
      </c>
      <c r="AV123" s="13" t="s">
        <v>84</v>
      </c>
      <c r="AW123" s="13" t="s">
        <v>35</v>
      </c>
      <c r="AX123" s="13" t="s">
        <v>82</v>
      </c>
      <c r="AY123" s="237" t="s">
        <v>160</v>
      </c>
    </row>
    <row r="124" s="2" customFormat="1" ht="24.15" customHeight="1">
      <c r="A124" s="40"/>
      <c r="B124" s="41"/>
      <c r="C124" s="259" t="s">
        <v>352</v>
      </c>
      <c r="D124" s="259" t="s">
        <v>258</v>
      </c>
      <c r="E124" s="260" t="s">
        <v>849</v>
      </c>
      <c r="F124" s="261" t="s">
        <v>850</v>
      </c>
      <c r="G124" s="262" t="s">
        <v>166</v>
      </c>
      <c r="H124" s="263">
        <v>1238.1020000000001</v>
      </c>
      <c r="I124" s="264"/>
      <c r="J124" s="265">
        <f>ROUND(I124*H124,2)</f>
        <v>0</v>
      </c>
      <c r="K124" s="261" t="s">
        <v>167</v>
      </c>
      <c r="L124" s="266"/>
      <c r="M124" s="267" t="s">
        <v>28</v>
      </c>
      <c r="N124" s="268" t="s">
        <v>45</v>
      </c>
      <c r="O124" s="86"/>
      <c r="P124" s="216">
        <f>O124*H124</f>
        <v>0</v>
      </c>
      <c r="Q124" s="216">
        <v>0.13200000000000001</v>
      </c>
      <c r="R124" s="216">
        <f>Q124*H124</f>
        <v>163.42946400000002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261</v>
      </c>
      <c r="AT124" s="218" t="s">
        <v>258</v>
      </c>
      <c r="AU124" s="218" t="s">
        <v>84</v>
      </c>
      <c r="AY124" s="19" t="s">
        <v>160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168</v>
      </c>
      <c r="BM124" s="218" t="s">
        <v>851</v>
      </c>
    </row>
    <row r="125" s="13" customFormat="1">
      <c r="A125" s="13"/>
      <c r="B125" s="227"/>
      <c r="C125" s="228"/>
      <c r="D125" s="225" t="s">
        <v>181</v>
      </c>
      <c r="E125" s="229" t="s">
        <v>28</v>
      </c>
      <c r="F125" s="230" t="s">
        <v>852</v>
      </c>
      <c r="G125" s="228"/>
      <c r="H125" s="231">
        <v>1272.05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74</v>
      </c>
      <c r="AY125" s="237" t="s">
        <v>160</v>
      </c>
    </row>
    <row r="126" s="13" customFormat="1">
      <c r="A126" s="13"/>
      <c r="B126" s="227"/>
      <c r="C126" s="228"/>
      <c r="D126" s="225" t="s">
        <v>181</v>
      </c>
      <c r="E126" s="229" t="s">
        <v>28</v>
      </c>
      <c r="F126" s="230" t="s">
        <v>853</v>
      </c>
      <c r="G126" s="228"/>
      <c r="H126" s="231">
        <v>-33.948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181</v>
      </c>
      <c r="AU126" s="237" t="s">
        <v>84</v>
      </c>
      <c r="AV126" s="13" t="s">
        <v>84</v>
      </c>
      <c r="AW126" s="13" t="s">
        <v>35</v>
      </c>
      <c r="AX126" s="13" t="s">
        <v>74</v>
      </c>
      <c r="AY126" s="237" t="s">
        <v>160</v>
      </c>
    </row>
    <row r="127" s="15" customFormat="1">
      <c r="A127" s="15"/>
      <c r="B127" s="248"/>
      <c r="C127" s="249"/>
      <c r="D127" s="225" t="s">
        <v>181</v>
      </c>
      <c r="E127" s="250" t="s">
        <v>28</v>
      </c>
      <c r="F127" s="251" t="s">
        <v>233</v>
      </c>
      <c r="G127" s="249"/>
      <c r="H127" s="252">
        <v>1238.1020000000001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8" t="s">
        <v>181</v>
      </c>
      <c r="AU127" s="258" t="s">
        <v>84</v>
      </c>
      <c r="AV127" s="15" t="s">
        <v>168</v>
      </c>
      <c r="AW127" s="15" t="s">
        <v>35</v>
      </c>
      <c r="AX127" s="15" t="s">
        <v>82</v>
      </c>
      <c r="AY127" s="258" t="s">
        <v>160</v>
      </c>
    </row>
    <row r="128" s="2" customFormat="1" ht="24.15" customHeight="1">
      <c r="A128" s="40"/>
      <c r="B128" s="41"/>
      <c r="C128" s="259" t="s">
        <v>206</v>
      </c>
      <c r="D128" s="259" t="s">
        <v>258</v>
      </c>
      <c r="E128" s="260" t="s">
        <v>854</v>
      </c>
      <c r="F128" s="261" t="s">
        <v>855</v>
      </c>
      <c r="G128" s="262" t="s">
        <v>166</v>
      </c>
      <c r="H128" s="263">
        <v>33.948</v>
      </c>
      <c r="I128" s="264"/>
      <c r="J128" s="265">
        <f>ROUND(I128*H128,2)</f>
        <v>0</v>
      </c>
      <c r="K128" s="261" t="s">
        <v>167</v>
      </c>
      <c r="L128" s="266"/>
      <c r="M128" s="267" t="s">
        <v>28</v>
      </c>
      <c r="N128" s="268" t="s">
        <v>45</v>
      </c>
      <c r="O128" s="86"/>
      <c r="P128" s="216">
        <f>O128*H128</f>
        <v>0</v>
      </c>
      <c r="Q128" s="216">
        <v>0.13100000000000001</v>
      </c>
      <c r="R128" s="216">
        <f>Q128*H128</f>
        <v>4.4471880000000006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261</v>
      </c>
      <c r="AT128" s="218" t="s">
        <v>258</v>
      </c>
      <c r="AU128" s="218" t="s">
        <v>84</v>
      </c>
      <c r="AY128" s="19" t="s">
        <v>160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168</v>
      </c>
      <c r="BM128" s="218" t="s">
        <v>856</v>
      </c>
    </row>
    <row r="129" s="14" customFormat="1">
      <c r="A129" s="14"/>
      <c r="B129" s="238"/>
      <c r="C129" s="239"/>
      <c r="D129" s="225" t="s">
        <v>181</v>
      </c>
      <c r="E129" s="240" t="s">
        <v>28</v>
      </c>
      <c r="F129" s="241" t="s">
        <v>188</v>
      </c>
      <c r="G129" s="239"/>
      <c r="H129" s="240" t="s">
        <v>28</v>
      </c>
      <c r="I129" s="242"/>
      <c r="J129" s="239"/>
      <c r="K129" s="239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181</v>
      </c>
      <c r="AU129" s="247" t="s">
        <v>84</v>
      </c>
      <c r="AV129" s="14" t="s">
        <v>82</v>
      </c>
      <c r="AW129" s="14" t="s">
        <v>35</v>
      </c>
      <c r="AX129" s="14" t="s">
        <v>74</v>
      </c>
      <c r="AY129" s="247" t="s">
        <v>160</v>
      </c>
    </row>
    <row r="130" s="14" customFormat="1">
      <c r="A130" s="14"/>
      <c r="B130" s="238"/>
      <c r="C130" s="239"/>
      <c r="D130" s="225" t="s">
        <v>181</v>
      </c>
      <c r="E130" s="240" t="s">
        <v>28</v>
      </c>
      <c r="F130" s="241" t="s">
        <v>189</v>
      </c>
      <c r="G130" s="239"/>
      <c r="H130" s="240" t="s">
        <v>28</v>
      </c>
      <c r="I130" s="242"/>
      <c r="J130" s="239"/>
      <c r="K130" s="239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181</v>
      </c>
      <c r="AU130" s="247" t="s">
        <v>84</v>
      </c>
      <c r="AV130" s="14" t="s">
        <v>82</v>
      </c>
      <c r="AW130" s="14" t="s">
        <v>35</v>
      </c>
      <c r="AX130" s="14" t="s">
        <v>74</v>
      </c>
      <c r="AY130" s="247" t="s">
        <v>160</v>
      </c>
    </row>
    <row r="131" s="13" customFormat="1">
      <c r="A131" s="13"/>
      <c r="B131" s="227"/>
      <c r="C131" s="228"/>
      <c r="D131" s="225" t="s">
        <v>181</v>
      </c>
      <c r="E131" s="229" t="s">
        <v>28</v>
      </c>
      <c r="F131" s="230" t="s">
        <v>857</v>
      </c>
      <c r="G131" s="228"/>
      <c r="H131" s="231">
        <v>26.449999999999999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181</v>
      </c>
      <c r="AU131" s="237" t="s">
        <v>84</v>
      </c>
      <c r="AV131" s="13" t="s">
        <v>84</v>
      </c>
      <c r="AW131" s="13" t="s">
        <v>35</v>
      </c>
      <c r="AX131" s="13" t="s">
        <v>74</v>
      </c>
      <c r="AY131" s="237" t="s">
        <v>160</v>
      </c>
    </row>
    <row r="132" s="13" customFormat="1">
      <c r="A132" s="13"/>
      <c r="B132" s="227"/>
      <c r="C132" s="228"/>
      <c r="D132" s="225" t="s">
        <v>181</v>
      </c>
      <c r="E132" s="229" t="s">
        <v>28</v>
      </c>
      <c r="F132" s="230" t="s">
        <v>858</v>
      </c>
      <c r="G132" s="228"/>
      <c r="H132" s="231">
        <v>7.4980000000000002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181</v>
      </c>
      <c r="AU132" s="237" t="s">
        <v>84</v>
      </c>
      <c r="AV132" s="13" t="s">
        <v>84</v>
      </c>
      <c r="AW132" s="13" t="s">
        <v>35</v>
      </c>
      <c r="AX132" s="13" t="s">
        <v>74</v>
      </c>
      <c r="AY132" s="237" t="s">
        <v>160</v>
      </c>
    </row>
    <row r="133" s="15" customFormat="1">
      <c r="A133" s="15"/>
      <c r="B133" s="248"/>
      <c r="C133" s="249"/>
      <c r="D133" s="225" t="s">
        <v>181</v>
      </c>
      <c r="E133" s="250" t="s">
        <v>816</v>
      </c>
      <c r="F133" s="251" t="s">
        <v>233</v>
      </c>
      <c r="G133" s="249"/>
      <c r="H133" s="252">
        <v>33.948</v>
      </c>
      <c r="I133" s="253"/>
      <c r="J133" s="249"/>
      <c r="K133" s="249"/>
      <c r="L133" s="254"/>
      <c r="M133" s="255"/>
      <c r="N133" s="256"/>
      <c r="O133" s="256"/>
      <c r="P133" s="256"/>
      <c r="Q133" s="256"/>
      <c r="R133" s="256"/>
      <c r="S133" s="256"/>
      <c r="T133" s="25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8" t="s">
        <v>181</v>
      </c>
      <c r="AU133" s="258" t="s">
        <v>84</v>
      </c>
      <c r="AV133" s="15" t="s">
        <v>168</v>
      </c>
      <c r="AW133" s="15" t="s">
        <v>35</v>
      </c>
      <c r="AX133" s="15" t="s">
        <v>82</v>
      </c>
      <c r="AY133" s="258" t="s">
        <v>160</v>
      </c>
    </row>
    <row r="134" s="2" customFormat="1" ht="90" customHeight="1">
      <c r="A134" s="40"/>
      <c r="B134" s="41"/>
      <c r="C134" s="207" t="s">
        <v>172</v>
      </c>
      <c r="D134" s="207" t="s">
        <v>163</v>
      </c>
      <c r="E134" s="208" t="s">
        <v>859</v>
      </c>
      <c r="F134" s="209" t="s">
        <v>860</v>
      </c>
      <c r="G134" s="210" t="s">
        <v>166</v>
      </c>
      <c r="H134" s="211">
        <v>67.896000000000001</v>
      </c>
      <c r="I134" s="212"/>
      <c r="J134" s="213">
        <f>ROUND(I134*H134,2)</f>
        <v>0</v>
      </c>
      <c r="K134" s="209" t="s">
        <v>167</v>
      </c>
      <c r="L134" s="46"/>
      <c r="M134" s="214" t="s">
        <v>28</v>
      </c>
      <c r="N134" s="215" t="s">
        <v>45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168</v>
      </c>
      <c r="AT134" s="218" t="s">
        <v>163</v>
      </c>
      <c r="AU134" s="218" t="s">
        <v>84</v>
      </c>
      <c r="AY134" s="19" t="s">
        <v>160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82</v>
      </c>
      <c r="BK134" s="219">
        <f>ROUND(I134*H134,2)</f>
        <v>0</v>
      </c>
      <c r="BL134" s="19" t="s">
        <v>168</v>
      </c>
      <c r="BM134" s="218" t="s">
        <v>861</v>
      </c>
    </row>
    <row r="135" s="2" customFormat="1">
      <c r="A135" s="40"/>
      <c r="B135" s="41"/>
      <c r="C135" s="42"/>
      <c r="D135" s="220" t="s">
        <v>170</v>
      </c>
      <c r="E135" s="42"/>
      <c r="F135" s="221" t="s">
        <v>862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13" customFormat="1">
      <c r="A136" s="13"/>
      <c r="B136" s="227"/>
      <c r="C136" s="228"/>
      <c r="D136" s="225" t="s">
        <v>181</v>
      </c>
      <c r="E136" s="229" t="s">
        <v>28</v>
      </c>
      <c r="F136" s="230" t="s">
        <v>863</v>
      </c>
      <c r="G136" s="228"/>
      <c r="H136" s="231">
        <v>67.896000000000001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181</v>
      </c>
      <c r="AU136" s="237" t="s">
        <v>84</v>
      </c>
      <c r="AV136" s="13" t="s">
        <v>84</v>
      </c>
      <c r="AW136" s="13" t="s">
        <v>35</v>
      </c>
      <c r="AX136" s="13" t="s">
        <v>82</v>
      </c>
      <c r="AY136" s="237" t="s">
        <v>160</v>
      </c>
    </row>
    <row r="137" s="12" customFormat="1" ht="22.8" customHeight="1">
      <c r="A137" s="12"/>
      <c r="B137" s="191"/>
      <c r="C137" s="192"/>
      <c r="D137" s="193" t="s">
        <v>73</v>
      </c>
      <c r="E137" s="205" t="s">
        <v>162</v>
      </c>
      <c r="F137" s="205" t="s">
        <v>359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SUM(P138:P147)</f>
        <v>0</v>
      </c>
      <c r="Q137" s="199"/>
      <c r="R137" s="200">
        <f>SUM(R138:R147)</f>
        <v>246.47712870000001</v>
      </c>
      <c r="S137" s="199"/>
      <c r="T137" s="201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82</v>
      </c>
      <c r="AT137" s="203" t="s">
        <v>73</v>
      </c>
      <c r="AU137" s="203" t="s">
        <v>82</v>
      </c>
      <c r="AY137" s="202" t="s">
        <v>160</v>
      </c>
      <c r="BK137" s="204">
        <f>SUM(BK138:BK147)</f>
        <v>0</v>
      </c>
    </row>
    <row r="138" s="2" customFormat="1" ht="44.25" customHeight="1">
      <c r="A138" s="40"/>
      <c r="B138" s="41"/>
      <c r="C138" s="207" t="s">
        <v>8</v>
      </c>
      <c r="D138" s="207" t="s">
        <v>163</v>
      </c>
      <c r="E138" s="208" t="s">
        <v>864</v>
      </c>
      <c r="F138" s="209" t="s">
        <v>865</v>
      </c>
      <c r="G138" s="210" t="s">
        <v>185</v>
      </c>
      <c r="H138" s="211">
        <v>1146.2000000000001</v>
      </c>
      <c r="I138" s="212"/>
      <c r="J138" s="213">
        <f>ROUND(I138*H138,2)</f>
        <v>0</v>
      </c>
      <c r="K138" s="209" t="s">
        <v>167</v>
      </c>
      <c r="L138" s="46"/>
      <c r="M138" s="214" t="s">
        <v>28</v>
      </c>
      <c r="N138" s="215" t="s">
        <v>45</v>
      </c>
      <c r="O138" s="86"/>
      <c r="P138" s="216">
        <f>O138*H138</f>
        <v>0</v>
      </c>
      <c r="Q138" s="216">
        <v>0.10095</v>
      </c>
      <c r="R138" s="216">
        <f>Q138*H138</f>
        <v>115.70889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168</v>
      </c>
      <c r="AT138" s="218" t="s">
        <v>163</v>
      </c>
      <c r="AU138" s="218" t="s">
        <v>84</v>
      </c>
      <c r="AY138" s="19" t="s">
        <v>160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82</v>
      </c>
      <c r="BK138" s="219">
        <f>ROUND(I138*H138,2)</f>
        <v>0</v>
      </c>
      <c r="BL138" s="19" t="s">
        <v>168</v>
      </c>
      <c r="BM138" s="218" t="s">
        <v>866</v>
      </c>
    </row>
    <row r="139" s="2" customFormat="1">
      <c r="A139" s="40"/>
      <c r="B139" s="41"/>
      <c r="C139" s="42"/>
      <c r="D139" s="220" t="s">
        <v>170</v>
      </c>
      <c r="E139" s="42"/>
      <c r="F139" s="221" t="s">
        <v>867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14" customFormat="1">
      <c r="A140" s="14"/>
      <c r="B140" s="238"/>
      <c r="C140" s="239"/>
      <c r="D140" s="225" t="s">
        <v>181</v>
      </c>
      <c r="E140" s="240" t="s">
        <v>28</v>
      </c>
      <c r="F140" s="241" t="s">
        <v>188</v>
      </c>
      <c r="G140" s="239"/>
      <c r="H140" s="240" t="s">
        <v>28</v>
      </c>
      <c r="I140" s="242"/>
      <c r="J140" s="239"/>
      <c r="K140" s="239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181</v>
      </c>
      <c r="AU140" s="247" t="s">
        <v>84</v>
      </c>
      <c r="AV140" s="14" t="s">
        <v>82</v>
      </c>
      <c r="AW140" s="14" t="s">
        <v>35</v>
      </c>
      <c r="AX140" s="14" t="s">
        <v>74</v>
      </c>
      <c r="AY140" s="247" t="s">
        <v>160</v>
      </c>
    </row>
    <row r="141" s="14" customFormat="1">
      <c r="A141" s="14"/>
      <c r="B141" s="238"/>
      <c r="C141" s="239"/>
      <c r="D141" s="225" t="s">
        <v>181</v>
      </c>
      <c r="E141" s="240" t="s">
        <v>28</v>
      </c>
      <c r="F141" s="241" t="s">
        <v>189</v>
      </c>
      <c r="G141" s="239"/>
      <c r="H141" s="240" t="s">
        <v>28</v>
      </c>
      <c r="I141" s="242"/>
      <c r="J141" s="239"/>
      <c r="K141" s="239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181</v>
      </c>
      <c r="AU141" s="247" t="s">
        <v>84</v>
      </c>
      <c r="AV141" s="14" t="s">
        <v>82</v>
      </c>
      <c r="AW141" s="14" t="s">
        <v>35</v>
      </c>
      <c r="AX141" s="14" t="s">
        <v>74</v>
      </c>
      <c r="AY141" s="247" t="s">
        <v>160</v>
      </c>
    </row>
    <row r="142" s="13" customFormat="1">
      <c r="A142" s="13"/>
      <c r="B142" s="227"/>
      <c r="C142" s="228"/>
      <c r="D142" s="225" t="s">
        <v>181</v>
      </c>
      <c r="E142" s="229" t="s">
        <v>112</v>
      </c>
      <c r="F142" s="230" t="s">
        <v>868</v>
      </c>
      <c r="G142" s="228"/>
      <c r="H142" s="231">
        <v>1146.2000000000001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181</v>
      </c>
      <c r="AU142" s="237" t="s">
        <v>84</v>
      </c>
      <c r="AV142" s="13" t="s">
        <v>84</v>
      </c>
      <c r="AW142" s="13" t="s">
        <v>35</v>
      </c>
      <c r="AX142" s="13" t="s">
        <v>82</v>
      </c>
      <c r="AY142" s="237" t="s">
        <v>160</v>
      </c>
    </row>
    <row r="143" s="2" customFormat="1" ht="16.5" customHeight="1">
      <c r="A143" s="40"/>
      <c r="B143" s="41"/>
      <c r="C143" s="259" t="s">
        <v>192</v>
      </c>
      <c r="D143" s="259" t="s">
        <v>258</v>
      </c>
      <c r="E143" s="260" t="s">
        <v>869</v>
      </c>
      <c r="F143" s="261" t="s">
        <v>870</v>
      </c>
      <c r="G143" s="262" t="s">
        <v>185</v>
      </c>
      <c r="H143" s="263">
        <v>2361.172</v>
      </c>
      <c r="I143" s="264"/>
      <c r="J143" s="265">
        <f>ROUND(I143*H143,2)</f>
        <v>0</v>
      </c>
      <c r="K143" s="261" t="s">
        <v>167</v>
      </c>
      <c r="L143" s="266"/>
      <c r="M143" s="267" t="s">
        <v>28</v>
      </c>
      <c r="N143" s="268" t="s">
        <v>45</v>
      </c>
      <c r="O143" s="86"/>
      <c r="P143" s="216">
        <f>O143*H143</f>
        <v>0</v>
      </c>
      <c r="Q143" s="216">
        <v>0.028000000000000001</v>
      </c>
      <c r="R143" s="216">
        <f>Q143*H143</f>
        <v>66.112815999999995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261</v>
      </c>
      <c r="AT143" s="218" t="s">
        <v>258</v>
      </c>
      <c r="AU143" s="218" t="s">
        <v>84</v>
      </c>
      <c r="AY143" s="19" t="s">
        <v>160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168</v>
      </c>
      <c r="BM143" s="218" t="s">
        <v>871</v>
      </c>
    </row>
    <row r="144" s="13" customFormat="1">
      <c r="A144" s="13"/>
      <c r="B144" s="227"/>
      <c r="C144" s="228"/>
      <c r="D144" s="225" t="s">
        <v>181</v>
      </c>
      <c r="E144" s="229" t="s">
        <v>28</v>
      </c>
      <c r="F144" s="230" t="s">
        <v>872</v>
      </c>
      <c r="G144" s="228"/>
      <c r="H144" s="231">
        <v>2361.172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181</v>
      </c>
      <c r="AU144" s="237" t="s">
        <v>84</v>
      </c>
      <c r="AV144" s="13" t="s">
        <v>84</v>
      </c>
      <c r="AW144" s="13" t="s">
        <v>35</v>
      </c>
      <c r="AX144" s="13" t="s">
        <v>82</v>
      </c>
      <c r="AY144" s="237" t="s">
        <v>160</v>
      </c>
    </row>
    <row r="145" s="2" customFormat="1" ht="24.15" customHeight="1">
      <c r="A145" s="40"/>
      <c r="B145" s="41"/>
      <c r="C145" s="207" t="s">
        <v>222</v>
      </c>
      <c r="D145" s="207" t="s">
        <v>163</v>
      </c>
      <c r="E145" s="208" t="s">
        <v>476</v>
      </c>
      <c r="F145" s="209" t="s">
        <v>477</v>
      </c>
      <c r="G145" s="210" t="s">
        <v>196</v>
      </c>
      <c r="H145" s="211">
        <v>28.655000000000001</v>
      </c>
      <c r="I145" s="212"/>
      <c r="J145" s="213">
        <f>ROUND(I145*H145,2)</f>
        <v>0</v>
      </c>
      <c r="K145" s="209" t="s">
        <v>167</v>
      </c>
      <c r="L145" s="46"/>
      <c r="M145" s="214" t="s">
        <v>28</v>
      </c>
      <c r="N145" s="215" t="s">
        <v>45</v>
      </c>
      <c r="O145" s="86"/>
      <c r="P145" s="216">
        <f>O145*H145</f>
        <v>0</v>
      </c>
      <c r="Q145" s="216">
        <v>2.2563399999999998</v>
      </c>
      <c r="R145" s="216">
        <f>Q145*H145</f>
        <v>64.655422700000003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168</v>
      </c>
      <c r="AT145" s="218" t="s">
        <v>163</v>
      </c>
      <c r="AU145" s="218" t="s">
        <v>84</v>
      </c>
      <c r="AY145" s="19" t="s">
        <v>160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168</v>
      </c>
      <c r="BM145" s="218" t="s">
        <v>873</v>
      </c>
    </row>
    <row r="146" s="2" customFormat="1">
      <c r="A146" s="40"/>
      <c r="B146" s="41"/>
      <c r="C146" s="42"/>
      <c r="D146" s="220" t="s">
        <v>170</v>
      </c>
      <c r="E146" s="42"/>
      <c r="F146" s="221" t="s">
        <v>479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3" customFormat="1">
      <c r="A147" s="13"/>
      <c r="B147" s="227"/>
      <c r="C147" s="228"/>
      <c r="D147" s="225" t="s">
        <v>181</v>
      </c>
      <c r="E147" s="229" t="s">
        <v>28</v>
      </c>
      <c r="F147" s="230" t="s">
        <v>874</v>
      </c>
      <c r="G147" s="228"/>
      <c r="H147" s="231">
        <v>28.655000000000001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181</v>
      </c>
      <c r="AU147" s="237" t="s">
        <v>84</v>
      </c>
      <c r="AV147" s="13" t="s">
        <v>84</v>
      </c>
      <c r="AW147" s="13" t="s">
        <v>35</v>
      </c>
      <c r="AX147" s="13" t="s">
        <v>82</v>
      </c>
      <c r="AY147" s="237" t="s">
        <v>160</v>
      </c>
    </row>
    <row r="148" s="12" customFormat="1" ht="22.8" customHeight="1">
      <c r="A148" s="12"/>
      <c r="B148" s="191"/>
      <c r="C148" s="192"/>
      <c r="D148" s="193" t="s">
        <v>73</v>
      </c>
      <c r="E148" s="205" t="s">
        <v>566</v>
      </c>
      <c r="F148" s="205" t="s">
        <v>567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SUM(P149:P150)</f>
        <v>0</v>
      </c>
      <c r="Q148" s="199"/>
      <c r="R148" s="200">
        <f>SUM(R149:R150)</f>
        <v>0</v>
      </c>
      <c r="S148" s="199"/>
      <c r="T148" s="201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82</v>
      </c>
      <c r="AT148" s="203" t="s">
        <v>73</v>
      </c>
      <c r="AU148" s="203" t="s">
        <v>82</v>
      </c>
      <c r="AY148" s="202" t="s">
        <v>160</v>
      </c>
      <c r="BK148" s="204">
        <f>SUM(BK149:BK150)</f>
        <v>0</v>
      </c>
    </row>
    <row r="149" s="2" customFormat="1" ht="37.8" customHeight="1">
      <c r="A149" s="40"/>
      <c r="B149" s="41"/>
      <c r="C149" s="207" t="s">
        <v>227</v>
      </c>
      <c r="D149" s="207" t="s">
        <v>163</v>
      </c>
      <c r="E149" s="208" t="s">
        <v>685</v>
      </c>
      <c r="F149" s="209" t="s">
        <v>686</v>
      </c>
      <c r="G149" s="210" t="s">
        <v>218</v>
      </c>
      <c r="H149" s="211">
        <v>518.40300000000002</v>
      </c>
      <c r="I149" s="212"/>
      <c r="J149" s="213">
        <f>ROUND(I149*H149,2)</f>
        <v>0</v>
      </c>
      <c r="K149" s="209" t="s">
        <v>167</v>
      </c>
      <c r="L149" s="46"/>
      <c r="M149" s="214" t="s">
        <v>28</v>
      </c>
      <c r="N149" s="215" t="s">
        <v>45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168</v>
      </c>
      <c r="AT149" s="218" t="s">
        <v>163</v>
      </c>
      <c r="AU149" s="218" t="s">
        <v>84</v>
      </c>
      <c r="AY149" s="19" t="s">
        <v>160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168</v>
      </c>
      <c r="BM149" s="218" t="s">
        <v>875</v>
      </c>
    </row>
    <row r="150" s="2" customFormat="1">
      <c r="A150" s="40"/>
      <c r="B150" s="41"/>
      <c r="C150" s="42"/>
      <c r="D150" s="220" t="s">
        <v>170</v>
      </c>
      <c r="E150" s="42"/>
      <c r="F150" s="221" t="s">
        <v>688</v>
      </c>
      <c r="G150" s="42"/>
      <c r="H150" s="42"/>
      <c r="I150" s="222"/>
      <c r="J150" s="42"/>
      <c r="K150" s="42"/>
      <c r="L150" s="46"/>
      <c r="M150" s="269"/>
      <c r="N150" s="270"/>
      <c r="O150" s="271"/>
      <c r="P150" s="271"/>
      <c r="Q150" s="271"/>
      <c r="R150" s="271"/>
      <c r="S150" s="271"/>
      <c r="T150" s="272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jrmCjxzyTaAh3JzneVznsXtxxAqTRDxD03+nx1xETZFHLeuhSeNdRM2Kbhsqw/8g4h6eTC5C7tBdtNpWagvbWg==" hashValue="LHJEl0+dnrnVzrZSDWptsC1gwXyHbccKiMgffPxFb0R3H8TsioTeV7a+l7JT/WWxENvLPkwMgRTw17Y6KE+tIA==" algorithmName="SHA-512" password="CC35"/>
  <autoFilter ref="C83:K15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62651111"/>
    <hyperlink ref="F93" r:id="rId2" display="https://podminky.urs.cz/item/CS_URS_2025_01/167151111"/>
    <hyperlink ref="F98" r:id="rId3" display="https://podminky.urs.cz/item/CS_URS_2025_01/171152101"/>
    <hyperlink ref="F101" r:id="rId4" display="https://podminky.urs.cz/item/CS_URS_2025_01/171251201"/>
    <hyperlink ref="F104" r:id="rId5" display="https://podminky.urs.cz/item/CS_URS_2025_01/181951112"/>
    <hyperlink ref="F115" r:id="rId6" display="https://podminky.urs.cz/item/CS_URS_2025_01/569903311"/>
    <hyperlink ref="F120" r:id="rId7" display="https://podminky.urs.cz/item/CS_URS_2025_01/596211113"/>
    <hyperlink ref="F135" r:id="rId8" display="https://podminky.urs.cz/item/CS_URS_2025_01/596211114"/>
    <hyperlink ref="F139" r:id="rId9" display="https://podminky.urs.cz/item/CS_URS_2025_01/916331112"/>
    <hyperlink ref="F146" r:id="rId10" display="https://podminky.urs.cz/item/CS_URS_2025_01/916991121"/>
    <hyperlink ref="F150" r:id="rId11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  <c r="AZ2" s="130" t="s">
        <v>114</v>
      </c>
      <c r="BA2" s="130" t="s">
        <v>114</v>
      </c>
      <c r="BB2" s="130" t="s">
        <v>28</v>
      </c>
      <c r="BC2" s="130" t="s">
        <v>876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116</v>
      </c>
      <c r="BA3" s="130" t="s">
        <v>116</v>
      </c>
      <c r="BB3" s="130" t="s">
        <v>28</v>
      </c>
      <c r="BC3" s="130" t="s">
        <v>168</v>
      </c>
      <c r="BD3" s="130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691</v>
      </c>
      <c r="BA4" s="130" t="s">
        <v>691</v>
      </c>
      <c r="BB4" s="130" t="s">
        <v>28</v>
      </c>
      <c r="BC4" s="130" t="s">
        <v>877</v>
      </c>
      <c r="BD4" s="130" t="s">
        <v>84</v>
      </c>
    </row>
    <row r="5" s="1" customFormat="1" ht="6.96" customHeight="1">
      <c r="B5" s="22"/>
      <c r="L5" s="22"/>
      <c r="AZ5" s="130" t="s">
        <v>693</v>
      </c>
      <c r="BA5" s="130" t="s">
        <v>693</v>
      </c>
      <c r="BB5" s="130" t="s">
        <v>28</v>
      </c>
      <c r="BC5" s="130" t="s">
        <v>878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582</v>
      </c>
      <c r="BA6" s="130" t="s">
        <v>582</v>
      </c>
      <c r="BB6" s="130" t="s">
        <v>28</v>
      </c>
      <c r="BC6" s="130" t="s">
        <v>879</v>
      </c>
      <c r="BD6" s="130" t="s">
        <v>84</v>
      </c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  <c r="AZ7" s="130" t="s">
        <v>696</v>
      </c>
      <c r="BA7" s="130" t="s">
        <v>696</v>
      </c>
      <c r="BB7" s="130" t="s">
        <v>28</v>
      </c>
      <c r="BC7" s="130" t="s">
        <v>880</v>
      </c>
      <c r="BD7" s="130" t="s">
        <v>84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303</v>
      </c>
      <c r="BA8" s="130" t="s">
        <v>303</v>
      </c>
      <c r="BB8" s="130" t="s">
        <v>28</v>
      </c>
      <c r="BC8" s="130" t="s">
        <v>881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882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ROUND((SUM(BE84:BE148)),  2)</f>
        <v>0</v>
      </c>
      <c r="G33" s="40"/>
      <c r="H33" s="40"/>
      <c r="I33" s="151">
        <v>0.20999999999999999</v>
      </c>
      <c r="J33" s="150">
        <f>ROUND(((SUM(BE84:BE148))*I33),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ROUND((SUM(BF84:BF148)),  2)</f>
        <v>0</v>
      </c>
      <c r="G34" s="40"/>
      <c r="H34" s="40"/>
      <c r="I34" s="151">
        <v>0.12</v>
      </c>
      <c r="J34" s="150">
        <f>ROUND(((SUM(BF84:BF148))*I34),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ROUND((SUM(BG84:BG148)),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ROUND((SUM(BH84:BH148)),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ROUND((SUM(BI84:BI148)),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17 - Plochy stání kontejnerů na tříděný odpad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136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138</v>
      </c>
      <c r="E62" s="177"/>
      <c r="F62" s="177"/>
      <c r="G62" s="177"/>
      <c r="H62" s="177"/>
      <c r="I62" s="177"/>
      <c r="J62" s="178">
        <f>J112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141</v>
      </c>
      <c r="E63" s="177"/>
      <c r="F63" s="177"/>
      <c r="G63" s="177"/>
      <c r="H63" s="177"/>
      <c r="I63" s="177"/>
      <c r="J63" s="178">
        <f>J129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144</v>
      </c>
      <c r="E64" s="177"/>
      <c r="F64" s="177"/>
      <c r="G64" s="177"/>
      <c r="H64" s="177"/>
      <c r="I64" s="177"/>
      <c r="J64" s="178">
        <f>J146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145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Nová zástavba ZTV Boží Muka IV. etapa Chotěboř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17 - Plochy stání kontejnerů na tříděný odpad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22</v>
      </c>
      <c r="D78" s="42"/>
      <c r="E78" s="42"/>
      <c r="F78" s="29" t="str">
        <f>F12</f>
        <v>Chotěboř</v>
      </c>
      <c r="G78" s="42"/>
      <c r="H78" s="42"/>
      <c r="I78" s="34" t="s">
        <v>24</v>
      </c>
      <c r="J78" s="74" t="str">
        <f>IF(J12="","",J12)</f>
        <v>31. 1. 2025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26</v>
      </c>
      <c r="D80" s="42"/>
      <c r="E80" s="42"/>
      <c r="F80" s="29" t="str">
        <f>E15</f>
        <v>Město Chotěboř, Trčků z Lípy 69, Chotěboř</v>
      </c>
      <c r="G80" s="42"/>
      <c r="H80" s="42"/>
      <c r="I80" s="34" t="s">
        <v>33</v>
      </c>
      <c r="J80" s="38" t="str">
        <f>E21</f>
        <v>Profi Jihlava, spol. s.r.o.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146</v>
      </c>
      <c r="D83" s="183" t="s">
        <v>59</v>
      </c>
      <c r="E83" s="183" t="s">
        <v>55</v>
      </c>
      <c r="F83" s="183" t="s">
        <v>56</v>
      </c>
      <c r="G83" s="183" t="s">
        <v>147</v>
      </c>
      <c r="H83" s="183" t="s">
        <v>148</v>
      </c>
      <c r="I83" s="183" t="s">
        <v>149</v>
      </c>
      <c r="J83" s="183" t="s">
        <v>131</v>
      </c>
      <c r="K83" s="184" t="s">
        <v>150</v>
      </c>
      <c r="L83" s="185"/>
      <c r="M83" s="94" t="s">
        <v>28</v>
      </c>
      <c r="N83" s="95" t="s">
        <v>44</v>
      </c>
      <c r="O83" s="95" t="s">
        <v>151</v>
      </c>
      <c r="P83" s="95" t="s">
        <v>152</v>
      </c>
      <c r="Q83" s="95" t="s">
        <v>153</v>
      </c>
      <c r="R83" s="95" t="s">
        <v>154</v>
      </c>
      <c r="S83" s="95" t="s">
        <v>155</v>
      </c>
      <c r="T83" s="96" t="s">
        <v>156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157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49.71964539999999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132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158</v>
      </c>
      <c r="F85" s="194" t="s">
        <v>159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P86+P112+P129+P146</f>
        <v>0</v>
      </c>
      <c r="Q85" s="199"/>
      <c r="R85" s="200">
        <f>R86+R112+R129+R146</f>
        <v>49.71964539999999</v>
      </c>
      <c r="S85" s="199"/>
      <c r="T85" s="201">
        <f>T86+T112+T129+T146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82</v>
      </c>
      <c r="AT85" s="203" t="s">
        <v>73</v>
      </c>
      <c r="AU85" s="203" t="s">
        <v>74</v>
      </c>
      <c r="AY85" s="202" t="s">
        <v>160</v>
      </c>
      <c r="BK85" s="204">
        <f>BK86+BK112+BK129+BK146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192</v>
      </c>
      <c r="F86" s="205" t="s">
        <v>193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SUM(P87:P111)</f>
        <v>0</v>
      </c>
      <c r="Q86" s="199"/>
      <c r="R86" s="200">
        <f>SUM(R87:R111)</f>
        <v>0</v>
      </c>
      <c r="S86" s="199"/>
      <c r="T86" s="201">
        <f>SUM(T87:T111)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82</v>
      </c>
      <c r="AY86" s="202" t="s">
        <v>160</v>
      </c>
      <c r="BK86" s="204">
        <f>SUM(BK87:BK111)</f>
        <v>0</v>
      </c>
    </row>
    <row r="87" s="2" customFormat="1" ht="37.8" customHeight="1">
      <c r="A87" s="40"/>
      <c r="B87" s="41"/>
      <c r="C87" s="207" t="s">
        <v>82</v>
      </c>
      <c r="D87" s="207" t="s">
        <v>163</v>
      </c>
      <c r="E87" s="208" t="s">
        <v>701</v>
      </c>
      <c r="F87" s="209" t="s">
        <v>702</v>
      </c>
      <c r="G87" s="210" t="s">
        <v>196</v>
      </c>
      <c r="H87" s="211">
        <v>10.02</v>
      </c>
      <c r="I87" s="212"/>
      <c r="J87" s="213">
        <f>ROUND(I87*H87,2)</f>
        <v>0</v>
      </c>
      <c r="K87" s="209" t="s">
        <v>167</v>
      </c>
      <c r="L87" s="46"/>
      <c r="M87" s="214" t="s">
        <v>28</v>
      </c>
      <c r="N87" s="215" t="s">
        <v>45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168</v>
      </c>
      <c r="AT87" s="218" t="s">
        <v>163</v>
      </c>
      <c r="AU87" s="218" t="s">
        <v>84</v>
      </c>
      <c r="AY87" s="19" t="s">
        <v>160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82</v>
      </c>
      <c r="BK87" s="219">
        <f>ROUND(I87*H87,2)</f>
        <v>0</v>
      </c>
      <c r="BL87" s="19" t="s">
        <v>168</v>
      </c>
      <c r="BM87" s="218" t="s">
        <v>883</v>
      </c>
    </row>
    <row r="88" s="2" customFormat="1">
      <c r="A88" s="40"/>
      <c r="B88" s="41"/>
      <c r="C88" s="42"/>
      <c r="D88" s="220" t="s">
        <v>170</v>
      </c>
      <c r="E88" s="42"/>
      <c r="F88" s="221" t="s">
        <v>704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170</v>
      </c>
      <c r="AU88" s="19" t="s">
        <v>84</v>
      </c>
    </row>
    <row r="89" s="14" customFormat="1">
      <c r="A89" s="14"/>
      <c r="B89" s="238"/>
      <c r="C89" s="239"/>
      <c r="D89" s="225" t="s">
        <v>181</v>
      </c>
      <c r="E89" s="240" t="s">
        <v>28</v>
      </c>
      <c r="F89" s="241" t="s">
        <v>188</v>
      </c>
      <c r="G89" s="239"/>
      <c r="H89" s="240" t="s">
        <v>28</v>
      </c>
      <c r="I89" s="242"/>
      <c r="J89" s="239"/>
      <c r="K89" s="239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181</v>
      </c>
      <c r="AU89" s="247" t="s">
        <v>84</v>
      </c>
      <c r="AV89" s="14" t="s">
        <v>82</v>
      </c>
      <c r="AW89" s="14" t="s">
        <v>35</v>
      </c>
      <c r="AX89" s="14" t="s">
        <v>74</v>
      </c>
      <c r="AY89" s="247" t="s">
        <v>160</v>
      </c>
    </row>
    <row r="90" s="14" customFormat="1">
      <c r="A90" s="14"/>
      <c r="B90" s="238"/>
      <c r="C90" s="239"/>
      <c r="D90" s="225" t="s">
        <v>181</v>
      </c>
      <c r="E90" s="240" t="s">
        <v>28</v>
      </c>
      <c r="F90" s="241" t="s">
        <v>189</v>
      </c>
      <c r="G90" s="239"/>
      <c r="H90" s="240" t="s">
        <v>28</v>
      </c>
      <c r="I90" s="242"/>
      <c r="J90" s="239"/>
      <c r="K90" s="239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181</v>
      </c>
      <c r="AU90" s="247" t="s">
        <v>84</v>
      </c>
      <c r="AV90" s="14" t="s">
        <v>82</v>
      </c>
      <c r="AW90" s="14" t="s">
        <v>35</v>
      </c>
      <c r="AX90" s="14" t="s">
        <v>74</v>
      </c>
      <c r="AY90" s="247" t="s">
        <v>160</v>
      </c>
    </row>
    <row r="91" s="13" customFormat="1">
      <c r="A91" s="13"/>
      <c r="B91" s="227"/>
      <c r="C91" s="228"/>
      <c r="D91" s="225" t="s">
        <v>181</v>
      </c>
      <c r="E91" s="229" t="s">
        <v>28</v>
      </c>
      <c r="F91" s="230" t="s">
        <v>884</v>
      </c>
      <c r="G91" s="228"/>
      <c r="H91" s="231">
        <v>7.4000000000000004</v>
      </c>
      <c r="I91" s="232"/>
      <c r="J91" s="228"/>
      <c r="K91" s="228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181</v>
      </c>
      <c r="AU91" s="237" t="s">
        <v>84</v>
      </c>
      <c r="AV91" s="13" t="s">
        <v>84</v>
      </c>
      <c r="AW91" s="13" t="s">
        <v>35</v>
      </c>
      <c r="AX91" s="13" t="s">
        <v>74</v>
      </c>
      <c r="AY91" s="237" t="s">
        <v>160</v>
      </c>
    </row>
    <row r="92" s="13" customFormat="1">
      <c r="A92" s="13"/>
      <c r="B92" s="227"/>
      <c r="C92" s="228"/>
      <c r="D92" s="225" t="s">
        <v>181</v>
      </c>
      <c r="E92" s="229" t="s">
        <v>28</v>
      </c>
      <c r="F92" s="230" t="s">
        <v>885</v>
      </c>
      <c r="G92" s="228"/>
      <c r="H92" s="231">
        <v>2.6200000000000001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7" t="s">
        <v>181</v>
      </c>
      <c r="AU92" s="237" t="s">
        <v>84</v>
      </c>
      <c r="AV92" s="13" t="s">
        <v>84</v>
      </c>
      <c r="AW92" s="13" t="s">
        <v>35</v>
      </c>
      <c r="AX92" s="13" t="s">
        <v>74</v>
      </c>
      <c r="AY92" s="237" t="s">
        <v>160</v>
      </c>
    </row>
    <row r="93" s="15" customFormat="1">
      <c r="A93" s="15"/>
      <c r="B93" s="248"/>
      <c r="C93" s="249"/>
      <c r="D93" s="225" t="s">
        <v>181</v>
      </c>
      <c r="E93" s="250" t="s">
        <v>691</v>
      </c>
      <c r="F93" s="251" t="s">
        <v>233</v>
      </c>
      <c r="G93" s="249"/>
      <c r="H93" s="252">
        <v>10.02</v>
      </c>
      <c r="I93" s="253"/>
      <c r="J93" s="249"/>
      <c r="K93" s="249"/>
      <c r="L93" s="254"/>
      <c r="M93" s="255"/>
      <c r="N93" s="256"/>
      <c r="O93" s="256"/>
      <c r="P93" s="256"/>
      <c r="Q93" s="256"/>
      <c r="R93" s="256"/>
      <c r="S93" s="256"/>
      <c r="T93" s="257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8" t="s">
        <v>181</v>
      </c>
      <c r="AU93" s="258" t="s">
        <v>84</v>
      </c>
      <c r="AV93" s="15" t="s">
        <v>168</v>
      </c>
      <c r="AW93" s="15" t="s">
        <v>35</v>
      </c>
      <c r="AX93" s="15" t="s">
        <v>82</v>
      </c>
      <c r="AY93" s="258" t="s">
        <v>160</v>
      </c>
    </row>
    <row r="94" s="2" customFormat="1" ht="62.7" customHeight="1">
      <c r="A94" s="40"/>
      <c r="B94" s="41"/>
      <c r="C94" s="207" t="s">
        <v>84</v>
      </c>
      <c r="D94" s="207" t="s">
        <v>163</v>
      </c>
      <c r="E94" s="208" t="s">
        <v>207</v>
      </c>
      <c r="F94" s="209" t="s">
        <v>208</v>
      </c>
      <c r="G94" s="210" t="s">
        <v>196</v>
      </c>
      <c r="H94" s="211">
        <v>5.9589999999999996</v>
      </c>
      <c r="I94" s="212"/>
      <c r="J94" s="213">
        <f>ROUND(I94*H94,2)</f>
        <v>0</v>
      </c>
      <c r="K94" s="209" t="s">
        <v>167</v>
      </c>
      <c r="L94" s="46"/>
      <c r="M94" s="214" t="s">
        <v>28</v>
      </c>
      <c r="N94" s="215" t="s">
        <v>45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168</v>
      </c>
      <c r="AT94" s="218" t="s">
        <v>163</v>
      </c>
      <c r="AU94" s="218" t="s">
        <v>84</v>
      </c>
      <c r="AY94" s="19" t="s">
        <v>160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82</v>
      </c>
      <c r="BK94" s="219">
        <f>ROUND(I94*H94,2)</f>
        <v>0</v>
      </c>
      <c r="BL94" s="19" t="s">
        <v>168</v>
      </c>
      <c r="BM94" s="218" t="s">
        <v>886</v>
      </c>
    </row>
    <row r="95" s="2" customFormat="1">
      <c r="A95" s="40"/>
      <c r="B95" s="41"/>
      <c r="C95" s="42"/>
      <c r="D95" s="220" t="s">
        <v>170</v>
      </c>
      <c r="E95" s="42"/>
      <c r="F95" s="221" t="s">
        <v>210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13" customFormat="1">
      <c r="A96" s="13"/>
      <c r="B96" s="227"/>
      <c r="C96" s="228"/>
      <c r="D96" s="225" t="s">
        <v>181</v>
      </c>
      <c r="E96" s="229" t="s">
        <v>28</v>
      </c>
      <c r="F96" s="230" t="s">
        <v>691</v>
      </c>
      <c r="G96" s="228"/>
      <c r="H96" s="231">
        <v>10.02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181</v>
      </c>
      <c r="AU96" s="237" t="s">
        <v>84</v>
      </c>
      <c r="AV96" s="13" t="s">
        <v>84</v>
      </c>
      <c r="AW96" s="13" t="s">
        <v>35</v>
      </c>
      <c r="AX96" s="13" t="s">
        <v>74</v>
      </c>
      <c r="AY96" s="237" t="s">
        <v>160</v>
      </c>
    </row>
    <row r="97" s="13" customFormat="1">
      <c r="A97" s="13"/>
      <c r="B97" s="227"/>
      <c r="C97" s="228"/>
      <c r="D97" s="225" t="s">
        <v>181</v>
      </c>
      <c r="E97" s="229" t="s">
        <v>28</v>
      </c>
      <c r="F97" s="230" t="s">
        <v>711</v>
      </c>
      <c r="G97" s="228"/>
      <c r="H97" s="231">
        <v>-4.0609999999999999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181</v>
      </c>
      <c r="AU97" s="237" t="s">
        <v>84</v>
      </c>
      <c r="AV97" s="13" t="s">
        <v>84</v>
      </c>
      <c r="AW97" s="13" t="s">
        <v>35</v>
      </c>
      <c r="AX97" s="13" t="s">
        <v>74</v>
      </c>
      <c r="AY97" s="237" t="s">
        <v>160</v>
      </c>
    </row>
    <row r="98" s="15" customFormat="1">
      <c r="A98" s="15"/>
      <c r="B98" s="248"/>
      <c r="C98" s="249"/>
      <c r="D98" s="225" t="s">
        <v>181</v>
      </c>
      <c r="E98" s="250" t="s">
        <v>696</v>
      </c>
      <c r="F98" s="251" t="s">
        <v>233</v>
      </c>
      <c r="G98" s="249"/>
      <c r="H98" s="252">
        <v>5.9589999999999996</v>
      </c>
      <c r="I98" s="253"/>
      <c r="J98" s="249"/>
      <c r="K98" s="249"/>
      <c r="L98" s="254"/>
      <c r="M98" s="255"/>
      <c r="N98" s="256"/>
      <c r="O98" s="256"/>
      <c r="P98" s="256"/>
      <c r="Q98" s="256"/>
      <c r="R98" s="256"/>
      <c r="S98" s="256"/>
      <c r="T98" s="25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8" t="s">
        <v>181</v>
      </c>
      <c r="AU98" s="258" t="s">
        <v>84</v>
      </c>
      <c r="AV98" s="15" t="s">
        <v>168</v>
      </c>
      <c r="AW98" s="15" t="s">
        <v>35</v>
      </c>
      <c r="AX98" s="15" t="s">
        <v>82</v>
      </c>
      <c r="AY98" s="258" t="s">
        <v>160</v>
      </c>
    </row>
    <row r="99" s="2" customFormat="1" ht="44.25" customHeight="1">
      <c r="A99" s="40"/>
      <c r="B99" s="41"/>
      <c r="C99" s="207" t="s">
        <v>201</v>
      </c>
      <c r="D99" s="207" t="s">
        <v>163</v>
      </c>
      <c r="E99" s="208" t="s">
        <v>216</v>
      </c>
      <c r="F99" s="209" t="s">
        <v>217</v>
      </c>
      <c r="G99" s="210" t="s">
        <v>218</v>
      </c>
      <c r="H99" s="211">
        <v>10.726000000000001</v>
      </c>
      <c r="I99" s="212"/>
      <c r="J99" s="213">
        <f>ROUND(I99*H99,2)</f>
        <v>0</v>
      </c>
      <c r="K99" s="209" t="s">
        <v>167</v>
      </c>
      <c r="L99" s="46"/>
      <c r="M99" s="214" t="s">
        <v>28</v>
      </c>
      <c r="N99" s="215" t="s">
        <v>45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168</v>
      </c>
      <c r="AT99" s="218" t="s">
        <v>163</v>
      </c>
      <c r="AU99" s="218" t="s">
        <v>84</v>
      </c>
      <c r="AY99" s="19" t="s">
        <v>160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82</v>
      </c>
      <c r="BK99" s="219">
        <f>ROUND(I99*H99,2)</f>
        <v>0</v>
      </c>
      <c r="BL99" s="19" t="s">
        <v>168</v>
      </c>
      <c r="BM99" s="218" t="s">
        <v>887</v>
      </c>
    </row>
    <row r="100" s="2" customFormat="1">
      <c r="A100" s="40"/>
      <c r="B100" s="41"/>
      <c r="C100" s="42"/>
      <c r="D100" s="220" t="s">
        <v>170</v>
      </c>
      <c r="E100" s="42"/>
      <c r="F100" s="221" t="s">
        <v>220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13" customFormat="1">
      <c r="A101" s="13"/>
      <c r="B101" s="227"/>
      <c r="C101" s="228"/>
      <c r="D101" s="225" t="s">
        <v>181</v>
      </c>
      <c r="E101" s="229" t="s">
        <v>28</v>
      </c>
      <c r="F101" s="230" t="s">
        <v>713</v>
      </c>
      <c r="G101" s="228"/>
      <c r="H101" s="231">
        <v>10.726000000000001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181</v>
      </c>
      <c r="AU101" s="237" t="s">
        <v>84</v>
      </c>
      <c r="AV101" s="13" t="s">
        <v>84</v>
      </c>
      <c r="AW101" s="13" t="s">
        <v>35</v>
      </c>
      <c r="AX101" s="13" t="s">
        <v>82</v>
      </c>
      <c r="AY101" s="237" t="s">
        <v>160</v>
      </c>
    </row>
    <row r="102" s="2" customFormat="1" ht="37.8" customHeight="1">
      <c r="A102" s="40"/>
      <c r="B102" s="41"/>
      <c r="C102" s="207" t="s">
        <v>168</v>
      </c>
      <c r="D102" s="207" t="s">
        <v>163</v>
      </c>
      <c r="E102" s="208" t="s">
        <v>223</v>
      </c>
      <c r="F102" s="209" t="s">
        <v>224</v>
      </c>
      <c r="G102" s="210" t="s">
        <v>196</v>
      </c>
      <c r="H102" s="211">
        <v>5.9589999999999996</v>
      </c>
      <c r="I102" s="212"/>
      <c r="J102" s="213">
        <f>ROUND(I102*H102,2)</f>
        <v>0</v>
      </c>
      <c r="K102" s="209" t="s">
        <v>167</v>
      </c>
      <c r="L102" s="46"/>
      <c r="M102" s="214" t="s">
        <v>28</v>
      </c>
      <c r="N102" s="215" t="s">
        <v>45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168</v>
      </c>
      <c r="AT102" s="218" t="s">
        <v>163</v>
      </c>
      <c r="AU102" s="218" t="s">
        <v>84</v>
      </c>
      <c r="AY102" s="19" t="s">
        <v>160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82</v>
      </c>
      <c r="BK102" s="219">
        <f>ROUND(I102*H102,2)</f>
        <v>0</v>
      </c>
      <c r="BL102" s="19" t="s">
        <v>168</v>
      </c>
      <c r="BM102" s="218" t="s">
        <v>888</v>
      </c>
    </row>
    <row r="103" s="2" customFormat="1">
      <c r="A103" s="40"/>
      <c r="B103" s="41"/>
      <c r="C103" s="42"/>
      <c r="D103" s="220" t="s">
        <v>170</v>
      </c>
      <c r="E103" s="42"/>
      <c r="F103" s="221" t="s">
        <v>226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7"/>
      <c r="C104" s="228"/>
      <c r="D104" s="225" t="s">
        <v>181</v>
      </c>
      <c r="E104" s="229" t="s">
        <v>28</v>
      </c>
      <c r="F104" s="230" t="s">
        <v>696</v>
      </c>
      <c r="G104" s="228"/>
      <c r="H104" s="231">
        <v>5.9589999999999996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181</v>
      </c>
      <c r="AU104" s="237" t="s">
        <v>84</v>
      </c>
      <c r="AV104" s="13" t="s">
        <v>84</v>
      </c>
      <c r="AW104" s="13" t="s">
        <v>35</v>
      </c>
      <c r="AX104" s="13" t="s">
        <v>82</v>
      </c>
      <c r="AY104" s="237" t="s">
        <v>160</v>
      </c>
    </row>
    <row r="105" s="2" customFormat="1" ht="33" customHeight="1">
      <c r="A105" s="40"/>
      <c r="B105" s="41"/>
      <c r="C105" s="207" t="s">
        <v>272</v>
      </c>
      <c r="D105" s="207" t="s">
        <v>163</v>
      </c>
      <c r="E105" s="208" t="s">
        <v>235</v>
      </c>
      <c r="F105" s="209" t="s">
        <v>236</v>
      </c>
      <c r="G105" s="210" t="s">
        <v>166</v>
      </c>
      <c r="H105" s="211">
        <v>50.100000000000001</v>
      </c>
      <c r="I105" s="212"/>
      <c r="J105" s="213">
        <f>ROUND(I105*H105,2)</f>
        <v>0</v>
      </c>
      <c r="K105" s="209" t="s">
        <v>167</v>
      </c>
      <c r="L105" s="46"/>
      <c r="M105" s="214" t="s">
        <v>28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168</v>
      </c>
      <c r="AT105" s="218" t="s">
        <v>163</v>
      </c>
      <c r="AU105" s="218" t="s">
        <v>84</v>
      </c>
      <c r="AY105" s="19" t="s">
        <v>160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168</v>
      </c>
      <c r="BM105" s="218" t="s">
        <v>889</v>
      </c>
    </row>
    <row r="106" s="2" customFormat="1">
      <c r="A106" s="40"/>
      <c r="B106" s="41"/>
      <c r="C106" s="42"/>
      <c r="D106" s="220" t="s">
        <v>170</v>
      </c>
      <c r="E106" s="42"/>
      <c r="F106" s="221" t="s">
        <v>238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14" customFormat="1">
      <c r="A107" s="14"/>
      <c r="B107" s="238"/>
      <c r="C107" s="239"/>
      <c r="D107" s="225" t="s">
        <v>181</v>
      </c>
      <c r="E107" s="240" t="s">
        <v>28</v>
      </c>
      <c r="F107" s="241" t="s">
        <v>188</v>
      </c>
      <c r="G107" s="239"/>
      <c r="H107" s="240" t="s">
        <v>28</v>
      </c>
      <c r="I107" s="242"/>
      <c r="J107" s="239"/>
      <c r="K107" s="239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181</v>
      </c>
      <c r="AU107" s="247" t="s">
        <v>84</v>
      </c>
      <c r="AV107" s="14" t="s">
        <v>82</v>
      </c>
      <c r="AW107" s="14" t="s">
        <v>35</v>
      </c>
      <c r="AX107" s="14" t="s">
        <v>74</v>
      </c>
      <c r="AY107" s="247" t="s">
        <v>160</v>
      </c>
    </row>
    <row r="108" s="14" customFormat="1">
      <c r="A108" s="14"/>
      <c r="B108" s="238"/>
      <c r="C108" s="239"/>
      <c r="D108" s="225" t="s">
        <v>181</v>
      </c>
      <c r="E108" s="240" t="s">
        <v>28</v>
      </c>
      <c r="F108" s="241" t="s">
        <v>189</v>
      </c>
      <c r="G108" s="239"/>
      <c r="H108" s="240" t="s">
        <v>28</v>
      </c>
      <c r="I108" s="242"/>
      <c r="J108" s="239"/>
      <c r="K108" s="239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181</v>
      </c>
      <c r="AU108" s="247" t="s">
        <v>84</v>
      </c>
      <c r="AV108" s="14" t="s">
        <v>82</v>
      </c>
      <c r="AW108" s="14" t="s">
        <v>35</v>
      </c>
      <c r="AX108" s="14" t="s">
        <v>74</v>
      </c>
      <c r="AY108" s="247" t="s">
        <v>160</v>
      </c>
    </row>
    <row r="109" s="13" customFormat="1">
      <c r="A109" s="13"/>
      <c r="B109" s="227"/>
      <c r="C109" s="228"/>
      <c r="D109" s="225" t="s">
        <v>181</v>
      </c>
      <c r="E109" s="229" t="s">
        <v>28</v>
      </c>
      <c r="F109" s="230" t="s">
        <v>879</v>
      </c>
      <c r="G109" s="228"/>
      <c r="H109" s="231">
        <v>37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181</v>
      </c>
      <c r="AU109" s="237" t="s">
        <v>84</v>
      </c>
      <c r="AV109" s="13" t="s">
        <v>84</v>
      </c>
      <c r="AW109" s="13" t="s">
        <v>35</v>
      </c>
      <c r="AX109" s="13" t="s">
        <v>74</v>
      </c>
      <c r="AY109" s="237" t="s">
        <v>160</v>
      </c>
    </row>
    <row r="110" s="13" customFormat="1">
      <c r="A110" s="13"/>
      <c r="B110" s="227"/>
      <c r="C110" s="228"/>
      <c r="D110" s="225" t="s">
        <v>181</v>
      </c>
      <c r="E110" s="229" t="s">
        <v>28</v>
      </c>
      <c r="F110" s="230" t="s">
        <v>890</v>
      </c>
      <c r="G110" s="228"/>
      <c r="H110" s="231">
        <v>13.1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181</v>
      </c>
      <c r="AU110" s="237" t="s">
        <v>84</v>
      </c>
      <c r="AV110" s="13" t="s">
        <v>84</v>
      </c>
      <c r="AW110" s="13" t="s">
        <v>35</v>
      </c>
      <c r="AX110" s="13" t="s">
        <v>74</v>
      </c>
      <c r="AY110" s="237" t="s">
        <v>160</v>
      </c>
    </row>
    <row r="111" s="15" customFormat="1">
      <c r="A111" s="15"/>
      <c r="B111" s="248"/>
      <c r="C111" s="249"/>
      <c r="D111" s="225" t="s">
        <v>181</v>
      </c>
      <c r="E111" s="250" t="s">
        <v>693</v>
      </c>
      <c r="F111" s="251" t="s">
        <v>233</v>
      </c>
      <c r="G111" s="249"/>
      <c r="H111" s="252">
        <v>50.100000000000001</v>
      </c>
      <c r="I111" s="253"/>
      <c r="J111" s="249"/>
      <c r="K111" s="249"/>
      <c r="L111" s="254"/>
      <c r="M111" s="255"/>
      <c r="N111" s="256"/>
      <c r="O111" s="256"/>
      <c r="P111" s="256"/>
      <c r="Q111" s="256"/>
      <c r="R111" s="256"/>
      <c r="S111" s="256"/>
      <c r="T111" s="25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8" t="s">
        <v>181</v>
      </c>
      <c r="AU111" s="258" t="s">
        <v>84</v>
      </c>
      <c r="AV111" s="15" t="s">
        <v>168</v>
      </c>
      <c r="AW111" s="15" t="s">
        <v>35</v>
      </c>
      <c r="AX111" s="15" t="s">
        <v>82</v>
      </c>
      <c r="AY111" s="258" t="s">
        <v>160</v>
      </c>
    </row>
    <row r="112" s="12" customFormat="1" ht="22.8" customHeight="1">
      <c r="A112" s="12"/>
      <c r="B112" s="191"/>
      <c r="C112" s="192"/>
      <c r="D112" s="193" t="s">
        <v>73</v>
      </c>
      <c r="E112" s="205" t="s">
        <v>272</v>
      </c>
      <c r="F112" s="205" t="s">
        <v>273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SUM(P113:P128)</f>
        <v>0</v>
      </c>
      <c r="Q112" s="199"/>
      <c r="R112" s="200">
        <f>SUM(R113:R128)</f>
        <v>40.590799999999994</v>
      </c>
      <c r="S112" s="199"/>
      <c r="T112" s="201">
        <f>SUM(T113:T128)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82</v>
      </c>
      <c r="AT112" s="203" t="s">
        <v>73</v>
      </c>
      <c r="AU112" s="203" t="s">
        <v>82</v>
      </c>
      <c r="AY112" s="202" t="s">
        <v>160</v>
      </c>
      <c r="BK112" s="204">
        <f>SUM(BK113:BK128)</f>
        <v>0</v>
      </c>
    </row>
    <row r="113" s="2" customFormat="1" ht="33" customHeight="1">
      <c r="A113" s="40"/>
      <c r="B113" s="41"/>
      <c r="C113" s="207" t="s">
        <v>715</v>
      </c>
      <c r="D113" s="207" t="s">
        <v>163</v>
      </c>
      <c r="E113" s="208" t="s">
        <v>275</v>
      </c>
      <c r="F113" s="209" t="s">
        <v>276</v>
      </c>
      <c r="G113" s="210" t="s">
        <v>166</v>
      </c>
      <c r="H113" s="211">
        <v>37</v>
      </c>
      <c r="I113" s="212"/>
      <c r="J113" s="213">
        <f>ROUND(I113*H113,2)</f>
        <v>0</v>
      </c>
      <c r="K113" s="209" t="s">
        <v>28</v>
      </c>
      <c r="L113" s="46"/>
      <c r="M113" s="214" t="s">
        <v>28</v>
      </c>
      <c r="N113" s="215" t="s">
        <v>45</v>
      </c>
      <c r="O113" s="86"/>
      <c r="P113" s="216">
        <f>O113*H113</f>
        <v>0</v>
      </c>
      <c r="Q113" s="216">
        <v>0.34499999999999997</v>
      </c>
      <c r="R113" s="216">
        <f>Q113*H113</f>
        <v>12.764999999999999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168</v>
      </c>
      <c r="AT113" s="218" t="s">
        <v>163</v>
      </c>
      <c r="AU113" s="218" t="s">
        <v>84</v>
      </c>
      <c r="AY113" s="19" t="s">
        <v>160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168</v>
      </c>
      <c r="BM113" s="218" t="s">
        <v>891</v>
      </c>
    </row>
    <row r="114" s="14" customFormat="1">
      <c r="A114" s="14"/>
      <c r="B114" s="238"/>
      <c r="C114" s="239"/>
      <c r="D114" s="225" t="s">
        <v>181</v>
      </c>
      <c r="E114" s="240" t="s">
        <v>28</v>
      </c>
      <c r="F114" s="241" t="s">
        <v>188</v>
      </c>
      <c r="G114" s="239"/>
      <c r="H114" s="240" t="s">
        <v>28</v>
      </c>
      <c r="I114" s="242"/>
      <c r="J114" s="239"/>
      <c r="K114" s="239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181</v>
      </c>
      <c r="AU114" s="247" t="s">
        <v>84</v>
      </c>
      <c r="AV114" s="14" t="s">
        <v>82</v>
      </c>
      <c r="AW114" s="14" t="s">
        <v>35</v>
      </c>
      <c r="AX114" s="14" t="s">
        <v>74</v>
      </c>
      <c r="AY114" s="247" t="s">
        <v>160</v>
      </c>
    </row>
    <row r="115" s="14" customFormat="1">
      <c r="A115" s="14"/>
      <c r="B115" s="238"/>
      <c r="C115" s="239"/>
      <c r="D115" s="225" t="s">
        <v>181</v>
      </c>
      <c r="E115" s="240" t="s">
        <v>28</v>
      </c>
      <c r="F115" s="241" t="s">
        <v>189</v>
      </c>
      <c r="G115" s="239"/>
      <c r="H115" s="240" t="s">
        <v>28</v>
      </c>
      <c r="I115" s="242"/>
      <c r="J115" s="239"/>
      <c r="K115" s="239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181</v>
      </c>
      <c r="AU115" s="247" t="s">
        <v>84</v>
      </c>
      <c r="AV115" s="14" t="s">
        <v>82</v>
      </c>
      <c r="AW115" s="14" t="s">
        <v>35</v>
      </c>
      <c r="AX115" s="14" t="s">
        <v>74</v>
      </c>
      <c r="AY115" s="247" t="s">
        <v>160</v>
      </c>
    </row>
    <row r="116" s="13" customFormat="1">
      <c r="A116" s="13"/>
      <c r="B116" s="227"/>
      <c r="C116" s="228"/>
      <c r="D116" s="225" t="s">
        <v>181</v>
      </c>
      <c r="E116" s="229" t="s">
        <v>582</v>
      </c>
      <c r="F116" s="230" t="s">
        <v>879</v>
      </c>
      <c r="G116" s="228"/>
      <c r="H116" s="231">
        <v>37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181</v>
      </c>
      <c r="AU116" s="237" t="s">
        <v>84</v>
      </c>
      <c r="AV116" s="13" t="s">
        <v>84</v>
      </c>
      <c r="AW116" s="13" t="s">
        <v>35</v>
      </c>
      <c r="AX116" s="13" t="s">
        <v>82</v>
      </c>
      <c r="AY116" s="237" t="s">
        <v>160</v>
      </c>
    </row>
    <row r="117" s="2" customFormat="1" ht="33" customHeight="1">
      <c r="A117" s="40"/>
      <c r="B117" s="41"/>
      <c r="C117" s="207" t="s">
        <v>720</v>
      </c>
      <c r="D117" s="207" t="s">
        <v>163</v>
      </c>
      <c r="E117" s="208" t="s">
        <v>722</v>
      </c>
      <c r="F117" s="209" t="s">
        <v>723</v>
      </c>
      <c r="G117" s="210" t="s">
        <v>166</v>
      </c>
      <c r="H117" s="211">
        <v>50.100000000000001</v>
      </c>
      <c r="I117" s="212"/>
      <c r="J117" s="213">
        <f>ROUND(I117*H117,2)</f>
        <v>0</v>
      </c>
      <c r="K117" s="209" t="s">
        <v>28</v>
      </c>
      <c r="L117" s="46"/>
      <c r="M117" s="214" t="s">
        <v>28</v>
      </c>
      <c r="N117" s="215" t="s">
        <v>45</v>
      </c>
      <c r="O117" s="86"/>
      <c r="P117" s="216">
        <f>O117*H117</f>
        <v>0</v>
      </c>
      <c r="Q117" s="216">
        <v>0.34499999999999997</v>
      </c>
      <c r="R117" s="216">
        <f>Q117*H117</f>
        <v>17.284499999999998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168</v>
      </c>
      <c r="AT117" s="218" t="s">
        <v>163</v>
      </c>
      <c r="AU117" s="218" t="s">
        <v>84</v>
      </c>
      <c r="AY117" s="19" t="s">
        <v>160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82</v>
      </c>
      <c r="BK117" s="219">
        <f>ROUND(I117*H117,2)</f>
        <v>0</v>
      </c>
      <c r="BL117" s="19" t="s">
        <v>168</v>
      </c>
      <c r="BM117" s="218" t="s">
        <v>892</v>
      </c>
    </row>
    <row r="118" s="13" customFormat="1">
      <c r="A118" s="13"/>
      <c r="B118" s="227"/>
      <c r="C118" s="228"/>
      <c r="D118" s="225" t="s">
        <v>181</v>
      </c>
      <c r="E118" s="229" t="s">
        <v>28</v>
      </c>
      <c r="F118" s="230" t="s">
        <v>693</v>
      </c>
      <c r="G118" s="228"/>
      <c r="H118" s="231">
        <v>50.100000000000001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181</v>
      </c>
      <c r="AU118" s="237" t="s">
        <v>84</v>
      </c>
      <c r="AV118" s="13" t="s">
        <v>84</v>
      </c>
      <c r="AW118" s="13" t="s">
        <v>35</v>
      </c>
      <c r="AX118" s="13" t="s">
        <v>82</v>
      </c>
      <c r="AY118" s="237" t="s">
        <v>160</v>
      </c>
    </row>
    <row r="119" s="2" customFormat="1" ht="24.15" customHeight="1">
      <c r="A119" s="40"/>
      <c r="B119" s="41"/>
      <c r="C119" s="207" t="s">
        <v>261</v>
      </c>
      <c r="D119" s="207" t="s">
        <v>163</v>
      </c>
      <c r="E119" s="208" t="s">
        <v>297</v>
      </c>
      <c r="F119" s="209" t="s">
        <v>298</v>
      </c>
      <c r="G119" s="210" t="s">
        <v>196</v>
      </c>
      <c r="H119" s="211">
        <v>4.0609999999999999</v>
      </c>
      <c r="I119" s="212"/>
      <c r="J119" s="213">
        <f>ROUND(I119*H119,2)</f>
        <v>0</v>
      </c>
      <c r="K119" s="209" t="s">
        <v>167</v>
      </c>
      <c r="L119" s="46"/>
      <c r="M119" s="214" t="s">
        <v>28</v>
      </c>
      <c r="N119" s="215" t="s">
        <v>45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168</v>
      </c>
      <c r="AT119" s="218" t="s">
        <v>163</v>
      </c>
      <c r="AU119" s="218" t="s">
        <v>84</v>
      </c>
      <c r="AY119" s="19" t="s">
        <v>160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82</v>
      </c>
      <c r="BK119" s="219">
        <f>ROUND(I119*H119,2)</f>
        <v>0</v>
      </c>
      <c r="BL119" s="19" t="s">
        <v>168</v>
      </c>
      <c r="BM119" s="218" t="s">
        <v>893</v>
      </c>
    </row>
    <row r="120" s="2" customFormat="1">
      <c r="A120" s="40"/>
      <c r="B120" s="41"/>
      <c r="C120" s="42"/>
      <c r="D120" s="220" t="s">
        <v>170</v>
      </c>
      <c r="E120" s="42"/>
      <c r="F120" s="221" t="s">
        <v>300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14" customFormat="1">
      <c r="A121" s="14"/>
      <c r="B121" s="238"/>
      <c r="C121" s="239"/>
      <c r="D121" s="225" t="s">
        <v>181</v>
      </c>
      <c r="E121" s="240" t="s">
        <v>28</v>
      </c>
      <c r="F121" s="241" t="s">
        <v>188</v>
      </c>
      <c r="G121" s="239"/>
      <c r="H121" s="240" t="s">
        <v>28</v>
      </c>
      <c r="I121" s="242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181</v>
      </c>
      <c r="AU121" s="247" t="s">
        <v>84</v>
      </c>
      <c r="AV121" s="14" t="s">
        <v>82</v>
      </c>
      <c r="AW121" s="14" t="s">
        <v>35</v>
      </c>
      <c r="AX121" s="14" t="s">
        <v>74</v>
      </c>
      <c r="AY121" s="247" t="s">
        <v>160</v>
      </c>
    </row>
    <row r="122" s="14" customFormat="1">
      <c r="A122" s="14"/>
      <c r="B122" s="238"/>
      <c r="C122" s="239"/>
      <c r="D122" s="225" t="s">
        <v>181</v>
      </c>
      <c r="E122" s="240" t="s">
        <v>28</v>
      </c>
      <c r="F122" s="241" t="s">
        <v>189</v>
      </c>
      <c r="G122" s="239"/>
      <c r="H122" s="240" t="s">
        <v>28</v>
      </c>
      <c r="I122" s="242"/>
      <c r="J122" s="239"/>
      <c r="K122" s="239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181</v>
      </c>
      <c r="AU122" s="247" t="s">
        <v>84</v>
      </c>
      <c r="AV122" s="14" t="s">
        <v>82</v>
      </c>
      <c r="AW122" s="14" t="s">
        <v>35</v>
      </c>
      <c r="AX122" s="14" t="s">
        <v>74</v>
      </c>
      <c r="AY122" s="247" t="s">
        <v>160</v>
      </c>
    </row>
    <row r="123" s="13" customFormat="1">
      <c r="A123" s="13"/>
      <c r="B123" s="227"/>
      <c r="C123" s="228"/>
      <c r="D123" s="225" t="s">
        <v>181</v>
      </c>
      <c r="E123" s="229" t="s">
        <v>303</v>
      </c>
      <c r="F123" s="230" t="s">
        <v>894</v>
      </c>
      <c r="G123" s="228"/>
      <c r="H123" s="231">
        <v>4.0609999999999999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181</v>
      </c>
      <c r="AU123" s="237" t="s">
        <v>84</v>
      </c>
      <c r="AV123" s="13" t="s">
        <v>84</v>
      </c>
      <c r="AW123" s="13" t="s">
        <v>35</v>
      </c>
      <c r="AX123" s="13" t="s">
        <v>82</v>
      </c>
      <c r="AY123" s="237" t="s">
        <v>160</v>
      </c>
    </row>
    <row r="124" s="2" customFormat="1" ht="78" customHeight="1">
      <c r="A124" s="40"/>
      <c r="B124" s="41"/>
      <c r="C124" s="207" t="s">
        <v>352</v>
      </c>
      <c r="D124" s="207" t="s">
        <v>163</v>
      </c>
      <c r="E124" s="208" t="s">
        <v>316</v>
      </c>
      <c r="F124" s="209" t="s">
        <v>317</v>
      </c>
      <c r="G124" s="210" t="s">
        <v>166</v>
      </c>
      <c r="H124" s="211">
        <v>37</v>
      </c>
      <c r="I124" s="212"/>
      <c r="J124" s="213">
        <f>ROUND(I124*H124,2)</f>
        <v>0</v>
      </c>
      <c r="K124" s="209" t="s">
        <v>167</v>
      </c>
      <c r="L124" s="46"/>
      <c r="M124" s="214" t="s">
        <v>28</v>
      </c>
      <c r="N124" s="215" t="s">
        <v>45</v>
      </c>
      <c r="O124" s="86"/>
      <c r="P124" s="216">
        <f>O124*H124</f>
        <v>0</v>
      </c>
      <c r="Q124" s="216">
        <v>0.10362</v>
      </c>
      <c r="R124" s="216">
        <f>Q124*H124</f>
        <v>3.8339400000000001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168</v>
      </c>
      <c r="AT124" s="218" t="s">
        <v>163</v>
      </c>
      <c r="AU124" s="218" t="s">
        <v>84</v>
      </c>
      <c r="AY124" s="19" t="s">
        <v>160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168</v>
      </c>
      <c r="BM124" s="218" t="s">
        <v>895</v>
      </c>
    </row>
    <row r="125" s="2" customFormat="1">
      <c r="A125" s="40"/>
      <c r="B125" s="41"/>
      <c r="C125" s="42"/>
      <c r="D125" s="220" t="s">
        <v>170</v>
      </c>
      <c r="E125" s="42"/>
      <c r="F125" s="221" t="s">
        <v>319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170</v>
      </c>
      <c r="AU125" s="19" t="s">
        <v>84</v>
      </c>
    </row>
    <row r="126" s="13" customFormat="1">
      <c r="A126" s="13"/>
      <c r="B126" s="227"/>
      <c r="C126" s="228"/>
      <c r="D126" s="225" t="s">
        <v>181</v>
      </c>
      <c r="E126" s="229" t="s">
        <v>28</v>
      </c>
      <c r="F126" s="230" t="s">
        <v>582</v>
      </c>
      <c r="G126" s="228"/>
      <c r="H126" s="231">
        <v>37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181</v>
      </c>
      <c r="AU126" s="237" t="s">
        <v>84</v>
      </c>
      <c r="AV126" s="13" t="s">
        <v>84</v>
      </c>
      <c r="AW126" s="13" t="s">
        <v>35</v>
      </c>
      <c r="AX126" s="13" t="s">
        <v>82</v>
      </c>
      <c r="AY126" s="237" t="s">
        <v>160</v>
      </c>
    </row>
    <row r="127" s="2" customFormat="1" ht="21.75" customHeight="1">
      <c r="A127" s="40"/>
      <c r="B127" s="41"/>
      <c r="C127" s="259" t="s">
        <v>206</v>
      </c>
      <c r="D127" s="259" t="s">
        <v>258</v>
      </c>
      <c r="E127" s="260" t="s">
        <v>321</v>
      </c>
      <c r="F127" s="261" t="s">
        <v>322</v>
      </c>
      <c r="G127" s="262" t="s">
        <v>166</v>
      </c>
      <c r="H127" s="263">
        <v>38.109999999999999</v>
      </c>
      <c r="I127" s="264"/>
      <c r="J127" s="265">
        <f>ROUND(I127*H127,2)</f>
        <v>0</v>
      </c>
      <c r="K127" s="261" t="s">
        <v>28</v>
      </c>
      <c r="L127" s="266"/>
      <c r="M127" s="267" t="s">
        <v>28</v>
      </c>
      <c r="N127" s="268" t="s">
        <v>45</v>
      </c>
      <c r="O127" s="86"/>
      <c r="P127" s="216">
        <f>O127*H127</f>
        <v>0</v>
      </c>
      <c r="Q127" s="216">
        <v>0.17599999999999999</v>
      </c>
      <c r="R127" s="216">
        <f>Q127*H127</f>
        <v>6.7073599999999995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261</v>
      </c>
      <c r="AT127" s="218" t="s">
        <v>258</v>
      </c>
      <c r="AU127" s="218" t="s">
        <v>84</v>
      </c>
      <c r="AY127" s="19" t="s">
        <v>160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82</v>
      </c>
      <c r="BK127" s="219">
        <f>ROUND(I127*H127,2)</f>
        <v>0</v>
      </c>
      <c r="BL127" s="19" t="s">
        <v>168</v>
      </c>
      <c r="BM127" s="218" t="s">
        <v>896</v>
      </c>
    </row>
    <row r="128" s="13" customFormat="1">
      <c r="A128" s="13"/>
      <c r="B128" s="227"/>
      <c r="C128" s="228"/>
      <c r="D128" s="225" t="s">
        <v>181</v>
      </c>
      <c r="E128" s="229" t="s">
        <v>28</v>
      </c>
      <c r="F128" s="230" t="s">
        <v>606</v>
      </c>
      <c r="G128" s="228"/>
      <c r="H128" s="231">
        <v>38.109999999999999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181</v>
      </c>
      <c r="AU128" s="237" t="s">
        <v>84</v>
      </c>
      <c r="AV128" s="13" t="s">
        <v>84</v>
      </c>
      <c r="AW128" s="13" t="s">
        <v>35</v>
      </c>
      <c r="AX128" s="13" t="s">
        <v>82</v>
      </c>
      <c r="AY128" s="237" t="s">
        <v>160</v>
      </c>
    </row>
    <row r="129" s="12" customFormat="1" ht="22.8" customHeight="1">
      <c r="A129" s="12"/>
      <c r="B129" s="191"/>
      <c r="C129" s="192"/>
      <c r="D129" s="193" t="s">
        <v>73</v>
      </c>
      <c r="E129" s="205" t="s">
        <v>162</v>
      </c>
      <c r="F129" s="205" t="s">
        <v>359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SUM(P130:P145)</f>
        <v>0</v>
      </c>
      <c r="Q129" s="199"/>
      <c r="R129" s="200">
        <f>SUM(R130:R145)</f>
        <v>9.1288453999999994</v>
      </c>
      <c r="S129" s="199"/>
      <c r="T129" s="201">
        <f>SUM(T130:T145)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82</v>
      </c>
      <c r="AT129" s="203" t="s">
        <v>73</v>
      </c>
      <c r="AU129" s="203" t="s">
        <v>82</v>
      </c>
      <c r="AY129" s="202" t="s">
        <v>160</v>
      </c>
      <c r="BK129" s="204">
        <f>SUM(BK130:BK145)</f>
        <v>0</v>
      </c>
    </row>
    <row r="130" s="2" customFormat="1" ht="49.05" customHeight="1">
      <c r="A130" s="40"/>
      <c r="B130" s="41"/>
      <c r="C130" s="207" t="s">
        <v>172</v>
      </c>
      <c r="D130" s="207" t="s">
        <v>163</v>
      </c>
      <c r="E130" s="208" t="s">
        <v>443</v>
      </c>
      <c r="F130" s="209" t="s">
        <v>444</v>
      </c>
      <c r="G130" s="210" t="s">
        <v>185</v>
      </c>
      <c r="H130" s="211">
        <v>26.199999999999999</v>
      </c>
      <c r="I130" s="212"/>
      <c r="J130" s="213">
        <f>ROUND(I130*H130,2)</f>
        <v>0</v>
      </c>
      <c r="K130" s="209" t="s">
        <v>167</v>
      </c>
      <c r="L130" s="46"/>
      <c r="M130" s="214" t="s">
        <v>28</v>
      </c>
      <c r="N130" s="215" t="s">
        <v>45</v>
      </c>
      <c r="O130" s="86"/>
      <c r="P130" s="216">
        <f>O130*H130</f>
        <v>0</v>
      </c>
      <c r="Q130" s="216">
        <v>0.15540000000000001</v>
      </c>
      <c r="R130" s="216">
        <f>Q130*H130</f>
        <v>4.0714800000000002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168</v>
      </c>
      <c r="AT130" s="218" t="s">
        <v>163</v>
      </c>
      <c r="AU130" s="218" t="s">
        <v>84</v>
      </c>
      <c r="AY130" s="19" t="s">
        <v>160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168</v>
      </c>
      <c r="BM130" s="218" t="s">
        <v>897</v>
      </c>
    </row>
    <row r="131" s="2" customFormat="1">
      <c r="A131" s="40"/>
      <c r="B131" s="41"/>
      <c r="C131" s="42"/>
      <c r="D131" s="220" t="s">
        <v>170</v>
      </c>
      <c r="E131" s="42"/>
      <c r="F131" s="221" t="s">
        <v>446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14" customFormat="1">
      <c r="A132" s="14"/>
      <c r="B132" s="238"/>
      <c r="C132" s="239"/>
      <c r="D132" s="225" t="s">
        <v>181</v>
      </c>
      <c r="E132" s="240" t="s">
        <v>28</v>
      </c>
      <c r="F132" s="241" t="s">
        <v>188</v>
      </c>
      <c r="G132" s="239"/>
      <c r="H132" s="240" t="s">
        <v>28</v>
      </c>
      <c r="I132" s="242"/>
      <c r="J132" s="239"/>
      <c r="K132" s="239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181</v>
      </c>
      <c r="AU132" s="247" t="s">
        <v>84</v>
      </c>
      <c r="AV132" s="14" t="s">
        <v>82</v>
      </c>
      <c r="AW132" s="14" t="s">
        <v>35</v>
      </c>
      <c r="AX132" s="14" t="s">
        <v>74</v>
      </c>
      <c r="AY132" s="247" t="s">
        <v>160</v>
      </c>
    </row>
    <row r="133" s="14" customFormat="1">
      <c r="A133" s="14"/>
      <c r="B133" s="238"/>
      <c r="C133" s="239"/>
      <c r="D133" s="225" t="s">
        <v>181</v>
      </c>
      <c r="E133" s="240" t="s">
        <v>28</v>
      </c>
      <c r="F133" s="241" t="s">
        <v>189</v>
      </c>
      <c r="G133" s="239"/>
      <c r="H133" s="240" t="s">
        <v>28</v>
      </c>
      <c r="I133" s="242"/>
      <c r="J133" s="239"/>
      <c r="K133" s="239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181</v>
      </c>
      <c r="AU133" s="247" t="s">
        <v>84</v>
      </c>
      <c r="AV133" s="14" t="s">
        <v>82</v>
      </c>
      <c r="AW133" s="14" t="s">
        <v>35</v>
      </c>
      <c r="AX133" s="14" t="s">
        <v>74</v>
      </c>
      <c r="AY133" s="247" t="s">
        <v>160</v>
      </c>
    </row>
    <row r="134" s="13" customFormat="1">
      <c r="A134" s="13"/>
      <c r="B134" s="227"/>
      <c r="C134" s="228"/>
      <c r="D134" s="225" t="s">
        <v>181</v>
      </c>
      <c r="E134" s="229" t="s">
        <v>114</v>
      </c>
      <c r="F134" s="230" t="s">
        <v>898</v>
      </c>
      <c r="G134" s="228"/>
      <c r="H134" s="231">
        <v>26.199999999999999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181</v>
      </c>
      <c r="AU134" s="237" t="s">
        <v>84</v>
      </c>
      <c r="AV134" s="13" t="s">
        <v>84</v>
      </c>
      <c r="AW134" s="13" t="s">
        <v>35</v>
      </c>
      <c r="AX134" s="13" t="s">
        <v>82</v>
      </c>
      <c r="AY134" s="237" t="s">
        <v>160</v>
      </c>
    </row>
    <row r="135" s="2" customFormat="1" ht="24.15" customHeight="1">
      <c r="A135" s="40"/>
      <c r="B135" s="41"/>
      <c r="C135" s="259" t="s">
        <v>8</v>
      </c>
      <c r="D135" s="259" t="s">
        <v>258</v>
      </c>
      <c r="E135" s="260" t="s">
        <v>449</v>
      </c>
      <c r="F135" s="261" t="s">
        <v>450</v>
      </c>
      <c r="G135" s="262" t="s">
        <v>185</v>
      </c>
      <c r="H135" s="263">
        <v>4</v>
      </c>
      <c r="I135" s="264"/>
      <c r="J135" s="265">
        <f>ROUND(I135*H135,2)</f>
        <v>0</v>
      </c>
      <c r="K135" s="261" t="s">
        <v>167</v>
      </c>
      <c r="L135" s="266"/>
      <c r="M135" s="267" t="s">
        <v>28</v>
      </c>
      <c r="N135" s="268" t="s">
        <v>45</v>
      </c>
      <c r="O135" s="86"/>
      <c r="P135" s="216">
        <f>O135*H135</f>
        <v>0</v>
      </c>
      <c r="Q135" s="216">
        <v>0.065670000000000006</v>
      </c>
      <c r="R135" s="216">
        <f>Q135*H135</f>
        <v>0.26268000000000002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261</v>
      </c>
      <c r="AT135" s="218" t="s">
        <v>258</v>
      </c>
      <c r="AU135" s="218" t="s">
        <v>84</v>
      </c>
      <c r="AY135" s="19" t="s">
        <v>160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82</v>
      </c>
      <c r="BK135" s="219">
        <f>ROUND(I135*H135,2)</f>
        <v>0</v>
      </c>
      <c r="BL135" s="19" t="s">
        <v>168</v>
      </c>
      <c r="BM135" s="218" t="s">
        <v>899</v>
      </c>
    </row>
    <row r="136" s="14" customFormat="1">
      <c r="A136" s="14"/>
      <c r="B136" s="238"/>
      <c r="C136" s="239"/>
      <c r="D136" s="225" t="s">
        <v>181</v>
      </c>
      <c r="E136" s="240" t="s">
        <v>28</v>
      </c>
      <c r="F136" s="241" t="s">
        <v>188</v>
      </c>
      <c r="G136" s="239"/>
      <c r="H136" s="240" t="s">
        <v>28</v>
      </c>
      <c r="I136" s="242"/>
      <c r="J136" s="239"/>
      <c r="K136" s="239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181</v>
      </c>
      <c r="AU136" s="247" t="s">
        <v>84</v>
      </c>
      <c r="AV136" s="14" t="s">
        <v>82</v>
      </c>
      <c r="AW136" s="14" t="s">
        <v>35</v>
      </c>
      <c r="AX136" s="14" t="s">
        <v>74</v>
      </c>
      <c r="AY136" s="247" t="s">
        <v>160</v>
      </c>
    </row>
    <row r="137" s="14" customFormat="1">
      <c r="A137" s="14"/>
      <c r="B137" s="238"/>
      <c r="C137" s="239"/>
      <c r="D137" s="225" t="s">
        <v>181</v>
      </c>
      <c r="E137" s="240" t="s">
        <v>28</v>
      </c>
      <c r="F137" s="241" t="s">
        <v>189</v>
      </c>
      <c r="G137" s="239"/>
      <c r="H137" s="240" t="s">
        <v>28</v>
      </c>
      <c r="I137" s="242"/>
      <c r="J137" s="239"/>
      <c r="K137" s="239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181</v>
      </c>
      <c r="AU137" s="247" t="s">
        <v>84</v>
      </c>
      <c r="AV137" s="14" t="s">
        <v>82</v>
      </c>
      <c r="AW137" s="14" t="s">
        <v>35</v>
      </c>
      <c r="AX137" s="14" t="s">
        <v>74</v>
      </c>
      <c r="AY137" s="247" t="s">
        <v>160</v>
      </c>
    </row>
    <row r="138" s="13" customFormat="1">
      <c r="A138" s="13"/>
      <c r="B138" s="227"/>
      <c r="C138" s="228"/>
      <c r="D138" s="225" t="s">
        <v>181</v>
      </c>
      <c r="E138" s="229" t="s">
        <v>116</v>
      </c>
      <c r="F138" s="230" t="s">
        <v>652</v>
      </c>
      <c r="G138" s="228"/>
      <c r="H138" s="231">
        <v>4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181</v>
      </c>
      <c r="AU138" s="237" t="s">
        <v>84</v>
      </c>
      <c r="AV138" s="13" t="s">
        <v>84</v>
      </c>
      <c r="AW138" s="13" t="s">
        <v>35</v>
      </c>
      <c r="AX138" s="13" t="s">
        <v>82</v>
      </c>
      <c r="AY138" s="237" t="s">
        <v>160</v>
      </c>
    </row>
    <row r="139" s="2" customFormat="1" ht="16.5" customHeight="1">
      <c r="A139" s="40"/>
      <c r="B139" s="41"/>
      <c r="C139" s="259" t="s">
        <v>192</v>
      </c>
      <c r="D139" s="259" t="s">
        <v>258</v>
      </c>
      <c r="E139" s="260" t="s">
        <v>459</v>
      </c>
      <c r="F139" s="261" t="s">
        <v>460</v>
      </c>
      <c r="G139" s="262" t="s">
        <v>185</v>
      </c>
      <c r="H139" s="263">
        <v>22.986000000000001</v>
      </c>
      <c r="I139" s="264"/>
      <c r="J139" s="265">
        <f>ROUND(I139*H139,2)</f>
        <v>0</v>
      </c>
      <c r="K139" s="261" t="s">
        <v>167</v>
      </c>
      <c r="L139" s="266"/>
      <c r="M139" s="267" t="s">
        <v>28</v>
      </c>
      <c r="N139" s="268" t="s">
        <v>45</v>
      </c>
      <c r="O139" s="86"/>
      <c r="P139" s="216">
        <f>O139*H139</f>
        <v>0</v>
      </c>
      <c r="Q139" s="216">
        <v>0.080000000000000002</v>
      </c>
      <c r="R139" s="216">
        <f>Q139*H139</f>
        <v>1.8388800000000001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261</v>
      </c>
      <c r="AT139" s="218" t="s">
        <v>258</v>
      </c>
      <c r="AU139" s="218" t="s">
        <v>84</v>
      </c>
      <c r="AY139" s="19" t="s">
        <v>160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82</v>
      </c>
      <c r="BK139" s="219">
        <f>ROUND(I139*H139,2)</f>
        <v>0</v>
      </c>
      <c r="BL139" s="19" t="s">
        <v>168</v>
      </c>
      <c r="BM139" s="218" t="s">
        <v>900</v>
      </c>
    </row>
    <row r="140" s="13" customFormat="1">
      <c r="A140" s="13"/>
      <c r="B140" s="227"/>
      <c r="C140" s="228"/>
      <c r="D140" s="225" t="s">
        <v>181</v>
      </c>
      <c r="E140" s="229" t="s">
        <v>28</v>
      </c>
      <c r="F140" s="230" t="s">
        <v>462</v>
      </c>
      <c r="G140" s="228"/>
      <c r="H140" s="231">
        <v>26.986000000000001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181</v>
      </c>
      <c r="AU140" s="237" t="s">
        <v>84</v>
      </c>
      <c r="AV140" s="13" t="s">
        <v>84</v>
      </c>
      <c r="AW140" s="13" t="s">
        <v>35</v>
      </c>
      <c r="AX140" s="13" t="s">
        <v>74</v>
      </c>
      <c r="AY140" s="237" t="s">
        <v>160</v>
      </c>
    </row>
    <row r="141" s="13" customFormat="1">
      <c r="A141" s="13"/>
      <c r="B141" s="227"/>
      <c r="C141" s="228"/>
      <c r="D141" s="225" t="s">
        <v>181</v>
      </c>
      <c r="E141" s="229" t="s">
        <v>28</v>
      </c>
      <c r="F141" s="230" t="s">
        <v>463</v>
      </c>
      <c r="G141" s="228"/>
      <c r="H141" s="231">
        <v>-4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181</v>
      </c>
      <c r="AU141" s="237" t="s">
        <v>84</v>
      </c>
      <c r="AV141" s="13" t="s">
        <v>84</v>
      </c>
      <c r="AW141" s="13" t="s">
        <v>35</v>
      </c>
      <c r="AX141" s="13" t="s">
        <v>74</v>
      </c>
      <c r="AY141" s="237" t="s">
        <v>160</v>
      </c>
    </row>
    <row r="142" s="15" customFormat="1">
      <c r="A142" s="15"/>
      <c r="B142" s="248"/>
      <c r="C142" s="249"/>
      <c r="D142" s="225" t="s">
        <v>181</v>
      </c>
      <c r="E142" s="250" t="s">
        <v>28</v>
      </c>
      <c r="F142" s="251" t="s">
        <v>233</v>
      </c>
      <c r="G142" s="249"/>
      <c r="H142" s="252">
        <v>22.986000000000001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181</v>
      </c>
      <c r="AU142" s="258" t="s">
        <v>84</v>
      </c>
      <c r="AV142" s="15" t="s">
        <v>168</v>
      </c>
      <c r="AW142" s="15" t="s">
        <v>35</v>
      </c>
      <c r="AX142" s="15" t="s">
        <v>82</v>
      </c>
      <c r="AY142" s="258" t="s">
        <v>160</v>
      </c>
    </row>
    <row r="143" s="2" customFormat="1" ht="24.15" customHeight="1">
      <c r="A143" s="40"/>
      <c r="B143" s="41"/>
      <c r="C143" s="207" t="s">
        <v>222</v>
      </c>
      <c r="D143" s="207" t="s">
        <v>163</v>
      </c>
      <c r="E143" s="208" t="s">
        <v>476</v>
      </c>
      <c r="F143" s="209" t="s">
        <v>477</v>
      </c>
      <c r="G143" s="210" t="s">
        <v>196</v>
      </c>
      <c r="H143" s="211">
        <v>1.3100000000000001</v>
      </c>
      <c r="I143" s="212"/>
      <c r="J143" s="213">
        <f>ROUND(I143*H143,2)</f>
        <v>0</v>
      </c>
      <c r="K143" s="209" t="s">
        <v>167</v>
      </c>
      <c r="L143" s="46"/>
      <c r="M143" s="214" t="s">
        <v>28</v>
      </c>
      <c r="N143" s="215" t="s">
        <v>45</v>
      </c>
      <c r="O143" s="86"/>
      <c r="P143" s="216">
        <f>O143*H143</f>
        <v>0</v>
      </c>
      <c r="Q143" s="216">
        <v>2.2563399999999998</v>
      </c>
      <c r="R143" s="216">
        <f>Q143*H143</f>
        <v>2.9558054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168</v>
      </c>
      <c r="AT143" s="218" t="s">
        <v>163</v>
      </c>
      <c r="AU143" s="218" t="s">
        <v>84</v>
      </c>
      <c r="AY143" s="19" t="s">
        <v>160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168</v>
      </c>
      <c r="BM143" s="218" t="s">
        <v>901</v>
      </c>
    </row>
    <row r="144" s="2" customFormat="1">
      <c r="A144" s="40"/>
      <c r="B144" s="41"/>
      <c r="C144" s="42"/>
      <c r="D144" s="220" t="s">
        <v>170</v>
      </c>
      <c r="E144" s="42"/>
      <c r="F144" s="221" t="s">
        <v>479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170</v>
      </c>
      <c r="AU144" s="19" t="s">
        <v>84</v>
      </c>
    </row>
    <row r="145" s="13" customFormat="1">
      <c r="A145" s="13"/>
      <c r="B145" s="227"/>
      <c r="C145" s="228"/>
      <c r="D145" s="225" t="s">
        <v>181</v>
      </c>
      <c r="E145" s="229" t="s">
        <v>28</v>
      </c>
      <c r="F145" s="230" t="s">
        <v>481</v>
      </c>
      <c r="G145" s="228"/>
      <c r="H145" s="231">
        <v>1.3100000000000001</v>
      </c>
      <c r="I145" s="232"/>
      <c r="J145" s="228"/>
      <c r="K145" s="228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181</v>
      </c>
      <c r="AU145" s="237" t="s">
        <v>84</v>
      </c>
      <c r="AV145" s="13" t="s">
        <v>84</v>
      </c>
      <c r="AW145" s="13" t="s">
        <v>35</v>
      </c>
      <c r="AX145" s="13" t="s">
        <v>82</v>
      </c>
      <c r="AY145" s="237" t="s">
        <v>160</v>
      </c>
    </row>
    <row r="146" s="12" customFormat="1" ht="22.8" customHeight="1">
      <c r="A146" s="12"/>
      <c r="B146" s="191"/>
      <c r="C146" s="192"/>
      <c r="D146" s="193" t="s">
        <v>73</v>
      </c>
      <c r="E146" s="205" t="s">
        <v>566</v>
      </c>
      <c r="F146" s="205" t="s">
        <v>567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SUM(P147:P148)</f>
        <v>0</v>
      </c>
      <c r="Q146" s="199"/>
      <c r="R146" s="200">
        <f>SUM(R147:R148)</f>
        <v>0</v>
      </c>
      <c r="S146" s="199"/>
      <c r="T146" s="201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82</v>
      </c>
      <c r="AT146" s="203" t="s">
        <v>73</v>
      </c>
      <c r="AU146" s="203" t="s">
        <v>82</v>
      </c>
      <c r="AY146" s="202" t="s">
        <v>160</v>
      </c>
      <c r="BK146" s="204">
        <f>SUM(BK147:BK148)</f>
        <v>0</v>
      </c>
    </row>
    <row r="147" s="2" customFormat="1" ht="37.8" customHeight="1">
      <c r="A147" s="40"/>
      <c r="B147" s="41"/>
      <c r="C147" s="207" t="s">
        <v>227</v>
      </c>
      <c r="D147" s="207" t="s">
        <v>163</v>
      </c>
      <c r="E147" s="208" t="s">
        <v>685</v>
      </c>
      <c r="F147" s="209" t="s">
        <v>686</v>
      </c>
      <c r="G147" s="210" t="s">
        <v>218</v>
      </c>
      <c r="H147" s="211">
        <v>49.719999999999999</v>
      </c>
      <c r="I147" s="212"/>
      <c r="J147" s="213">
        <f>ROUND(I147*H147,2)</f>
        <v>0</v>
      </c>
      <c r="K147" s="209" t="s">
        <v>167</v>
      </c>
      <c r="L147" s="46"/>
      <c r="M147" s="214" t="s">
        <v>28</v>
      </c>
      <c r="N147" s="215" t="s">
        <v>45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168</v>
      </c>
      <c r="AT147" s="218" t="s">
        <v>163</v>
      </c>
      <c r="AU147" s="218" t="s">
        <v>84</v>
      </c>
      <c r="AY147" s="19" t="s">
        <v>160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82</v>
      </c>
      <c r="BK147" s="219">
        <f>ROUND(I147*H147,2)</f>
        <v>0</v>
      </c>
      <c r="BL147" s="19" t="s">
        <v>168</v>
      </c>
      <c r="BM147" s="218" t="s">
        <v>902</v>
      </c>
    </row>
    <row r="148" s="2" customFormat="1">
      <c r="A148" s="40"/>
      <c r="B148" s="41"/>
      <c r="C148" s="42"/>
      <c r="D148" s="220" t="s">
        <v>170</v>
      </c>
      <c r="E148" s="42"/>
      <c r="F148" s="221" t="s">
        <v>688</v>
      </c>
      <c r="G148" s="42"/>
      <c r="H148" s="42"/>
      <c r="I148" s="222"/>
      <c r="J148" s="42"/>
      <c r="K148" s="42"/>
      <c r="L148" s="46"/>
      <c r="M148" s="269"/>
      <c r="N148" s="270"/>
      <c r="O148" s="271"/>
      <c r="P148" s="271"/>
      <c r="Q148" s="271"/>
      <c r="R148" s="271"/>
      <c r="S148" s="271"/>
      <c r="T148" s="272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rkH28KQLmKy3Ilok9RS3U63EA8YcJ3Xe4K7/reU2TS/UnavaacUpt6Unaj2+id2gMNTDy3tZkTRC01+9B++aqQ==" hashValue="llZlQ6UE34sT9xYxwKLGR9MYKL7R4MJnmXTfWqk1sODgtgdkhzzag718iojpbp7fG+cpe4rg+UhsxVvSA04ZFA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22252207"/>
    <hyperlink ref="F95" r:id="rId2" display="https://podminky.urs.cz/item/CS_URS_2025_01/162651111"/>
    <hyperlink ref="F100" r:id="rId3" display="https://podminky.urs.cz/item/CS_URS_2025_01/171201R231"/>
    <hyperlink ref="F103" r:id="rId4" display="https://podminky.urs.cz/item/CS_URS_2025_01/171251201"/>
    <hyperlink ref="F106" r:id="rId5" display="https://podminky.urs.cz/item/CS_URS_2025_01/181951112"/>
    <hyperlink ref="F120" r:id="rId6" display="https://podminky.urs.cz/item/CS_URS_2025_01/569903311"/>
    <hyperlink ref="F125" r:id="rId7" display="https://podminky.urs.cz/item/CS_URS_2025_01/596212210"/>
    <hyperlink ref="F131" r:id="rId8" display="https://podminky.urs.cz/item/CS_URS_2025_01/916131213"/>
    <hyperlink ref="F144" r:id="rId9" display="https://podminky.urs.cz/item/CS_URS_2025_01/916991121"/>
    <hyperlink ref="F148" r:id="rId10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  <c r="AZ2" s="130" t="s">
        <v>903</v>
      </c>
      <c r="BA2" s="130" t="s">
        <v>903</v>
      </c>
      <c r="BB2" s="130" t="s">
        <v>28</v>
      </c>
      <c r="BC2" s="130" t="s">
        <v>904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905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ROUND((SUM(BE84:BE131)),  2)</f>
        <v>0</v>
      </c>
      <c r="G33" s="40"/>
      <c r="H33" s="40"/>
      <c r="I33" s="151">
        <v>0.20999999999999999</v>
      </c>
      <c r="J33" s="150">
        <f>ROUND(((SUM(BE84:BE131))*I33),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ROUND((SUM(BF84:BF131)),  2)</f>
        <v>0</v>
      </c>
      <c r="G34" s="40"/>
      <c r="H34" s="40"/>
      <c r="I34" s="151">
        <v>0.12</v>
      </c>
      <c r="J34" s="150">
        <f>ROUND(((SUM(BF84:BF131))*I34),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ROUND((SUM(BG84:BG131)),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ROUND((SUM(BH84:BH131)),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ROUND((SUM(BI84:BI131)),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18 - Veřejná zeleň a prostranství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133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134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906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907</v>
      </c>
      <c r="E63" s="177"/>
      <c r="F63" s="177"/>
      <c r="G63" s="177"/>
      <c r="H63" s="177"/>
      <c r="I63" s="177"/>
      <c r="J63" s="178">
        <f>J115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144</v>
      </c>
      <c r="E64" s="177"/>
      <c r="F64" s="177"/>
      <c r="G64" s="177"/>
      <c r="H64" s="177"/>
      <c r="I64" s="177"/>
      <c r="J64" s="178">
        <f>J129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145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Nová zástavba ZTV Boží Muka IV. etapa Chotěboř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18 - Veřejná zeleň a prostranství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22</v>
      </c>
      <c r="D78" s="42"/>
      <c r="E78" s="42"/>
      <c r="F78" s="29" t="str">
        <f>F12</f>
        <v>Chotěboř</v>
      </c>
      <c r="G78" s="42"/>
      <c r="H78" s="42"/>
      <c r="I78" s="34" t="s">
        <v>24</v>
      </c>
      <c r="J78" s="74" t="str">
        <f>IF(J12="","",J12)</f>
        <v>31. 1. 2025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26</v>
      </c>
      <c r="D80" s="42"/>
      <c r="E80" s="42"/>
      <c r="F80" s="29" t="str">
        <f>E15</f>
        <v>Město Chotěboř, Trčků z Lípy 69, Chotěboř</v>
      </c>
      <c r="G80" s="42"/>
      <c r="H80" s="42"/>
      <c r="I80" s="34" t="s">
        <v>33</v>
      </c>
      <c r="J80" s="38" t="str">
        <f>E21</f>
        <v>Profi Jihlava, spol. s.r.o.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146</v>
      </c>
      <c r="D83" s="183" t="s">
        <v>59</v>
      </c>
      <c r="E83" s="183" t="s">
        <v>55</v>
      </c>
      <c r="F83" s="183" t="s">
        <v>56</v>
      </c>
      <c r="G83" s="183" t="s">
        <v>147</v>
      </c>
      <c r="H83" s="183" t="s">
        <v>148</v>
      </c>
      <c r="I83" s="183" t="s">
        <v>149</v>
      </c>
      <c r="J83" s="183" t="s">
        <v>131</v>
      </c>
      <c r="K83" s="184" t="s">
        <v>150</v>
      </c>
      <c r="L83" s="185"/>
      <c r="M83" s="94" t="s">
        <v>28</v>
      </c>
      <c r="N83" s="95" t="s">
        <v>44</v>
      </c>
      <c r="O83" s="95" t="s">
        <v>151</v>
      </c>
      <c r="P83" s="95" t="s">
        <v>152</v>
      </c>
      <c r="Q83" s="95" t="s">
        <v>153</v>
      </c>
      <c r="R83" s="95" t="s">
        <v>154</v>
      </c>
      <c r="S83" s="95" t="s">
        <v>155</v>
      </c>
      <c r="T83" s="96" t="s">
        <v>156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157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0.048600000000000004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132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158</v>
      </c>
      <c r="F85" s="194" t="s">
        <v>159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P86+P94+P115+P129</f>
        <v>0</v>
      </c>
      <c r="Q85" s="199"/>
      <c r="R85" s="200">
        <f>R86+R94+R115+R129</f>
        <v>0.048600000000000004</v>
      </c>
      <c r="S85" s="199"/>
      <c r="T85" s="201">
        <f>T86+T94+T115+T129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82</v>
      </c>
      <c r="AT85" s="203" t="s">
        <v>73</v>
      </c>
      <c r="AU85" s="203" t="s">
        <v>74</v>
      </c>
      <c r="AY85" s="202" t="s">
        <v>160</v>
      </c>
      <c r="BK85" s="204">
        <f>BK86+BK94+BK115+BK129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82</v>
      </c>
      <c r="F86" s="205" t="s">
        <v>161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SUM(P87:P93)</f>
        <v>0</v>
      </c>
      <c r="Q86" s="199"/>
      <c r="R86" s="200">
        <f>SUM(R87:R93)</f>
        <v>0</v>
      </c>
      <c r="S86" s="199"/>
      <c r="T86" s="201">
        <f>SUM(T87:T93)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82</v>
      </c>
      <c r="AY86" s="202" t="s">
        <v>160</v>
      </c>
      <c r="BK86" s="204">
        <f>SUM(BK87:BK93)</f>
        <v>0</v>
      </c>
    </row>
    <row r="87" s="2" customFormat="1" ht="44.25" customHeight="1">
      <c r="A87" s="40"/>
      <c r="B87" s="41"/>
      <c r="C87" s="207" t="s">
        <v>206</v>
      </c>
      <c r="D87" s="207" t="s">
        <v>163</v>
      </c>
      <c r="E87" s="208" t="s">
        <v>908</v>
      </c>
      <c r="F87" s="209" t="s">
        <v>909</v>
      </c>
      <c r="G87" s="210" t="s">
        <v>196</v>
      </c>
      <c r="H87" s="211">
        <v>200</v>
      </c>
      <c r="I87" s="212"/>
      <c r="J87" s="213">
        <f>ROUND(I87*H87,2)</f>
        <v>0</v>
      </c>
      <c r="K87" s="209" t="s">
        <v>167</v>
      </c>
      <c r="L87" s="46"/>
      <c r="M87" s="214" t="s">
        <v>28</v>
      </c>
      <c r="N87" s="215" t="s">
        <v>45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168</v>
      </c>
      <c r="AT87" s="218" t="s">
        <v>163</v>
      </c>
      <c r="AU87" s="218" t="s">
        <v>84</v>
      </c>
      <c r="AY87" s="19" t="s">
        <v>160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82</v>
      </c>
      <c r="BK87" s="219">
        <f>ROUND(I87*H87,2)</f>
        <v>0</v>
      </c>
      <c r="BL87" s="19" t="s">
        <v>168</v>
      </c>
      <c r="BM87" s="218" t="s">
        <v>910</v>
      </c>
    </row>
    <row r="88" s="2" customFormat="1">
      <c r="A88" s="40"/>
      <c r="B88" s="41"/>
      <c r="C88" s="42"/>
      <c r="D88" s="220" t="s">
        <v>170</v>
      </c>
      <c r="E88" s="42"/>
      <c r="F88" s="221" t="s">
        <v>911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170</v>
      </c>
      <c r="AU88" s="19" t="s">
        <v>84</v>
      </c>
    </row>
    <row r="89" s="2" customFormat="1" ht="16.5" customHeight="1">
      <c r="A89" s="40"/>
      <c r="B89" s="41"/>
      <c r="C89" s="259" t="s">
        <v>172</v>
      </c>
      <c r="D89" s="259" t="s">
        <v>258</v>
      </c>
      <c r="E89" s="260" t="s">
        <v>912</v>
      </c>
      <c r="F89" s="261" t="s">
        <v>913</v>
      </c>
      <c r="G89" s="262" t="s">
        <v>218</v>
      </c>
      <c r="H89" s="263">
        <v>360</v>
      </c>
      <c r="I89" s="264"/>
      <c r="J89" s="265">
        <f>ROUND(I89*H89,2)</f>
        <v>0</v>
      </c>
      <c r="K89" s="261" t="s">
        <v>167</v>
      </c>
      <c r="L89" s="266"/>
      <c r="M89" s="267" t="s">
        <v>28</v>
      </c>
      <c r="N89" s="268" t="s">
        <v>45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261</v>
      </c>
      <c r="AT89" s="218" t="s">
        <v>258</v>
      </c>
      <c r="AU89" s="218" t="s">
        <v>84</v>
      </c>
      <c r="AY89" s="19" t="s">
        <v>160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82</v>
      </c>
      <c r="BK89" s="219">
        <f>ROUND(I89*H89,2)</f>
        <v>0</v>
      </c>
      <c r="BL89" s="19" t="s">
        <v>168</v>
      </c>
      <c r="BM89" s="218" t="s">
        <v>914</v>
      </c>
    </row>
    <row r="90" s="13" customFormat="1">
      <c r="A90" s="13"/>
      <c r="B90" s="227"/>
      <c r="C90" s="228"/>
      <c r="D90" s="225" t="s">
        <v>181</v>
      </c>
      <c r="E90" s="228"/>
      <c r="F90" s="230" t="s">
        <v>915</v>
      </c>
      <c r="G90" s="228"/>
      <c r="H90" s="231">
        <v>360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181</v>
      </c>
      <c r="AU90" s="237" t="s">
        <v>84</v>
      </c>
      <c r="AV90" s="13" t="s">
        <v>84</v>
      </c>
      <c r="AW90" s="13" t="s">
        <v>4</v>
      </c>
      <c r="AX90" s="13" t="s">
        <v>82</v>
      </c>
      <c r="AY90" s="237" t="s">
        <v>160</v>
      </c>
    </row>
    <row r="91" s="2" customFormat="1" ht="62.7" customHeight="1">
      <c r="A91" s="40"/>
      <c r="B91" s="41"/>
      <c r="C91" s="207" t="s">
        <v>8</v>
      </c>
      <c r="D91" s="207" t="s">
        <v>163</v>
      </c>
      <c r="E91" s="208" t="s">
        <v>916</v>
      </c>
      <c r="F91" s="209" t="s">
        <v>917</v>
      </c>
      <c r="G91" s="210" t="s">
        <v>196</v>
      </c>
      <c r="H91" s="211">
        <v>200</v>
      </c>
      <c r="I91" s="212"/>
      <c r="J91" s="213">
        <f>ROUND(I91*H91,2)</f>
        <v>0</v>
      </c>
      <c r="K91" s="209" t="s">
        <v>167</v>
      </c>
      <c r="L91" s="46"/>
      <c r="M91" s="214" t="s">
        <v>28</v>
      </c>
      <c r="N91" s="215" t="s">
        <v>45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168</v>
      </c>
      <c r="AT91" s="218" t="s">
        <v>163</v>
      </c>
      <c r="AU91" s="218" t="s">
        <v>84</v>
      </c>
      <c r="AY91" s="19" t="s">
        <v>160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82</v>
      </c>
      <c r="BK91" s="219">
        <f>ROUND(I91*H91,2)</f>
        <v>0</v>
      </c>
      <c r="BL91" s="19" t="s">
        <v>168</v>
      </c>
      <c r="BM91" s="218" t="s">
        <v>918</v>
      </c>
    </row>
    <row r="92" s="2" customFormat="1">
      <c r="A92" s="40"/>
      <c r="B92" s="41"/>
      <c r="C92" s="42"/>
      <c r="D92" s="220" t="s">
        <v>170</v>
      </c>
      <c r="E92" s="42"/>
      <c r="F92" s="221" t="s">
        <v>919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170</v>
      </c>
      <c r="AU92" s="19" t="s">
        <v>84</v>
      </c>
    </row>
    <row r="93" s="13" customFormat="1">
      <c r="A93" s="13"/>
      <c r="B93" s="227"/>
      <c r="C93" s="228"/>
      <c r="D93" s="225" t="s">
        <v>181</v>
      </c>
      <c r="E93" s="229" t="s">
        <v>28</v>
      </c>
      <c r="F93" s="230" t="s">
        <v>920</v>
      </c>
      <c r="G93" s="228"/>
      <c r="H93" s="231">
        <v>200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181</v>
      </c>
      <c r="AU93" s="237" t="s">
        <v>84</v>
      </c>
      <c r="AV93" s="13" t="s">
        <v>84</v>
      </c>
      <c r="AW93" s="13" t="s">
        <v>35</v>
      </c>
      <c r="AX93" s="13" t="s">
        <v>82</v>
      </c>
      <c r="AY93" s="237" t="s">
        <v>160</v>
      </c>
    </row>
    <row r="94" s="12" customFormat="1" ht="22.8" customHeight="1">
      <c r="A94" s="12"/>
      <c r="B94" s="191"/>
      <c r="C94" s="192"/>
      <c r="D94" s="193" t="s">
        <v>73</v>
      </c>
      <c r="E94" s="205" t="s">
        <v>8</v>
      </c>
      <c r="F94" s="205" t="s">
        <v>921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SUM(P95:P114)</f>
        <v>0</v>
      </c>
      <c r="Q94" s="199"/>
      <c r="R94" s="200">
        <f>SUM(R95:R114)</f>
        <v>0</v>
      </c>
      <c r="S94" s="199"/>
      <c r="T94" s="201">
        <f>SUM(T95:T114)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82</v>
      </c>
      <c r="AT94" s="203" t="s">
        <v>73</v>
      </c>
      <c r="AU94" s="203" t="s">
        <v>82</v>
      </c>
      <c r="AY94" s="202" t="s">
        <v>160</v>
      </c>
      <c r="BK94" s="204">
        <f>SUM(BK95:BK114)</f>
        <v>0</v>
      </c>
    </row>
    <row r="95" s="2" customFormat="1" ht="62.7" customHeight="1">
      <c r="A95" s="40"/>
      <c r="B95" s="41"/>
      <c r="C95" s="207" t="s">
        <v>82</v>
      </c>
      <c r="D95" s="207" t="s">
        <v>163</v>
      </c>
      <c r="E95" s="208" t="s">
        <v>922</v>
      </c>
      <c r="F95" s="209" t="s">
        <v>923</v>
      </c>
      <c r="G95" s="210" t="s">
        <v>196</v>
      </c>
      <c r="H95" s="211">
        <v>243</v>
      </c>
      <c r="I95" s="212"/>
      <c r="J95" s="213">
        <f>ROUND(I95*H95,2)</f>
        <v>0</v>
      </c>
      <c r="K95" s="209" t="s">
        <v>167</v>
      </c>
      <c r="L95" s="46"/>
      <c r="M95" s="214" t="s">
        <v>28</v>
      </c>
      <c r="N95" s="215" t="s">
        <v>45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168</v>
      </c>
      <c r="AT95" s="218" t="s">
        <v>163</v>
      </c>
      <c r="AU95" s="218" t="s">
        <v>84</v>
      </c>
      <c r="AY95" s="19" t="s">
        <v>160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82</v>
      </c>
      <c r="BK95" s="219">
        <f>ROUND(I95*H95,2)</f>
        <v>0</v>
      </c>
      <c r="BL95" s="19" t="s">
        <v>168</v>
      </c>
      <c r="BM95" s="218" t="s">
        <v>924</v>
      </c>
    </row>
    <row r="96" s="2" customFormat="1">
      <c r="A96" s="40"/>
      <c r="B96" s="41"/>
      <c r="C96" s="42"/>
      <c r="D96" s="220" t="s">
        <v>170</v>
      </c>
      <c r="E96" s="42"/>
      <c r="F96" s="221" t="s">
        <v>925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14" customFormat="1">
      <c r="A97" s="14"/>
      <c r="B97" s="238"/>
      <c r="C97" s="239"/>
      <c r="D97" s="225" t="s">
        <v>181</v>
      </c>
      <c r="E97" s="240" t="s">
        <v>28</v>
      </c>
      <c r="F97" s="241" t="s">
        <v>188</v>
      </c>
      <c r="G97" s="239"/>
      <c r="H97" s="240" t="s">
        <v>28</v>
      </c>
      <c r="I97" s="242"/>
      <c r="J97" s="239"/>
      <c r="K97" s="239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181</v>
      </c>
      <c r="AU97" s="247" t="s">
        <v>84</v>
      </c>
      <c r="AV97" s="14" t="s">
        <v>82</v>
      </c>
      <c r="AW97" s="14" t="s">
        <v>35</v>
      </c>
      <c r="AX97" s="14" t="s">
        <v>74</v>
      </c>
      <c r="AY97" s="247" t="s">
        <v>160</v>
      </c>
    </row>
    <row r="98" s="14" customFormat="1">
      <c r="A98" s="14"/>
      <c r="B98" s="238"/>
      <c r="C98" s="239"/>
      <c r="D98" s="225" t="s">
        <v>181</v>
      </c>
      <c r="E98" s="240" t="s">
        <v>28</v>
      </c>
      <c r="F98" s="241" t="s">
        <v>189</v>
      </c>
      <c r="G98" s="239"/>
      <c r="H98" s="240" t="s">
        <v>28</v>
      </c>
      <c r="I98" s="242"/>
      <c r="J98" s="239"/>
      <c r="K98" s="239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181</v>
      </c>
      <c r="AU98" s="247" t="s">
        <v>84</v>
      </c>
      <c r="AV98" s="14" t="s">
        <v>82</v>
      </c>
      <c r="AW98" s="14" t="s">
        <v>35</v>
      </c>
      <c r="AX98" s="14" t="s">
        <v>74</v>
      </c>
      <c r="AY98" s="247" t="s">
        <v>160</v>
      </c>
    </row>
    <row r="99" s="13" customFormat="1">
      <c r="A99" s="13"/>
      <c r="B99" s="227"/>
      <c r="C99" s="228"/>
      <c r="D99" s="225" t="s">
        <v>181</v>
      </c>
      <c r="E99" s="229" t="s">
        <v>28</v>
      </c>
      <c r="F99" s="230" t="s">
        <v>926</v>
      </c>
      <c r="G99" s="228"/>
      <c r="H99" s="231">
        <v>243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181</v>
      </c>
      <c r="AU99" s="237" t="s">
        <v>84</v>
      </c>
      <c r="AV99" s="13" t="s">
        <v>84</v>
      </c>
      <c r="AW99" s="13" t="s">
        <v>35</v>
      </c>
      <c r="AX99" s="13" t="s">
        <v>82</v>
      </c>
      <c r="AY99" s="237" t="s">
        <v>160</v>
      </c>
    </row>
    <row r="100" s="2" customFormat="1" ht="62.7" customHeight="1">
      <c r="A100" s="40"/>
      <c r="B100" s="41"/>
      <c r="C100" s="207" t="s">
        <v>84</v>
      </c>
      <c r="D100" s="207" t="s">
        <v>163</v>
      </c>
      <c r="E100" s="208" t="s">
        <v>927</v>
      </c>
      <c r="F100" s="209" t="s">
        <v>928</v>
      </c>
      <c r="G100" s="210" t="s">
        <v>196</v>
      </c>
      <c r="H100" s="211">
        <v>243</v>
      </c>
      <c r="I100" s="212"/>
      <c r="J100" s="213">
        <f>ROUND(I100*H100,2)</f>
        <v>0</v>
      </c>
      <c r="K100" s="209" t="s">
        <v>167</v>
      </c>
      <c r="L100" s="46"/>
      <c r="M100" s="214" t="s">
        <v>28</v>
      </c>
      <c r="N100" s="215" t="s">
        <v>45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168</v>
      </c>
      <c r="AT100" s="218" t="s">
        <v>163</v>
      </c>
      <c r="AU100" s="218" t="s">
        <v>84</v>
      </c>
      <c r="AY100" s="19" t="s">
        <v>160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82</v>
      </c>
      <c r="BK100" s="219">
        <f>ROUND(I100*H100,2)</f>
        <v>0</v>
      </c>
      <c r="BL100" s="19" t="s">
        <v>168</v>
      </c>
      <c r="BM100" s="218" t="s">
        <v>929</v>
      </c>
    </row>
    <row r="101" s="2" customFormat="1">
      <c r="A101" s="40"/>
      <c r="B101" s="41"/>
      <c r="C101" s="42"/>
      <c r="D101" s="220" t="s">
        <v>170</v>
      </c>
      <c r="E101" s="42"/>
      <c r="F101" s="221" t="s">
        <v>930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14" customFormat="1">
      <c r="A102" s="14"/>
      <c r="B102" s="238"/>
      <c r="C102" s="239"/>
      <c r="D102" s="225" t="s">
        <v>181</v>
      </c>
      <c r="E102" s="240" t="s">
        <v>28</v>
      </c>
      <c r="F102" s="241" t="s">
        <v>188</v>
      </c>
      <c r="G102" s="239"/>
      <c r="H102" s="240" t="s">
        <v>28</v>
      </c>
      <c r="I102" s="242"/>
      <c r="J102" s="239"/>
      <c r="K102" s="239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181</v>
      </c>
      <c r="AU102" s="247" t="s">
        <v>84</v>
      </c>
      <c r="AV102" s="14" t="s">
        <v>82</v>
      </c>
      <c r="AW102" s="14" t="s">
        <v>35</v>
      </c>
      <c r="AX102" s="14" t="s">
        <v>74</v>
      </c>
      <c r="AY102" s="247" t="s">
        <v>160</v>
      </c>
    </row>
    <row r="103" s="14" customFormat="1">
      <c r="A103" s="14"/>
      <c r="B103" s="238"/>
      <c r="C103" s="239"/>
      <c r="D103" s="225" t="s">
        <v>181</v>
      </c>
      <c r="E103" s="240" t="s">
        <v>28</v>
      </c>
      <c r="F103" s="241" t="s">
        <v>189</v>
      </c>
      <c r="G103" s="239"/>
      <c r="H103" s="240" t="s">
        <v>28</v>
      </c>
      <c r="I103" s="242"/>
      <c r="J103" s="239"/>
      <c r="K103" s="239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181</v>
      </c>
      <c r="AU103" s="247" t="s">
        <v>84</v>
      </c>
      <c r="AV103" s="14" t="s">
        <v>82</v>
      </c>
      <c r="AW103" s="14" t="s">
        <v>35</v>
      </c>
      <c r="AX103" s="14" t="s">
        <v>74</v>
      </c>
      <c r="AY103" s="247" t="s">
        <v>160</v>
      </c>
    </row>
    <row r="104" s="13" customFormat="1">
      <c r="A104" s="13"/>
      <c r="B104" s="227"/>
      <c r="C104" s="228"/>
      <c r="D104" s="225" t="s">
        <v>181</v>
      </c>
      <c r="E104" s="229" t="s">
        <v>28</v>
      </c>
      <c r="F104" s="230" t="s">
        <v>926</v>
      </c>
      <c r="G104" s="228"/>
      <c r="H104" s="231">
        <v>243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181</v>
      </c>
      <c r="AU104" s="237" t="s">
        <v>84</v>
      </c>
      <c r="AV104" s="13" t="s">
        <v>84</v>
      </c>
      <c r="AW104" s="13" t="s">
        <v>35</v>
      </c>
      <c r="AX104" s="13" t="s">
        <v>82</v>
      </c>
      <c r="AY104" s="237" t="s">
        <v>160</v>
      </c>
    </row>
    <row r="105" s="2" customFormat="1" ht="44.25" customHeight="1">
      <c r="A105" s="40"/>
      <c r="B105" s="41"/>
      <c r="C105" s="207" t="s">
        <v>201</v>
      </c>
      <c r="D105" s="207" t="s">
        <v>163</v>
      </c>
      <c r="E105" s="208" t="s">
        <v>931</v>
      </c>
      <c r="F105" s="209" t="s">
        <v>932</v>
      </c>
      <c r="G105" s="210" t="s">
        <v>196</v>
      </c>
      <c r="H105" s="211">
        <v>243</v>
      </c>
      <c r="I105" s="212"/>
      <c r="J105" s="213">
        <f>ROUND(I105*H105,2)</f>
        <v>0</v>
      </c>
      <c r="K105" s="209" t="s">
        <v>167</v>
      </c>
      <c r="L105" s="46"/>
      <c r="M105" s="214" t="s">
        <v>28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168</v>
      </c>
      <c r="AT105" s="218" t="s">
        <v>163</v>
      </c>
      <c r="AU105" s="218" t="s">
        <v>84</v>
      </c>
      <c r="AY105" s="19" t="s">
        <v>160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168</v>
      </c>
      <c r="BM105" s="218" t="s">
        <v>933</v>
      </c>
    </row>
    <row r="106" s="2" customFormat="1">
      <c r="A106" s="40"/>
      <c r="B106" s="41"/>
      <c r="C106" s="42"/>
      <c r="D106" s="220" t="s">
        <v>170</v>
      </c>
      <c r="E106" s="42"/>
      <c r="F106" s="221" t="s">
        <v>934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14" customFormat="1">
      <c r="A107" s="14"/>
      <c r="B107" s="238"/>
      <c r="C107" s="239"/>
      <c r="D107" s="225" t="s">
        <v>181</v>
      </c>
      <c r="E107" s="240" t="s">
        <v>28</v>
      </c>
      <c r="F107" s="241" t="s">
        <v>188</v>
      </c>
      <c r="G107" s="239"/>
      <c r="H107" s="240" t="s">
        <v>28</v>
      </c>
      <c r="I107" s="242"/>
      <c r="J107" s="239"/>
      <c r="K107" s="239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181</v>
      </c>
      <c r="AU107" s="247" t="s">
        <v>84</v>
      </c>
      <c r="AV107" s="14" t="s">
        <v>82</v>
      </c>
      <c r="AW107" s="14" t="s">
        <v>35</v>
      </c>
      <c r="AX107" s="14" t="s">
        <v>74</v>
      </c>
      <c r="AY107" s="247" t="s">
        <v>160</v>
      </c>
    </row>
    <row r="108" s="14" customFormat="1">
      <c r="A108" s="14"/>
      <c r="B108" s="238"/>
      <c r="C108" s="239"/>
      <c r="D108" s="225" t="s">
        <v>181</v>
      </c>
      <c r="E108" s="240" t="s">
        <v>28</v>
      </c>
      <c r="F108" s="241" t="s">
        <v>189</v>
      </c>
      <c r="G108" s="239"/>
      <c r="H108" s="240" t="s">
        <v>28</v>
      </c>
      <c r="I108" s="242"/>
      <c r="J108" s="239"/>
      <c r="K108" s="239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181</v>
      </c>
      <c r="AU108" s="247" t="s">
        <v>84</v>
      </c>
      <c r="AV108" s="14" t="s">
        <v>82</v>
      </c>
      <c r="AW108" s="14" t="s">
        <v>35</v>
      </c>
      <c r="AX108" s="14" t="s">
        <v>74</v>
      </c>
      <c r="AY108" s="247" t="s">
        <v>160</v>
      </c>
    </row>
    <row r="109" s="13" customFormat="1">
      <c r="A109" s="13"/>
      <c r="B109" s="227"/>
      <c r="C109" s="228"/>
      <c r="D109" s="225" t="s">
        <v>181</v>
      </c>
      <c r="E109" s="229" t="s">
        <v>28</v>
      </c>
      <c r="F109" s="230" t="s">
        <v>926</v>
      </c>
      <c r="G109" s="228"/>
      <c r="H109" s="231">
        <v>243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181</v>
      </c>
      <c r="AU109" s="237" t="s">
        <v>84</v>
      </c>
      <c r="AV109" s="13" t="s">
        <v>84</v>
      </c>
      <c r="AW109" s="13" t="s">
        <v>35</v>
      </c>
      <c r="AX109" s="13" t="s">
        <v>82</v>
      </c>
      <c r="AY109" s="237" t="s">
        <v>160</v>
      </c>
    </row>
    <row r="110" s="2" customFormat="1" ht="37.8" customHeight="1">
      <c r="A110" s="40"/>
      <c r="B110" s="41"/>
      <c r="C110" s="207" t="s">
        <v>168</v>
      </c>
      <c r="D110" s="207" t="s">
        <v>163</v>
      </c>
      <c r="E110" s="208" t="s">
        <v>223</v>
      </c>
      <c r="F110" s="209" t="s">
        <v>224</v>
      </c>
      <c r="G110" s="210" t="s">
        <v>196</v>
      </c>
      <c r="H110" s="211">
        <v>243</v>
      </c>
      <c r="I110" s="212"/>
      <c r="J110" s="213">
        <f>ROUND(I110*H110,2)</f>
        <v>0</v>
      </c>
      <c r="K110" s="209" t="s">
        <v>167</v>
      </c>
      <c r="L110" s="46"/>
      <c r="M110" s="214" t="s">
        <v>28</v>
      </c>
      <c r="N110" s="215" t="s">
        <v>45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168</v>
      </c>
      <c r="AT110" s="218" t="s">
        <v>163</v>
      </c>
      <c r="AU110" s="218" t="s">
        <v>84</v>
      </c>
      <c r="AY110" s="19" t="s">
        <v>160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82</v>
      </c>
      <c r="BK110" s="219">
        <f>ROUND(I110*H110,2)</f>
        <v>0</v>
      </c>
      <c r="BL110" s="19" t="s">
        <v>168</v>
      </c>
      <c r="BM110" s="218" t="s">
        <v>935</v>
      </c>
    </row>
    <row r="111" s="2" customFormat="1">
      <c r="A111" s="40"/>
      <c r="B111" s="41"/>
      <c r="C111" s="42"/>
      <c r="D111" s="220" t="s">
        <v>170</v>
      </c>
      <c r="E111" s="42"/>
      <c r="F111" s="221" t="s">
        <v>226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14" customFormat="1">
      <c r="A112" s="14"/>
      <c r="B112" s="238"/>
      <c r="C112" s="239"/>
      <c r="D112" s="225" t="s">
        <v>181</v>
      </c>
      <c r="E112" s="240" t="s">
        <v>28</v>
      </c>
      <c r="F112" s="241" t="s">
        <v>188</v>
      </c>
      <c r="G112" s="239"/>
      <c r="H112" s="240" t="s">
        <v>28</v>
      </c>
      <c r="I112" s="242"/>
      <c r="J112" s="239"/>
      <c r="K112" s="239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181</v>
      </c>
      <c r="AU112" s="247" t="s">
        <v>84</v>
      </c>
      <c r="AV112" s="14" t="s">
        <v>82</v>
      </c>
      <c r="AW112" s="14" t="s">
        <v>35</v>
      </c>
      <c r="AX112" s="14" t="s">
        <v>74</v>
      </c>
      <c r="AY112" s="247" t="s">
        <v>160</v>
      </c>
    </row>
    <row r="113" s="14" customFormat="1">
      <c r="A113" s="14"/>
      <c r="B113" s="238"/>
      <c r="C113" s="239"/>
      <c r="D113" s="225" t="s">
        <v>181</v>
      </c>
      <c r="E113" s="240" t="s">
        <v>28</v>
      </c>
      <c r="F113" s="241" t="s">
        <v>189</v>
      </c>
      <c r="G113" s="239"/>
      <c r="H113" s="240" t="s">
        <v>28</v>
      </c>
      <c r="I113" s="242"/>
      <c r="J113" s="239"/>
      <c r="K113" s="239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181</v>
      </c>
      <c r="AU113" s="247" t="s">
        <v>84</v>
      </c>
      <c r="AV113" s="14" t="s">
        <v>82</v>
      </c>
      <c r="AW113" s="14" t="s">
        <v>35</v>
      </c>
      <c r="AX113" s="14" t="s">
        <v>74</v>
      </c>
      <c r="AY113" s="247" t="s">
        <v>160</v>
      </c>
    </row>
    <row r="114" s="13" customFormat="1">
      <c r="A114" s="13"/>
      <c r="B114" s="227"/>
      <c r="C114" s="228"/>
      <c r="D114" s="225" t="s">
        <v>181</v>
      </c>
      <c r="E114" s="229" t="s">
        <v>28</v>
      </c>
      <c r="F114" s="230" t="s">
        <v>926</v>
      </c>
      <c r="G114" s="228"/>
      <c r="H114" s="231">
        <v>243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181</v>
      </c>
      <c r="AU114" s="237" t="s">
        <v>84</v>
      </c>
      <c r="AV114" s="13" t="s">
        <v>84</v>
      </c>
      <c r="AW114" s="13" t="s">
        <v>35</v>
      </c>
      <c r="AX114" s="13" t="s">
        <v>82</v>
      </c>
      <c r="AY114" s="237" t="s">
        <v>160</v>
      </c>
    </row>
    <row r="115" s="12" customFormat="1" ht="22.8" customHeight="1">
      <c r="A115" s="12"/>
      <c r="B115" s="191"/>
      <c r="C115" s="192"/>
      <c r="D115" s="193" t="s">
        <v>73</v>
      </c>
      <c r="E115" s="205" t="s">
        <v>234</v>
      </c>
      <c r="F115" s="205" t="s">
        <v>936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SUM(P116:P128)</f>
        <v>0</v>
      </c>
      <c r="Q115" s="199"/>
      <c r="R115" s="200">
        <f>SUM(R116:R128)</f>
        <v>0.048600000000000004</v>
      </c>
      <c r="S115" s="199"/>
      <c r="T115" s="201">
        <f>SUM(T116:T128)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82</v>
      </c>
      <c r="AT115" s="203" t="s">
        <v>73</v>
      </c>
      <c r="AU115" s="203" t="s">
        <v>82</v>
      </c>
      <c r="AY115" s="202" t="s">
        <v>160</v>
      </c>
      <c r="BK115" s="204">
        <f>SUM(BK116:BK128)</f>
        <v>0</v>
      </c>
    </row>
    <row r="116" s="2" customFormat="1" ht="37.8" customHeight="1">
      <c r="A116" s="40"/>
      <c r="B116" s="41"/>
      <c r="C116" s="207" t="s">
        <v>272</v>
      </c>
      <c r="D116" s="207" t="s">
        <v>163</v>
      </c>
      <c r="E116" s="208" t="s">
        <v>937</v>
      </c>
      <c r="F116" s="209" t="s">
        <v>938</v>
      </c>
      <c r="G116" s="210" t="s">
        <v>166</v>
      </c>
      <c r="H116" s="211">
        <v>1620</v>
      </c>
      <c r="I116" s="212"/>
      <c r="J116" s="213">
        <f>ROUND(I116*H116,2)</f>
        <v>0</v>
      </c>
      <c r="K116" s="209" t="s">
        <v>167</v>
      </c>
      <c r="L116" s="46"/>
      <c r="M116" s="214" t="s">
        <v>28</v>
      </c>
      <c r="N116" s="215" t="s">
        <v>45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168</v>
      </c>
      <c r="AT116" s="218" t="s">
        <v>163</v>
      </c>
      <c r="AU116" s="218" t="s">
        <v>84</v>
      </c>
      <c r="AY116" s="19" t="s">
        <v>160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82</v>
      </c>
      <c r="BK116" s="219">
        <f>ROUND(I116*H116,2)</f>
        <v>0</v>
      </c>
      <c r="BL116" s="19" t="s">
        <v>168</v>
      </c>
      <c r="BM116" s="218" t="s">
        <v>939</v>
      </c>
    </row>
    <row r="117" s="2" customFormat="1">
      <c r="A117" s="40"/>
      <c r="B117" s="41"/>
      <c r="C117" s="42"/>
      <c r="D117" s="220" t="s">
        <v>170</v>
      </c>
      <c r="E117" s="42"/>
      <c r="F117" s="221" t="s">
        <v>940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14" customFormat="1">
      <c r="A118" s="14"/>
      <c r="B118" s="238"/>
      <c r="C118" s="239"/>
      <c r="D118" s="225" t="s">
        <v>181</v>
      </c>
      <c r="E118" s="240" t="s">
        <v>28</v>
      </c>
      <c r="F118" s="241" t="s">
        <v>188</v>
      </c>
      <c r="G118" s="239"/>
      <c r="H118" s="240" t="s">
        <v>28</v>
      </c>
      <c r="I118" s="242"/>
      <c r="J118" s="239"/>
      <c r="K118" s="239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181</v>
      </c>
      <c r="AU118" s="247" t="s">
        <v>84</v>
      </c>
      <c r="AV118" s="14" t="s">
        <v>82</v>
      </c>
      <c r="AW118" s="14" t="s">
        <v>35</v>
      </c>
      <c r="AX118" s="14" t="s">
        <v>74</v>
      </c>
      <c r="AY118" s="247" t="s">
        <v>160</v>
      </c>
    </row>
    <row r="119" s="14" customFormat="1">
      <c r="A119" s="14"/>
      <c r="B119" s="238"/>
      <c r="C119" s="239"/>
      <c r="D119" s="225" t="s">
        <v>181</v>
      </c>
      <c r="E119" s="240" t="s">
        <v>28</v>
      </c>
      <c r="F119" s="241" t="s">
        <v>189</v>
      </c>
      <c r="G119" s="239"/>
      <c r="H119" s="240" t="s">
        <v>28</v>
      </c>
      <c r="I119" s="242"/>
      <c r="J119" s="239"/>
      <c r="K119" s="239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181</v>
      </c>
      <c r="AU119" s="247" t="s">
        <v>84</v>
      </c>
      <c r="AV119" s="14" t="s">
        <v>82</v>
      </c>
      <c r="AW119" s="14" t="s">
        <v>35</v>
      </c>
      <c r="AX119" s="14" t="s">
        <v>74</v>
      </c>
      <c r="AY119" s="247" t="s">
        <v>160</v>
      </c>
    </row>
    <row r="120" s="13" customFormat="1">
      <c r="A120" s="13"/>
      <c r="B120" s="227"/>
      <c r="C120" s="228"/>
      <c r="D120" s="225" t="s">
        <v>181</v>
      </c>
      <c r="E120" s="229" t="s">
        <v>903</v>
      </c>
      <c r="F120" s="230" t="s">
        <v>941</v>
      </c>
      <c r="G120" s="228"/>
      <c r="H120" s="231">
        <v>1620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181</v>
      </c>
      <c r="AU120" s="237" t="s">
        <v>84</v>
      </c>
      <c r="AV120" s="13" t="s">
        <v>84</v>
      </c>
      <c r="AW120" s="13" t="s">
        <v>35</v>
      </c>
      <c r="AX120" s="13" t="s">
        <v>82</v>
      </c>
      <c r="AY120" s="237" t="s">
        <v>160</v>
      </c>
    </row>
    <row r="121" s="2" customFormat="1" ht="37.8" customHeight="1">
      <c r="A121" s="40"/>
      <c r="B121" s="41"/>
      <c r="C121" s="207" t="s">
        <v>715</v>
      </c>
      <c r="D121" s="207" t="s">
        <v>163</v>
      </c>
      <c r="E121" s="208" t="s">
        <v>942</v>
      </c>
      <c r="F121" s="209" t="s">
        <v>943</v>
      </c>
      <c r="G121" s="210" t="s">
        <v>166</v>
      </c>
      <c r="H121" s="211">
        <v>1620</v>
      </c>
      <c r="I121" s="212"/>
      <c r="J121" s="213">
        <f>ROUND(I121*H121,2)</f>
        <v>0</v>
      </c>
      <c r="K121" s="209" t="s">
        <v>167</v>
      </c>
      <c r="L121" s="46"/>
      <c r="M121" s="214" t="s">
        <v>28</v>
      </c>
      <c r="N121" s="215" t="s">
        <v>45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168</v>
      </c>
      <c r="AT121" s="218" t="s">
        <v>163</v>
      </c>
      <c r="AU121" s="218" t="s">
        <v>84</v>
      </c>
      <c r="AY121" s="19" t="s">
        <v>160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82</v>
      </c>
      <c r="BK121" s="219">
        <f>ROUND(I121*H121,2)</f>
        <v>0</v>
      </c>
      <c r="BL121" s="19" t="s">
        <v>168</v>
      </c>
      <c r="BM121" s="218" t="s">
        <v>944</v>
      </c>
    </row>
    <row r="122" s="2" customFormat="1">
      <c r="A122" s="40"/>
      <c r="B122" s="41"/>
      <c r="C122" s="42"/>
      <c r="D122" s="220" t="s">
        <v>170</v>
      </c>
      <c r="E122" s="42"/>
      <c r="F122" s="221" t="s">
        <v>945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170</v>
      </c>
      <c r="AU122" s="19" t="s">
        <v>84</v>
      </c>
    </row>
    <row r="123" s="13" customFormat="1">
      <c r="A123" s="13"/>
      <c r="B123" s="227"/>
      <c r="C123" s="228"/>
      <c r="D123" s="225" t="s">
        <v>181</v>
      </c>
      <c r="E123" s="229" t="s">
        <v>28</v>
      </c>
      <c r="F123" s="230" t="s">
        <v>903</v>
      </c>
      <c r="G123" s="228"/>
      <c r="H123" s="231">
        <v>1620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181</v>
      </c>
      <c r="AU123" s="237" t="s">
        <v>84</v>
      </c>
      <c r="AV123" s="13" t="s">
        <v>84</v>
      </c>
      <c r="AW123" s="13" t="s">
        <v>35</v>
      </c>
      <c r="AX123" s="13" t="s">
        <v>82</v>
      </c>
      <c r="AY123" s="237" t="s">
        <v>160</v>
      </c>
    </row>
    <row r="124" s="2" customFormat="1" ht="16.5" customHeight="1">
      <c r="A124" s="40"/>
      <c r="B124" s="41"/>
      <c r="C124" s="259" t="s">
        <v>720</v>
      </c>
      <c r="D124" s="259" t="s">
        <v>258</v>
      </c>
      <c r="E124" s="260" t="s">
        <v>946</v>
      </c>
      <c r="F124" s="261" t="s">
        <v>947</v>
      </c>
      <c r="G124" s="262" t="s">
        <v>948</v>
      </c>
      <c r="H124" s="263">
        <v>48.600000000000001</v>
      </c>
      <c r="I124" s="264"/>
      <c r="J124" s="265">
        <f>ROUND(I124*H124,2)</f>
        <v>0</v>
      </c>
      <c r="K124" s="261" t="s">
        <v>167</v>
      </c>
      <c r="L124" s="266"/>
      <c r="M124" s="267" t="s">
        <v>28</v>
      </c>
      <c r="N124" s="268" t="s">
        <v>45</v>
      </c>
      <c r="O124" s="86"/>
      <c r="P124" s="216">
        <f>O124*H124</f>
        <v>0</v>
      </c>
      <c r="Q124" s="216">
        <v>0.001</v>
      </c>
      <c r="R124" s="216">
        <f>Q124*H124</f>
        <v>0.048600000000000004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261</v>
      </c>
      <c r="AT124" s="218" t="s">
        <v>258</v>
      </c>
      <c r="AU124" s="218" t="s">
        <v>84</v>
      </c>
      <c r="AY124" s="19" t="s">
        <v>160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168</v>
      </c>
      <c r="BM124" s="218" t="s">
        <v>949</v>
      </c>
    </row>
    <row r="125" s="13" customFormat="1">
      <c r="A125" s="13"/>
      <c r="B125" s="227"/>
      <c r="C125" s="228"/>
      <c r="D125" s="225" t="s">
        <v>181</v>
      </c>
      <c r="E125" s="229" t="s">
        <v>28</v>
      </c>
      <c r="F125" s="230" t="s">
        <v>950</v>
      </c>
      <c r="G125" s="228"/>
      <c r="H125" s="231">
        <v>48.600000000000001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82</v>
      </c>
      <c r="AY125" s="237" t="s">
        <v>160</v>
      </c>
    </row>
    <row r="126" s="2" customFormat="1" ht="33" customHeight="1">
      <c r="A126" s="40"/>
      <c r="B126" s="41"/>
      <c r="C126" s="207" t="s">
        <v>261</v>
      </c>
      <c r="D126" s="207" t="s">
        <v>163</v>
      </c>
      <c r="E126" s="208" t="s">
        <v>951</v>
      </c>
      <c r="F126" s="209" t="s">
        <v>952</v>
      </c>
      <c r="G126" s="210" t="s">
        <v>166</v>
      </c>
      <c r="H126" s="211">
        <v>1620</v>
      </c>
      <c r="I126" s="212"/>
      <c r="J126" s="213">
        <f>ROUND(I126*H126,2)</f>
        <v>0</v>
      </c>
      <c r="K126" s="209" t="s">
        <v>167</v>
      </c>
      <c r="L126" s="46"/>
      <c r="M126" s="214" t="s">
        <v>28</v>
      </c>
      <c r="N126" s="215" t="s">
        <v>45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168</v>
      </c>
      <c r="AT126" s="218" t="s">
        <v>163</v>
      </c>
      <c r="AU126" s="218" t="s">
        <v>84</v>
      </c>
      <c r="AY126" s="19" t="s">
        <v>160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168</v>
      </c>
      <c r="BM126" s="218" t="s">
        <v>953</v>
      </c>
    </row>
    <row r="127" s="2" customFormat="1">
      <c r="A127" s="40"/>
      <c r="B127" s="41"/>
      <c r="C127" s="42"/>
      <c r="D127" s="220" t="s">
        <v>170</v>
      </c>
      <c r="E127" s="42"/>
      <c r="F127" s="221" t="s">
        <v>954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13" customFormat="1">
      <c r="A128" s="13"/>
      <c r="B128" s="227"/>
      <c r="C128" s="228"/>
      <c r="D128" s="225" t="s">
        <v>181</v>
      </c>
      <c r="E128" s="229" t="s">
        <v>28</v>
      </c>
      <c r="F128" s="230" t="s">
        <v>903</v>
      </c>
      <c r="G128" s="228"/>
      <c r="H128" s="231">
        <v>1620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181</v>
      </c>
      <c r="AU128" s="237" t="s">
        <v>84</v>
      </c>
      <c r="AV128" s="13" t="s">
        <v>84</v>
      </c>
      <c r="AW128" s="13" t="s">
        <v>35</v>
      </c>
      <c r="AX128" s="13" t="s">
        <v>82</v>
      </c>
      <c r="AY128" s="237" t="s">
        <v>160</v>
      </c>
    </row>
    <row r="129" s="12" customFormat="1" ht="22.8" customHeight="1">
      <c r="A129" s="12"/>
      <c r="B129" s="191"/>
      <c r="C129" s="192"/>
      <c r="D129" s="193" t="s">
        <v>73</v>
      </c>
      <c r="E129" s="205" t="s">
        <v>566</v>
      </c>
      <c r="F129" s="205" t="s">
        <v>567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SUM(P130:P131)</f>
        <v>0</v>
      </c>
      <c r="Q129" s="199"/>
      <c r="R129" s="200">
        <f>SUM(R130:R131)</f>
        <v>0</v>
      </c>
      <c r="S129" s="199"/>
      <c r="T129" s="20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82</v>
      </c>
      <c r="AT129" s="203" t="s">
        <v>73</v>
      </c>
      <c r="AU129" s="203" t="s">
        <v>82</v>
      </c>
      <c r="AY129" s="202" t="s">
        <v>160</v>
      </c>
      <c r="BK129" s="204">
        <f>SUM(BK130:BK131)</f>
        <v>0</v>
      </c>
    </row>
    <row r="130" s="2" customFormat="1" ht="37.8" customHeight="1">
      <c r="A130" s="40"/>
      <c r="B130" s="41"/>
      <c r="C130" s="207" t="s">
        <v>352</v>
      </c>
      <c r="D130" s="207" t="s">
        <v>163</v>
      </c>
      <c r="E130" s="208" t="s">
        <v>955</v>
      </c>
      <c r="F130" s="209" t="s">
        <v>956</v>
      </c>
      <c r="G130" s="210" t="s">
        <v>218</v>
      </c>
      <c r="H130" s="211">
        <v>0.049000000000000002</v>
      </c>
      <c r="I130" s="212"/>
      <c r="J130" s="213">
        <f>ROUND(I130*H130,2)</f>
        <v>0</v>
      </c>
      <c r="K130" s="209" t="s">
        <v>167</v>
      </c>
      <c r="L130" s="46"/>
      <c r="M130" s="214" t="s">
        <v>28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168</v>
      </c>
      <c r="AT130" s="218" t="s">
        <v>163</v>
      </c>
      <c r="AU130" s="218" t="s">
        <v>84</v>
      </c>
      <c r="AY130" s="19" t="s">
        <v>160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168</v>
      </c>
      <c r="BM130" s="218" t="s">
        <v>957</v>
      </c>
    </row>
    <row r="131" s="2" customFormat="1">
      <c r="A131" s="40"/>
      <c r="B131" s="41"/>
      <c r="C131" s="42"/>
      <c r="D131" s="220" t="s">
        <v>170</v>
      </c>
      <c r="E131" s="42"/>
      <c r="F131" s="221" t="s">
        <v>958</v>
      </c>
      <c r="G131" s="42"/>
      <c r="H131" s="42"/>
      <c r="I131" s="222"/>
      <c r="J131" s="42"/>
      <c r="K131" s="42"/>
      <c r="L131" s="46"/>
      <c r="M131" s="269"/>
      <c r="N131" s="270"/>
      <c r="O131" s="271"/>
      <c r="P131" s="271"/>
      <c r="Q131" s="271"/>
      <c r="R131" s="271"/>
      <c r="S131" s="271"/>
      <c r="T131" s="272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2" customFormat="1" ht="6.96" customHeight="1">
      <c r="A132" s="40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46"/>
      <c r="M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</sheetData>
  <sheetProtection sheet="1" autoFilter="0" formatColumns="0" formatRows="0" objects="1" scenarios="1" spinCount="100000" saltValue="1ty4LvKMAdMf7CKqPfkRpep3AXRLrPw6AoTykp8Q0eU04/MfJqRccAX6FuCF+f5xkr3ArBPH7g/EPJpVo8Yy1w==" hashValue="1TAT430K+ep9bLgMP9X0ZYrbWXHE5b1Tu0TnKd+XQkmSDZ+2/TxyhXSLizuwM6TQUTbDi469ZZTx2kjDB/+ILw==" algorithmName="SHA-512" password="CC35"/>
  <autoFilter ref="C83:K13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22151404"/>
    <hyperlink ref="F92" r:id="rId2" display="https://podminky.urs.cz/item/CS_URS_2025_01/162651112"/>
    <hyperlink ref="F96" r:id="rId3" display="https://podminky.urs.cz/item/CS_URS_2025_01/162211311"/>
    <hyperlink ref="F101" r:id="rId4" display="https://podminky.urs.cz/item/CS_URS_2025_01/162351103"/>
    <hyperlink ref="F106" r:id="rId5" display="https://podminky.urs.cz/item/CS_URS_2025_01/167151101"/>
    <hyperlink ref="F111" r:id="rId6" display="https://podminky.urs.cz/item/CS_URS_2025_01/171251201"/>
    <hyperlink ref="F117" r:id="rId7" display="https://podminky.urs.cz/item/CS_URS_2025_01/181311103"/>
    <hyperlink ref="F122" r:id="rId8" display="https://podminky.urs.cz/item/CS_URS_2025_01/181411131"/>
    <hyperlink ref="F127" r:id="rId9" display="https://podminky.urs.cz/item/CS_URS_2025_01/181951111"/>
    <hyperlink ref="F131" r:id="rId10" display="https://podminky.urs.cz/item/CS_URS_2025_01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Nová zástavba ZTV Boží Muka IV. etapa Chotěboř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959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28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35" t="s">
        <v>24</v>
      </c>
      <c r="J12" s="140" t="str">
        <f>'Rekapitulace stavby'!AN8</f>
        <v>31. 1. 2025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26</v>
      </c>
      <c r="E14" s="40"/>
      <c r="F14" s="40"/>
      <c r="G14" s="40"/>
      <c r="H14" s="40"/>
      <c r="I14" s="135" t="s">
        <v>27</v>
      </c>
      <c r="J14" s="139" t="s">
        <v>28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29</v>
      </c>
      <c r="F15" s="40"/>
      <c r="G15" s="40"/>
      <c r="H15" s="40"/>
      <c r="I15" s="135" t="s">
        <v>30</v>
      </c>
      <c r="J15" s="139" t="s">
        <v>28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27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30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27</v>
      </c>
      <c r="J20" s="139" t="s">
        <v>28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30</v>
      </c>
      <c r="J21" s="139" t="s">
        <v>28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27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30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128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ROUND(J82,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ROUND((SUM(BE82:BE128)),  2)</f>
        <v>0</v>
      </c>
      <c r="G33" s="40"/>
      <c r="H33" s="40"/>
      <c r="I33" s="151">
        <v>0.20999999999999999</v>
      </c>
      <c r="J33" s="150">
        <f>ROUND(((SUM(BE82:BE128))*I33),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ROUND((SUM(BF82:BF128)),  2)</f>
        <v>0</v>
      </c>
      <c r="G34" s="40"/>
      <c r="H34" s="40"/>
      <c r="I34" s="151">
        <v>0.12</v>
      </c>
      <c r="J34" s="150">
        <f>ROUND(((SUM(BF82:BF128))*I34),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ROUND((SUM(BG82:BG128)),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ROUND((SUM(BH82:BH128)),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ROUND((SUM(BI82:BI128)),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Nová zástavba ZTV Boží Muka IV. etapa Chotěboř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a ostatní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Chotěboř</v>
      </c>
      <c r="G52" s="42"/>
      <c r="H52" s="42"/>
      <c r="I52" s="34" t="s">
        <v>24</v>
      </c>
      <c r="J52" s="74" t="str">
        <f>IF(J12="","",J12)</f>
        <v>31. 1. 2025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Město Chotěboř, Trčků z Lípy 69, Chotěboř</v>
      </c>
      <c r="G54" s="42"/>
      <c r="H54" s="42"/>
      <c r="I54" s="34" t="s">
        <v>33</v>
      </c>
      <c r="J54" s="38" t="str">
        <f>E21</f>
        <v>Profi Jihlava, spol.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130</v>
      </c>
      <c r="D57" s="165"/>
      <c r="E57" s="165"/>
      <c r="F57" s="165"/>
      <c r="G57" s="165"/>
      <c r="H57" s="165"/>
      <c r="I57" s="165"/>
      <c r="J57" s="166" t="s">
        <v>131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68"/>
      <c r="C60" s="169"/>
      <c r="D60" s="170" t="s">
        <v>960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961</v>
      </c>
      <c r="E61" s="177"/>
      <c r="F61" s="177"/>
      <c r="G61" s="177"/>
      <c r="H61" s="177"/>
      <c r="I61" s="177"/>
      <c r="J61" s="178">
        <f>J84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962</v>
      </c>
      <c r="E62" s="177"/>
      <c r="F62" s="177"/>
      <c r="G62" s="177"/>
      <c r="H62" s="177"/>
      <c r="I62" s="177"/>
      <c r="J62" s="178">
        <f>J111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145</v>
      </c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3" t="str">
        <f>E7</f>
        <v>Nová zástavba ZTV Boží Muka IV. etapa Chotěboř</v>
      </c>
      <c r="F72" s="34"/>
      <c r="G72" s="34"/>
      <c r="H72" s="34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120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VRN - Vedlejší a ostatní náklady</v>
      </c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>Chotěboř</v>
      </c>
      <c r="G76" s="42"/>
      <c r="H76" s="42"/>
      <c r="I76" s="34" t="s">
        <v>24</v>
      </c>
      <c r="J76" s="74" t="str">
        <f>IF(J12="","",J12)</f>
        <v>31. 1. 2025</v>
      </c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26</v>
      </c>
      <c r="D78" s="42"/>
      <c r="E78" s="42"/>
      <c r="F78" s="29" t="str">
        <f>E15</f>
        <v>Město Chotěboř, Trčků z Lípy 69, Chotěboř</v>
      </c>
      <c r="G78" s="42"/>
      <c r="H78" s="42"/>
      <c r="I78" s="34" t="s">
        <v>33</v>
      </c>
      <c r="J78" s="38" t="str">
        <f>E21</f>
        <v>Profi Jihlava, spol. s.r.o.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0"/>
      <c r="B81" s="181"/>
      <c r="C81" s="182" t="s">
        <v>146</v>
      </c>
      <c r="D81" s="183" t="s">
        <v>59</v>
      </c>
      <c r="E81" s="183" t="s">
        <v>55</v>
      </c>
      <c r="F81" s="183" t="s">
        <v>56</v>
      </c>
      <c r="G81" s="183" t="s">
        <v>147</v>
      </c>
      <c r="H81" s="183" t="s">
        <v>148</v>
      </c>
      <c r="I81" s="183" t="s">
        <v>149</v>
      </c>
      <c r="J81" s="183" t="s">
        <v>131</v>
      </c>
      <c r="K81" s="184" t="s">
        <v>150</v>
      </c>
      <c r="L81" s="185"/>
      <c r="M81" s="94" t="s">
        <v>28</v>
      </c>
      <c r="N81" s="95" t="s">
        <v>44</v>
      </c>
      <c r="O81" s="95" t="s">
        <v>151</v>
      </c>
      <c r="P81" s="95" t="s">
        <v>152</v>
      </c>
      <c r="Q81" s="95" t="s">
        <v>153</v>
      </c>
      <c r="R81" s="95" t="s">
        <v>154</v>
      </c>
      <c r="S81" s="95" t="s">
        <v>155</v>
      </c>
      <c r="T81" s="96" t="s">
        <v>156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0"/>
      <c r="B82" s="41"/>
      <c r="C82" s="101" t="s">
        <v>157</v>
      </c>
      <c r="D82" s="42"/>
      <c r="E82" s="42"/>
      <c r="F82" s="42"/>
      <c r="G82" s="42"/>
      <c r="H82" s="42"/>
      <c r="I82" s="42"/>
      <c r="J82" s="186">
        <f>BK82</f>
        <v>0</v>
      </c>
      <c r="K82" s="42"/>
      <c r="L82" s="46"/>
      <c r="M82" s="97"/>
      <c r="N82" s="187"/>
      <c r="O82" s="98"/>
      <c r="P82" s="188">
        <f>P83</f>
        <v>0</v>
      </c>
      <c r="Q82" s="98"/>
      <c r="R82" s="188">
        <f>R83</f>
        <v>0</v>
      </c>
      <c r="S82" s="98"/>
      <c r="T82" s="189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132</v>
      </c>
      <c r="BK82" s="190">
        <f>BK83</f>
        <v>0</v>
      </c>
    </row>
    <row r="83" s="12" customFormat="1" ht="25.92" customHeight="1">
      <c r="A83" s="12"/>
      <c r="B83" s="191"/>
      <c r="C83" s="192"/>
      <c r="D83" s="193" t="s">
        <v>73</v>
      </c>
      <c r="E83" s="194" t="s">
        <v>963</v>
      </c>
      <c r="F83" s="194" t="s">
        <v>964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P84+P111</f>
        <v>0</v>
      </c>
      <c r="Q83" s="199"/>
      <c r="R83" s="200">
        <f>R84+R111</f>
        <v>0</v>
      </c>
      <c r="S83" s="199"/>
      <c r="T83" s="201">
        <f>T84+T111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168</v>
      </c>
      <c r="AT83" s="203" t="s">
        <v>73</v>
      </c>
      <c r="AU83" s="203" t="s">
        <v>74</v>
      </c>
      <c r="AY83" s="202" t="s">
        <v>160</v>
      </c>
      <c r="BK83" s="204">
        <f>BK84+BK111</f>
        <v>0</v>
      </c>
    </row>
    <row r="84" s="12" customFormat="1" ht="22.8" customHeight="1">
      <c r="A84" s="12"/>
      <c r="B84" s="191"/>
      <c r="C84" s="192"/>
      <c r="D84" s="193" t="s">
        <v>73</v>
      </c>
      <c r="E84" s="205" t="s">
        <v>965</v>
      </c>
      <c r="F84" s="205" t="s">
        <v>964</v>
      </c>
      <c r="G84" s="192"/>
      <c r="H84" s="192"/>
      <c r="I84" s="195"/>
      <c r="J84" s="206">
        <f>BK84</f>
        <v>0</v>
      </c>
      <c r="K84" s="192"/>
      <c r="L84" s="197"/>
      <c r="M84" s="198"/>
      <c r="N84" s="199"/>
      <c r="O84" s="199"/>
      <c r="P84" s="200">
        <f>SUM(P85:P110)</f>
        <v>0</v>
      </c>
      <c r="Q84" s="199"/>
      <c r="R84" s="200">
        <f>SUM(R85:R110)</f>
        <v>0</v>
      </c>
      <c r="S84" s="199"/>
      <c r="T84" s="201">
        <f>SUM(T85:T110)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168</v>
      </c>
      <c r="AT84" s="203" t="s">
        <v>73</v>
      </c>
      <c r="AU84" s="203" t="s">
        <v>82</v>
      </c>
      <c r="AY84" s="202" t="s">
        <v>160</v>
      </c>
      <c r="BK84" s="204">
        <f>SUM(BK85:BK110)</f>
        <v>0</v>
      </c>
    </row>
    <row r="85" s="2" customFormat="1" ht="16.5" customHeight="1">
      <c r="A85" s="40"/>
      <c r="B85" s="41"/>
      <c r="C85" s="207" t="s">
        <v>82</v>
      </c>
      <c r="D85" s="207" t="s">
        <v>163</v>
      </c>
      <c r="E85" s="208" t="s">
        <v>966</v>
      </c>
      <c r="F85" s="209" t="s">
        <v>967</v>
      </c>
      <c r="G85" s="210" t="s">
        <v>968</v>
      </c>
      <c r="H85" s="211">
        <v>1</v>
      </c>
      <c r="I85" s="212"/>
      <c r="J85" s="213">
        <f>ROUND(I85*H85,2)</f>
        <v>0</v>
      </c>
      <c r="K85" s="209" t="s">
        <v>28</v>
      </c>
      <c r="L85" s="46"/>
      <c r="M85" s="214" t="s">
        <v>28</v>
      </c>
      <c r="N85" s="215" t="s">
        <v>45</v>
      </c>
      <c r="O85" s="86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8" t="s">
        <v>969</v>
      </c>
      <c r="AT85" s="218" t="s">
        <v>163</v>
      </c>
      <c r="AU85" s="218" t="s">
        <v>84</v>
      </c>
      <c r="AY85" s="19" t="s">
        <v>160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82</v>
      </c>
      <c r="BK85" s="219">
        <f>ROUND(I85*H85,2)</f>
        <v>0</v>
      </c>
      <c r="BL85" s="19" t="s">
        <v>969</v>
      </c>
      <c r="BM85" s="218" t="s">
        <v>970</v>
      </c>
    </row>
    <row r="86" s="14" customFormat="1">
      <c r="A86" s="14"/>
      <c r="B86" s="238"/>
      <c r="C86" s="239"/>
      <c r="D86" s="225" t="s">
        <v>181</v>
      </c>
      <c r="E86" s="240" t="s">
        <v>28</v>
      </c>
      <c r="F86" s="241" t="s">
        <v>971</v>
      </c>
      <c r="G86" s="239"/>
      <c r="H86" s="240" t="s">
        <v>28</v>
      </c>
      <c r="I86" s="242"/>
      <c r="J86" s="239"/>
      <c r="K86" s="239"/>
      <c r="L86" s="243"/>
      <c r="M86" s="244"/>
      <c r="N86" s="245"/>
      <c r="O86" s="245"/>
      <c r="P86" s="245"/>
      <c r="Q86" s="245"/>
      <c r="R86" s="245"/>
      <c r="S86" s="245"/>
      <c r="T86" s="246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7" t="s">
        <v>181</v>
      </c>
      <c r="AU86" s="247" t="s">
        <v>84</v>
      </c>
      <c r="AV86" s="14" t="s">
        <v>82</v>
      </c>
      <c r="AW86" s="14" t="s">
        <v>35</v>
      </c>
      <c r="AX86" s="14" t="s">
        <v>74</v>
      </c>
      <c r="AY86" s="247" t="s">
        <v>160</v>
      </c>
    </row>
    <row r="87" s="13" customFormat="1">
      <c r="A87" s="13"/>
      <c r="B87" s="227"/>
      <c r="C87" s="228"/>
      <c r="D87" s="225" t="s">
        <v>181</v>
      </c>
      <c r="E87" s="229" t="s">
        <v>28</v>
      </c>
      <c r="F87" s="230" t="s">
        <v>82</v>
      </c>
      <c r="G87" s="228"/>
      <c r="H87" s="231">
        <v>1</v>
      </c>
      <c r="I87" s="232"/>
      <c r="J87" s="228"/>
      <c r="K87" s="228"/>
      <c r="L87" s="233"/>
      <c r="M87" s="234"/>
      <c r="N87" s="235"/>
      <c r="O87" s="235"/>
      <c r="P87" s="235"/>
      <c r="Q87" s="235"/>
      <c r="R87" s="235"/>
      <c r="S87" s="235"/>
      <c r="T87" s="236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7" t="s">
        <v>181</v>
      </c>
      <c r="AU87" s="237" t="s">
        <v>84</v>
      </c>
      <c r="AV87" s="13" t="s">
        <v>84</v>
      </c>
      <c r="AW87" s="13" t="s">
        <v>35</v>
      </c>
      <c r="AX87" s="13" t="s">
        <v>82</v>
      </c>
      <c r="AY87" s="237" t="s">
        <v>160</v>
      </c>
    </row>
    <row r="88" s="2" customFormat="1" ht="16.5" customHeight="1">
      <c r="A88" s="40"/>
      <c r="B88" s="41"/>
      <c r="C88" s="207" t="s">
        <v>84</v>
      </c>
      <c r="D88" s="207" t="s">
        <v>163</v>
      </c>
      <c r="E88" s="208" t="s">
        <v>972</v>
      </c>
      <c r="F88" s="209" t="s">
        <v>973</v>
      </c>
      <c r="G88" s="210" t="s">
        <v>968</v>
      </c>
      <c r="H88" s="211">
        <v>1</v>
      </c>
      <c r="I88" s="212"/>
      <c r="J88" s="213">
        <f>ROUND(I88*H88,2)</f>
        <v>0</v>
      </c>
      <c r="K88" s="209" t="s">
        <v>28</v>
      </c>
      <c r="L88" s="46"/>
      <c r="M88" s="214" t="s">
        <v>28</v>
      </c>
      <c r="N88" s="215" t="s">
        <v>45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969</v>
      </c>
      <c r="AT88" s="218" t="s">
        <v>163</v>
      </c>
      <c r="AU88" s="218" t="s">
        <v>84</v>
      </c>
      <c r="AY88" s="19" t="s">
        <v>160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82</v>
      </c>
      <c r="BK88" s="219">
        <f>ROUND(I88*H88,2)</f>
        <v>0</v>
      </c>
      <c r="BL88" s="19" t="s">
        <v>969</v>
      </c>
      <c r="BM88" s="218" t="s">
        <v>974</v>
      </c>
    </row>
    <row r="89" s="14" customFormat="1">
      <c r="A89" s="14"/>
      <c r="B89" s="238"/>
      <c r="C89" s="239"/>
      <c r="D89" s="225" t="s">
        <v>181</v>
      </c>
      <c r="E89" s="240" t="s">
        <v>28</v>
      </c>
      <c r="F89" s="241" t="s">
        <v>975</v>
      </c>
      <c r="G89" s="239"/>
      <c r="H89" s="240" t="s">
        <v>28</v>
      </c>
      <c r="I89" s="242"/>
      <c r="J89" s="239"/>
      <c r="K89" s="239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181</v>
      </c>
      <c r="AU89" s="247" t="s">
        <v>84</v>
      </c>
      <c r="AV89" s="14" t="s">
        <v>82</v>
      </c>
      <c r="AW89" s="14" t="s">
        <v>35</v>
      </c>
      <c r="AX89" s="14" t="s">
        <v>74</v>
      </c>
      <c r="AY89" s="247" t="s">
        <v>160</v>
      </c>
    </row>
    <row r="90" s="14" customFormat="1">
      <c r="A90" s="14"/>
      <c r="B90" s="238"/>
      <c r="C90" s="239"/>
      <c r="D90" s="225" t="s">
        <v>181</v>
      </c>
      <c r="E90" s="240" t="s">
        <v>28</v>
      </c>
      <c r="F90" s="241" t="s">
        <v>976</v>
      </c>
      <c r="G90" s="239"/>
      <c r="H90" s="240" t="s">
        <v>28</v>
      </c>
      <c r="I90" s="242"/>
      <c r="J90" s="239"/>
      <c r="K90" s="239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181</v>
      </c>
      <c r="AU90" s="247" t="s">
        <v>84</v>
      </c>
      <c r="AV90" s="14" t="s">
        <v>82</v>
      </c>
      <c r="AW90" s="14" t="s">
        <v>35</v>
      </c>
      <c r="AX90" s="14" t="s">
        <v>74</v>
      </c>
      <c r="AY90" s="247" t="s">
        <v>160</v>
      </c>
    </row>
    <row r="91" s="14" customFormat="1">
      <c r="A91" s="14"/>
      <c r="B91" s="238"/>
      <c r="C91" s="239"/>
      <c r="D91" s="225" t="s">
        <v>181</v>
      </c>
      <c r="E91" s="240" t="s">
        <v>28</v>
      </c>
      <c r="F91" s="241" t="s">
        <v>977</v>
      </c>
      <c r="G91" s="239"/>
      <c r="H91" s="240" t="s">
        <v>28</v>
      </c>
      <c r="I91" s="242"/>
      <c r="J91" s="239"/>
      <c r="K91" s="239"/>
      <c r="L91" s="243"/>
      <c r="M91" s="244"/>
      <c r="N91" s="245"/>
      <c r="O91" s="245"/>
      <c r="P91" s="245"/>
      <c r="Q91" s="245"/>
      <c r="R91" s="245"/>
      <c r="S91" s="245"/>
      <c r="T91" s="24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7" t="s">
        <v>181</v>
      </c>
      <c r="AU91" s="247" t="s">
        <v>84</v>
      </c>
      <c r="AV91" s="14" t="s">
        <v>82</v>
      </c>
      <c r="AW91" s="14" t="s">
        <v>35</v>
      </c>
      <c r="AX91" s="14" t="s">
        <v>74</v>
      </c>
      <c r="AY91" s="247" t="s">
        <v>160</v>
      </c>
    </row>
    <row r="92" s="13" customFormat="1">
      <c r="A92" s="13"/>
      <c r="B92" s="227"/>
      <c r="C92" s="228"/>
      <c r="D92" s="225" t="s">
        <v>181</v>
      </c>
      <c r="E92" s="229" t="s">
        <v>28</v>
      </c>
      <c r="F92" s="230" t="s">
        <v>82</v>
      </c>
      <c r="G92" s="228"/>
      <c r="H92" s="231">
        <v>1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7" t="s">
        <v>181</v>
      </c>
      <c r="AU92" s="237" t="s">
        <v>84</v>
      </c>
      <c r="AV92" s="13" t="s">
        <v>84</v>
      </c>
      <c r="AW92" s="13" t="s">
        <v>35</v>
      </c>
      <c r="AX92" s="13" t="s">
        <v>82</v>
      </c>
      <c r="AY92" s="237" t="s">
        <v>160</v>
      </c>
    </row>
    <row r="93" s="2" customFormat="1" ht="16.5" customHeight="1">
      <c r="A93" s="40"/>
      <c r="B93" s="41"/>
      <c r="C93" s="207" t="s">
        <v>201</v>
      </c>
      <c r="D93" s="207" t="s">
        <v>163</v>
      </c>
      <c r="E93" s="208" t="s">
        <v>978</v>
      </c>
      <c r="F93" s="209" t="s">
        <v>979</v>
      </c>
      <c r="G93" s="210" t="s">
        <v>968</v>
      </c>
      <c r="H93" s="211">
        <v>1</v>
      </c>
      <c r="I93" s="212"/>
      <c r="J93" s="213">
        <f>ROUND(I93*H93,2)</f>
        <v>0</v>
      </c>
      <c r="K93" s="209" t="s">
        <v>28</v>
      </c>
      <c r="L93" s="46"/>
      <c r="M93" s="214" t="s">
        <v>28</v>
      </c>
      <c r="N93" s="215" t="s">
        <v>45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969</v>
      </c>
      <c r="AT93" s="218" t="s">
        <v>163</v>
      </c>
      <c r="AU93" s="218" t="s">
        <v>84</v>
      </c>
      <c r="AY93" s="19" t="s">
        <v>160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82</v>
      </c>
      <c r="BK93" s="219">
        <f>ROUND(I93*H93,2)</f>
        <v>0</v>
      </c>
      <c r="BL93" s="19" t="s">
        <v>969</v>
      </c>
      <c r="BM93" s="218" t="s">
        <v>980</v>
      </c>
    </row>
    <row r="94" s="14" customFormat="1">
      <c r="A94" s="14"/>
      <c r="B94" s="238"/>
      <c r="C94" s="239"/>
      <c r="D94" s="225" t="s">
        <v>181</v>
      </c>
      <c r="E94" s="240" t="s">
        <v>28</v>
      </c>
      <c r="F94" s="241" t="s">
        <v>981</v>
      </c>
      <c r="G94" s="239"/>
      <c r="H94" s="240" t="s">
        <v>28</v>
      </c>
      <c r="I94" s="242"/>
      <c r="J94" s="239"/>
      <c r="K94" s="239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181</v>
      </c>
      <c r="AU94" s="247" t="s">
        <v>84</v>
      </c>
      <c r="AV94" s="14" t="s">
        <v>82</v>
      </c>
      <c r="AW94" s="14" t="s">
        <v>35</v>
      </c>
      <c r="AX94" s="14" t="s">
        <v>74</v>
      </c>
      <c r="AY94" s="247" t="s">
        <v>160</v>
      </c>
    </row>
    <row r="95" s="14" customFormat="1">
      <c r="A95" s="14"/>
      <c r="B95" s="238"/>
      <c r="C95" s="239"/>
      <c r="D95" s="225" t="s">
        <v>181</v>
      </c>
      <c r="E95" s="240" t="s">
        <v>28</v>
      </c>
      <c r="F95" s="241" t="s">
        <v>982</v>
      </c>
      <c r="G95" s="239"/>
      <c r="H95" s="240" t="s">
        <v>28</v>
      </c>
      <c r="I95" s="242"/>
      <c r="J95" s="239"/>
      <c r="K95" s="239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181</v>
      </c>
      <c r="AU95" s="247" t="s">
        <v>84</v>
      </c>
      <c r="AV95" s="14" t="s">
        <v>82</v>
      </c>
      <c r="AW95" s="14" t="s">
        <v>35</v>
      </c>
      <c r="AX95" s="14" t="s">
        <v>74</v>
      </c>
      <c r="AY95" s="247" t="s">
        <v>160</v>
      </c>
    </row>
    <row r="96" s="13" customFormat="1">
      <c r="A96" s="13"/>
      <c r="B96" s="227"/>
      <c r="C96" s="228"/>
      <c r="D96" s="225" t="s">
        <v>181</v>
      </c>
      <c r="E96" s="229" t="s">
        <v>28</v>
      </c>
      <c r="F96" s="230" t="s">
        <v>82</v>
      </c>
      <c r="G96" s="228"/>
      <c r="H96" s="231">
        <v>1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181</v>
      </c>
      <c r="AU96" s="237" t="s">
        <v>84</v>
      </c>
      <c r="AV96" s="13" t="s">
        <v>84</v>
      </c>
      <c r="AW96" s="13" t="s">
        <v>35</v>
      </c>
      <c r="AX96" s="13" t="s">
        <v>82</v>
      </c>
      <c r="AY96" s="237" t="s">
        <v>160</v>
      </c>
    </row>
    <row r="97" s="2" customFormat="1" ht="16.5" customHeight="1">
      <c r="A97" s="40"/>
      <c r="B97" s="41"/>
      <c r="C97" s="207" t="s">
        <v>168</v>
      </c>
      <c r="D97" s="207" t="s">
        <v>163</v>
      </c>
      <c r="E97" s="208" t="s">
        <v>983</v>
      </c>
      <c r="F97" s="209" t="s">
        <v>984</v>
      </c>
      <c r="G97" s="210" t="s">
        <v>968</v>
      </c>
      <c r="H97" s="211">
        <v>1</v>
      </c>
      <c r="I97" s="212"/>
      <c r="J97" s="213">
        <f>ROUND(I97*H97,2)</f>
        <v>0</v>
      </c>
      <c r="K97" s="209" t="s">
        <v>28</v>
      </c>
      <c r="L97" s="46"/>
      <c r="M97" s="214" t="s">
        <v>28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969</v>
      </c>
      <c r="AT97" s="218" t="s">
        <v>163</v>
      </c>
      <c r="AU97" s="218" t="s">
        <v>84</v>
      </c>
      <c r="AY97" s="19" t="s">
        <v>160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969</v>
      </c>
      <c r="BM97" s="218" t="s">
        <v>985</v>
      </c>
    </row>
    <row r="98" s="14" customFormat="1">
      <c r="A98" s="14"/>
      <c r="B98" s="238"/>
      <c r="C98" s="239"/>
      <c r="D98" s="225" t="s">
        <v>181</v>
      </c>
      <c r="E98" s="240" t="s">
        <v>28</v>
      </c>
      <c r="F98" s="241" t="s">
        <v>986</v>
      </c>
      <c r="G98" s="239"/>
      <c r="H98" s="240" t="s">
        <v>28</v>
      </c>
      <c r="I98" s="242"/>
      <c r="J98" s="239"/>
      <c r="K98" s="239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181</v>
      </c>
      <c r="AU98" s="247" t="s">
        <v>84</v>
      </c>
      <c r="AV98" s="14" t="s">
        <v>82</v>
      </c>
      <c r="AW98" s="14" t="s">
        <v>35</v>
      </c>
      <c r="AX98" s="14" t="s">
        <v>74</v>
      </c>
      <c r="AY98" s="247" t="s">
        <v>160</v>
      </c>
    </row>
    <row r="99" s="13" customFormat="1">
      <c r="A99" s="13"/>
      <c r="B99" s="227"/>
      <c r="C99" s="228"/>
      <c r="D99" s="225" t="s">
        <v>181</v>
      </c>
      <c r="E99" s="229" t="s">
        <v>28</v>
      </c>
      <c r="F99" s="230" t="s">
        <v>82</v>
      </c>
      <c r="G99" s="228"/>
      <c r="H99" s="231">
        <v>1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181</v>
      </c>
      <c r="AU99" s="237" t="s">
        <v>84</v>
      </c>
      <c r="AV99" s="13" t="s">
        <v>84</v>
      </c>
      <c r="AW99" s="13" t="s">
        <v>35</v>
      </c>
      <c r="AX99" s="13" t="s">
        <v>82</v>
      </c>
      <c r="AY99" s="237" t="s">
        <v>160</v>
      </c>
    </row>
    <row r="100" s="2" customFormat="1" ht="16.5" customHeight="1">
      <c r="A100" s="40"/>
      <c r="B100" s="41"/>
      <c r="C100" s="207" t="s">
        <v>272</v>
      </c>
      <c r="D100" s="207" t="s">
        <v>163</v>
      </c>
      <c r="E100" s="208" t="s">
        <v>987</v>
      </c>
      <c r="F100" s="209" t="s">
        <v>988</v>
      </c>
      <c r="G100" s="210" t="s">
        <v>968</v>
      </c>
      <c r="H100" s="211">
        <v>1</v>
      </c>
      <c r="I100" s="212"/>
      <c r="J100" s="213">
        <f>ROUND(I100*H100,2)</f>
        <v>0</v>
      </c>
      <c r="K100" s="209" t="s">
        <v>28</v>
      </c>
      <c r="L100" s="46"/>
      <c r="M100" s="214" t="s">
        <v>28</v>
      </c>
      <c r="N100" s="215" t="s">
        <v>45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969</v>
      </c>
      <c r="AT100" s="218" t="s">
        <v>163</v>
      </c>
      <c r="AU100" s="218" t="s">
        <v>84</v>
      </c>
      <c r="AY100" s="19" t="s">
        <v>160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82</v>
      </c>
      <c r="BK100" s="219">
        <f>ROUND(I100*H100,2)</f>
        <v>0</v>
      </c>
      <c r="BL100" s="19" t="s">
        <v>969</v>
      </c>
      <c r="BM100" s="218" t="s">
        <v>989</v>
      </c>
    </row>
    <row r="101" s="14" customFormat="1">
      <c r="A101" s="14"/>
      <c r="B101" s="238"/>
      <c r="C101" s="239"/>
      <c r="D101" s="225" t="s">
        <v>181</v>
      </c>
      <c r="E101" s="240" t="s">
        <v>28</v>
      </c>
      <c r="F101" s="241" t="s">
        <v>990</v>
      </c>
      <c r="G101" s="239"/>
      <c r="H101" s="240" t="s">
        <v>28</v>
      </c>
      <c r="I101" s="242"/>
      <c r="J101" s="239"/>
      <c r="K101" s="239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181</v>
      </c>
      <c r="AU101" s="247" t="s">
        <v>84</v>
      </c>
      <c r="AV101" s="14" t="s">
        <v>82</v>
      </c>
      <c r="AW101" s="14" t="s">
        <v>35</v>
      </c>
      <c r="AX101" s="14" t="s">
        <v>74</v>
      </c>
      <c r="AY101" s="247" t="s">
        <v>160</v>
      </c>
    </row>
    <row r="102" s="14" customFormat="1">
      <c r="A102" s="14"/>
      <c r="B102" s="238"/>
      <c r="C102" s="239"/>
      <c r="D102" s="225" t="s">
        <v>181</v>
      </c>
      <c r="E102" s="240" t="s">
        <v>28</v>
      </c>
      <c r="F102" s="241" t="s">
        <v>991</v>
      </c>
      <c r="G102" s="239"/>
      <c r="H102" s="240" t="s">
        <v>28</v>
      </c>
      <c r="I102" s="242"/>
      <c r="J102" s="239"/>
      <c r="K102" s="239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181</v>
      </c>
      <c r="AU102" s="247" t="s">
        <v>84</v>
      </c>
      <c r="AV102" s="14" t="s">
        <v>82</v>
      </c>
      <c r="AW102" s="14" t="s">
        <v>35</v>
      </c>
      <c r="AX102" s="14" t="s">
        <v>74</v>
      </c>
      <c r="AY102" s="247" t="s">
        <v>160</v>
      </c>
    </row>
    <row r="103" s="13" customFormat="1">
      <c r="A103" s="13"/>
      <c r="B103" s="227"/>
      <c r="C103" s="228"/>
      <c r="D103" s="225" t="s">
        <v>181</v>
      </c>
      <c r="E103" s="229" t="s">
        <v>28</v>
      </c>
      <c r="F103" s="230" t="s">
        <v>82</v>
      </c>
      <c r="G103" s="228"/>
      <c r="H103" s="231">
        <v>1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181</v>
      </c>
      <c r="AU103" s="237" t="s">
        <v>84</v>
      </c>
      <c r="AV103" s="13" t="s">
        <v>84</v>
      </c>
      <c r="AW103" s="13" t="s">
        <v>35</v>
      </c>
      <c r="AX103" s="13" t="s">
        <v>82</v>
      </c>
      <c r="AY103" s="237" t="s">
        <v>160</v>
      </c>
    </row>
    <row r="104" s="2" customFormat="1" ht="16.5" customHeight="1">
      <c r="A104" s="40"/>
      <c r="B104" s="41"/>
      <c r="C104" s="207" t="s">
        <v>715</v>
      </c>
      <c r="D104" s="207" t="s">
        <v>163</v>
      </c>
      <c r="E104" s="208" t="s">
        <v>992</v>
      </c>
      <c r="F104" s="209" t="s">
        <v>993</v>
      </c>
      <c r="G104" s="210" t="s">
        <v>968</v>
      </c>
      <c r="H104" s="211">
        <v>1</v>
      </c>
      <c r="I104" s="212"/>
      <c r="J104" s="213">
        <f>ROUND(I104*H104,2)</f>
        <v>0</v>
      </c>
      <c r="K104" s="209" t="s">
        <v>28</v>
      </c>
      <c r="L104" s="46"/>
      <c r="M104" s="214" t="s">
        <v>28</v>
      </c>
      <c r="N104" s="215" t="s">
        <v>45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969</v>
      </c>
      <c r="AT104" s="218" t="s">
        <v>163</v>
      </c>
      <c r="AU104" s="218" t="s">
        <v>84</v>
      </c>
      <c r="AY104" s="19" t="s">
        <v>160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82</v>
      </c>
      <c r="BK104" s="219">
        <f>ROUND(I104*H104,2)</f>
        <v>0</v>
      </c>
      <c r="BL104" s="19" t="s">
        <v>969</v>
      </c>
      <c r="BM104" s="218" t="s">
        <v>994</v>
      </c>
    </row>
    <row r="105" s="14" customFormat="1">
      <c r="A105" s="14"/>
      <c r="B105" s="238"/>
      <c r="C105" s="239"/>
      <c r="D105" s="225" t="s">
        <v>181</v>
      </c>
      <c r="E105" s="240" t="s">
        <v>28</v>
      </c>
      <c r="F105" s="241" t="s">
        <v>995</v>
      </c>
      <c r="G105" s="239"/>
      <c r="H105" s="240" t="s">
        <v>28</v>
      </c>
      <c r="I105" s="242"/>
      <c r="J105" s="239"/>
      <c r="K105" s="239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181</v>
      </c>
      <c r="AU105" s="247" t="s">
        <v>84</v>
      </c>
      <c r="AV105" s="14" t="s">
        <v>82</v>
      </c>
      <c r="AW105" s="14" t="s">
        <v>35</v>
      </c>
      <c r="AX105" s="14" t="s">
        <v>74</v>
      </c>
      <c r="AY105" s="247" t="s">
        <v>160</v>
      </c>
    </row>
    <row r="106" s="13" customFormat="1">
      <c r="A106" s="13"/>
      <c r="B106" s="227"/>
      <c r="C106" s="228"/>
      <c r="D106" s="225" t="s">
        <v>181</v>
      </c>
      <c r="E106" s="229" t="s">
        <v>28</v>
      </c>
      <c r="F106" s="230" t="s">
        <v>82</v>
      </c>
      <c r="G106" s="228"/>
      <c r="H106" s="231">
        <v>1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181</v>
      </c>
      <c r="AU106" s="237" t="s">
        <v>84</v>
      </c>
      <c r="AV106" s="13" t="s">
        <v>84</v>
      </c>
      <c r="AW106" s="13" t="s">
        <v>35</v>
      </c>
      <c r="AX106" s="13" t="s">
        <v>82</v>
      </c>
      <c r="AY106" s="237" t="s">
        <v>160</v>
      </c>
    </row>
    <row r="107" s="2" customFormat="1" ht="16.5" customHeight="1">
      <c r="A107" s="40"/>
      <c r="B107" s="41"/>
      <c r="C107" s="207" t="s">
        <v>720</v>
      </c>
      <c r="D107" s="207" t="s">
        <v>163</v>
      </c>
      <c r="E107" s="208" t="s">
        <v>996</v>
      </c>
      <c r="F107" s="209" t="s">
        <v>997</v>
      </c>
      <c r="G107" s="210" t="s">
        <v>968</v>
      </c>
      <c r="H107" s="211">
        <v>1</v>
      </c>
      <c r="I107" s="212"/>
      <c r="J107" s="213">
        <f>ROUND(I107*H107,2)</f>
        <v>0</v>
      </c>
      <c r="K107" s="209" t="s">
        <v>28</v>
      </c>
      <c r="L107" s="46"/>
      <c r="M107" s="214" t="s">
        <v>28</v>
      </c>
      <c r="N107" s="215" t="s">
        <v>45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969</v>
      </c>
      <c r="AT107" s="218" t="s">
        <v>163</v>
      </c>
      <c r="AU107" s="218" t="s">
        <v>84</v>
      </c>
      <c r="AY107" s="19" t="s">
        <v>160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82</v>
      </c>
      <c r="BK107" s="219">
        <f>ROUND(I107*H107,2)</f>
        <v>0</v>
      </c>
      <c r="BL107" s="19" t="s">
        <v>969</v>
      </c>
      <c r="BM107" s="218" t="s">
        <v>998</v>
      </c>
    </row>
    <row r="108" s="2" customFormat="1">
      <c r="A108" s="40"/>
      <c r="B108" s="41"/>
      <c r="C108" s="42"/>
      <c r="D108" s="225" t="s">
        <v>179</v>
      </c>
      <c r="E108" s="42"/>
      <c r="F108" s="226" t="s">
        <v>999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179</v>
      </c>
      <c r="AU108" s="19" t="s">
        <v>84</v>
      </c>
    </row>
    <row r="109" s="14" customFormat="1">
      <c r="A109" s="14"/>
      <c r="B109" s="238"/>
      <c r="C109" s="239"/>
      <c r="D109" s="225" t="s">
        <v>181</v>
      </c>
      <c r="E109" s="240" t="s">
        <v>28</v>
      </c>
      <c r="F109" s="241" t="s">
        <v>1000</v>
      </c>
      <c r="G109" s="239"/>
      <c r="H109" s="240" t="s">
        <v>28</v>
      </c>
      <c r="I109" s="242"/>
      <c r="J109" s="239"/>
      <c r="K109" s="239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181</v>
      </c>
      <c r="AU109" s="247" t="s">
        <v>84</v>
      </c>
      <c r="AV109" s="14" t="s">
        <v>82</v>
      </c>
      <c r="AW109" s="14" t="s">
        <v>35</v>
      </c>
      <c r="AX109" s="14" t="s">
        <v>74</v>
      </c>
      <c r="AY109" s="247" t="s">
        <v>160</v>
      </c>
    </row>
    <row r="110" s="13" customFormat="1">
      <c r="A110" s="13"/>
      <c r="B110" s="227"/>
      <c r="C110" s="228"/>
      <c r="D110" s="225" t="s">
        <v>181</v>
      </c>
      <c r="E110" s="229" t="s">
        <v>28</v>
      </c>
      <c r="F110" s="230" t="s">
        <v>82</v>
      </c>
      <c r="G110" s="228"/>
      <c r="H110" s="231">
        <v>1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181</v>
      </c>
      <c r="AU110" s="237" t="s">
        <v>84</v>
      </c>
      <c r="AV110" s="13" t="s">
        <v>84</v>
      </c>
      <c r="AW110" s="13" t="s">
        <v>35</v>
      </c>
      <c r="AX110" s="13" t="s">
        <v>82</v>
      </c>
      <c r="AY110" s="237" t="s">
        <v>160</v>
      </c>
    </row>
    <row r="111" s="12" customFormat="1" ht="22.8" customHeight="1">
      <c r="A111" s="12"/>
      <c r="B111" s="191"/>
      <c r="C111" s="192"/>
      <c r="D111" s="193" t="s">
        <v>73</v>
      </c>
      <c r="E111" s="205" t="s">
        <v>1001</v>
      </c>
      <c r="F111" s="205" t="s">
        <v>1002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SUM(P112:P128)</f>
        <v>0</v>
      </c>
      <c r="Q111" s="199"/>
      <c r="R111" s="200">
        <f>SUM(R112:R128)</f>
        <v>0</v>
      </c>
      <c r="S111" s="199"/>
      <c r="T111" s="201">
        <f>SUM(T112:T128)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168</v>
      </c>
      <c r="AT111" s="203" t="s">
        <v>73</v>
      </c>
      <c r="AU111" s="203" t="s">
        <v>82</v>
      </c>
      <c r="AY111" s="202" t="s">
        <v>160</v>
      </c>
      <c r="BK111" s="204">
        <f>SUM(BK112:BK128)</f>
        <v>0</v>
      </c>
    </row>
    <row r="112" s="2" customFormat="1" ht="16.5" customHeight="1">
      <c r="A112" s="40"/>
      <c r="B112" s="41"/>
      <c r="C112" s="207" t="s">
        <v>261</v>
      </c>
      <c r="D112" s="207" t="s">
        <v>163</v>
      </c>
      <c r="E112" s="208" t="s">
        <v>1003</v>
      </c>
      <c r="F112" s="209" t="s">
        <v>1004</v>
      </c>
      <c r="G112" s="210" t="s">
        <v>968</v>
      </c>
      <c r="H112" s="211">
        <v>1</v>
      </c>
      <c r="I112" s="212"/>
      <c r="J112" s="213">
        <f>ROUND(I112*H112,2)</f>
        <v>0</v>
      </c>
      <c r="K112" s="209" t="s">
        <v>28</v>
      </c>
      <c r="L112" s="46"/>
      <c r="M112" s="214" t="s">
        <v>28</v>
      </c>
      <c r="N112" s="215" t="s">
        <v>45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969</v>
      </c>
      <c r="AT112" s="218" t="s">
        <v>163</v>
      </c>
      <c r="AU112" s="218" t="s">
        <v>84</v>
      </c>
      <c r="AY112" s="19" t="s">
        <v>160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82</v>
      </c>
      <c r="BK112" s="219">
        <f>ROUND(I112*H112,2)</f>
        <v>0</v>
      </c>
      <c r="BL112" s="19" t="s">
        <v>969</v>
      </c>
      <c r="BM112" s="218" t="s">
        <v>1005</v>
      </c>
    </row>
    <row r="113" s="14" customFormat="1">
      <c r="A113" s="14"/>
      <c r="B113" s="238"/>
      <c r="C113" s="239"/>
      <c r="D113" s="225" t="s">
        <v>181</v>
      </c>
      <c r="E113" s="240" t="s">
        <v>28</v>
      </c>
      <c r="F113" s="241" t="s">
        <v>1006</v>
      </c>
      <c r="G113" s="239"/>
      <c r="H113" s="240" t="s">
        <v>28</v>
      </c>
      <c r="I113" s="242"/>
      <c r="J113" s="239"/>
      <c r="K113" s="239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181</v>
      </c>
      <c r="AU113" s="247" t="s">
        <v>84</v>
      </c>
      <c r="AV113" s="14" t="s">
        <v>82</v>
      </c>
      <c r="AW113" s="14" t="s">
        <v>35</v>
      </c>
      <c r="AX113" s="14" t="s">
        <v>74</v>
      </c>
      <c r="AY113" s="247" t="s">
        <v>160</v>
      </c>
    </row>
    <row r="114" s="14" customFormat="1">
      <c r="A114" s="14"/>
      <c r="B114" s="238"/>
      <c r="C114" s="239"/>
      <c r="D114" s="225" t="s">
        <v>181</v>
      </c>
      <c r="E114" s="240" t="s">
        <v>28</v>
      </c>
      <c r="F114" s="241" t="s">
        <v>1007</v>
      </c>
      <c r="G114" s="239"/>
      <c r="H114" s="240" t="s">
        <v>28</v>
      </c>
      <c r="I114" s="242"/>
      <c r="J114" s="239"/>
      <c r="K114" s="239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181</v>
      </c>
      <c r="AU114" s="247" t="s">
        <v>84</v>
      </c>
      <c r="AV114" s="14" t="s">
        <v>82</v>
      </c>
      <c r="AW114" s="14" t="s">
        <v>35</v>
      </c>
      <c r="AX114" s="14" t="s">
        <v>74</v>
      </c>
      <c r="AY114" s="247" t="s">
        <v>160</v>
      </c>
    </row>
    <row r="115" s="14" customFormat="1">
      <c r="A115" s="14"/>
      <c r="B115" s="238"/>
      <c r="C115" s="239"/>
      <c r="D115" s="225" t="s">
        <v>181</v>
      </c>
      <c r="E115" s="240" t="s">
        <v>28</v>
      </c>
      <c r="F115" s="241" t="s">
        <v>1008</v>
      </c>
      <c r="G115" s="239"/>
      <c r="H115" s="240" t="s">
        <v>28</v>
      </c>
      <c r="I115" s="242"/>
      <c r="J115" s="239"/>
      <c r="K115" s="239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181</v>
      </c>
      <c r="AU115" s="247" t="s">
        <v>84</v>
      </c>
      <c r="AV115" s="14" t="s">
        <v>82</v>
      </c>
      <c r="AW115" s="14" t="s">
        <v>35</v>
      </c>
      <c r="AX115" s="14" t="s">
        <v>74</v>
      </c>
      <c r="AY115" s="247" t="s">
        <v>160</v>
      </c>
    </row>
    <row r="116" s="14" customFormat="1">
      <c r="A116" s="14"/>
      <c r="B116" s="238"/>
      <c r="C116" s="239"/>
      <c r="D116" s="225" t="s">
        <v>181</v>
      </c>
      <c r="E116" s="240" t="s">
        <v>28</v>
      </c>
      <c r="F116" s="241" t="s">
        <v>1009</v>
      </c>
      <c r="G116" s="239"/>
      <c r="H116" s="240" t="s">
        <v>28</v>
      </c>
      <c r="I116" s="242"/>
      <c r="J116" s="239"/>
      <c r="K116" s="239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181</v>
      </c>
      <c r="AU116" s="247" t="s">
        <v>84</v>
      </c>
      <c r="AV116" s="14" t="s">
        <v>82</v>
      </c>
      <c r="AW116" s="14" t="s">
        <v>35</v>
      </c>
      <c r="AX116" s="14" t="s">
        <v>74</v>
      </c>
      <c r="AY116" s="247" t="s">
        <v>160</v>
      </c>
    </row>
    <row r="117" s="14" customFormat="1">
      <c r="A117" s="14"/>
      <c r="B117" s="238"/>
      <c r="C117" s="239"/>
      <c r="D117" s="225" t="s">
        <v>181</v>
      </c>
      <c r="E117" s="240" t="s">
        <v>28</v>
      </c>
      <c r="F117" s="241" t="s">
        <v>1010</v>
      </c>
      <c r="G117" s="239"/>
      <c r="H117" s="240" t="s">
        <v>28</v>
      </c>
      <c r="I117" s="242"/>
      <c r="J117" s="239"/>
      <c r="K117" s="239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181</v>
      </c>
      <c r="AU117" s="247" t="s">
        <v>84</v>
      </c>
      <c r="AV117" s="14" t="s">
        <v>82</v>
      </c>
      <c r="AW117" s="14" t="s">
        <v>35</v>
      </c>
      <c r="AX117" s="14" t="s">
        <v>74</v>
      </c>
      <c r="AY117" s="247" t="s">
        <v>160</v>
      </c>
    </row>
    <row r="118" s="14" customFormat="1">
      <c r="A118" s="14"/>
      <c r="B118" s="238"/>
      <c r="C118" s="239"/>
      <c r="D118" s="225" t="s">
        <v>181</v>
      </c>
      <c r="E118" s="240" t="s">
        <v>28</v>
      </c>
      <c r="F118" s="241" t="s">
        <v>1011</v>
      </c>
      <c r="G118" s="239"/>
      <c r="H118" s="240" t="s">
        <v>28</v>
      </c>
      <c r="I118" s="242"/>
      <c r="J118" s="239"/>
      <c r="K118" s="239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181</v>
      </c>
      <c r="AU118" s="247" t="s">
        <v>84</v>
      </c>
      <c r="AV118" s="14" t="s">
        <v>82</v>
      </c>
      <c r="AW118" s="14" t="s">
        <v>35</v>
      </c>
      <c r="AX118" s="14" t="s">
        <v>74</v>
      </c>
      <c r="AY118" s="247" t="s">
        <v>160</v>
      </c>
    </row>
    <row r="119" s="13" customFormat="1">
      <c r="A119" s="13"/>
      <c r="B119" s="227"/>
      <c r="C119" s="228"/>
      <c r="D119" s="225" t="s">
        <v>181</v>
      </c>
      <c r="E119" s="229" t="s">
        <v>28</v>
      </c>
      <c r="F119" s="230" t="s">
        <v>82</v>
      </c>
      <c r="G119" s="228"/>
      <c r="H119" s="231">
        <v>1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181</v>
      </c>
      <c r="AU119" s="237" t="s">
        <v>84</v>
      </c>
      <c r="AV119" s="13" t="s">
        <v>84</v>
      </c>
      <c r="AW119" s="13" t="s">
        <v>35</v>
      </c>
      <c r="AX119" s="13" t="s">
        <v>82</v>
      </c>
      <c r="AY119" s="237" t="s">
        <v>160</v>
      </c>
    </row>
    <row r="120" s="2" customFormat="1" ht="16.5" customHeight="1">
      <c r="A120" s="40"/>
      <c r="B120" s="41"/>
      <c r="C120" s="207" t="s">
        <v>352</v>
      </c>
      <c r="D120" s="207" t="s">
        <v>163</v>
      </c>
      <c r="E120" s="208" t="s">
        <v>1012</v>
      </c>
      <c r="F120" s="209" t="s">
        <v>1013</v>
      </c>
      <c r="G120" s="210" t="s">
        <v>968</v>
      </c>
      <c r="H120" s="211">
        <v>1</v>
      </c>
      <c r="I120" s="212"/>
      <c r="J120" s="213">
        <f>ROUND(I120*H120,2)</f>
        <v>0</v>
      </c>
      <c r="K120" s="209" t="s">
        <v>28</v>
      </c>
      <c r="L120" s="46"/>
      <c r="M120" s="214" t="s">
        <v>28</v>
      </c>
      <c r="N120" s="215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969</v>
      </c>
      <c r="AT120" s="218" t="s">
        <v>163</v>
      </c>
      <c r="AU120" s="218" t="s">
        <v>84</v>
      </c>
      <c r="AY120" s="19" t="s">
        <v>160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969</v>
      </c>
      <c r="BM120" s="218" t="s">
        <v>1014</v>
      </c>
    </row>
    <row r="121" s="14" customFormat="1">
      <c r="A121" s="14"/>
      <c r="B121" s="238"/>
      <c r="C121" s="239"/>
      <c r="D121" s="225" t="s">
        <v>181</v>
      </c>
      <c r="E121" s="240" t="s">
        <v>28</v>
      </c>
      <c r="F121" s="241" t="s">
        <v>1015</v>
      </c>
      <c r="G121" s="239"/>
      <c r="H121" s="240" t="s">
        <v>28</v>
      </c>
      <c r="I121" s="242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181</v>
      </c>
      <c r="AU121" s="247" t="s">
        <v>84</v>
      </c>
      <c r="AV121" s="14" t="s">
        <v>82</v>
      </c>
      <c r="AW121" s="14" t="s">
        <v>35</v>
      </c>
      <c r="AX121" s="14" t="s">
        <v>74</v>
      </c>
      <c r="AY121" s="247" t="s">
        <v>160</v>
      </c>
    </row>
    <row r="122" s="14" customFormat="1">
      <c r="A122" s="14"/>
      <c r="B122" s="238"/>
      <c r="C122" s="239"/>
      <c r="D122" s="225" t="s">
        <v>181</v>
      </c>
      <c r="E122" s="240" t="s">
        <v>28</v>
      </c>
      <c r="F122" s="241" t="s">
        <v>1016</v>
      </c>
      <c r="G122" s="239"/>
      <c r="H122" s="240" t="s">
        <v>28</v>
      </c>
      <c r="I122" s="242"/>
      <c r="J122" s="239"/>
      <c r="K122" s="239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181</v>
      </c>
      <c r="AU122" s="247" t="s">
        <v>84</v>
      </c>
      <c r="AV122" s="14" t="s">
        <v>82</v>
      </c>
      <c r="AW122" s="14" t="s">
        <v>35</v>
      </c>
      <c r="AX122" s="14" t="s">
        <v>74</v>
      </c>
      <c r="AY122" s="247" t="s">
        <v>160</v>
      </c>
    </row>
    <row r="123" s="14" customFormat="1">
      <c r="A123" s="14"/>
      <c r="B123" s="238"/>
      <c r="C123" s="239"/>
      <c r="D123" s="225" t="s">
        <v>181</v>
      </c>
      <c r="E123" s="240" t="s">
        <v>28</v>
      </c>
      <c r="F123" s="241" t="s">
        <v>1017</v>
      </c>
      <c r="G123" s="239"/>
      <c r="H123" s="240" t="s">
        <v>28</v>
      </c>
      <c r="I123" s="242"/>
      <c r="J123" s="239"/>
      <c r="K123" s="239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181</v>
      </c>
      <c r="AU123" s="247" t="s">
        <v>84</v>
      </c>
      <c r="AV123" s="14" t="s">
        <v>82</v>
      </c>
      <c r="AW123" s="14" t="s">
        <v>35</v>
      </c>
      <c r="AX123" s="14" t="s">
        <v>74</v>
      </c>
      <c r="AY123" s="247" t="s">
        <v>160</v>
      </c>
    </row>
    <row r="124" s="14" customFormat="1">
      <c r="A124" s="14"/>
      <c r="B124" s="238"/>
      <c r="C124" s="239"/>
      <c r="D124" s="225" t="s">
        <v>181</v>
      </c>
      <c r="E124" s="240" t="s">
        <v>28</v>
      </c>
      <c r="F124" s="241" t="s">
        <v>1018</v>
      </c>
      <c r="G124" s="239"/>
      <c r="H124" s="240" t="s">
        <v>28</v>
      </c>
      <c r="I124" s="242"/>
      <c r="J124" s="239"/>
      <c r="K124" s="239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181</v>
      </c>
      <c r="AU124" s="247" t="s">
        <v>84</v>
      </c>
      <c r="AV124" s="14" t="s">
        <v>82</v>
      </c>
      <c r="AW124" s="14" t="s">
        <v>35</v>
      </c>
      <c r="AX124" s="14" t="s">
        <v>74</v>
      </c>
      <c r="AY124" s="247" t="s">
        <v>160</v>
      </c>
    </row>
    <row r="125" s="13" customFormat="1">
      <c r="A125" s="13"/>
      <c r="B125" s="227"/>
      <c r="C125" s="228"/>
      <c r="D125" s="225" t="s">
        <v>181</v>
      </c>
      <c r="E125" s="229" t="s">
        <v>28</v>
      </c>
      <c r="F125" s="230" t="s">
        <v>82</v>
      </c>
      <c r="G125" s="228"/>
      <c r="H125" s="231">
        <v>1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181</v>
      </c>
      <c r="AU125" s="237" t="s">
        <v>84</v>
      </c>
      <c r="AV125" s="13" t="s">
        <v>84</v>
      </c>
      <c r="AW125" s="13" t="s">
        <v>35</v>
      </c>
      <c r="AX125" s="13" t="s">
        <v>82</v>
      </c>
      <c r="AY125" s="237" t="s">
        <v>160</v>
      </c>
    </row>
    <row r="126" s="2" customFormat="1" ht="21.75" customHeight="1">
      <c r="A126" s="40"/>
      <c r="B126" s="41"/>
      <c r="C126" s="207" t="s">
        <v>206</v>
      </c>
      <c r="D126" s="207" t="s">
        <v>163</v>
      </c>
      <c r="E126" s="208" t="s">
        <v>1019</v>
      </c>
      <c r="F126" s="209" t="s">
        <v>1020</v>
      </c>
      <c r="G126" s="210" t="s">
        <v>968</v>
      </c>
      <c r="H126" s="211">
        <v>1</v>
      </c>
      <c r="I126" s="212"/>
      <c r="J126" s="213">
        <f>ROUND(I126*H126,2)</f>
        <v>0</v>
      </c>
      <c r="K126" s="209" t="s">
        <v>28</v>
      </c>
      <c r="L126" s="46"/>
      <c r="M126" s="214" t="s">
        <v>28</v>
      </c>
      <c r="N126" s="215" t="s">
        <v>45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969</v>
      </c>
      <c r="AT126" s="218" t="s">
        <v>163</v>
      </c>
      <c r="AU126" s="218" t="s">
        <v>84</v>
      </c>
      <c r="AY126" s="19" t="s">
        <v>160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969</v>
      </c>
      <c r="BM126" s="218" t="s">
        <v>1021</v>
      </c>
    </row>
    <row r="127" s="14" customFormat="1">
      <c r="A127" s="14"/>
      <c r="B127" s="238"/>
      <c r="C127" s="239"/>
      <c r="D127" s="225" t="s">
        <v>181</v>
      </c>
      <c r="E127" s="240" t="s">
        <v>28</v>
      </c>
      <c r="F127" s="241" t="s">
        <v>1022</v>
      </c>
      <c r="G127" s="239"/>
      <c r="H127" s="240" t="s">
        <v>28</v>
      </c>
      <c r="I127" s="242"/>
      <c r="J127" s="239"/>
      <c r="K127" s="239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181</v>
      </c>
      <c r="AU127" s="247" t="s">
        <v>84</v>
      </c>
      <c r="AV127" s="14" t="s">
        <v>82</v>
      </c>
      <c r="AW127" s="14" t="s">
        <v>35</v>
      </c>
      <c r="AX127" s="14" t="s">
        <v>74</v>
      </c>
      <c r="AY127" s="247" t="s">
        <v>160</v>
      </c>
    </row>
    <row r="128" s="13" customFormat="1">
      <c r="A128" s="13"/>
      <c r="B128" s="227"/>
      <c r="C128" s="228"/>
      <c r="D128" s="225" t="s">
        <v>181</v>
      </c>
      <c r="E128" s="229" t="s">
        <v>28</v>
      </c>
      <c r="F128" s="230" t="s">
        <v>82</v>
      </c>
      <c r="G128" s="228"/>
      <c r="H128" s="231">
        <v>1</v>
      </c>
      <c r="I128" s="232"/>
      <c r="J128" s="228"/>
      <c r="K128" s="228"/>
      <c r="L128" s="233"/>
      <c r="M128" s="273"/>
      <c r="N128" s="274"/>
      <c r="O128" s="274"/>
      <c r="P128" s="274"/>
      <c r="Q128" s="274"/>
      <c r="R128" s="274"/>
      <c r="S128" s="274"/>
      <c r="T128" s="27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181</v>
      </c>
      <c r="AU128" s="237" t="s">
        <v>84</v>
      </c>
      <c r="AV128" s="13" t="s">
        <v>84</v>
      </c>
      <c r="AW128" s="13" t="s">
        <v>35</v>
      </c>
      <c r="AX128" s="13" t="s">
        <v>82</v>
      </c>
      <c r="AY128" s="237" t="s">
        <v>160</v>
      </c>
    </row>
    <row r="129" s="2" customFormat="1" ht="6.96" customHeight="1">
      <c r="A129" s="40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46"/>
      <c r="M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</sheetData>
  <sheetProtection sheet="1" autoFilter="0" formatColumns="0" formatRows="0" objects="1" scenarios="1" spinCount="100000" saltValue="WzM4wLnHYRWN6EfINLpehn8QRZny1AWqkcDMSvAaUk2MZBzlbCoEe8d0UGwL+jBAeVY6LpOuKxSrBQr8OPII+g==" hashValue="TvKsfOJO3FPL2S9B08c7ZxF1S+DHM4Rslx9hwSPayUlxjbOVSyyc8Ezy2gBo5opoH1J03bGEVlDjh2bFyHV/8A==" algorithmName="SHA-512" password="CC35"/>
  <autoFilter ref="C81:K12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Notebook2</dc:creator>
  <cp:lastModifiedBy>Notebook2</cp:lastModifiedBy>
  <dcterms:created xsi:type="dcterms:W3CDTF">2025-06-20T11:19:26Z</dcterms:created>
  <dcterms:modified xsi:type="dcterms:W3CDTF">2025-06-20T11:19:40Z</dcterms:modified>
</cp:coreProperties>
</file>