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132691CF-AF4F-45D8-BF36-74E8F6508C93}" xr6:coauthVersionLast="47" xr6:coauthVersionMax="47" xr10:uidLastSave="{00000000-0000-0000-0000-000000000000}"/>
  <bookViews>
    <workbookView xWindow="-120" yWindow="-120" windowWidth="29040" windowHeight="15840" xr2:uid="{0839A552-810B-4B4D-B47D-A143ABA9D014}"/>
  </bookViews>
  <sheets>
    <sheet name="SO-18" sheetId="1" r:id="rId1"/>
  </sheets>
  <externalReferences>
    <externalReference r:id="rId2"/>
  </externalReferences>
  <definedNames>
    <definedName name="cisloobjektu">[1]Stavba!$D$3</definedName>
    <definedName name="CisloStavebnihoRozpoctu">[1]Stavba!$D$4</definedName>
    <definedName name="NazevStavebnihoRozpoctu">[1]Stavba!$E$4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1" l="1"/>
  <c r="H85" i="1"/>
  <c r="H84" i="1"/>
  <c r="H83" i="1"/>
  <c r="H82" i="1"/>
  <c r="L81" i="1"/>
  <c r="J81" i="1"/>
  <c r="H81" i="1"/>
  <c r="J80" i="1"/>
  <c r="H80" i="1"/>
  <c r="J79" i="1"/>
  <c r="H79" i="1"/>
  <c r="J77" i="1"/>
  <c r="H77" i="1"/>
  <c r="H68" i="1" s="1"/>
  <c r="J75" i="1"/>
  <c r="J68" i="1" s="1"/>
  <c r="H75" i="1"/>
  <c r="J72" i="1"/>
  <c r="H72" i="1"/>
  <c r="J70" i="1"/>
  <c r="H70" i="1"/>
  <c r="J69" i="1"/>
  <c r="H69" i="1"/>
  <c r="L68" i="1"/>
  <c r="L67" i="1"/>
  <c r="J67" i="1"/>
  <c r="H67" i="1"/>
  <c r="L66" i="1"/>
  <c r="J66" i="1"/>
  <c r="H66" i="1"/>
  <c r="L64" i="1"/>
  <c r="J64" i="1"/>
  <c r="H64" i="1"/>
  <c r="L62" i="1"/>
  <c r="J62" i="1"/>
  <c r="H62" i="1"/>
  <c r="L61" i="1"/>
  <c r="J61" i="1"/>
  <c r="H61" i="1"/>
  <c r="L59" i="1"/>
  <c r="J59" i="1"/>
  <c r="H59" i="1"/>
  <c r="L58" i="1"/>
  <c r="J58" i="1"/>
  <c r="H58" i="1"/>
  <c r="H55" i="1"/>
  <c r="H52" i="1"/>
  <c r="L49" i="1"/>
  <c r="J49" i="1"/>
  <c r="H49" i="1"/>
  <c r="L47" i="1"/>
  <c r="J47" i="1"/>
  <c r="H47" i="1"/>
  <c r="L45" i="1"/>
  <c r="J45" i="1"/>
  <c r="H45" i="1"/>
  <c r="L43" i="1"/>
  <c r="J43" i="1"/>
  <c r="H43" i="1"/>
  <c r="L39" i="1"/>
  <c r="J39" i="1"/>
  <c r="H39" i="1"/>
  <c r="L36" i="1"/>
  <c r="J36" i="1"/>
  <c r="H36" i="1"/>
  <c r="L34" i="1"/>
  <c r="J34" i="1"/>
  <c r="H34" i="1"/>
  <c r="L32" i="1"/>
  <c r="J32" i="1"/>
  <c r="H32" i="1"/>
  <c r="L30" i="1"/>
  <c r="J30" i="1"/>
  <c r="H30" i="1"/>
  <c r="L28" i="1"/>
  <c r="J28" i="1"/>
  <c r="J19" i="1" s="1"/>
  <c r="H28" i="1"/>
  <c r="H19" i="1" s="1"/>
  <c r="L24" i="1"/>
  <c r="L19" i="1" s="1"/>
  <c r="J24" i="1"/>
  <c r="H24" i="1"/>
  <c r="L21" i="1"/>
  <c r="L20" i="1"/>
  <c r="J20" i="1"/>
  <c r="H20" i="1"/>
  <c r="L17" i="1"/>
  <c r="J17" i="1"/>
  <c r="H17" i="1"/>
  <c r="L15" i="1"/>
  <c r="J15" i="1"/>
  <c r="J6" i="1" s="1"/>
  <c r="H15" i="1"/>
  <c r="H6" i="1" s="1"/>
  <c r="L13" i="1"/>
  <c r="L6" i="1" s="1"/>
  <c r="J13" i="1"/>
  <c r="H13" i="1"/>
  <c r="L11" i="1"/>
  <c r="J11" i="1"/>
  <c r="H11" i="1"/>
  <c r="H9" i="1"/>
  <c r="L7" i="1"/>
  <c r="J7" i="1"/>
  <c r="H7" i="1"/>
  <c r="L5" i="1" l="1"/>
  <c r="H5" i="1"/>
  <c r="J5" i="1"/>
  <c r="J90" i="1"/>
</calcChain>
</file>

<file path=xl/sharedStrings.xml><?xml version="1.0" encoding="utf-8"?>
<sst xmlns="http://schemas.openxmlformats.org/spreadsheetml/2006/main" count="265" uniqueCount="142">
  <si>
    <t>Poř.</t>
  </si>
  <si>
    <t>Kód</t>
  </si>
  <si>
    <t>Typ</t>
  </si>
  <si>
    <t>Popis</t>
  </si>
  <si>
    <t>MJ</t>
  </si>
  <si>
    <t>Výměra celkem</t>
  </si>
  <si>
    <t>Jedn. cena</t>
  </si>
  <si>
    <t>Cena</t>
  </si>
  <si>
    <t>Jedn. hmotn.</t>
  </si>
  <si>
    <t>Hmotn.</t>
  </si>
  <si>
    <t>Jedn. suť</t>
  </si>
  <si>
    <t>Suť</t>
  </si>
  <si>
    <t>DPH</t>
  </si>
  <si>
    <t>Objekt</t>
  </si>
  <si>
    <t>Oddíl</t>
  </si>
  <si>
    <t>01: S0 01 - Stavební objekt 01</t>
  </si>
  <si>
    <t>001: Zemní práce</t>
  </si>
  <si>
    <t>121 10-1101/00</t>
  </si>
  <si>
    <t>SP</t>
  </si>
  <si>
    <t>Odkop drnu a stažení ornice vč. Meziskládky, přesun</t>
  </si>
  <si>
    <t>m2</t>
  </si>
  <si>
    <t>01</t>
  </si>
  <si>
    <t>001</t>
  </si>
  <si>
    <t>780,7</t>
  </si>
  <si>
    <t>131 20-1103/00</t>
  </si>
  <si>
    <t>Výkopové práce - zákl. kcí, kopané sondy, kanalizace, drenáže</t>
  </si>
  <si>
    <t>m3</t>
  </si>
  <si>
    <t>22</t>
  </si>
  <si>
    <t>131 20-1102/00</t>
  </si>
  <si>
    <t>Tvarování výplní překážek, hutnění</t>
  </si>
  <si>
    <t>modelace do přesných tvarů, rádiusy, šikminy 30;34,5;155=219,5x1,2</t>
  </si>
  <si>
    <t>162 70-1105/00</t>
  </si>
  <si>
    <t>Dovoz a vodorovné přemístění výplňových materiálů ze vzdálenosti do 10 km</t>
  </si>
  <si>
    <t>96;45</t>
  </si>
  <si>
    <t>162 70-1109/00</t>
  </si>
  <si>
    <t>Vhodný výplňový materiál překážek (např. recyklát)</t>
  </si>
  <si>
    <t>6.</t>
  </si>
  <si>
    <t>174 10-1101/00</t>
  </si>
  <si>
    <t>Zásyp opěrných zdí, šachet, rýh nebo kolem objektů sypaninou se zhutněním</t>
  </si>
  <si>
    <t>002: Základy</t>
  </si>
  <si>
    <t>289 98-3211/00</t>
  </si>
  <si>
    <t>Separační vrstva z Pe folie - vč dodávky</t>
  </si>
  <si>
    <t>002</t>
  </si>
  <si>
    <t>rovné plochy 152;337</t>
  </si>
  <si>
    <t>rádiusy, šikminy 30;34,5;155=219,5x1,2</t>
  </si>
  <si>
    <t>bedny 7;3;2,5;15,8</t>
  </si>
  <si>
    <t>564861111/00</t>
  </si>
  <si>
    <t>Polštáře zhutněné pod železobeton ze štěrkodrtě 0-32mm, vč rozprostření</t>
  </si>
  <si>
    <t>rovné plochy 152+337=489x0,2</t>
  </si>
  <si>
    <t>rádiusy, šikminy 30;34,5;155=219,5x1,2=263,4x0,2</t>
  </si>
  <si>
    <t>bedny 7;3;2,5;15,8=28,3x0,2</t>
  </si>
  <si>
    <t>274 35-1215/00</t>
  </si>
  <si>
    <t>Zřízení bednění stěn obvodových schodů a ploch,kotvení do betonu a pažení</t>
  </si>
  <si>
    <t>155,23</t>
  </si>
  <si>
    <t>274 35-1216/00</t>
  </si>
  <si>
    <t xml:space="preserve">Odstranění veškerého bednění bednění stěn </t>
  </si>
  <si>
    <t>104,65</t>
  </si>
  <si>
    <t>274 31-5223/00</t>
  </si>
  <si>
    <t>Základové zpevňující pásy z betonu prostého C12/15</t>
  </si>
  <si>
    <t>16x0,3x0,8</t>
  </si>
  <si>
    <t>273 35-2110/00</t>
  </si>
  <si>
    <t>Bednění žb.konstrukcí - rádiusy, šikminy, bedny,  překážky,bowle,zatáčky,kotvení do betonu,</t>
  </si>
  <si>
    <t>780,7*0,4</t>
  </si>
  <si>
    <t>273 36-1821/00</t>
  </si>
  <si>
    <t>Výztuž  prvků betonářskou ocelí 10 505 (R) 8-10 mm průměr,rádiusy,šikminy,komplet,vázaní ,distance</t>
  </si>
  <si>
    <t>t</t>
  </si>
  <si>
    <t>rádiusy, šikminy 263,4x12</t>
  </si>
  <si>
    <t>bedny 28,3x12</t>
  </si>
  <si>
    <t>589 32941</t>
  </si>
  <si>
    <t>H</t>
  </si>
  <si>
    <t>Beton tř.C35/45, který splňuje veškeré pevnostní a povrchové vlastnosti,doprava,čekání</t>
  </si>
  <si>
    <t>rovné plochy 152;337=489x0,16</t>
  </si>
  <si>
    <t>rádiusy, šikminy 30;34,5;155=263,4x0,16</t>
  </si>
  <si>
    <t>bedny 3;1;7,32</t>
  </si>
  <si>
    <t>273 36-2132/00</t>
  </si>
  <si>
    <t>Výztuž základových desek a ploch kari sítě,vazání sítí,svařování,dovoz ,včetně spojovacího materiálu a distančních hadů a podložek</t>
  </si>
  <si>
    <t>rovné plochy 152;337=489x12</t>
  </si>
  <si>
    <t>299 20-1111</t>
  </si>
  <si>
    <t>Ukládka betonu,sříkaná technologie Shotcrete,čerpání a vibrování litého betonu</t>
  </si>
  <si>
    <t>131,7</t>
  </si>
  <si>
    <t>299 20-1112</t>
  </si>
  <si>
    <t>Povrchová úprava betonu - strojní leštění, nátěr Curol</t>
  </si>
  <si>
    <t>299 20-1113</t>
  </si>
  <si>
    <t>Povrchová úprava betonu - ruční leštění,nátěr Curol</t>
  </si>
  <si>
    <t>Girndovací slidebox - lavice</t>
  </si>
  <si>
    <t>ks</t>
  </si>
  <si>
    <t>výroba grindovacího slideboxu z betonu tř. C35/45</t>
  </si>
  <si>
    <t>2</t>
  </si>
  <si>
    <t>Girndovací obrubník</t>
  </si>
  <si>
    <t>m</t>
  </si>
  <si>
    <t>výroba průběžného grindovacího obrubníku "slepygrind" z betonu tř. C35/45</t>
  </si>
  <si>
    <t>33,6;6,6</t>
  </si>
  <si>
    <t>003: Svislé konstrukce</t>
  </si>
  <si>
    <t>311 11-3124/00</t>
  </si>
  <si>
    <t>Nosná zeď tl do 200 mm z tvárnic ztraceného bednění včetně výplně z betonu tř. C 12/15</t>
  </si>
  <si>
    <t>003</t>
  </si>
  <si>
    <t>16x1</t>
  </si>
  <si>
    <t>004: Ostatní konstrukce a práce</t>
  </si>
  <si>
    <t>931 99-4142/00</t>
  </si>
  <si>
    <t>Těsnění dilatační spáry betonové konstrukce</t>
  </si>
  <si>
    <t>009</t>
  </si>
  <si>
    <t>570</t>
  </si>
  <si>
    <t>919 72-2111/00</t>
  </si>
  <si>
    <t>Řezání dilatačních spár v betonu</t>
  </si>
  <si>
    <t>005: Přesun hmot HSV</t>
  </si>
  <si>
    <t>998 15-2121/00</t>
  </si>
  <si>
    <t>Přesun hmot pro pozemní komunikace s krytem z kamene, monolitickým betonovým nebo živičným</t>
  </si>
  <si>
    <t>cel.</t>
  </si>
  <si>
    <t>099</t>
  </si>
  <si>
    <t>006: Konstrukce zámečnické</t>
  </si>
  <si>
    <t>767 99-5103/00</t>
  </si>
  <si>
    <t>Montáž atypických zámečnických konstrukcí, hran,kotvení</t>
  </si>
  <si>
    <t>kg</t>
  </si>
  <si>
    <t>767</t>
  </si>
  <si>
    <t>145 64052</t>
  </si>
  <si>
    <t>Profil čtverc 50/50/3, pojízdné zábradlí</t>
  </si>
  <si>
    <t>29,5x4,3</t>
  </si>
  <si>
    <t>Ochranné zábradlí 01 - výroba montáž</t>
  </si>
  <si>
    <t>ochranné zábradlí bez pojezdové plochy 16m</t>
  </si>
  <si>
    <t>ochranné zábradlí s pojezdovou plochou 8m</t>
  </si>
  <si>
    <t>64052</t>
  </si>
  <si>
    <t>Osazení copingu vč. ukotvení a zajištění do betonové desky</t>
  </si>
  <si>
    <t>44,5;12;6,3;7,4</t>
  </si>
  <si>
    <t>767 99-9001</t>
  </si>
  <si>
    <t>Žárové zinkování</t>
  </si>
  <si>
    <t>126,85;301,86;230,8;255</t>
  </si>
  <si>
    <t>767 99-5112/00</t>
  </si>
  <si>
    <t>Svařování a úprava veškerých zamečnických kcí</t>
  </si>
  <si>
    <t>998 76-7201</t>
  </si>
  <si>
    <t>Přesun hmot pro zámečnické konstrukce v objektech v do 50 m</t>
  </si>
  <si>
    <t>007: Vedlejší rozpočtové náklady</t>
  </si>
  <si>
    <t>012103000</t>
  </si>
  <si>
    <t>ON</t>
  </si>
  <si>
    <t>Geodetické práce před výstavbou</t>
  </si>
  <si>
    <t>012303000</t>
  </si>
  <si>
    <t>Geodetické práce po výstavbě</t>
  </si>
  <si>
    <t>013254000</t>
  </si>
  <si>
    <t>Dokumentace skutečného provedení</t>
  </si>
  <si>
    <t>04154000</t>
  </si>
  <si>
    <t>Zkoušky hutnící</t>
  </si>
  <si>
    <t>00000000215</t>
  </si>
  <si>
    <t>Tabule s provozním řádem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</si>
</sst>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.00000_);[Red]\-\ #,##0.00000_);&quot;–&quot;??;_(@_)"/>
    <numFmt numFmtId="169" formatCode="_(#,##0.0_);[Red]\-\ #,##0.0_);&quot;–&quot;??;_(@_)"/>
  </numFmts>
  <fonts count="15" x14ac:knownFonts="1">
    <font>
      <sz val="8"/>
      <name val="Arial CE"/>
      <family val="2"/>
    </font>
    <font>
      <b/>
      <sz val="12"/>
      <color indexed="20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1"/>
      <color indexed="6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rgb="FF00B05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rgb="FF00B050"/>
      <name val="Arial CE"/>
      <charset val="238"/>
    </font>
    <font>
      <b/>
      <sz val="11"/>
      <color rgb="FF00B05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 CE"/>
      <charset val="238"/>
    </font>
    <font>
      <sz val="10"/>
      <color indexed="8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66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49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164" fontId="3" fillId="0" borderId="0" xfId="0" applyNumberFormat="1" applyFont="1"/>
    <xf numFmtId="49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167" fontId="3" fillId="0" borderId="0" xfId="0" applyNumberFormat="1" applyFont="1"/>
    <xf numFmtId="168" fontId="3" fillId="0" borderId="0" xfId="0" applyNumberFormat="1" applyFont="1"/>
    <xf numFmtId="169" fontId="3" fillId="0" borderId="0" xfId="0" applyNumberFormat="1" applyFont="1"/>
    <xf numFmtId="164" fontId="4" fillId="0" borderId="2" xfId="0" applyNumberFormat="1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left" vertical="top"/>
    </xf>
    <xf numFmtId="49" fontId="4" fillId="0" borderId="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top"/>
    </xf>
    <xf numFmtId="167" fontId="4" fillId="0" borderId="2" xfId="0" applyNumberFormat="1" applyFont="1" applyBorder="1" applyAlignment="1">
      <alignment horizontal="right" vertical="top"/>
    </xf>
    <xf numFmtId="168" fontId="4" fillId="0" borderId="2" xfId="0" applyNumberFormat="1" applyFont="1" applyBorder="1" applyAlignment="1">
      <alignment horizontal="right" vertical="top"/>
    </xf>
    <xf numFmtId="169" fontId="4" fillId="0" borderId="2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center" vertical="top"/>
    </xf>
    <xf numFmtId="49" fontId="6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top"/>
    </xf>
    <xf numFmtId="49" fontId="4" fillId="0" borderId="3" xfId="0" applyNumberFormat="1" applyFont="1" applyBorder="1" applyAlignment="1">
      <alignment horizontal="center" vertical="top"/>
    </xf>
    <xf numFmtId="165" fontId="9" fillId="0" borderId="0" xfId="0" applyNumberFormat="1" applyFont="1" applyAlignment="1">
      <alignment horizontal="center" vertical="center"/>
    </xf>
    <xf numFmtId="49" fontId="10" fillId="0" borderId="2" xfId="0" applyNumberFormat="1" applyFont="1" applyBorder="1" applyAlignment="1">
      <alignment horizontal="left" vertical="top"/>
    </xf>
    <xf numFmtId="164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168" fontId="4" fillId="0" borderId="0" xfId="0" applyNumberFormat="1" applyFont="1" applyAlignment="1">
      <alignment horizontal="right" vertical="top"/>
    </xf>
    <xf numFmtId="169" fontId="4" fillId="0" borderId="0" xfId="0" applyNumberFormat="1" applyFont="1" applyAlignment="1">
      <alignment horizontal="right" vertical="top"/>
    </xf>
    <xf numFmtId="165" fontId="11" fillId="0" borderId="0" xfId="0" applyNumberFormat="1" applyFont="1" applyAlignment="1">
      <alignment horizontal="center" vertical="center"/>
    </xf>
    <xf numFmtId="165" fontId="5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vertical="top"/>
    </xf>
    <xf numFmtId="49" fontId="4" fillId="0" borderId="2" xfId="1" applyNumberFormat="1" applyFont="1" applyBorder="1" applyAlignment="1">
      <alignment horizontal="center" vertical="top"/>
    </xf>
    <xf numFmtId="49" fontId="4" fillId="0" borderId="2" xfId="1" applyNumberFormat="1" applyFont="1" applyBorder="1" applyAlignment="1">
      <alignment horizontal="left" vertical="top" wrapText="1"/>
    </xf>
    <xf numFmtId="165" fontId="5" fillId="0" borderId="2" xfId="1" applyNumberFormat="1" applyFont="1" applyBorder="1" applyAlignment="1">
      <alignment horizontal="right" vertical="top"/>
    </xf>
    <xf numFmtId="166" fontId="4" fillId="0" borderId="2" xfId="1" applyNumberFormat="1" applyFont="1" applyBorder="1" applyAlignment="1">
      <alignment horizontal="right" vertical="top"/>
    </xf>
    <xf numFmtId="168" fontId="4" fillId="0" borderId="2" xfId="2" applyNumberFormat="1" applyFont="1" applyBorder="1" applyAlignment="1">
      <alignment horizontal="right" vertical="top"/>
    </xf>
    <xf numFmtId="169" fontId="4" fillId="0" borderId="2" xfId="2" applyNumberFormat="1" applyFont="1" applyBorder="1" applyAlignment="1">
      <alignment horizontal="right" vertical="top"/>
    </xf>
    <xf numFmtId="167" fontId="4" fillId="0" borderId="2" xfId="2" applyNumberFormat="1" applyFont="1" applyBorder="1" applyAlignment="1">
      <alignment horizontal="right" vertical="top"/>
    </xf>
    <xf numFmtId="49" fontId="4" fillId="0" borderId="2" xfId="2" applyNumberFormat="1" applyFont="1" applyBorder="1" applyAlignment="1">
      <alignment horizontal="left" vertical="top"/>
    </xf>
    <xf numFmtId="49" fontId="6" fillId="0" borderId="2" xfId="1" applyNumberFormat="1" applyFont="1" applyBorder="1" applyAlignment="1">
      <alignment horizontal="left" vertical="top" wrapText="1"/>
    </xf>
    <xf numFmtId="49" fontId="6" fillId="0" borderId="2" xfId="1" applyNumberFormat="1" applyFont="1" applyBorder="1" applyAlignment="1">
      <alignment horizontal="center" vertical="top"/>
    </xf>
    <xf numFmtId="165" fontId="8" fillId="0" borderId="2" xfId="1" applyNumberFormat="1" applyFont="1" applyBorder="1" applyAlignment="1">
      <alignment horizontal="right" vertical="top"/>
    </xf>
    <xf numFmtId="49" fontId="4" fillId="0" borderId="3" xfId="1" applyNumberFormat="1" applyFont="1" applyBorder="1" applyAlignment="1">
      <alignment horizontal="left" vertical="top"/>
    </xf>
    <xf numFmtId="49" fontId="4" fillId="0" borderId="3" xfId="1" applyNumberFormat="1" applyFont="1" applyBorder="1" applyAlignment="1">
      <alignment horizontal="center" vertical="top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165" fontId="13" fillId="0" borderId="0" xfId="0" applyNumberFormat="1" applyFont="1" applyAlignment="1">
      <alignment horizontal="right" vertical="top"/>
    </xf>
    <xf numFmtId="165" fontId="14" fillId="0" borderId="0" xfId="0" applyNumberFormat="1" applyFont="1" applyAlignment="1">
      <alignment horizontal="right" vertical="top"/>
    </xf>
  </cellXfs>
  <cellStyles count="3">
    <cellStyle name="Normální" xfId="0" builtinId="0"/>
    <cellStyle name="normální 3" xfId="1" xr:uid="{1ADF3CD7-AD01-451C-81BB-C79403BA9B98}"/>
    <cellStyle name="normální 5" xfId="2" xr:uid="{F33D40E9-AB83-40A1-A4AC-8AF487F226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1C30E-AF72-41F1-BDC4-44D9E7342963}">
  <dimension ref="A1:O90"/>
  <sheetViews>
    <sheetView tabSelected="1" workbookViewId="0">
      <selection activeCell="G17" sqref="G17"/>
    </sheetView>
  </sheetViews>
  <sheetFormatPr defaultColWidth="9.1640625" defaultRowHeight="12.75" x14ac:dyDescent="0.2"/>
  <cols>
    <col min="1" max="1" width="6" style="39" customWidth="1"/>
    <col min="2" max="2" width="19.83203125" style="30" customWidth="1"/>
    <col min="3" max="3" width="7" style="31" customWidth="1"/>
    <col min="4" max="4" width="85.33203125" style="63" customWidth="1"/>
    <col min="5" max="5" width="7.1640625" style="31" customWidth="1"/>
    <col min="6" max="6" width="14.5" style="65" customWidth="1"/>
    <col min="7" max="7" width="14.5" style="40" customWidth="1"/>
    <col min="8" max="8" width="17.5" style="41" customWidth="1"/>
    <col min="9" max="9" width="13.5" style="42" customWidth="1"/>
    <col min="10" max="10" width="14" style="43" customWidth="1"/>
    <col min="11" max="11" width="12.83203125" style="42" hidden="1" customWidth="1"/>
    <col min="12" max="12" width="0" style="43" hidden="1" customWidth="1"/>
    <col min="13" max="13" width="0" style="41" hidden="1" customWidth="1"/>
    <col min="14" max="15" width="0" style="30" hidden="1" customWidth="1"/>
  </cols>
  <sheetData>
    <row r="1" spans="1:15" ht="15.75" x14ac:dyDescent="0.25">
      <c r="A1" s="1"/>
      <c r="B1" s="2"/>
      <c r="C1" s="2"/>
      <c r="D1" s="2"/>
      <c r="E1" s="2"/>
      <c r="F1" s="3"/>
      <c r="G1" s="4"/>
      <c r="H1" s="5"/>
      <c r="I1" s="6"/>
      <c r="J1" s="7"/>
      <c r="K1" s="6"/>
      <c r="L1" s="7"/>
      <c r="M1" s="5"/>
      <c r="N1" s="2"/>
      <c r="O1" s="2"/>
    </row>
    <row r="2" spans="1:15" ht="15.75" x14ac:dyDescent="0.25">
      <c r="A2" s="1"/>
      <c r="B2" s="2"/>
      <c r="C2" s="2"/>
      <c r="D2" s="2"/>
      <c r="E2" s="2"/>
      <c r="F2" s="3"/>
      <c r="G2" s="4"/>
      <c r="H2" s="5"/>
      <c r="I2" s="6"/>
      <c r="J2" s="7"/>
      <c r="K2" s="6"/>
      <c r="L2" s="7"/>
      <c r="M2" s="5"/>
      <c r="N2" s="2"/>
      <c r="O2" s="2"/>
    </row>
    <row r="3" spans="1:15" thickBot="1" x14ac:dyDescent="0.25">
      <c r="A3" s="8" t="s">
        <v>0</v>
      </c>
      <c r="B3" s="9" t="s">
        <v>1</v>
      </c>
      <c r="C3" s="9" t="s">
        <v>2</v>
      </c>
      <c r="D3" s="9" t="s">
        <v>3</v>
      </c>
      <c r="E3" s="10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9" t="s">
        <v>13</v>
      </c>
      <c r="O3" s="9" t="s">
        <v>14</v>
      </c>
    </row>
    <row r="4" spans="1:15" ht="12" x14ac:dyDescent="0.2">
      <c r="A4" s="11"/>
      <c r="B4" s="12"/>
      <c r="C4" s="12"/>
      <c r="D4" s="12"/>
      <c r="E4" s="13"/>
      <c r="F4" s="11"/>
      <c r="G4" s="11"/>
      <c r="H4" s="11"/>
      <c r="I4" s="11"/>
      <c r="J4" s="11"/>
      <c r="K4" s="11"/>
      <c r="L4" s="11"/>
      <c r="M4" s="11"/>
      <c r="N4" s="12"/>
      <c r="O4" s="12"/>
    </row>
    <row r="5" spans="1:15" ht="15.75" x14ac:dyDescent="0.25">
      <c r="A5" s="1"/>
      <c r="B5" s="2"/>
      <c r="C5" s="2"/>
      <c r="D5" s="2" t="s">
        <v>15</v>
      </c>
      <c r="E5" s="2"/>
      <c r="F5" s="3"/>
      <c r="G5" s="4"/>
      <c r="H5" s="5">
        <f>SUM(H6+H19+H58+H61+H66+H68+H81)</f>
        <v>0</v>
      </c>
      <c r="I5" s="6"/>
      <c r="J5" s="7">
        <f>SUBTOTAL(9,J6:J87)</f>
        <v>2850.2058819999997</v>
      </c>
      <c r="K5" s="6"/>
      <c r="L5" s="7">
        <f>SUBTOTAL(9,L6:L77)</f>
        <v>0</v>
      </c>
      <c r="M5" s="5"/>
      <c r="N5" s="2"/>
      <c r="O5" s="2"/>
    </row>
    <row r="6" spans="1:15" ht="15" x14ac:dyDescent="0.25">
      <c r="A6" s="14"/>
      <c r="B6" s="15"/>
      <c r="C6" s="15"/>
      <c r="D6" s="15" t="s">
        <v>16</v>
      </c>
      <c r="E6" s="15"/>
      <c r="F6" s="16"/>
      <c r="G6" s="17"/>
      <c r="H6" s="18">
        <f>SUBTOTAL(9,H7:H18)</f>
        <v>0</v>
      </c>
      <c r="I6" s="19"/>
      <c r="J6" s="20">
        <f>SUBTOTAL(9,J7:J18)</f>
        <v>767.52</v>
      </c>
      <c r="K6" s="19"/>
      <c r="L6" s="20">
        <f>SUBTOTAL(9,L7:L18)</f>
        <v>0</v>
      </c>
      <c r="M6" s="18"/>
      <c r="N6" s="15"/>
      <c r="O6" s="15"/>
    </row>
    <row r="7" spans="1:15" ht="18" customHeight="1" x14ac:dyDescent="0.2">
      <c r="A7" s="21">
        <v>1</v>
      </c>
      <c r="B7" s="22" t="s">
        <v>17</v>
      </c>
      <c r="C7" s="23" t="s">
        <v>18</v>
      </c>
      <c r="D7" s="24" t="s">
        <v>19</v>
      </c>
      <c r="E7" s="23" t="s">
        <v>20</v>
      </c>
      <c r="F7" s="25">
        <v>780.7</v>
      </c>
      <c r="G7" s="26"/>
      <c r="H7" s="27">
        <f>F7*G7</f>
        <v>0</v>
      </c>
      <c r="I7" s="28"/>
      <c r="J7" s="29">
        <f>F7*I7</f>
        <v>0</v>
      </c>
      <c r="K7" s="28"/>
      <c r="L7" s="29">
        <f t="shared" ref="L7:L17" si="0">F7*K7</f>
        <v>0</v>
      </c>
      <c r="M7" s="27">
        <v>19</v>
      </c>
      <c r="N7" s="22" t="s">
        <v>21</v>
      </c>
      <c r="O7" s="22" t="s">
        <v>22</v>
      </c>
    </row>
    <row r="8" spans="1:15" ht="18" customHeight="1" x14ac:dyDescent="0.2">
      <c r="A8" s="21"/>
      <c r="D8" s="32" t="s">
        <v>23</v>
      </c>
      <c r="E8" s="33"/>
      <c r="F8" s="34">
        <v>780.7</v>
      </c>
      <c r="G8" s="26"/>
      <c r="H8" s="27"/>
      <c r="I8" s="28"/>
      <c r="J8" s="29"/>
      <c r="K8" s="28"/>
      <c r="L8" s="29"/>
      <c r="M8" s="27"/>
      <c r="N8" s="22"/>
      <c r="O8" s="22"/>
    </row>
    <row r="9" spans="1:15" ht="18" customHeight="1" x14ac:dyDescent="0.2">
      <c r="A9" s="21">
        <v>2</v>
      </c>
      <c r="B9" s="35" t="s">
        <v>24</v>
      </c>
      <c r="C9" s="36" t="s">
        <v>18</v>
      </c>
      <c r="D9" s="24" t="s">
        <v>25</v>
      </c>
      <c r="E9" s="23" t="s">
        <v>26</v>
      </c>
      <c r="F9" s="25">
        <v>22</v>
      </c>
      <c r="G9" s="26"/>
      <c r="H9" s="27">
        <f>F9*G9</f>
        <v>0</v>
      </c>
      <c r="I9" s="28"/>
      <c r="J9" s="29"/>
      <c r="K9" s="28"/>
      <c r="L9" s="29"/>
      <c r="M9" s="27"/>
      <c r="N9" s="22"/>
      <c r="O9" s="22"/>
    </row>
    <row r="10" spans="1:15" ht="18" customHeight="1" x14ac:dyDescent="0.2">
      <c r="A10" s="21"/>
      <c r="D10" s="32" t="s">
        <v>27</v>
      </c>
      <c r="E10" s="33"/>
      <c r="F10" s="34">
        <v>22</v>
      </c>
      <c r="G10" s="26"/>
      <c r="H10" s="27"/>
      <c r="I10" s="28"/>
      <c r="J10" s="29"/>
      <c r="K10" s="28"/>
      <c r="L10" s="29"/>
      <c r="M10" s="27"/>
      <c r="N10" s="22"/>
      <c r="O10" s="22"/>
    </row>
    <row r="11" spans="1:15" ht="18" customHeight="1" x14ac:dyDescent="0.2">
      <c r="A11" s="21">
        <v>3</v>
      </c>
      <c r="B11" s="22" t="s">
        <v>28</v>
      </c>
      <c r="C11" s="23" t="s">
        <v>18</v>
      </c>
      <c r="D11" s="24" t="s">
        <v>29</v>
      </c>
      <c r="E11" s="23" t="s">
        <v>20</v>
      </c>
      <c r="F11" s="25">
        <v>263.39999999999998</v>
      </c>
      <c r="G11" s="26"/>
      <c r="H11" s="27">
        <f>F11*G11</f>
        <v>0</v>
      </c>
      <c r="I11" s="28">
        <v>1.8</v>
      </c>
      <c r="J11" s="29">
        <f>F11*I11</f>
        <v>474.11999999999995</v>
      </c>
      <c r="K11" s="28"/>
      <c r="L11" s="29">
        <f t="shared" si="0"/>
        <v>0</v>
      </c>
      <c r="M11" s="27">
        <v>19</v>
      </c>
      <c r="N11" s="22" t="s">
        <v>21</v>
      </c>
      <c r="O11" s="22" t="s">
        <v>22</v>
      </c>
    </row>
    <row r="12" spans="1:15" ht="18" customHeight="1" x14ac:dyDescent="0.2">
      <c r="A12" s="21"/>
      <c r="B12" s="22"/>
      <c r="C12" s="23"/>
      <c r="D12" s="32" t="s">
        <v>30</v>
      </c>
      <c r="E12" s="33"/>
      <c r="F12" s="34">
        <v>263.39999999999998</v>
      </c>
      <c r="G12" s="26"/>
      <c r="H12" s="27"/>
      <c r="I12" s="28"/>
      <c r="J12" s="29"/>
      <c r="K12" s="28"/>
      <c r="L12" s="29"/>
      <c r="M12" s="27"/>
      <c r="N12" s="22"/>
      <c r="O12" s="22"/>
    </row>
    <row r="13" spans="1:15" ht="18" customHeight="1" x14ac:dyDescent="0.2">
      <c r="A13" s="21">
        <v>4</v>
      </c>
      <c r="B13" s="22" t="s">
        <v>31</v>
      </c>
      <c r="C13" s="23" t="s">
        <v>18</v>
      </c>
      <c r="D13" s="24" t="s">
        <v>32</v>
      </c>
      <c r="E13" s="23" t="s">
        <v>26</v>
      </c>
      <c r="F13" s="25">
        <v>141</v>
      </c>
      <c r="G13" s="26"/>
      <c r="H13" s="27">
        <f>F13*G13</f>
        <v>0</v>
      </c>
      <c r="I13" s="28"/>
      <c r="J13" s="29">
        <f>F13*I13</f>
        <v>0</v>
      </c>
      <c r="K13" s="28"/>
      <c r="L13" s="29">
        <f t="shared" si="0"/>
        <v>0</v>
      </c>
      <c r="M13" s="27">
        <v>19</v>
      </c>
      <c r="N13" s="22" t="s">
        <v>21</v>
      </c>
      <c r="O13" s="22" t="s">
        <v>22</v>
      </c>
    </row>
    <row r="14" spans="1:15" ht="18" customHeight="1" x14ac:dyDescent="0.2">
      <c r="A14" s="21"/>
      <c r="B14" s="22"/>
      <c r="C14" s="23"/>
      <c r="D14" s="32" t="s">
        <v>33</v>
      </c>
      <c r="E14" s="33"/>
      <c r="F14" s="34">
        <v>141</v>
      </c>
      <c r="G14" s="26"/>
      <c r="H14" s="27"/>
      <c r="I14" s="28"/>
      <c r="J14" s="29"/>
      <c r="K14" s="28"/>
      <c r="L14" s="29"/>
      <c r="M14" s="27"/>
      <c r="N14" s="22"/>
      <c r="O14" s="22"/>
    </row>
    <row r="15" spans="1:15" ht="18" customHeight="1" x14ac:dyDescent="0.2">
      <c r="A15" s="21">
        <v>5</v>
      </c>
      <c r="B15" s="22" t="s">
        <v>34</v>
      </c>
      <c r="C15" s="23" t="s">
        <v>18</v>
      </c>
      <c r="D15" s="24" t="s">
        <v>35</v>
      </c>
      <c r="E15" s="23" t="s">
        <v>26</v>
      </c>
      <c r="F15" s="25">
        <v>141</v>
      </c>
      <c r="G15" s="26"/>
      <c r="H15" s="27">
        <f>F15*G15</f>
        <v>0</v>
      </c>
      <c r="I15" s="28">
        <v>1.8</v>
      </c>
      <c r="J15" s="29">
        <f>F15*I15</f>
        <v>253.8</v>
      </c>
      <c r="K15" s="28"/>
      <c r="L15" s="29">
        <f t="shared" si="0"/>
        <v>0</v>
      </c>
      <c r="M15" s="27">
        <v>19</v>
      </c>
      <c r="N15" s="22" t="s">
        <v>21</v>
      </c>
      <c r="O15" s="22" t="s">
        <v>22</v>
      </c>
    </row>
    <row r="16" spans="1:15" ht="18" customHeight="1" x14ac:dyDescent="0.2">
      <c r="A16" s="21"/>
      <c r="B16" s="22"/>
      <c r="C16" s="23"/>
      <c r="D16" s="32" t="s">
        <v>33</v>
      </c>
      <c r="E16" s="33"/>
      <c r="F16" s="34">
        <v>141</v>
      </c>
      <c r="G16" s="26"/>
      <c r="H16" s="27"/>
      <c r="I16" s="28"/>
      <c r="J16" s="29"/>
      <c r="K16" s="28"/>
      <c r="L16" s="29"/>
      <c r="M16" s="27"/>
      <c r="N16" s="22"/>
      <c r="O16" s="22"/>
    </row>
    <row r="17" spans="1:15" ht="18" customHeight="1" x14ac:dyDescent="0.2">
      <c r="A17" s="21" t="s">
        <v>36</v>
      </c>
      <c r="B17" s="22" t="s">
        <v>37</v>
      </c>
      <c r="C17" s="23" t="s">
        <v>18</v>
      </c>
      <c r="D17" s="24" t="s">
        <v>38</v>
      </c>
      <c r="E17" s="23" t="s">
        <v>26</v>
      </c>
      <c r="F17" s="25">
        <v>22</v>
      </c>
      <c r="G17" s="26"/>
      <c r="H17" s="27">
        <f>F17*G17</f>
        <v>0</v>
      </c>
      <c r="I17" s="28">
        <v>1.8</v>
      </c>
      <c r="J17" s="29">
        <f>F17*I17</f>
        <v>39.6</v>
      </c>
      <c r="K17" s="28"/>
      <c r="L17" s="29">
        <f t="shared" si="0"/>
        <v>0</v>
      </c>
      <c r="M17" s="27">
        <v>19</v>
      </c>
      <c r="N17" s="22" t="s">
        <v>21</v>
      </c>
      <c r="O17" s="22" t="s">
        <v>22</v>
      </c>
    </row>
    <row r="18" spans="1:15" ht="18" customHeight="1" x14ac:dyDescent="0.2">
      <c r="A18" s="21"/>
      <c r="B18" s="22"/>
      <c r="C18" s="23"/>
      <c r="D18" s="32" t="s">
        <v>27</v>
      </c>
      <c r="E18" s="33"/>
      <c r="F18" s="34">
        <v>22</v>
      </c>
      <c r="G18" s="26"/>
      <c r="H18" s="27"/>
      <c r="I18" s="28"/>
      <c r="J18" s="29"/>
      <c r="K18" s="28"/>
      <c r="L18" s="29"/>
      <c r="M18" s="27"/>
      <c r="N18" s="22"/>
      <c r="O18" s="22"/>
    </row>
    <row r="19" spans="1:15" ht="18" customHeight="1" x14ac:dyDescent="0.25">
      <c r="A19" s="14"/>
      <c r="B19" s="15"/>
      <c r="C19" s="15"/>
      <c r="D19" s="15" t="s">
        <v>39</v>
      </c>
      <c r="E19" s="15"/>
      <c r="F19" s="37"/>
      <c r="G19" s="17"/>
      <c r="H19" s="18">
        <f>SUBTOTAL(9,H20:H57)</f>
        <v>0</v>
      </c>
      <c r="I19" s="19"/>
      <c r="J19" s="20">
        <f>SUBTOTAL(9,J20:J49)</f>
        <v>661.24530299999981</v>
      </c>
      <c r="K19" s="19"/>
      <c r="L19" s="20">
        <f>SUBTOTAL(9,L20:L49)</f>
        <v>0</v>
      </c>
      <c r="M19" s="18"/>
      <c r="N19" s="15"/>
      <c r="O19" s="15"/>
    </row>
    <row r="20" spans="1:15" ht="18" customHeight="1" x14ac:dyDescent="0.2">
      <c r="A20" s="21">
        <v>7</v>
      </c>
      <c r="B20" s="22" t="s">
        <v>40</v>
      </c>
      <c r="C20" s="23" t="s">
        <v>18</v>
      </c>
      <c r="D20" s="24" t="s">
        <v>41</v>
      </c>
      <c r="E20" s="23" t="s">
        <v>20</v>
      </c>
      <c r="F20" s="25">
        <v>780.7</v>
      </c>
      <c r="G20" s="26"/>
      <c r="H20" s="27">
        <f>F20*G20</f>
        <v>0</v>
      </c>
      <c r="I20" s="28">
        <v>3.0000000000000001E-5</v>
      </c>
      <c r="J20" s="29">
        <f>F20*I20</f>
        <v>2.3421000000000001E-2</v>
      </c>
      <c r="K20" s="28"/>
      <c r="L20" s="29">
        <f>F20*K20</f>
        <v>0</v>
      </c>
      <c r="M20" s="27">
        <v>19</v>
      </c>
      <c r="N20" s="22" t="s">
        <v>21</v>
      </c>
      <c r="O20" s="22" t="s">
        <v>42</v>
      </c>
    </row>
    <row r="21" spans="1:15" ht="18" customHeight="1" x14ac:dyDescent="0.2">
      <c r="A21" s="21"/>
      <c r="B21" s="22"/>
      <c r="C21" s="23"/>
      <c r="D21" s="32" t="s">
        <v>43</v>
      </c>
      <c r="E21" s="33"/>
      <c r="F21" s="34">
        <v>489</v>
      </c>
      <c r="G21" s="26"/>
      <c r="H21" s="27"/>
      <c r="I21" s="28"/>
      <c r="J21" s="29"/>
      <c r="K21" s="28"/>
      <c r="L21" s="29">
        <f>F21*K21</f>
        <v>0</v>
      </c>
      <c r="M21" s="27"/>
      <c r="N21" s="22"/>
      <c r="O21" s="22"/>
    </row>
    <row r="22" spans="1:15" ht="18" customHeight="1" x14ac:dyDescent="0.2">
      <c r="A22" s="21"/>
      <c r="B22" s="22"/>
      <c r="C22" s="23"/>
      <c r="D22" s="32" t="s">
        <v>44</v>
      </c>
      <c r="E22" s="33"/>
      <c r="F22" s="34">
        <v>263.39999999999998</v>
      </c>
      <c r="G22" s="26"/>
      <c r="H22" s="27"/>
      <c r="I22" s="28"/>
      <c r="J22" s="29"/>
      <c r="K22" s="28"/>
      <c r="L22" s="29"/>
      <c r="M22" s="27"/>
      <c r="N22" s="22"/>
      <c r="O22" s="22"/>
    </row>
    <row r="23" spans="1:15" ht="18" customHeight="1" x14ac:dyDescent="0.2">
      <c r="A23" s="21"/>
      <c r="B23" s="22"/>
      <c r="C23" s="23"/>
      <c r="D23" s="32" t="s">
        <v>45</v>
      </c>
      <c r="E23" s="33"/>
      <c r="F23" s="34">
        <v>28.3</v>
      </c>
      <c r="G23" s="26"/>
      <c r="H23" s="27"/>
      <c r="I23" s="28"/>
      <c r="J23" s="29"/>
      <c r="K23" s="28"/>
      <c r="L23" s="29"/>
      <c r="M23" s="27"/>
      <c r="N23" s="22"/>
      <c r="O23" s="22"/>
    </row>
    <row r="24" spans="1:15" ht="18" customHeight="1" x14ac:dyDescent="0.2">
      <c r="A24" s="21">
        <v>8</v>
      </c>
      <c r="B24" s="38" t="s">
        <v>46</v>
      </c>
      <c r="C24" s="23" t="s">
        <v>18</v>
      </c>
      <c r="D24" s="24" t="s">
        <v>47</v>
      </c>
      <c r="E24" s="23" t="s">
        <v>26</v>
      </c>
      <c r="F24" s="25">
        <v>156.13999999999999</v>
      </c>
      <c r="G24" s="26"/>
      <c r="H24" s="27">
        <f>F24*G24</f>
        <v>0</v>
      </c>
      <c r="I24" s="28">
        <v>1.8</v>
      </c>
      <c r="J24" s="29">
        <f>F24*I24</f>
        <v>281.05199999999996</v>
      </c>
      <c r="K24" s="28"/>
      <c r="L24" s="29">
        <f>F24*K24</f>
        <v>0</v>
      </c>
      <c r="M24" s="27"/>
      <c r="N24" s="22"/>
      <c r="O24" s="22"/>
    </row>
    <row r="25" spans="1:15" ht="18" customHeight="1" x14ac:dyDescent="0.2">
      <c r="A25" s="21"/>
      <c r="B25" s="38"/>
      <c r="C25" s="23"/>
      <c r="D25" s="32" t="s">
        <v>48</v>
      </c>
      <c r="E25" s="33"/>
      <c r="F25" s="34">
        <v>97.8</v>
      </c>
      <c r="G25" s="26"/>
      <c r="H25" s="27"/>
      <c r="I25" s="28"/>
      <c r="J25" s="29"/>
      <c r="K25" s="28"/>
      <c r="L25" s="29"/>
      <c r="M25" s="27"/>
      <c r="N25" s="22"/>
      <c r="O25" s="22"/>
    </row>
    <row r="26" spans="1:15" ht="18" customHeight="1" x14ac:dyDescent="0.2">
      <c r="A26" s="21"/>
      <c r="B26" s="38"/>
      <c r="C26" s="23"/>
      <c r="D26" s="32" t="s">
        <v>49</v>
      </c>
      <c r="E26" s="33"/>
      <c r="F26" s="34">
        <v>52.68</v>
      </c>
      <c r="G26" s="26"/>
      <c r="H26" s="27"/>
      <c r="I26" s="28"/>
      <c r="J26" s="29"/>
      <c r="K26" s="28"/>
      <c r="L26" s="29"/>
      <c r="M26" s="27"/>
      <c r="N26" s="22"/>
      <c r="O26" s="22"/>
    </row>
    <row r="27" spans="1:15" ht="18" customHeight="1" x14ac:dyDescent="0.2">
      <c r="A27" s="21"/>
      <c r="B27" s="38"/>
      <c r="C27" s="23"/>
      <c r="D27" s="32" t="s">
        <v>50</v>
      </c>
      <c r="E27" s="33"/>
      <c r="F27" s="34">
        <v>5.66</v>
      </c>
      <c r="G27" s="26"/>
      <c r="H27" s="27"/>
      <c r="I27" s="28"/>
      <c r="J27" s="29"/>
      <c r="K27" s="28"/>
      <c r="L27" s="29"/>
      <c r="M27" s="27"/>
      <c r="N27" s="22"/>
      <c r="O27" s="22"/>
    </row>
    <row r="28" spans="1:15" ht="18" customHeight="1" x14ac:dyDescent="0.2">
      <c r="A28" s="21">
        <v>9</v>
      </c>
      <c r="B28" s="22" t="s">
        <v>51</v>
      </c>
      <c r="C28" s="23" t="s">
        <v>18</v>
      </c>
      <c r="D28" s="24" t="s">
        <v>52</v>
      </c>
      <c r="E28" s="23" t="s">
        <v>20</v>
      </c>
      <c r="F28" s="25">
        <v>155.22999999999999</v>
      </c>
      <c r="G28" s="26"/>
      <c r="H28" s="27">
        <f>F28*G28</f>
        <v>0</v>
      </c>
      <c r="I28" s="28">
        <v>1.14E-3</v>
      </c>
      <c r="J28" s="29">
        <f>F28*I28</f>
        <v>0.17696219999999999</v>
      </c>
      <c r="K28" s="28"/>
      <c r="L28" s="29">
        <f>F28*K28</f>
        <v>0</v>
      </c>
      <c r="M28" s="27">
        <v>19</v>
      </c>
      <c r="N28" s="22" t="s">
        <v>21</v>
      </c>
      <c r="O28" s="22" t="s">
        <v>42</v>
      </c>
    </row>
    <row r="29" spans="1:15" ht="18" customHeight="1" x14ac:dyDescent="0.2">
      <c r="A29" s="21"/>
      <c r="B29" s="22"/>
      <c r="C29" s="23"/>
      <c r="D29" s="32" t="s">
        <v>53</v>
      </c>
      <c r="E29" s="33"/>
      <c r="F29" s="34">
        <v>155.22999999999999</v>
      </c>
      <c r="G29" s="26"/>
      <c r="H29" s="27"/>
      <c r="I29" s="28"/>
      <c r="J29" s="29"/>
      <c r="K29" s="28"/>
      <c r="L29" s="29"/>
      <c r="M29" s="27"/>
      <c r="N29" s="22"/>
      <c r="O29" s="22"/>
    </row>
    <row r="30" spans="1:15" ht="18" customHeight="1" x14ac:dyDescent="0.2">
      <c r="A30" s="21">
        <v>10</v>
      </c>
      <c r="B30" s="22" t="s">
        <v>54</v>
      </c>
      <c r="C30" s="23" t="s">
        <v>18</v>
      </c>
      <c r="D30" s="24" t="s">
        <v>55</v>
      </c>
      <c r="E30" s="23" t="s">
        <v>20</v>
      </c>
      <c r="F30" s="25">
        <v>104.65</v>
      </c>
      <c r="G30" s="26"/>
      <c r="H30" s="27">
        <f>F30*G30</f>
        <v>0</v>
      </c>
      <c r="I30" s="28">
        <v>1.14E-3</v>
      </c>
      <c r="J30" s="29">
        <f>F30*I30</f>
        <v>0.119301</v>
      </c>
      <c r="K30" s="28"/>
      <c r="L30" s="29">
        <f>F30*K30</f>
        <v>0</v>
      </c>
      <c r="M30" s="27">
        <v>19</v>
      </c>
      <c r="N30" s="22" t="s">
        <v>21</v>
      </c>
      <c r="O30" s="22" t="s">
        <v>42</v>
      </c>
    </row>
    <row r="31" spans="1:15" ht="18" customHeight="1" x14ac:dyDescent="0.2">
      <c r="A31" s="21"/>
      <c r="B31" s="22"/>
      <c r="C31" s="23"/>
      <c r="D31" s="32" t="s">
        <v>56</v>
      </c>
      <c r="E31" s="33"/>
      <c r="F31" s="34">
        <v>104.65</v>
      </c>
      <c r="G31" s="26"/>
      <c r="H31" s="27"/>
      <c r="I31" s="28"/>
      <c r="J31" s="29"/>
      <c r="K31" s="28"/>
      <c r="L31" s="29"/>
      <c r="M31" s="27"/>
      <c r="N31" s="22"/>
      <c r="O31" s="22"/>
    </row>
    <row r="32" spans="1:15" ht="18" customHeight="1" x14ac:dyDescent="0.2">
      <c r="A32" s="21">
        <v>11</v>
      </c>
      <c r="B32" s="22" t="s">
        <v>57</v>
      </c>
      <c r="C32" s="23" t="s">
        <v>18</v>
      </c>
      <c r="D32" s="24" t="s">
        <v>58</v>
      </c>
      <c r="E32" s="23" t="s">
        <v>26</v>
      </c>
      <c r="F32" s="25">
        <v>22</v>
      </c>
      <c r="G32" s="26"/>
      <c r="H32" s="27">
        <f>F32*G32</f>
        <v>0</v>
      </c>
      <c r="I32" s="28">
        <v>2.2563399999999998</v>
      </c>
      <c r="J32" s="29">
        <f>F32*I32</f>
        <v>49.639479999999992</v>
      </c>
      <c r="K32" s="28"/>
      <c r="L32" s="29">
        <f>F32*K32</f>
        <v>0</v>
      </c>
      <c r="M32" s="27">
        <v>19</v>
      </c>
      <c r="N32" s="22" t="s">
        <v>21</v>
      </c>
      <c r="O32" s="22" t="s">
        <v>42</v>
      </c>
    </row>
    <row r="33" spans="1:15" ht="18" customHeight="1" x14ac:dyDescent="0.2">
      <c r="A33" s="21"/>
      <c r="B33" s="22"/>
      <c r="C33" s="23"/>
      <c r="D33" s="32" t="s">
        <v>59</v>
      </c>
      <c r="E33" s="33"/>
      <c r="F33" s="34">
        <v>3.84</v>
      </c>
      <c r="G33" s="26"/>
      <c r="H33" s="27"/>
      <c r="I33" s="28"/>
      <c r="J33" s="29"/>
      <c r="K33" s="28"/>
      <c r="L33" s="29"/>
      <c r="M33" s="27"/>
      <c r="N33" s="22"/>
      <c r="O33" s="22"/>
    </row>
    <row r="34" spans="1:15" ht="25.9" customHeight="1" x14ac:dyDescent="0.2">
      <c r="A34" s="21">
        <v>12</v>
      </c>
      <c r="B34" s="22" t="s">
        <v>60</v>
      </c>
      <c r="C34" s="23" t="s">
        <v>18</v>
      </c>
      <c r="D34" s="24" t="s">
        <v>61</v>
      </c>
      <c r="E34" s="23" t="s">
        <v>20</v>
      </c>
      <c r="F34" s="25">
        <v>312.27999999999997</v>
      </c>
      <c r="G34" s="26"/>
      <c r="H34" s="27">
        <f>F34*G34</f>
        <v>0</v>
      </c>
      <c r="I34" s="28">
        <v>5.7099999999999998E-3</v>
      </c>
      <c r="J34" s="29">
        <f>F34*I34</f>
        <v>1.7831187999999998</v>
      </c>
      <c r="K34" s="28"/>
      <c r="L34" s="29">
        <f>F34*K34</f>
        <v>0</v>
      </c>
      <c r="M34" s="27">
        <v>19</v>
      </c>
      <c r="N34" s="22" t="s">
        <v>21</v>
      </c>
      <c r="O34" s="22" t="s">
        <v>42</v>
      </c>
    </row>
    <row r="35" spans="1:15" ht="18" customHeight="1" x14ac:dyDescent="0.2">
      <c r="A35" s="21"/>
      <c r="B35" s="22"/>
      <c r="C35" s="23"/>
      <c r="D35" s="32" t="s">
        <v>62</v>
      </c>
      <c r="E35" s="33"/>
      <c r="F35" s="34">
        <v>312.27999999999997</v>
      </c>
      <c r="G35" s="26"/>
      <c r="H35" s="27"/>
      <c r="I35" s="28"/>
      <c r="J35" s="29"/>
      <c r="K35" s="28"/>
      <c r="L35" s="29"/>
      <c r="M35" s="27"/>
      <c r="N35" s="22"/>
      <c r="O35" s="22"/>
    </row>
    <row r="36" spans="1:15" ht="30.6" customHeight="1" x14ac:dyDescent="0.2">
      <c r="A36" s="21">
        <v>13</v>
      </c>
      <c r="B36" s="22" t="s">
        <v>63</v>
      </c>
      <c r="C36" s="23" t="s">
        <v>18</v>
      </c>
      <c r="D36" s="24" t="s">
        <v>64</v>
      </c>
      <c r="E36" s="23" t="s">
        <v>65</v>
      </c>
      <c r="F36" s="25">
        <v>3.5609999999999999</v>
      </c>
      <c r="G36" s="26"/>
      <c r="H36" s="27">
        <f>F36*G36</f>
        <v>0</v>
      </c>
      <c r="I36" s="28">
        <v>1.02</v>
      </c>
      <c r="J36" s="29">
        <f>F36*I36</f>
        <v>3.6322200000000002</v>
      </c>
      <c r="K36" s="28"/>
      <c r="L36" s="29">
        <f>F36*K36</f>
        <v>0</v>
      </c>
      <c r="M36" s="27">
        <v>19</v>
      </c>
      <c r="N36" s="22" t="s">
        <v>21</v>
      </c>
      <c r="O36" s="22" t="s">
        <v>42</v>
      </c>
    </row>
    <row r="37" spans="1:15" ht="18" customHeight="1" x14ac:dyDescent="0.2">
      <c r="A37" s="21"/>
      <c r="B37" s="22"/>
      <c r="C37" s="23"/>
      <c r="D37" s="32" t="s">
        <v>66</v>
      </c>
      <c r="E37" s="33"/>
      <c r="F37" s="34">
        <v>3.161</v>
      </c>
      <c r="G37" s="26"/>
      <c r="H37" s="27"/>
      <c r="I37" s="28"/>
      <c r="J37" s="29"/>
      <c r="K37" s="28"/>
      <c r="L37" s="29"/>
      <c r="M37" s="27"/>
      <c r="N37" s="22"/>
      <c r="O37" s="22"/>
    </row>
    <row r="38" spans="1:15" ht="18" customHeight="1" x14ac:dyDescent="0.2">
      <c r="A38" s="21"/>
      <c r="B38" s="22"/>
      <c r="C38" s="23"/>
      <c r="D38" s="32" t="s">
        <v>67</v>
      </c>
      <c r="E38" s="33"/>
      <c r="F38" s="34">
        <v>0.4</v>
      </c>
      <c r="G38" s="26"/>
      <c r="H38" s="27"/>
      <c r="I38" s="28"/>
      <c r="J38" s="29"/>
      <c r="K38" s="28"/>
      <c r="L38" s="29"/>
      <c r="M38" s="27"/>
      <c r="N38" s="22"/>
      <c r="O38" s="22"/>
    </row>
    <row r="39" spans="1:15" ht="31.9" customHeight="1" x14ac:dyDescent="0.2">
      <c r="A39" s="21">
        <v>14</v>
      </c>
      <c r="B39" s="22" t="s">
        <v>68</v>
      </c>
      <c r="C39" s="23" t="s">
        <v>69</v>
      </c>
      <c r="D39" s="24" t="s">
        <v>70</v>
      </c>
      <c r="E39" s="23" t="s">
        <v>26</v>
      </c>
      <c r="F39" s="25">
        <v>131.69999999999999</v>
      </c>
      <c r="G39" s="26"/>
      <c r="H39" s="27">
        <f>F39*G39</f>
        <v>0</v>
      </c>
      <c r="I39" s="28">
        <v>2.42</v>
      </c>
      <c r="J39" s="29">
        <f>F39*I39</f>
        <v>318.71399999999994</v>
      </c>
      <c r="K39" s="28"/>
      <c r="L39" s="29">
        <f>F39*K39</f>
        <v>0</v>
      </c>
      <c r="M39" s="27">
        <v>19</v>
      </c>
      <c r="N39" s="22" t="s">
        <v>21</v>
      </c>
      <c r="O39" s="22" t="s">
        <v>42</v>
      </c>
    </row>
    <row r="40" spans="1:15" ht="18" customHeight="1" x14ac:dyDescent="0.2">
      <c r="A40" s="21"/>
      <c r="B40" s="22"/>
      <c r="C40" s="23"/>
      <c r="D40" s="32" t="s">
        <v>71</v>
      </c>
      <c r="E40" s="33"/>
      <c r="F40" s="34">
        <v>78.239999999999995</v>
      </c>
      <c r="G40" s="26"/>
      <c r="H40" s="27"/>
      <c r="I40" s="28"/>
      <c r="J40" s="29"/>
      <c r="K40" s="28"/>
      <c r="L40" s="29"/>
      <c r="M40" s="27"/>
      <c r="N40" s="22"/>
      <c r="O40" s="22"/>
    </row>
    <row r="41" spans="1:15" ht="18" customHeight="1" x14ac:dyDescent="0.2">
      <c r="A41" s="21"/>
      <c r="B41" s="22"/>
      <c r="C41" s="23"/>
      <c r="D41" s="32" t="s">
        <v>72</v>
      </c>
      <c r="E41" s="33"/>
      <c r="F41" s="34">
        <v>42.14</v>
      </c>
      <c r="G41" s="26"/>
      <c r="H41" s="27"/>
      <c r="I41" s="28"/>
      <c r="J41" s="29"/>
      <c r="K41" s="28"/>
      <c r="L41" s="29"/>
      <c r="M41" s="27"/>
      <c r="N41" s="22"/>
      <c r="O41" s="22"/>
    </row>
    <row r="42" spans="1:15" ht="18" customHeight="1" x14ac:dyDescent="0.2">
      <c r="A42" s="21"/>
      <c r="B42" s="22"/>
      <c r="C42" s="23"/>
      <c r="D42" s="32" t="s">
        <v>73</v>
      </c>
      <c r="E42" s="33"/>
      <c r="F42" s="34">
        <v>11.32</v>
      </c>
      <c r="G42" s="26"/>
      <c r="H42" s="27"/>
      <c r="I42" s="28"/>
      <c r="J42" s="29"/>
      <c r="K42" s="28"/>
      <c r="L42" s="29"/>
      <c r="M42" s="27"/>
      <c r="N42" s="22"/>
      <c r="O42" s="22"/>
    </row>
    <row r="43" spans="1:15" ht="29.45" customHeight="1" x14ac:dyDescent="0.2">
      <c r="A43" s="21">
        <v>15</v>
      </c>
      <c r="B43" s="22" t="s">
        <v>74</v>
      </c>
      <c r="C43" s="23" t="s">
        <v>18</v>
      </c>
      <c r="D43" s="24" t="s">
        <v>75</v>
      </c>
      <c r="E43" s="23" t="s">
        <v>65</v>
      </c>
      <c r="F43" s="25">
        <v>5.87</v>
      </c>
      <c r="G43" s="26"/>
      <c r="H43" s="27">
        <f>F43*G43</f>
        <v>0</v>
      </c>
      <c r="I43" s="28">
        <v>1.04</v>
      </c>
      <c r="J43" s="29">
        <f>F43*I43</f>
        <v>6.1048</v>
      </c>
      <c r="K43" s="28"/>
      <c r="L43" s="29">
        <f>F43*K43</f>
        <v>0</v>
      </c>
      <c r="M43" s="27">
        <v>19</v>
      </c>
      <c r="N43" s="22" t="s">
        <v>21</v>
      </c>
      <c r="O43" s="22" t="s">
        <v>42</v>
      </c>
    </row>
    <row r="44" spans="1:15" ht="18" customHeight="1" x14ac:dyDescent="0.2">
      <c r="A44" s="21"/>
      <c r="B44" s="22"/>
      <c r="C44" s="23"/>
      <c r="D44" s="32" t="s">
        <v>76</v>
      </c>
      <c r="E44" s="33"/>
      <c r="F44" s="34">
        <v>5.87</v>
      </c>
      <c r="G44" s="26"/>
      <c r="H44" s="27"/>
      <c r="I44" s="28"/>
      <c r="J44" s="29"/>
      <c r="K44" s="28"/>
      <c r="L44" s="29"/>
      <c r="M44" s="27"/>
      <c r="N44" s="22"/>
      <c r="O44" s="22"/>
    </row>
    <row r="45" spans="1:15" ht="18" customHeight="1" x14ac:dyDescent="0.2">
      <c r="A45" s="21">
        <v>16</v>
      </c>
      <c r="B45" s="22" t="s">
        <v>77</v>
      </c>
      <c r="C45" s="23" t="s">
        <v>18</v>
      </c>
      <c r="D45" s="24" t="s">
        <v>78</v>
      </c>
      <c r="E45" s="23" t="s">
        <v>26</v>
      </c>
      <c r="F45" s="25">
        <v>131.69999999999999</v>
      </c>
      <c r="G45" s="26"/>
      <c r="H45" s="27">
        <f>F45*G45</f>
        <v>0</v>
      </c>
      <c r="I45" s="28"/>
      <c r="J45" s="29">
        <f>F45*I45</f>
        <v>0</v>
      </c>
      <c r="K45" s="28"/>
      <c r="L45" s="29">
        <f>F45*K45</f>
        <v>0</v>
      </c>
      <c r="M45" s="27">
        <v>19</v>
      </c>
      <c r="N45" s="22" t="s">
        <v>21</v>
      </c>
      <c r="O45" s="22" t="s">
        <v>42</v>
      </c>
    </row>
    <row r="46" spans="1:15" ht="18" customHeight="1" x14ac:dyDescent="0.2">
      <c r="A46" s="21"/>
      <c r="B46" s="22"/>
      <c r="C46" s="23"/>
      <c r="D46" s="32" t="s">
        <v>79</v>
      </c>
      <c r="E46" s="33"/>
      <c r="F46" s="34">
        <v>131.69999999999999</v>
      </c>
      <c r="G46" s="26"/>
      <c r="H46" s="27"/>
      <c r="I46" s="28"/>
      <c r="J46" s="29"/>
      <c r="K46" s="28"/>
      <c r="L46" s="29"/>
      <c r="M46" s="27"/>
      <c r="N46" s="22"/>
      <c r="O46" s="22"/>
    </row>
    <row r="47" spans="1:15" ht="18" customHeight="1" x14ac:dyDescent="0.2">
      <c r="A47" s="21">
        <v>17</v>
      </c>
      <c r="B47" s="22" t="s">
        <v>80</v>
      </c>
      <c r="C47" s="23" t="s">
        <v>18</v>
      </c>
      <c r="D47" s="24" t="s">
        <v>81</v>
      </c>
      <c r="E47" s="23" t="s">
        <v>20</v>
      </c>
      <c r="F47" s="25">
        <v>489</v>
      </c>
      <c r="G47" s="26"/>
      <c r="H47" s="27">
        <f>F47*G47</f>
        <v>0</v>
      </c>
      <c r="I47" s="28"/>
      <c r="J47" s="29">
        <f>F47*I47</f>
        <v>0</v>
      </c>
      <c r="K47" s="28"/>
      <c r="L47" s="29">
        <f>F47*K47</f>
        <v>0</v>
      </c>
      <c r="M47" s="27">
        <v>19</v>
      </c>
      <c r="N47" s="22" t="s">
        <v>21</v>
      </c>
      <c r="O47" s="22" t="s">
        <v>42</v>
      </c>
    </row>
    <row r="48" spans="1:15" ht="18" customHeight="1" x14ac:dyDescent="0.2">
      <c r="A48" s="21"/>
      <c r="B48" s="22"/>
      <c r="C48" s="23"/>
      <c r="D48" s="32" t="s">
        <v>43</v>
      </c>
      <c r="E48" s="33"/>
      <c r="F48" s="34">
        <v>489</v>
      </c>
      <c r="G48" s="26"/>
      <c r="H48" s="27"/>
      <c r="I48" s="28"/>
      <c r="J48" s="29"/>
      <c r="K48" s="28"/>
      <c r="L48" s="29"/>
      <c r="M48" s="27"/>
      <c r="N48" s="22"/>
      <c r="O48" s="22"/>
    </row>
    <row r="49" spans="1:15" ht="18" customHeight="1" x14ac:dyDescent="0.2">
      <c r="A49" s="21">
        <v>18</v>
      </c>
      <c r="B49" s="22" t="s">
        <v>82</v>
      </c>
      <c r="C49" s="23" t="s">
        <v>18</v>
      </c>
      <c r="D49" s="24" t="s">
        <v>83</v>
      </c>
      <c r="E49" s="23" t="s">
        <v>20</v>
      </c>
      <c r="F49" s="25">
        <v>291.7</v>
      </c>
      <c r="G49" s="26"/>
      <c r="H49" s="27">
        <f>F49*G49</f>
        <v>0</v>
      </c>
      <c r="I49" s="28"/>
      <c r="J49" s="29">
        <f>F49*I49</f>
        <v>0</v>
      </c>
      <c r="K49" s="28"/>
      <c r="L49" s="29">
        <f>F49*K49</f>
        <v>0</v>
      </c>
      <c r="M49" s="27">
        <v>19</v>
      </c>
      <c r="N49" s="22" t="s">
        <v>21</v>
      </c>
      <c r="O49" s="22" t="s">
        <v>42</v>
      </c>
    </row>
    <row r="50" spans="1:15" ht="18" customHeight="1" x14ac:dyDescent="0.2">
      <c r="D50" s="32" t="s">
        <v>44</v>
      </c>
      <c r="E50" s="33"/>
      <c r="F50" s="34">
        <v>263.39999999999998</v>
      </c>
    </row>
    <row r="51" spans="1:15" ht="18" customHeight="1" x14ac:dyDescent="0.2">
      <c r="D51" s="32" t="s">
        <v>45</v>
      </c>
      <c r="E51" s="33"/>
      <c r="F51" s="34">
        <v>28.3</v>
      </c>
    </row>
    <row r="52" spans="1:15" ht="18" customHeight="1" x14ac:dyDescent="0.2">
      <c r="A52" s="39">
        <v>19</v>
      </c>
      <c r="C52" s="23" t="s">
        <v>18</v>
      </c>
      <c r="D52" s="24" t="s">
        <v>84</v>
      </c>
      <c r="E52" s="23" t="s">
        <v>85</v>
      </c>
      <c r="F52" s="25">
        <v>2</v>
      </c>
      <c r="G52" s="26"/>
      <c r="H52" s="27">
        <f>F52*G52</f>
        <v>0</v>
      </c>
    </row>
    <row r="53" spans="1:15" ht="18" customHeight="1" x14ac:dyDescent="0.2">
      <c r="D53" s="32" t="s">
        <v>86</v>
      </c>
      <c r="E53" s="33"/>
      <c r="F53" s="34"/>
    </row>
    <row r="54" spans="1:15" ht="18" customHeight="1" x14ac:dyDescent="0.2">
      <c r="D54" s="32" t="s">
        <v>87</v>
      </c>
      <c r="E54" s="33"/>
      <c r="F54" s="34">
        <v>2</v>
      </c>
    </row>
    <row r="55" spans="1:15" ht="18" customHeight="1" x14ac:dyDescent="0.2">
      <c r="A55" s="39">
        <v>20</v>
      </c>
      <c r="C55" s="23" t="s">
        <v>18</v>
      </c>
      <c r="D55" s="24" t="s">
        <v>88</v>
      </c>
      <c r="E55" s="23" t="s">
        <v>89</v>
      </c>
      <c r="F55" s="25">
        <v>40.200000000000003</v>
      </c>
      <c r="G55" s="26"/>
      <c r="H55" s="27">
        <f>F55*G55</f>
        <v>0</v>
      </c>
    </row>
    <row r="56" spans="1:15" ht="18" customHeight="1" x14ac:dyDescent="0.2">
      <c r="D56" s="32" t="s">
        <v>90</v>
      </c>
      <c r="E56" s="33"/>
      <c r="F56" s="34"/>
    </row>
    <row r="57" spans="1:15" ht="18" customHeight="1" x14ac:dyDescent="0.2">
      <c r="D57" s="32" t="s">
        <v>91</v>
      </c>
      <c r="E57" s="33"/>
      <c r="F57" s="34">
        <v>40.200000000000003</v>
      </c>
    </row>
    <row r="58" spans="1:15" ht="18" customHeight="1" x14ac:dyDescent="0.25">
      <c r="A58" s="14"/>
      <c r="B58" s="15"/>
      <c r="C58" s="15"/>
      <c r="D58" s="15" t="s">
        <v>92</v>
      </c>
      <c r="E58" s="15"/>
      <c r="F58" s="44"/>
      <c r="G58" s="17"/>
      <c r="H58" s="18">
        <f>SUBTOTAL(9,H59)</f>
        <v>0</v>
      </c>
      <c r="I58" s="19"/>
      <c r="J58" s="20">
        <f>SUBTOTAL(9,J59:J59)</f>
        <v>10.72</v>
      </c>
      <c r="K58" s="19"/>
      <c r="L58" s="20">
        <f>SUBTOTAL(9,L59:L59)</f>
        <v>0</v>
      </c>
      <c r="M58" s="18"/>
      <c r="N58" s="15"/>
      <c r="O58" s="15"/>
    </row>
    <row r="59" spans="1:15" ht="30" customHeight="1" x14ac:dyDescent="0.2">
      <c r="A59" s="21">
        <v>21</v>
      </c>
      <c r="B59" s="22" t="s">
        <v>93</v>
      </c>
      <c r="C59" s="23" t="s">
        <v>18</v>
      </c>
      <c r="D59" s="24" t="s">
        <v>94</v>
      </c>
      <c r="E59" s="23" t="s">
        <v>20</v>
      </c>
      <c r="F59" s="45">
        <v>16</v>
      </c>
      <c r="G59" s="26"/>
      <c r="H59" s="27">
        <f>F59*G59</f>
        <v>0</v>
      </c>
      <c r="I59" s="28">
        <v>0.67</v>
      </c>
      <c r="J59" s="29">
        <f>F59*I59</f>
        <v>10.72</v>
      </c>
      <c r="K59" s="28"/>
      <c r="L59" s="29">
        <f>F59*K59</f>
        <v>0</v>
      </c>
      <c r="M59" s="27">
        <v>19</v>
      </c>
      <c r="N59" s="22" t="s">
        <v>21</v>
      </c>
      <c r="O59" s="22" t="s">
        <v>95</v>
      </c>
    </row>
    <row r="60" spans="1:15" ht="18" customHeight="1" x14ac:dyDescent="0.2">
      <c r="D60" s="32" t="s">
        <v>96</v>
      </c>
      <c r="E60" s="33"/>
      <c r="F60" s="34">
        <v>16</v>
      </c>
    </row>
    <row r="61" spans="1:15" ht="18" customHeight="1" x14ac:dyDescent="0.25">
      <c r="A61" s="14"/>
      <c r="B61" s="15"/>
      <c r="C61" s="15"/>
      <c r="D61" s="15" t="s">
        <v>97</v>
      </c>
      <c r="E61" s="15"/>
      <c r="F61" s="44"/>
      <c r="G61" s="17"/>
      <c r="H61" s="18">
        <f>SUBTOTAL(9,H62:H64)</f>
        <v>0</v>
      </c>
      <c r="I61" s="19"/>
      <c r="J61" s="20">
        <f>SUBTOTAL(9,J62:J64)</f>
        <v>0.1938</v>
      </c>
      <c r="K61" s="19"/>
      <c r="L61" s="20">
        <f>SUBTOTAL(9,L62:L64)</f>
        <v>0</v>
      </c>
      <c r="M61" s="18"/>
      <c r="N61" s="15"/>
      <c r="O61" s="15"/>
    </row>
    <row r="62" spans="1:15" ht="18" customHeight="1" x14ac:dyDescent="0.2">
      <c r="A62" s="21">
        <v>22</v>
      </c>
      <c r="B62" s="22" t="s">
        <v>98</v>
      </c>
      <c r="C62" s="23" t="s">
        <v>18</v>
      </c>
      <c r="D62" s="24" t="s">
        <v>99</v>
      </c>
      <c r="E62" s="23" t="s">
        <v>89</v>
      </c>
      <c r="F62" s="45">
        <v>570</v>
      </c>
      <c r="G62" s="26"/>
      <c r="H62" s="27">
        <f>F62*G62</f>
        <v>0</v>
      </c>
      <c r="I62" s="28">
        <v>3.1E-4</v>
      </c>
      <c r="J62" s="29">
        <f>F62*I62</f>
        <v>0.1767</v>
      </c>
      <c r="K62" s="28"/>
      <c r="L62" s="29">
        <f>F62*K62</f>
        <v>0</v>
      </c>
      <c r="M62" s="27">
        <v>19</v>
      </c>
      <c r="N62" s="22" t="s">
        <v>21</v>
      </c>
      <c r="O62" s="22" t="s">
        <v>100</v>
      </c>
    </row>
    <row r="63" spans="1:15" ht="18" customHeight="1" x14ac:dyDescent="0.2">
      <c r="A63" s="21"/>
      <c r="B63" s="22"/>
      <c r="C63" s="23"/>
      <c r="D63" s="32" t="s">
        <v>101</v>
      </c>
      <c r="E63" s="33"/>
      <c r="F63" s="34">
        <v>570</v>
      </c>
      <c r="G63" s="26"/>
      <c r="H63" s="27"/>
      <c r="I63" s="28"/>
      <c r="J63" s="29"/>
      <c r="K63" s="28"/>
      <c r="L63" s="29"/>
      <c r="M63" s="27"/>
      <c r="N63" s="22"/>
      <c r="O63" s="22"/>
    </row>
    <row r="64" spans="1:15" ht="18" customHeight="1" x14ac:dyDescent="0.2">
      <c r="A64" s="21">
        <v>23</v>
      </c>
      <c r="B64" s="22" t="s">
        <v>102</v>
      </c>
      <c r="C64" s="23" t="s">
        <v>18</v>
      </c>
      <c r="D64" s="24" t="s">
        <v>103</v>
      </c>
      <c r="E64" s="23" t="s">
        <v>89</v>
      </c>
      <c r="F64" s="45">
        <v>570</v>
      </c>
      <c r="G64" s="26"/>
      <c r="H64" s="27">
        <f>F64*G64</f>
        <v>0</v>
      </c>
      <c r="I64" s="28">
        <v>3.0000000000000001E-5</v>
      </c>
      <c r="J64" s="29">
        <f>F64*I64</f>
        <v>1.7100000000000001E-2</v>
      </c>
      <c r="K64" s="28"/>
      <c r="L64" s="29">
        <f>F64*K64</f>
        <v>0</v>
      </c>
      <c r="M64" s="27">
        <v>19</v>
      </c>
      <c r="N64" s="22" t="s">
        <v>21</v>
      </c>
      <c r="O64" s="22" t="s">
        <v>100</v>
      </c>
    </row>
    <row r="65" spans="1:15" ht="18" customHeight="1" x14ac:dyDescent="0.2">
      <c r="D65" s="32" t="s">
        <v>101</v>
      </c>
      <c r="E65" s="33"/>
      <c r="F65" s="34">
        <v>570</v>
      </c>
    </row>
    <row r="66" spans="1:15" ht="18" customHeight="1" x14ac:dyDescent="0.25">
      <c r="A66" s="14"/>
      <c r="B66" s="15"/>
      <c r="C66" s="15"/>
      <c r="D66" s="15" t="s">
        <v>104</v>
      </c>
      <c r="E66" s="15"/>
      <c r="F66" s="44"/>
      <c r="G66" s="17"/>
      <c r="H66" s="18">
        <f>SUBTOTAL(9,H67)</f>
        <v>0</v>
      </c>
      <c r="I66" s="19"/>
      <c r="J66" s="20">
        <f>SUBTOTAL(9,J67:J67)</f>
        <v>0</v>
      </c>
      <c r="K66" s="19"/>
      <c r="L66" s="20">
        <f>SUBTOTAL(9,L67:L67)</f>
        <v>0</v>
      </c>
      <c r="M66" s="18"/>
      <c r="N66" s="15"/>
      <c r="O66" s="15"/>
    </row>
    <row r="67" spans="1:15" ht="30.6" customHeight="1" x14ac:dyDescent="0.2">
      <c r="A67" s="21">
        <v>24</v>
      </c>
      <c r="B67" s="35" t="s">
        <v>105</v>
      </c>
      <c r="C67" s="36" t="s">
        <v>18</v>
      </c>
      <c r="D67" s="46" t="s">
        <v>106</v>
      </c>
      <c r="E67" s="36" t="s">
        <v>107</v>
      </c>
      <c r="F67" s="47">
        <v>1</v>
      </c>
      <c r="G67" s="26"/>
      <c r="H67" s="27">
        <f>F67*G67</f>
        <v>0</v>
      </c>
      <c r="I67" s="28"/>
      <c r="J67" s="29">
        <f>F67*I67</f>
        <v>0</v>
      </c>
      <c r="K67" s="28"/>
      <c r="L67" s="29">
        <f>F67*K67</f>
        <v>0</v>
      </c>
      <c r="M67" s="27">
        <v>19</v>
      </c>
      <c r="N67" s="22" t="s">
        <v>21</v>
      </c>
      <c r="O67" s="22" t="s">
        <v>108</v>
      </c>
    </row>
    <row r="68" spans="1:15" ht="18" customHeight="1" x14ac:dyDescent="0.25">
      <c r="A68" s="14"/>
      <c r="B68" s="15"/>
      <c r="C68" s="15"/>
      <c r="D68" s="15" t="s">
        <v>109</v>
      </c>
      <c r="E68" s="15"/>
      <c r="F68" s="44"/>
      <c r="G68" s="17"/>
      <c r="H68" s="18">
        <f>SUBTOTAL(9,H69:H80)</f>
        <v>0</v>
      </c>
      <c r="I68" s="19"/>
      <c r="J68" s="20">
        <f>SUBTOTAL(9,J69:J77)</f>
        <v>1410.487611</v>
      </c>
      <c r="K68" s="19"/>
      <c r="L68" s="20">
        <f>SUBTOTAL(9,L69:L77)</f>
        <v>0</v>
      </c>
      <c r="M68" s="18"/>
      <c r="N68" s="15"/>
      <c r="O68" s="15"/>
    </row>
    <row r="69" spans="1:15" ht="18" customHeight="1" x14ac:dyDescent="0.2">
      <c r="A69" s="21">
        <v>25</v>
      </c>
      <c r="B69" s="48" t="s">
        <v>110</v>
      </c>
      <c r="C69" s="49" t="s">
        <v>18</v>
      </c>
      <c r="D69" s="50" t="s">
        <v>111</v>
      </c>
      <c r="E69" s="49" t="s">
        <v>112</v>
      </c>
      <c r="F69" s="51">
        <v>126.85</v>
      </c>
      <c r="G69" s="52"/>
      <c r="H69" s="27">
        <f>F69*G69</f>
        <v>0</v>
      </c>
      <c r="I69" s="53">
        <v>6.0000000000000002E-5</v>
      </c>
      <c r="J69" s="29">
        <f>F69*I69</f>
        <v>7.6109999999999997E-3</v>
      </c>
      <c r="K69" s="53"/>
      <c r="L69" s="54">
        <v>0</v>
      </c>
      <c r="M69" s="55">
        <v>20</v>
      </c>
      <c r="N69" s="56" t="s">
        <v>21</v>
      </c>
      <c r="O69" s="56" t="s">
        <v>113</v>
      </c>
    </row>
    <row r="70" spans="1:15" ht="18" customHeight="1" x14ac:dyDescent="0.2">
      <c r="A70" s="21">
        <v>26</v>
      </c>
      <c r="B70" s="48" t="s">
        <v>114</v>
      </c>
      <c r="C70" s="49" t="s">
        <v>69</v>
      </c>
      <c r="D70" s="50" t="s">
        <v>115</v>
      </c>
      <c r="E70" s="49" t="s">
        <v>112</v>
      </c>
      <c r="F70" s="51">
        <v>126.85</v>
      </c>
      <c r="G70" s="52"/>
      <c r="H70" s="27">
        <f>F70*G70</f>
        <v>0</v>
      </c>
      <c r="I70" s="53">
        <v>1</v>
      </c>
      <c r="J70" s="29">
        <f t="shared" ref="J70:J80" si="1">F70*I70</f>
        <v>126.85</v>
      </c>
      <c r="K70" s="53"/>
      <c r="L70" s="54">
        <v>0</v>
      </c>
      <c r="M70" s="55">
        <v>20</v>
      </c>
      <c r="N70" s="56" t="s">
        <v>21</v>
      </c>
      <c r="O70" s="56" t="s">
        <v>113</v>
      </c>
    </row>
    <row r="71" spans="1:15" ht="18" customHeight="1" x14ac:dyDescent="0.2">
      <c r="A71" s="21"/>
      <c r="B71" s="48"/>
      <c r="C71" s="49"/>
      <c r="D71" s="32" t="s">
        <v>116</v>
      </c>
      <c r="E71" s="33"/>
      <c r="F71" s="34">
        <v>126.85</v>
      </c>
      <c r="G71" s="52"/>
      <c r="H71" s="27"/>
      <c r="I71" s="53"/>
      <c r="J71" s="29"/>
      <c r="K71" s="53"/>
      <c r="L71" s="54"/>
      <c r="M71" s="55"/>
      <c r="N71" s="56"/>
      <c r="O71" s="56"/>
    </row>
    <row r="72" spans="1:15" ht="18" customHeight="1" x14ac:dyDescent="0.2">
      <c r="A72" s="21">
        <v>27</v>
      </c>
      <c r="B72" s="48"/>
      <c r="C72" s="49" t="s">
        <v>18</v>
      </c>
      <c r="D72" s="50" t="s">
        <v>117</v>
      </c>
      <c r="E72" s="49" t="s">
        <v>89</v>
      </c>
      <c r="F72" s="51">
        <v>24</v>
      </c>
      <c r="G72" s="52"/>
      <c r="H72" s="27">
        <f>F72*G72</f>
        <v>0</v>
      </c>
      <c r="I72" s="53">
        <v>15.38</v>
      </c>
      <c r="J72" s="29">
        <f>F72*I72</f>
        <v>369.12</v>
      </c>
      <c r="K72" s="53"/>
      <c r="L72" s="54"/>
      <c r="M72" s="55"/>
      <c r="N72" s="56"/>
      <c r="O72" s="56"/>
    </row>
    <row r="73" spans="1:15" ht="18" customHeight="1" x14ac:dyDescent="0.2">
      <c r="A73" s="21"/>
      <c r="B73" s="48"/>
      <c r="C73" s="49"/>
      <c r="D73" s="57" t="s">
        <v>118</v>
      </c>
      <c r="E73" s="58"/>
      <c r="F73" s="59">
        <v>16</v>
      </c>
      <c r="G73" s="52"/>
      <c r="H73" s="27"/>
      <c r="I73" s="53"/>
      <c r="J73" s="29"/>
      <c r="K73" s="53"/>
      <c r="L73" s="54"/>
      <c r="M73" s="55"/>
      <c r="N73" s="56"/>
      <c r="O73" s="56"/>
    </row>
    <row r="74" spans="1:15" ht="18" customHeight="1" x14ac:dyDescent="0.2">
      <c r="A74" s="21"/>
      <c r="B74" s="48"/>
      <c r="C74" s="49"/>
      <c r="D74" s="57" t="s">
        <v>119</v>
      </c>
      <c r="E74" s="49"/>
      <c r="F74" s="59">
        <v>8</v>
      </c>
      <c r="G74" s="52"/>
      <c r="H74" s="27"/>
      <c r="I74" s="53"/>
      <c r="J74" s="29"/>
      <c r="K74" s="53"/>
      <c r="L74" s="54"/>
      <c r="M74" s="55"/>
      <c r="N74" s="56"/>
      <c r="O74" s="56"/>
    </row>
    <row r="75" spans="1:15" ht="18" customHeight="1" x14ac:dyDescent="0.2">
      <c r="A75" s="21">
        <v>28</v>
      </c>
      <c r="B75" s="48" t="s">
        <v>120</v>
      </c>
      <c r="C75" s="49" t="s">
        <v>18</v>
      </c>
      <c r="D75" s="50" t="s">
        <v>121</v>
      </c>
      <c r="E75" s="49" t="s">
        <v>89</v>
      </c>
      <c r="F75" s="51">
        <v>70.2</v>
      </c>
      <c r="G75" s="52"/>
      <c r="H75" s="27">
        <f>F75*G75</f>
        <v>0</v>
      </c>
      <c r="I75" s="53"/>
      <c r="J75" s="29">
        <f t="shared" si="1"/>
        <v>0</v>
      </c>
      <c r="K75" s="53"/>
      <c r="L75" s="54"/>
      <c r="M75" s="55">
        <v>20</v>
      </c>
      <c r="N75" s="56" t="s">
        <v>21</v>
      </c>
      <c r="O75" s="56" t="s">
        <v>113</v>
      </c>
    </row>
    <row r="76" spans="1:15" ht="18" customHeight="1" x14ac:dyDescent="0.2">
      <c r="A76" s="21"/>
      <c r="B76" s="48"/>
      <c r="C76" s="49"/>
      <c r="D76" s="32" t="s">
        <v>122</v>
      </c>
      <c r="E76" s="33"/>
      <c r="F76" s="34">
        <v>70.2</v>
      </c>
      <c r="G76" s="52"/>
      <c r="H76" s="27"/>
      <c r="I76" s="53"/>
      <c r="J76" s="29"/>
      <c r="K76" s="53"/>
      <c r="L76" s="54"/>
      <c r="M76" s="55"/>
      <c r="N76" s="56"/>
      <c r="O76" s="56"/>
    </row>
    <row r="77" spans="1:15" ht="18" customHeight="1" x14ac:dyDescent="0.2">
      <c r="A77" s="21">
        <v>29</v>
      </c>
      <c r="B77" s="48" t="s">
        <v>123</v>
      </c>
      <c r="C77" s="49" t="s">
        <v>18</v>
      </c>
      <c r="D77" s="50" t="s">
        <v>124</v>
      </c>
      <c r="E77" s="49" t="s">
        <v>112</v>
      </c>
      <c r="F77" s="51">
        <v>914.51</v>
      </c>
      <c r="G77" s="52"/>
      <c r="H77" s="27">
        <f>F77*G77</f>
        <v>0</v>
      </c>
      <c r="I77" s="53">
        <v>1</v>
      </c>
      <c r="J77" s="29">
        <f t="shared" si="1"/>
        <v>914.51</v>
      </c>
      <c r="K77" s="53"/>
      <c r="L77" s="54">
        <v>0</v>
      </c>
      <c r="M77" s="55">
        <v>20</v>
      </c>
      <c r="N77" s="56" t="s">
        <v>21</v>
      </c>
      <c r="O77" s="56" t="s">
        <v>113</v>
      </c>
    </row>
    <row r="78" spans="1:15" ht="18" customHeight="1" x14ac:dyDescent="0.2">
      <c r="B78" s="48"/>
      <c r="C78" s="49"/>
      <c r="D78" s="32" t="s">
        <v>125</v>
      </c>
      <c r="E78" s="33"/>
      <c r="F78" s="34">
        <v>914.51</v>
      </c>
      <c r="G78" s="52"/>
      <c r="H78" s="27"/>
      <c r="I78" s="53"/>
      <c r="J78" s="29"/>
      <c r="K78" s="53"/>
      <c r="L78" s="54"/>
      <c r="M78" s="55"/>
      <c r="N78" s="56"/>
      <c r="O78" s="56"/>
    </row>
    <row r="79" spans="1:15" ht="18" customHeight="1" x14ac:dyDescent="0.2">
      <c r="A79" s="39">
        <v>30</v>
      </c>
      <c r="B79" s="48" t="s">
        <v>126</v>
      </c>
      <c r="C79" s="49" t="s">
        <v>18</v>
      </c>
      <c r="D79" s="50" t="s">
        <v>127</v>
      </c>
      <c r="E79" s="49" t="s">
        <v>89</v>
      </c>
      <c r="F79" s="51">
        <v>120</v>
      </c>
      <c r="G79" s="52"/>
      <c r="H79" s="27">
        <f>F79*G79</f>
        <v>0</v>
      </c>
      <c r="I79" s="53"/>
      <c r="J79" s="29">
        <f t="shared" si="1"/>
        <v>0</v>
      </c>
      <c r="K79" s="53"/>
      <c r="L79" s="54"/>
      <c r="M79" s="55">
        <v>20</v>
      </c>
      <c r="N79" s="56" t="s">
        <v>21</v>
      </c>
      <c r="O79" s="56" t="s">
        <v>113</v>
      </c>
    </row>
    <row r="80" spans="1:15" ht="18" customHeight="1" x14ac:dyDescent="0.2">
      <c r="A80" s="39">
        <v>31</v>
      </c>
      <c r="B80" s="48" t="s">
        <v>128</v>
      </c>
      <c r="C80" s="49" t="s">
        <v>18</v>
      </c>
      <c r="D80" s="50" t="s">
        <v>129</v>
      </c>
      <c r="E80" s="49" t="s">
        <v>107</v>
      </c>
      <c r="F80" s="51">
        <v>1</v>
      </c>
      <c r="G80" s="52"/>
      <c r="H80" s="27">
        <f>F80*G80</f>
        <v>0</v>
      </c>
      <c r="I80" s="53"/>
      <c r="J80" s="29">
        <f t="shared" si="1"/>
        <v>0</v>
      </c>
      <c r="K80" s="53"/>
      <c r="L80" s="54">
        <v>0</v>
      </c>
      <c r="M80" s="55">
        <v>20</v>
      </c>
      <c r="N80" s="56" t="s">
        <v>21</v>
      </c>
      <c r="O80" s="56" t="s">
        <v>113</v>
      </c>
    </row>
    <row r="81" spans="1:15" ht="18" customHeight="1" x14ac:dyDescent="0.25">
      <c r="A81" s="14"/>
      <c r="B81" s="15"/>
      <c r="C81" s="15"/>
      <c r="D81" s="15" t="s">
        <v>130</v>
      </c>
      <c r="E81" s="15"/>
      <c r="F81" s="44"/>
      <c r="G81" s="17"/>
      <c r="H81" s="18">
        <f>SUBTOTAL(9,H82:H87)</f>
        <v>0</v>
      </c>
      <c r="I81" s="19"/>
      <c r="J81" s="20">
        <f>SUBTOTAL(9,J82:J86)</f>
        <v>3.9168000000000001E-2</v>
      </c>
      <c r="K81" s="19"/>
      <c r="L81" s="20">
        <f>SUBTOTAL(9,L82:L86)</f>
        <v>0</v>
      </c>
      <c r="M81" s="18"/>
      <c r="N81" s="15"/>
      <c r="O81" s="15"/>
    </row>
    <row r="82" spans="1:15" ht="18" customHeight="1" x14ac:dyDescent="0.2">
      <c r="A82" s="21">
        <v>32</v>
      </c>
      <c r="B82" s="35" t="s">
        <v>131</v>
      </c>
      <c r="C82" s="36" t="s">
        <v>132</v>
      </c>
      <c r="D82" s="46" t="s">
        <v>133</v>
      </c>
      <c r="E82" s="36" t="s">
        <v>107</v>
      </c>
      <c r="F82" s="51">
        <v>1</v>
      </c>
      <c r="G82" s="52"/>
      <c r="H82" s="27">
        <f>F82*G82</f>
        <v>0</v>
      </c>
      <c r="I82" s="53">
        <v>0</v>
      </c>
      <c r="J82" s="54">
        <v>3.9168000000000001E-2</v>
      </c>
      <c r="K82" s="53"/>
      <c r="L82" s="54">
        <v>0</v>
      </c>
      <c r="M82" s="55">
        <v>20</v>
      </c>
      <c r="N82" s="56" t="s">
        <v>21</v>
      </c>
      <c r="O82" s="56" t="s">
        <v>113</v>
      </c>
    </row>
    <row r="83" spans="1:15" ht="18" customHeight="1" x14ac:dyDescent="0.2">
      <c r="A83" s="21">
        <v>33</v>
      </c>
      <c r="B83" s="35" t="s">
        <v>134</v>
      </c>
      <c r="C83" s="36" t="s">
        <v>132</v>
      </c>
      <c r="D83" s="46" t="s">
        <v>135</v>
      </c>
      <c r="E83" s="36" t="s">
        <v>107</v>
      </c>
      <c r="F83" s="51">
        <v>1</v>
      </c>
      <c r="G83" s="52"/>
      <c r="H83" s="27">
        <f>F83*G83</f>
        <v>0</v>
      </c>
      <c r="I83" s="53">
        <v>0</v>
      </c>
      <c r="J83" s="54">
        <v>0</v>
      </c>
      <c r="K83" s="53"/>
      <c r="L83" s="54">
        <v>0</v>
      </c>
      <c r="M83" s="55">
        <v>20</v>
      </c>
      <c r="N83" s="56" t="s">
        <v>21</v>
      </c>
      <c r="O83" s="56" t="s">
        <v>113</v>
      </c>
    </row>
    <row r="84" spans="1:15" ht="18" customHeight="1" x14ac:dyDescent="0.2">
      <c r="A84" s="21">
        <v>34</v>
      </c>
      <c r="B84" s="35" t="s">
        <v>136</v>
      </c>
      <c r="C84" s="36" t="s">
        <v>132</v>
      </c>
      <c r="D84" s="46" t="s">
        <v>137</v>
      </c>
      <c r="E84" s="36" t="s">
        <v>107</v>
      </c>
      <c r="F84" s="51">
        <v>1</v>
      </c>
      <c r="G84" s="52"/>
      <c r="H84" s="27">
        <f>F84*G84</f>
        <v>0</v>
      </c>
      <c r="I84" s="53"/>
      <c r="J84" s="54"/>
      <c r="K84" s="53"/>
      <c r="L84" s="54"/>
      <c r="M84" s="55"/>
      <c r="N84" s="56"/>
      <c r="O84" s="56"/>
    </row>
    <row r="85" spans="1:15" ht="18" customHeight="1" x14ac:dyDescent="0.2">
      <c r="A85" s="21">
        <v>35</v>
      </c>
      <c r="B85" s="60" t="s">
        <v>138</v>
      </c>
      <c r="C85" s="36" t="s">
        <v>132</v>
      </c>
      <c r="D85" s="46" t="s">
        <v>139</v>
      </c>
      <c r="E85" s="61" t="s">
        <v>107</v>
      </c>
      <c r="F85" s="51">
        <v>1</v>
      </c>
      <c r="G85" s="52"/>
      <c r="H85" s="27">
        <f>F85*G85</f>
        <v>0</v>
      </c>
      <c r="I85" s="53"/>
      <c r="J85" s="54">
        <v>0</v>
      </c>
      <c r="K85" s="53"/>
      <c r="L85" s="54"/>
      <c r="M85" s="55">
        <v>20</v>
      </c>
      <c r="N85" s="56" t="s">
        <v>21</v>
      </c>
      <c r="O85" s="56" t="s">
        <v>113</v>
      </c>
    </row>
    <row r="86" spans="1:15" ht="18" customHeight="1" x14ac:dyDescent="0.2">
      <c r="A86" s="21">
        <v>36</v>
      </c>
      <c r="B86" s="60" t="s">
        <v>140</v>
      </c>
      <c r="C86" s="36" t="s">
        <v>132</v>
      </c>
      <c r="D86" s="62" t="s">
        <v>141</v>
      </c>
      <c r="E86" s="61" t="s">
        <v>107</v>
      </c>
      <c r="F86" s="51">
        <v>1</v>
      </c>
      <c r="G86" s="52"/>
      <c r="H86" s="27">
        <f>F86*G86</f>
        <v>0</v>
      </c>
      <c r="I86" s="53"/>
      <c r="J86" s="54">
        <v>0</v>
      </c>
      <c r="K86" s="53"/>
      <c r="L86" s="54">
        <v>0</v>
      </c>
      <c r="M86" s="55">
        <v>20</v>
      </c>
      <c r="N86" s="56" t="s">
        <v>21</v>
      </c>
      <c r="O86" s="56" t="s">
        <v>113</v>
      </c>
    </row>
    <row r="87" spans="1:15" ht="18" customHeight="1" x14ac:dyDescent="0.2">
      <c r="B87" s="60"/>
      <c r="C87" s="61"/>
      <c r="D87" s="62"/>
      <c r="E87" s="61"/>
      <c r="F87" s="51"/>
      <c r="G87" s="52"/>
      <c r="H87" s="27"/>
      <c r="I87" s="53"/>
      <c r="J87" s="54">
        <v>0</v>
      </c>
      <c r="K87" s="53"/>
      <c r="L87" s="54"/>
      <c r="M87" s="55">
        <v>20</v>
      </c>
      <c r="N87" s="56" t="s">
        <v>21</v>
      </c>
      <c r="O87" s="56" t="s">
        <v>113</v>
      </c>
    </row>
    <row r="88" spans="1:15" ht="18" customHeight="1" x14ac:dyDescent="0.2">
      <c r="F88" s="64"/>
    </row>
    <row r="89" spans="1:15" x14ac:dyDescent="0.2">
      <c r="F89" s="64"/>
    </row>
    <row r="90" spans="1:15" x14ac:dyDescent="0.2">
      <c r="F90" s="64"/>
      <c r="J90" s="43">
        <f>J61+J58+J19+J6</f>
        <v>1439.6791029999999</v>
      </c>
    </row>
  </sheetData>
  <pageMargins left="0.7" right="0.7" top="0.78740157499999996" bottom="0.78740157499999996" header="0.3" footer="0.3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2024-09-03T07:30:42Z</dcterms:created>
  <dcterms:modified xsi:type="dcterms:W3CDTF">2024-09-03T07:30:54Z</dcterms:modified>
</cp:coreProperties>
</file>