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_AD_v realizaci\Chotěboř-stadion\24_výběrové řízení-dotazy\01_24-09-03\1.dotaz\"/>
    </mc:Choice>
  </mc:AlternateContent>
  <xr:revisionPtr revIDLastSave="0" documentId="8_{BD2BF083-E500-4B9C-9C66-B1ECCF26A0E9}" xr6:coauthVersionLast="47" xr6:coauthVersionMax="47" xr10:uidLastSave="{00000000-0000-0000-0000-000000000000}"/>
  <bookViews>
    <workbookView xWindow="-120" yWindow="-120" windowWidth="29040" windowHeight="15840" xr2:uid="{482E2361-EA0B-4E40-96C9-4766611AEACF}"/>
  </bookViews>
  <sheets>
    <sheet name="IO-03" sheetId="1" r:id="rId1"/>
  </sheets>
  <externalReferences>
    <externalReference r:id="rId2"/>
  </externalReferences>
  <definedNames>
    <definedName name="cisloobjektu">[1]Stavba!$D$3</definedName>
    <definedName name="CisloStavebnihoRozpoctu">[1]Stavba!$D$4</definedName>
    <definedName name="NazevStavebnihoRozpoctu">[1]Stavba!$E$4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5" i="1" l="1"/>
  <c r="N44" i="1" s="1"/>
  <c r="N43" i="1"/>
  <c r="N42" i="1"/>
  <c r="N41" i="1"/>
  <c r="N40" i="1"/>
  <c r="N39" i="1"/>
  <c r="N38" i="1"/>
  <c r="N37" i="1"/>
  <c r="N36" i="1"/>
  <c r="N35" i="1" s="1"/>
  <c r="N34" i="1"/>
  <c r="N33" i="1"/>
  <c r="N32" i="1"/>
  <c r="N31" i="1"/>
  <c r="N30" i="1"/>
  <c r="N29" i="1"/>
  <c r="N28" i="1" s="1"/>
  <c r="N27" i="1"/>
  <c r="N26" i="1"/>
  <c r="N25" i="1"/>
  <c r="N24" i="1"/>
  <c r="N23" i="1"/>
  <c r="N22" i="1" s="1"/>
  <c r="N21" i="1"/>
  <c r="N20" i="1"/>
  <c r="N18" i="1" s="1"/>
  <c r="N19" i="1"/>
  <c r="N17" i="1"/>
  <c r="N16" i="1"/>
  <c r="N15" i="1"/>
  <c r="N14" i="1"/>
  <c r="N13" i="1" s="1"/>
  <c r="N12" i="1"/>
  <c r="N11" i="1"/>
  <c r="N10" i="1"/>
  <c r="N9" i="1"/>
  <c r="N8" i="1"/>
  <c r="N7" i="1"/>
  <c r="N6" i="1"/>
  <c r="N5" i="1"/>
  <c r="N4" i="1"/>
  <c r="N3" i="1" s="1"/>
  <c r="N2" i="1" l="1"/>
</calcChain>
</file>

<file path=xl/sharedStrings.xml><?xml version="1.0" encoding="utf-8"?>
<sst xmlns="http://schemas.openxmlformats.org/spreadsheetml/2006/main" count="336" uniqueCount="118">
  <si>
    <t>O</t>
  </si>
  <si>
    <t>P</t>
  </si>
  <si>
    <t>Úroveň</t>
  </si>
  <si>
    <t>TC</t>
  </si>
  <si>
    <t>ČP</t>
  </si>
  <si>
    <t>TV</t>
  </si>
  <si>
    <t>Typ položky</t>
  </si>
  <si>
    <t>Kód položky</t>
  </si>
  <si>
    <t>Popis</t>
  </si>
  <si>
    <t>MJ</t>
  </si>
  <si>
    <t>Množství</t>
  </si>
  <si>
    <t>J. cena indexovaná</t>
  </si>
  <si>
    <t>Index ceny</t>
  </si>
  <si>
    <t>Celková cena</t>
  </si>
  <si>
    <t xml:space="preserve"> </t>
  </si>
  <si>
    <t xml:space="preserve"> 1</t>
  </si>
  <si>
    <t>D</t>
  </si>
  <si>
    <t>HSV</t>
  </si>
  <si>
    <t>Práce a dodávky HSV</t>
  </si>
  <si>
    <t xml:space="preserve">  &gt;2</t>
  </si>
  <si>
    <t>1</t>
  </si>
  <si>
    <t>Zemní práce</t>
  </si>
  <si>
    <t xml:space="preserve">   &gt;3</t>
  </si>
  <si>
    <t>fc</t>
  </si>
  <si>
    <t>K</t>
  </si>
  <si>
    <t>131201101R1</t>
  </si>
  <si>
    <t>Hloubení jam nezapažených v hornině tř. 3 objemu do 100 m3 -  armaturní šachta 11,3m2 x 3 = 33,9m3</t>
  </si>
  <si>
    <t>m3</t>
  </si>
  <si>
    <t>131201109</t>
  </si>
  <si>
    <t>Příplatek za lepivost u hloubení jam nezapažených v hornině tř. 3</t>
  </si>
  <si>
    <t>132101101R2</t>
  </si>
  <si>
    <t>Hloubení rýh šířky do 600 mm v hornině tř. 1 a 2 objemu do 100 m3 - výkop pro potubí a kabely 451 x 0,3 x 0,65 = 87,945m3</t>
  </si>
  <si>
    <t>1396011103R1</t>
  </si>
  <si>
    <t>Ruční výkop jam pro postřikovače 10+2 = 12ks</t>
  </si>
  <si>
    <t>ks</t>
  </si>
  <si>
    <t>oc</t>
  </si>
  <si>
    <t>162701103</t>
  </si>
  <si>
    <t>Vodorovné přemístění do 8000 m výkopku/sypaniny z horniny tř. 1 až 4 - akumulace 9,16 + 451x0,3x0,35 = 47,355m3 = 56,515</t>
  </si>
  <si>
    <t>174101101</t>
  </si>
  <si>
    <t>Zásyp jam, šachet rýh nebo kolem objektů sypaninou se zhutněním - akumulace 33,9-9,16= 24,74 m3</t>
  </si>
  <si>
    <t>17410310R3</t>
  </si>
  <si>
    <t>Zásyp se zhutněním po vrstvách - výkop pro potubí a kabely 451x0,3x0,6=81,18m3</t>
  </si>
  <si>
    <t>M</t>
  </si>
  <si>
    <t>58331200R43</t>
  </si>
  <si>
    <t>štěrkopísek netříděný zásypový - 451x0,3x0,3=40,59x1,8=73,062t</t>
  </si>
  <si>
    <t>t</t>
  </si>
  <si>
    <t>18234766R3</t>
  </si>
  <si>
    <t>Finální úprava povrchu po provedení zemních prací, ruční zapravení, přesev včetně osiva - svah u armaturní šachty 3x5=15m2 + rozvod ČS-HŘIŠTĚ 149m2</t>
  </si>
  <si>
    <t>m2</t>
  </si>
  <si>
    <t>4</t>
  </si>
  <si>
    <t>Vodorovné konstrukce</t>
  </si>
  <si>
    <t>451572111R3</t>
  </si>
  <si>
    <t>Lože pod potrubí otevřený výkop z kameniva drobného těženého 451m x 0,3 x 0,05 = 6,765m3 kpl. včetně kameniva a dopravy</t>
  </si>
  <si>
    <t>5</t>
  </si>
  <si>
    <t>Komunikace pozemní</t>
  </si>
  <si>
    <t>564831111R4</t>
  </si>
  <si>
    <t>Podklad ze štěrkodrtě ŠD tl 200 mm - podklad armaturní šachty3x2m=6m2, vč. dopravy</t>
  </si>
  <si>
    <t>5833120R5</t>
  </si>
  <si>
    <t>Drcené kamenivo pro podklad akumulace f=0/32  6*0,2=1,2m3</t>
  </si>
  <si>
    <t>8</t>
  </si>
  <si>
    <t>Trubní vedení</t>
  </si>
  <si>
    <t>87116114R22</t>
  </si>
  <si>
    <t xml:space="preserve">Montáž potrubí z PE100 SDR 17 otevřený výkop  D 63x3,8 mm </t>
  </si>
  <si>
    <t>m</t>
  </si>
  <si>
    <t>WVNEM50/3M PN10N</t>
  </si>
  <si>
    <t>HDPE  TRUBKA 63x3,8 NÁV.</t>
  </si>
  <si>
    <t>WVNEM50 PN10</t>
  </si>
  <si>
    <t>HDPE  TVAROVKA SVĚRNÁ 63</t>
  </si>
  <si>
    <t>997</t>
  </si>
  <si>
    <t>Přesun sutě</t>
  </si>
  <si>
    <t>997223855</t>
  </si>
  <si>
    <t>Poplatek za uložení na skládce (skládkovné) zeminy a kameniva 56,515 x 1,8 = 101,727 t</t>
  </si>
  <si>
    <t>AK8P</t>
  </si>
  <si>
    <t>Akumulace vody - VRTÁNÍ V CENĚ, PROVEDENO VÝROBCEM</t>
  </si>
  <si>
    <t>AK8P0</t>
  </si>
  <si>
    <t>Betonová armaturní nádrž 6m3, doprava na místo stavby</t>
  </si>
  <si>
    <t>AK8P2</t>
  </si>
  <si>
    <t xml:space="preserve">Osazení pomocí jeřábu včetně dopravy soupravy na místo stavby </t>
  </si>
  <si>
    <t>kpl</t>
  </si>
  <si>
    <t>AK8P3</t>
  </si>
  <si>
    <t>Vstupní krček, poklop</t>
  </si>
  <si>
    <t>ČS7P</t>
  </si>
  <si>
    <t>Čerpací stanice</t>
  </si>
  <si>
    <t>CS12H3-1</t>
  </si>
  <si>
    <t>Demontáž stávajícího zařízení včetně eko. likvidace</t>
  </si>
  <si>
    <t>CS7P1</t>
  </si>
  <si>
    <t>Čerpadlo Q=7,5m3/h max. H=70m  - včetně montáže</t>
  </si>
  <si>
    <t>CS7P2</t>
  </si>
  <si>
    <t>Sonda snímání hladiny v akumulaci, kabel 50m - včetně montáže</t>
  </si>
  <si>
    <t>CS7P4</t>
  </si>
  <si>
    <t>Ovládací rozvaděč v plastové skříni s nohou - včetně montáže</t>
  </si>
  <si>
    <t>CS7P5</t>
  </si>
  <si>
    <t>Vystrojení čerpací stanice - včetně montáže</t>
  </si>
  <si>
    <t>CS7P7</t>
  </si>
  <si>
    <t>Napájecí, ovládací kabely čerpadlo-rozvaděč - včetně montáže</t>
  </si>
  <si>
    <t>Technologie závlahy</t>
  </si>
  <si>
    <t>TZ6P10</t>
  </si>
  <si>
    <t>Postřikovač kruhový, úderový pohon, vestavěný elektroventil, černé víko</t>
  </si>
  <si>
    <t>X</t>
  </si>
  <si>
    <t>TZ6P11</t>
  </si>
  <si>
    <t>Postřikovač výsečový, úderový pohon, vestavěný elektroventil, černé víko</t>
  </si>
  <si>
    <t>TZ6P118</t>
  </si>
  <si>
    <t>Šachta pro osazení ventilů VBJ včetně dlenážního lože a montáže</t>
  </si>
  <si>
    <t>TZ6P12</t>
  </si>
  <si>
    <t>Vodotěsný konektor - včetně montáže</t>
  </si>
  <si>
    <t>TZ6P13</t>
  </si>
  <si>
    <t>Kloubová spojka 1" včetně montáže</t>
  </si>
  <si>
    <t>TZ6P18</t>
  </si>
  <si>
    <t xml:space="preserve">Ovládací kabel CYKY 5x1,5mm včetně montáže </t>
  </si>
  <si>
    <t>bm</t>
  </si>
  <si>
    <t>TZ6P336</t>
  </si>
  <si>
    <t xml:space="preserve">Montáž postřikovače </t>
  </si>
  <si>
    <t>TZ6P99</t>
  </si>
  <si>
    <t>Ovládací jednotka 16 sekcí, srážkové čidlo, plastová skříň s nohou - včetně montáže</t>
  </si>
  <si>
    <t>ZK</t>
  </si>
  <si>
    <t xml:space="preserve">Zkoušky, ostatní náklady </t>
  </si>
  <si>
    <t>ZK1R15</t>
  </si>
  <si>
    <t>Vytýčení stavby, tlaková zkouška systému, zkouška vodotěsnosti akumulace po zapojení technologie, revizní zprávy, školení obsluhy, první zazimování systému, geodetické zaměření, dílenská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</si>
</sst>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#,##0;"/>
    <numFmt numFmtId="165" formatCode="#,##0.000"/>
    <numFmt numFmtId="166" formatCode="#,##0.00\ &quot;Kč&quot;"/>
  </numFmts>
  <fonts count="8" x14ac:knownFonts="1">
    <font>
      <sz val="8"/>
      <name val="Arial CE"/>
      <family val="2"/>
    </font>
    <font>
      <sz val="8"/>
      <color rgb="FF000000"/>
      <name val="Tahoma"/>
    </font>
    <font>
      <b/>
      <sz val="8"/>
      <color rgb="FF000000"/>
      <name val="Tahoma"/>
    </font>
    <font>
      <b/>
      <sz val="8"/>
      <color rgb="FFFF0000"/>
      <name val="Tahoma"/>
    </font>
    <font>
      <b/>
      <sz val="8"/>
      <color rgb="FF008000"/>
      <name val="Tahoma"/>
    </font>
    <font>
      <b/>
      <sz val="8"/>
      <color rgb="FF000080"/>
      <name val="Tahoma"/>
    </font>
    <font>
      <sz val="8"/>
      <color rgb="FF0065CE"/>
      <name val="Tahoma"/>
    </font>
    <font>
      <sz val="8"/>
      <color rgb="FF008080"/>
      <name val="Tahom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1" xfId="0" applyNumberFormat="1" applyFont="1" applyBorder="1" applyAlignment="1">
      <alignment horizontal="center" vertical="center" wrapText="1" shrinkToFit="1" readingOrder="1"/>
    </xf>
    <xf numFmtId="0" fontId="2" fillId="0" borderId="1" xfId="0" applyFont="1" applyBorder="1" applyAlignment="1">
      <alignment horizontal="right" vertical="center" readingOrder="1"/>
    </xf>
    <xf numFmtId="49" fontId="2" fillId="0" borderId="1" xfId="0" applyNumberFormat="1" applyFont="1" applyBorder="1" applyAlignment="1">
      <alignment horizontal="left" vertical="center" readingOrder="1"/>
    </xf>
    <xf numFmtId="0" fontId="2" fillId="0" borderId="1" xfId="0" applyFont="1" applyBorder="1" applyAlignment="1">
      <alignment horizontal="left" vertical="center" readingOrder="1"/>
    </xf>
    <xf numFmtId="49" fontId="2" fillId="0" borderId="1" xfId="0" applyNumberFormat="1" applyFont="1" applyBorder="1" applyAlignment="1">
      <alignment horizontal="center" vertical="center" readingOrder="1"/>
    </xf>
    <xf numFmtId="164" fontId="2" fillId="0" borderId="1" xfId="0" applyNumberFormat="1" applyFont="1" applyBorder="1" applyAlignment="1">
      <alignment horizontal="right" vertical="center" readingOrder="1"/>
    </xf>
    <xf numFmtId="49" fontId="2" fillId="0" borderId="1" xfId="0" applyNumberFormat="1" applyFont="1" applyBorder="1" applyAlignment="1">
      <alignment horizontal="left" vertical="center" wrapText="1" shrinkToFit="1" readingOrder="1"/>
    </xf>
    <xf numFmtId="165" fontId="3" fillId="0" borderId="1" xfId="0" applyNumberFormat="1" applyFont="1" applyBorder="1" applyAlignment="1">
      <alignment horizontal="right" vertical="center" readingOrder="1"/>
    </xf>
    <xf numFmtId="4" fontId="2" fillId="0" borderId="1" xfId="0" applyNumberFormat="1" applyFont="1" applyBorder="1" applyAlignment="1">
      <alignment horizontal="right" vertical="center" readingOrder="1"/>
    </xf>
    <xf numFmtId="165" fontId="2" fillId="0" borderId="1" xfId="0" applyNumberFormat="1" applyFont="1" applyBorder="1" applyAlignment="1">
      <alignment horizontal="right" vertical="center" readingOrder="1"/>
    </xf>
    <xf numFmtId="166" fontId="2" fillId="0" borderId="1" xfId="0" applyNumberFormat="1" applyFont="1" applyBorder="1" applyAlignment="1">
      <alignment horizontal="right" vertical="center" readingOrder="1"/>
    </xf>
    <xf numFmtId="0" fontId="1" fillId="0" borderId="1" xfId="0" applyFont="1" applyBorder="1" applyAlignment="1">
      <alignment horizontal="right" vertical="center" readingOrder="1"/>
    </xf>
    <xf numFmtId="49" fontId="1" fillId="0" borderId="1" xfId="0" applyNumberFormat="1" applyFont="1" applyBorder="1" applyAlignment="1">
      <alignment horizontal="left" vertical="center" readingOrder="1"/>
    </xf>
    <xf numFmtId="0" fontId="1" fillId="0" borderId="1" xfId="0" applyFont="1" applyBorder="1" applyAlignment="1">
      <alignment horizontal="left" vertical="center" readingOrder="1"/>
    </xf>
    <xf numFmtId="49" fontId="4" fillId="0" borderId="1" xfId="0" applyNumberFormat="1" applyFont="1" applyBorder="1" applyAlignment="1">
      <alignment horizontal="center" vertical="center" readingOrder="1"/>
    </xf>
    <xf numFmtId="3" fontId="1" fillId="0" borderId="1" xfId="0" applyNumberFormat="1" applyFont="1" applyBorder="1" applyAlignment="1">
      <alignment horizontal="right" vertical="center" readingOrder="1"/>
    </xf>
    <xf numFmtId="49" fontId="1" fillId="0" borderId="1" xfId="0" applyNumberFormat="1" applyFont="1" applyBorder="1" applyAlignment="1">
      <alignment horizontal="center" vertical="center" readingOrder="1"/>
    </xf>
    <xf numFmtId="49" fontId="1" fillId="0" borderId="1" xfId="0" applyNumberFormat="1" applyFont="1" applyBorder="1" applyAlignment="1">
      <alignment horizontal="left" vertical="center" wrapText="1" shrinkToFit="1" readingOrder="1"/>
    </xf>
    <xf numFmtId="165" fontId="1" fillId="0" borderId="1" xfId="0" applyNumberFormat="1" applyFont="1" applyBorder="1" applyAlignment="1">
      <alignment horizontal="right" vertical="center" readingOrder="1"/>
    </xf>
    <xf numFmtId="4" fontId="1" fillId="0" borderId="1" xfId="0" applyNumberFormat="1" applyFont="1" applyBorder="1" applyAlignment="1">
      <alignment horizontal="right" vertical="center" readingOrder="1"/>
    </xf>
    <xf numFmtId="166" fontId="1" fillId="0" borderId="1" xfId="0" applyNumberFormat="1" applyFont="1" applyBorder="1" applyAlignment="1">
      <alignment horizontal="right" vertical="center" readingOrder="1"/>
    </xf>
    <xf numFmtId="49" fontId="5" fillId="0" borderId="1" xfId="0" applyNumberFormat="1" applyFont="1" applyBorder="1" applyAlignment="1">
      <alignment horizontal="center" vertical="center" readingOrder="1"/>
    </xf>
    <xf numFmtId="49" fontId="6" fillId="0" borderId="1" xfId="0" applyNumberFormat="1" applyFont="1" applyBorder="1" applyAlignment="1">
      <alignment horizontal="left" vertical="center" wrapText="1" shrinkToFit="1" readingOrder="1"/>
    </xf>
    <xf numFmtId="4" fontId="7" fillId="0" borderId="1" xfId="0" applyNumberFormat="1" applyFont="1" applyBorder="1" applyAlignment="1">
      <alignment horizontal="right" vertical="center" readingOrder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Pr&#225;ce%202024/Sportovn&#237;%20projekty/Letn&#237;%20stadion%20Chot&#283;bo&#345;%20-%20&#250;pravy/SO-02%20Kiosek/SO-02.VV.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22.024_SO-02"/>
    </sheetNames>
    <sheetDataSet>
      <sheetData sheetId="0"/>
      <sheetData sheetId="1">
        <row r="2">
          <cell r="D2" t="str">
            <v>0002</v>
          </cell>
        </row>
        <row r="3">
          <cell r="D3" t="str">
            <v>22.024</v>
          </cell>
        </row>
        <row r="4">
          <cell r="D4" t="str">
            <v>01</v>
          </cell>
          <cell r="E4" t="str">
            <v>projektový rozpočet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BDEBF-C426-4990-A643-EB626FD7F73B}">
  <dimension ref="A1:N45"/>
  <sheetViews>
    <sheetView tabSelected="1" workbookViewId="0">
      <selection activeCell="L4" sqref="L4:L45"/>
    </sheetView>
  </sheetViews>
  <sheetFormatPr defaultColWidth="9.1640625" defaultRowHeight="11.25" x14ac:dyDescent="0.2"/>
  <cols>
    <col min="1" max="1" width="5.5" customWidth="1"/>
    <col min="2" max="2" width="4.33203125" customWidth="1"/>
    <col min="3" max="3" width="7.83203125" customWidth="1"/>
    <col min="4" max="4" width="5.6640625" customWidth="1"/>
    <col min="5" max="5" width="5.83203125" customWidth="1"/>
    <col min="6" max="6" width="5.5" customWidth="1"/>
    <col min="7" max="7" width="10.5" customWidth="1"/>
    <col min="8" max="8" width="17.5" customWidth="1"/>
    <col min="9" max="9" width="64.83203125" customWidth="1"/>
    <col min="10" max="10" width="5.83203125" customWidth="1"/>
    <col min="11" max="11" width="13.6640625" customWidth="1"/>
    <col min="12" max="12" width="15.83203125" customWidth="1"/>
    <col min="13" max="13" width="9.5" customWidth="1"/>
    <col min="14" max="14" width="18" customWidth="1"/>
  </cols>
  <sheetData>
    <row r="1" spans="1:14" ht="29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7.25" customHeight="1" x14ac:dyDescent="0.2">
      <c r="A2" s="2" t="s">
        <v>14</v>
      </c>
      <c r="B2" s="3"/>
      <c r="C2" s="4" t="s">
        <v>15</v>
      </c>
      <c r="D2" s="5"/>
      <c r="E2" s="6">
        <v>0</v>
      </c>
      <c r="F2" s="5" t="s">
        <v>16</v>
      </c>
      <c r="G2" s="3"/>
      <c r="H2" s="3" t="s">
        <v>17</v>
      </c>
      <c r="I2" s="7" t="s">
        <v>18</v>
      </c>
      <c r="J2" s="3"/>
      <c r="K2" s="8"/>
      <c r="L2" s="9"/>
      <c r="M2" s="10"/>
      <c r="N2" s="11">
        <f>N3+N13+N15+N18+N22+N24+N28+N35+N44</f>
        <v>0</v>
      </c>
    </row>
    <row r="3" spans="1:14" ht="17.25" customHeight="1" x14ac:dyDescent="0.2">
      <c r="A3" s="2" t="s">
        <v>14</v>
      </c>
      <c r="B3" s="3"/>
      <c r="C3" s="4" t="s">
        <v>19</v>
      </c>
      <c r="D3" s="5"/>
      <c r="E3" s="6">
        <v>0</v>
      </c>
      <c r="F3" s="5" t="s">
        <v>16</v>
      </c>
      <c r="G3" s="3"/>
      <c r="H3" s="3" t="s">
        <v>20</v>
      </c>
      <c r="I3" s="7" t="s">
        <v>21</v>
      </c>
      <c r="J3" s="3"/>
      <c r="K3" s="8"/>
      <c r="L3" s="9"/>
      <c r="M3" s="10"/>
      <c r="N3" s="11">
        <f>N4+N5+N6+N7+N8+N9+N10+N11+N12</f>
        <v>0</v>
      </c>
    </row>
    <row r="4" spans="1:14" ht="26.25" customHeight="1" x14ac:dyDescent="0.2">
      <c r="A4" s="12" t="s">
        <v>14</v>
      </c>
      <c r="B4" s="13"/>
      <c r="C4" s="14" t="s">
        <v>22</v>
      </c>
      <c r="D4" s="15" t="s">
        <v>23</v>
      </c>
      <c r="E4" s="16">
        <v>1</v>
      </c>
      <c r="F4" s="17" t="s">
        <v>24</v>
      </c>
      <c r="G4" s="13" t="s">
        <v>17</v>
      </c>
      <c r="H4" s="13" t="s">
        <v>25</v>
      </c>
      <c r="I4" s="18" t="s">
        <v>26</v>
      </c>
      <c r="J4" s="13" t="s">
        <v>27</v>
      </c>
      <c r="K4" s="19">
        <v>33.9</v>
      </c>
      <c r="L4" s="20"/>
      <c r="M4" s="19">
        <v>1</v>
      </c>
      <c r="N4" s="21">
        <f>K4*L4</f>
        <v>0</v>
      </c>
    </row>
    <row r="5" spans="1:14" ht="17.25" customHeight="1" x14ac:dyDescent="0.2">
      <c r="A5" s="12" t="s">
        <v>14</v>
      </c>
      <c r="B5" s="13"/>
      <c r="C5" s="14" t="s">
        <v>22</v>
      </c>
      <c r="D5" s="15" t="s">
        <v>23</v>
      </c>
      <c r="E5" s="16">
        <v>2</v>
      </c>
      <c r="F5" s="17" t="s">
        <v>24</v>
      </c>
      <c r="G5" s="13" t="s">
        <v>17</v>
      </c>
      <c r="H5" s="13" t="s">
        <v>28</v>
      </c>
      <c r="I5" s="18" t="s">
        <v>29</v>
      </c>
      <c r="J5" s="13" t="s">
        <v>27</v>
      </c>
      <c r="K5" s="19">
        <v>33.9</v>
      </c>
      <c r="L5" s="20"/>
      <c r="M5" s="19">
        <v>1</v>
      </c>
      <c r="N5" s="21">
        <f t="shared" ref="N5:N12" si="0">K5*L5</f>
        <v>0</v>
      </c>
    </row>
    <row r="6" spans="1:14" ht="26.25" customHeight="1" x14ac:dyDescent="0.2">
      <c r="A6" s="12" t="s">
        <v>14</v>
      </c>
      <c r="B6" s="13"/>
      <c r="C6" s="14" t="s">
        <v>22</v>
      </c>
      <c r="D6" s="15" t="s">
        <v>23</v>
      </c>
      <c r="E6" s="16">
        <v>3</v>
      </c>
      <c r="F6" s="17" t="s">
        <v>24</v>
      </c>
      <c r="G6" s="13" t="s">
        <v>17</v>
      </c>
      <c r="H6" s="13" t="s">
        <v>30</v>
      </c>
      <c r="I6" s="18" t="s">
        <v>31</v>
      </c>
      <c r="J6" s="13" t="s">
        <v>27</v>
      </c>
      <c r="K6" s="19">
        <v>87.944999999999993</v>
      </c>
      <c r="L6" s="20"/>
      <c r="M6" s="19">
        <v>1</v>
      </c>
      <c r="N6" s="21">
        <f t="shared" si="0"/>
        <v>0</v>
      </c>
    </row>
    <row r="7" spans="1:14" ht="17.25" customHeight="1" x14ac:dyDescent="0.2">
      <c r="A7" s="12" t="s">
        <v>14</v>
      </c>
      <c r="B7" s="13"/>
      <c r="C7" s="14" t="s">
        <v>22</v>
      </c>
      <c r="D7" s="15" t="s">
        <v>23</v>
      </c>
      <c r="E7" s="16">
        <v>5</v>
      </c>
      <c r="F7" s="17" t="s">
        <v>24</v>
      </c>
      <c r="G7" s="13" t="s">
        <v>17</v>
      </c>
      <c r="H7" s="13" t="s">
        <v>32</v>
      </c>
      <c r="I7" s="18" t="s">
        <v>33</v>
      </c>
      <c r="J7" s="13" t="s">
        <v>34</v>
      </c>
      <c r="K7" s="19">
        <v>12</v>
      </c>
      <c r="L7" s="20"/>
      <c r="M7" s="19">
        <v>1</v>
      </c>
      <c r="N7" s="21">
        <f t="shared" si="0"/>
        <v>0</v>
      </c>
    </row>
    <row r="8" spans="1:14" ht="26.25" customHeight="1" x14ac:dyDescent="0.2">
      <c r="A8" s="12" t="s">
        <v>14</v>
      </c>
      <c r="B8" s="13"/>
      <c r="C8" s="14" t="s">
        <v>22</v>
      </c>
      <c r="D8" s="22" t="s">
        <v>35</v>
      </c>
      <c r="E8" s="16">
        <v>7</v>
      </c>
      <c r="F8" s="17" t="s">
        <v>24</v>
      </c>
      <c r="G8" s="13" t="s">
        <v>17</v>
      </c>
      <c r="H8" s="13" t="s">
        <v>36</v>
      </c>
      <c r="I8" s="18" t="s">
        <v>37</v>
      </c>
      <c r="J8" s="13" t="s">
        <v>27</v>
      </c>
      <c r="K8" s="19">
        <v>56.515000000000001</v>
      </c>
      <c r="L8" s="20"/>
      <c r="M8" s="19">
        <v>1</v>
      </c>
      <c r="N8" s="21">
        <f t="shared" si="0"/>
        <v>0</v>
      </c>
    </row>
    <row r="9" spans="1:14" ht="26.25" customHeight="1" x14ac:dyDescent="0.2">
      <c r="A9" s="12" t="s">
        <v>14</v>
      </c>
      <c r="B9" s="13"/>
      <c r="C9" s="14" t="s">
        <v>22</v>
      </c>
      <c r="D9" s="22" t="s">
        <v>35</v>
      </c>
      <c r="E9" s="16">
        <v>8</v>
      </c>
      <c r="F9" s="17" t="s">
        <v>24</v>
      </c>
      <c r="G9" s="13" t="s">
        <v>17</v>
      </c>
      <c r="H9" s="13" t="s">
        <v>38</v>
      </c>
      <c r="I9" s="18" t="s">
        <v>39</v>
      </c>
      <c r="J9" s="13" t="s">
        <v>27</v>
      </c>
      <c r="K9" s="19">
        <v>24.74</v>
      </c>
      <c r="L9" s="20"/>
      <c r="M9" s="19">
        <v>1</v>
      </c>
      <c r="N9" s="21">
        <f t="shared" si="0"/>
        <v>0</v>
      </c>
    </row>
    <row r="10" spans="1:14" ht="26.25" customHeight="1" x14ac:dyDescent="0.2">
      <c r="A10" s="12" t="s">
        <v>14</v>
      </c>
      <c r="B10" s="13"/>
      <c r="C10" s="14" t="s">
        <v>22</v>
      </c>
      <c r="D10" s="15" t="s">
        <v>23</v>
      </c>
      <c r="E10" s="16">
        <v>9</v>
      </c>
      <c r="F10" s="17" t="s">
        <v>24</v>
      </c>
      <c r="G10" s="13" t="s">
        <v>17</v>
      </c>
      <c r="H10" s="13" t="s">
        <v>40</v>
      </c>
      <c r="I10" s="18" t="s">
        <v>41</v>
      </c>
      <c r="J10" s="13" t="s">
        <v>27</v>
      </c>
      <c r="K10" s="19">
        <v>81.180000000000007</v>
      </c>
      <c r="L10" s="20"/>
      <c r="M10" s="19">
        <v>1</v>
      </c>
      <c r="N10" s="21">
        <f t="shared" si="0"/>
        <v>0</v>
      </c>
    </row>
    <row r="11" spans="1:14" ht="17.25" customHeight="1" x14ac:dyDescent="0.2">
      <c r="A11" s="12" t="s">
        <v>14</v>
      </c>
      <c r="B11" s="13"/>
      <c r="C11" s="14" t="s">
        <v>22</v>
      </c>
      <c r="D11" s="15" t="s">
        <v>23</v>
      </c>
      <c r="E11" s="16">
        <v>10</v>
      </c>
      <c r="F11" s="17" t="s">
        <v>42</v>
      </c>
      <c r="G11" s="13" t="s">
        <v>17</v>
      </c>
      <c r="H11" s="13" t="s">
        <v>43</v>
      </c>
      <c r="I11" s="23" t="s">
        <v>44</v>
      </c>
      <c r="J11" s="13" t="s">
        <v>45</v>
      </c>
      <c r="K11" s="19">
        <v>73.061999999999998</v>
      </c>
      <c r="L11" s="20"/>
      <c r="M11" s="19">
        <v>1</v>
      </c>
      <c r="N11" s="21">
        <f t="shared" si="0"/>
        <v>0</v>
      </c>
    </row>
    <row r="12" spans="1:14" ht="35.25" customHeight="1" x14ac:dyDescent="0.2">
      <c r="A12" s="12" t="s">
        <v>14</v>
      </c>
      <c r="B12" s="13"/>
      <c r="C12" s="14" t="s">
        <v>22</v>
      </c>
      <c r="D12" s="15" t="s">
        <v>23</v>
      </c>
      <c r="E12" s="16">
        <v>11</v>
      </c>
      <c r="F12" s="17" t="s">
        <v>24</v>
      </c>
      <c r="G12" s="13" t="s">
        <v>17</v>
      </c>
      <c r="H12" s="13" t="s">
        <v>46</v>
      </c>
      <c r="I12" s="18" t="s">
        <v>47</v>
      </c>
      <c r="J12" s="13" t="s">
        <v>48</v>
      </c>
      <c r="K12" s="19">
        <v>221.6</v>
      </c>
      <c r="L12" s="20"/>
      <c r="M12" s="19">
        <v>1</v>
      </c>
      <c r="N12" s="21">
        <f t="shared" si="0"/>
        <v>0</v>
      </c>
    </row>
    <row r="13" spans="1:14" ht="17.25" customHeight="1" x14ac:dyDescent="0.2">
      <c r="A13" s="2" t="s">
        <v>14</v>
      </c>
      <c r="B13" s="3"/>
      <c r="C13" s="4" t="s">
        <v>19</v>
      </c>
      <c r="D13" s="5"/>
      <c r="E13" s="6">
        <v>0</v>
      </c>
      <c r="F13" s="5" t="s">
        <v>16</v>
      </c>
      <c r="G13" s="3"/>
      <c r="H13" s="3" t="s">
        <v>49</v>
      </c>
      <c r="I13" s="7" t="s">
        <v>50</v>
      </c>
      <c r="J13" s="3"/>
      <c r="K13" s="8"/>
      <c r="L13" s="9"/>
      <c r="M13" s="10"/>
      <c r="N13" s="11">
        <f>N14</f>
        <v>0</v>
      </c>
    </row>
    <row r="14" spans="1:14" ht="26.25" customHeight="1" x14ac:dyDescent="0.2">
      <c r="A14" s="12" t="s">
        <v>14</v>
      </c>
      <c r="B14" s="13"/>
      <c r="C14" s="14" t="s">
        <v>22</v>
      </c>
      <c r="D14" s="15" t="s">
        <v>23</v>
      </c>
      <c r="E14" s="16">
        <v>12</v>
      </c>
      <c r="F14" s="17" t="s">
        <v>24</v>
      </c>
      <c r="G14" s="13" t="s">
        <v>17</v>
      </c>
      <c r="H14" s="13" t="s">
        <v>51</v>
      </c>
      <c r="I14" s="18" t="s">
        <v>52</v>
      </c>
      <c r="J14" s="13" t="s">
        <v>27</v>
      </c>
      <c r="K14" s="19">
        <v>6.7649999999999997</v>
      </c>
      <c r="L14" s="20"/>
      <c r="M14" s="19">
        <v>0.5</v>
      </c>
      <c r="N14" s="21">
        <f>K14*L14</f>
        <v>0</v>
      </c>
    </row>
    <row r="15" spans="1:14" ht="17.25" customHeight="1" x14ac:dyDescent="0.2">
      <c r="A15" s="2" t="s">
        <v>14</v>
      </c>
      <c r="B15" s="3"/>
      <c r="C15" s="4" t="s">
        <v>19</v>
      </c>
      <c r="D15" s="5"/>
      <c r="E15" s="6">
        <v>0</v>
      </c>
      <c r="F15" s="5" t="s">
        <v>16</v>
      </c>
      <c r="G15" s="3"/>
      <c r="H15" s="3" t="s">
        <v>53</v>
      </c>
      <c r="I15" s="7" t="s">
        <v>54</v>
      </c>
      <c r="J15" s="3"/>
      <c r="K15" s="8"/>
      <c r="L15" s="9"/>
      <c r="M15" s="10"/>
      <c r="N15" s="11">
        <f>N16+N17</f>
        <v>0</v>
      </c>
    </row>
    <row r="16" spans="1:14" ht="26.25" customHeight="1" x14ac:dyDescent="0.2">
      <c r="A16" s="12" t="s">
        <v>14</v>
      </c>
      <c r="B16" s="13"/>
      <c r="C16" s="14" t="s">
        <v>22</v>
      </c>
      <c r="D16" s="15" t="s">
        <v>23</v>
      </c>
      <c r="E16" s="16">
        <v>13</v>
      </c>
      <c r="F16" s="17" t="s">
        <v>24</v>
      </c>
      <c r="G16" s="13" t="s">
        <v>17</v>
      </c>
      <c r="H16" s="13" t="s">
        <v>55</v>
      </c>
      <c r="I16" s="18" t="s">
        <v>56</v>
      </c>
      <c r="J16" s="13" t="s">
        <v>48</v>
      </c>
      <c r="K16" s="19">
        <v>6</v>
      </c>
      <c r="L16" s="20"/>
      <c r="M16" s="19">
        <v>1</v>
      </c>
      <c r="N16" s="21">
        <f>K16*L16</f>
        <v>0</v>
      </c>
    </row>
    <row r="17" spans="1:14" ht="17.25" customHeight="1" x14ac:dyDescent="0.2">
      <c r="A17" s="12" t="s">
        <v>14</v>
      </c>
      <c r="B17" s="13"/>
      <c r="C17" s="14" t="s">
        <v>22</v>
      </c>
      <c r="D17" s="15" t="s">
        <v>23</v>
      </c>
      <c r="E17" s="16">
        <v>14</v>
      </c>
      <c r="F17" s="17" t="s">
        <v>24</v>
      </c>
      <c r="G17" s="13" t="s">
        <v>17</v>
      </c>
      <c r="H17" s="13" t="s">
        <v>57</v>
      </c>
      <c r="I17" s="18" t="s">
        <v>58</v>
      </c>
      <c r="J17" s="13" t="s">
        <v>27</v>
      </c>
      <c r="K17" s="19">
        <v>1.2</v>
      </c>
      <c r="L17" s="20"/>
      <c r="M17" s="19">
        <v>1</v>
      </c>
      <c r="N17" s="21">
        <f>K17*L17</f>
        <v>0</v>
      </c>
    </row>
    <row r="18" spans="1:14" ht="17.25" customHeight="1" x14ac:dyDescent="0.2">
      <c r="A18" s="2" t="s">
        <v>14</v>
      </c>
      <c r="B18" s="3"/>
      <c r="C18" s="4" t="s">
        <v>19</v>
      </c>
      <c r="D18" s="5"/>
      <c r="E18" s="6">
        <v>0</v>
      </c>
      <c r="F18" s="5" t="s">
        <v>16</v>
      </c>
      <c r="G18" s="3"/>
      <c r="H18" s="3" t="s">
        <v>59</v>
      </c>
      <c r="I18" s="7" t="s">
        <v>60</v>
      </c>
      <c r="J18" s="3"/>
      <c r="K18" s="8"/>
      <c r="L18" s="9"/>
      <c r="M18" s="10"/>
      <c r="N18" s="11">
        <f>N19+N20+N21</f>
        <v>0</v>
      </c>
    </row>
    <row r="19" spans="1:14" ht="17.25" customHeight="1" x14ac:dyDescent="0.2">
      <c r="A19" s="12" t="s">
        <v>14</v>
      </c>
      <c r="B19" s="13"/>
      <c r="C19" s="14" t="s">
        <v>22</v>
      </c>
      <c r="D19" s="15" t="s">
        <v>23</v>
      </c>
      <c r="E19" s="16">
        <v>15</v>
      </c>
      <c r="F19" s="17" t="s">
        <v>24</v>
      </c>
      <c r="G19" s="13" t="s">
        <v>17</v>
      </c>
      <c r="H19" s="13" t="s">
        <v>61</v>
      </c>
      <c r="I19" s="18" t="s">
        <v>62</v>
      </c>
      <c r="J19" s="13" t="s">
        <v>63</v>
      </c>
      <c r="K19" s="19">
        <v>451</v>
      </c>
      <c r="L19" s="24"/>
      <c r="M19" s="19">
        <v>1</v>
      </c>
      <c r="N19" s="21">
        <f>K19*L19</f>
        <v>0</v>
      </c>
    </row>
    <row r="20" spans="1:14" ht="17.25" customHeight="1" x14ac:dyDescent="0.2">
      <c r="A20" s="12" t="s">
        <v>14</v>
      </c>
      <c r="B20" s="13"/>
      <c r="C20" s="14" t="s">
        <v>22</v>
      </c>
      <c r="D20" s="15" t="s">
        <v>23</v>
      </c>
      <c r="E20" s="16">
        <v>17</v>
      </c>
      <c r="F20" s="17" t="s">
        <v>42</v>
      </c>
      <c r="G20" s="13" t="s">
        <v>17</v>
      </c>
      <c r="H20" s="13" t="s">
        <v>64</v>
      </c>
      <c r="I20" s="23" t="s">
        <v>65</v>
      </c>
      <c r="J20" s="13" t="s">
        <v>63</v>
      </c>
      <c r="K20" s="19">
        <v>451</v>
      </c>
      <c r="L20" s="20"/>
      <c r="M20" s="19">
        <v>1</v>
      </c>
      <c r="N20" s="21">
        <f t="shared" ref="N20:N21" si="1">K20*L20</f>
        <v>0</v>
      </c>
    </row>
    <row r="21" spans="1:14" ht="17.25" customHeight="1" x14ac:dyDescent="0.2">
      <c r="A21" s="12" t="s">
        <v>14</v>
      </c>
      <c r="B21" s="13"/>
      <c r="C21" s="14" t="s">
        <v>22</v>
      </c>
      <c r="D21" s="15" t="s">
        <v>23</v>
      </c>
      <c r="E21" s="16">
        <v>19</v>
      </c>
      <c r="F21" s="17" t="s">
        <v>42</v>
      </c>
      <c r="G21" s="13" t="s">
        <v>17</v>
      </c>
      <c r="H21" s="13" t="s">
        <v>66</v>
      </c>
      <c r="I21" s="23" t="s">
        <v>67</v>
      </c>
      <c r="J21" s="13" t="s">
        <v>34</v>
      </c>
      <c r="K21" s="19">
        <v>75</v>
      </c>
      <c r="L21" s="20"/>
      <c r="M21" s="19">
        <v>1</v>
      </c>
      <c r="N21" s="21">
        <f t="shared" si="1"/>
        <v>0</v>
      </c>
    </row>
    <row r="22" spans="1:14" ht="17.25" customHeight="1" x14ac:dyDescent="0.2">
      <c r="A22" s="2" t="s">
        <v>14</v>
      </c>
      <c r="B22" s="3"/>
      <c r="C22" s="4" t="s">
        <v>19</v>
      </c>
      <c r="D22" s="5"/>
      <c r="E22" s="6">
        <v>0</v>
      </c>
      <c r="F22" s="5" t="s">
        <v>16</v>
      </c>
      <c r="G22" s="3"/>
      <c r="H22" s="3" t="s">
        <v>68</v>
      </c>
      <c r="I22" s="7" t="s">
        <v>69</v>
      </c>
      <c r="J22" s="3"/>
      <c r="K22" s="8"/>
      <c r="L22" s="9"/>
      <c r="M22" s="10"/>
      <c r="N22" s="11">
        <f>N23</f>
        <v>0</v>
      </c>
    </row>
    <row r="23" spans="1:14" ht="26.25" customHeight="1" x14ac:dyDescent="0.2">
      <c r="A23" s="12" t="s">
        <v>14</v>
      </c>
      <c r="B23" s="13"/>
      <c r="C23" s="14" t="s">
        <v>22</v>
      </c>
      <c r="D23" s="15" t="s">
        <v>23</v>
      </c>
      <c r="E23" s="16">
        <v>20</v>
      </c>
      <c r="F23" s="17" t="s">
        <v>24</v>
      </c>
      <c r="G23" s="13" t="s">
        <v>17</v>
      </c>
      <c r="H23" s="13" t="s">
        <v>70</v>
      </c>
      <c r="I23" s="18" t="s">
        <v>71</v>
      </c>
      <c r="J23" s="13" t="s">
        <v>45</v>
      </c>
      <c r="K23" s="19">
        <v>101.727</v>
      </c>
      <c r="L23" s="20"/>
      <c r="M23" s="19">
        <v>1</v>
      </c>
      <c r="N23" s="21">
        <f>K23*L23</f>
        <v>0</v>
      </c>
    </row>
    <row r="24" spans="1:14" ht="17.25" customHeight="1" x14ac:dyDescent="0.2">
      <c r="A24" s="2" t="s">
        <v>14</v>
      </c>
      <c r="B24" s="3"/>
      <c r="C24" s="4" t="s">
        <v>19</v>
      </c>
      <c r="D24" s="5"/>
      <c r="E24" s="6">
        <v>0</v>
      </c>
      <c r="F24" s="5" t="s">
        <v>16</v>
      </c>
      <c r="G24" s="3"/>
      <c r="H24" s="3" t="s">
        <v>72</v>
      </c>
      <c r="I24" s="7" t="s">
        <v>73</v>
      </c>
      <c r="J24" s="3"/>
      <c r="K24" s="8"/>
      <c r="L24" s="9"/>
      <c r="M24" s="10"/>
      <c r="N24" s="11">
        <f>N25+N26+N27</f>
        <v>0</v>
      </c>
    </row>
    <row r="25" spans="1:14" ht="17.25" customHeight="1" x14ac:dyDescent="0.2">
      <c r="A25" s="12" t="s">
        <v>14</v>
      </c>
      <c r="B25" s="13"/>
      <c r="C25" s="14" t="s">
        <v>22</v>
      </c>
      <c r="D25" s="15" t="s">
        <v>23</v>
      </c>
      <c r="E25" s="16">
        <v>21</v>
      </c>
      <c r="F25" s="17" t="s">
        <v>24</v>
      </c>
      <c r="G25" s="13" t="s">
        <v>17</v>
      </c>
      <c r="H25" s="13" t="s">
        <v>74</v>
      </c>
      <c r="I25" s="18" t="s">
        <v>75</v>
      </c>
      <c r="J25" s="13" t="s">
        <v>34</v>
      </c>
      <c r="K25" s="19">
        <v>1</v>
      </c>
      <c r="L25" s="20"/>
      <c r="M25" s="19">
        <v>1</v>
      </c>
      <c r="N25" s="21">
        <f>K25*L25</f>
        <v>0</v>
      </c>
    </row>
    <row r="26" spans="1:14" ht="17.25" customHeight="1" x14ac:dyDescent="0.2">
      <c r="A26" s="12" t="s">
        <v>14</v>
      </c>
      <c r="B26" s="13"/>
      <c r="C26" s="14" t="s">
        <v>22</v>
      </c>
      <c r="D26" s="15" t="s">
        <v>23</v>
      </c>
      <c r="E26" s="16">
        <v>23</v>
      </c>
      <c r="F26" s="17" t="s">
        <v>24</v>
      </c>
      <c r="G26" s="13" t="s">
        <v>17</v>
      </c>
      <c r="H26" s="13" t="s">
        <v>76</v>
      </c>
      <c r="I26" s="18" t="s">
        <v>77</v>
      </c>
      <c r="J26" s="13" t="s">
        <v>78</v>
      </c>
      <c r="K26" s="19">
        <v>1</v>
      </c>
      <c r="L26" s="20"/>
      <c r="M26" s="19">
        <v>1</v>
      </c>
      <c r="N26" s="21">
        <f t="shared" ref="N26:N27" si="2">K26*L26</f>
        <v>0</v>
      </c>
    </row>
    <row r="27" spans="1:14" ht="17.25" customHeight="1" x14ac:dyDescent="0.2">
      <c r="A27" s="12" t="s">
        <v>14</v>
      </c>
      <c r="B27" s="13"/>
      <c r="C27" s="14" t="s">
        <v>22</v>
      </c>
      <c r="D27" s="15" t="s">
        <v>23</v>
      </c>
      <c r="E27" s="16">
        <v>24</v>
      </c>
      <c r="F27" s="17" t="s">
        <v>24</v>
      </c>
      <c r="G27" s="13" t="s">
        <v>17</v>
      </c>
      <c r="H27" s="13" t="s">
        <v>79</v>
      </c>
      <c r="I27" s="18" t="s">
        <v>80</v>
      </c>
      <c r="J27" s="13" t="s">
        <v>34</v>
      </c>
      <c r="K27" s="19">
        <v>1</v>
      </c>
      <c r="L27" s="20"/>
      <c r="M27" s="19">
        <v>1</v>
      </c>
      <c r="N27" s="21">
        <f t="shared" si="2"/>
        <v>0</v>
      </c>
    </row>
    <row r="28" spans="1:14" ht="17.25" customHeight="1" x14ac:dyDescent="0.2">
      <c r="A28" s="2" t="s">
        <v>14</v>
      </c>
      <c r="B28" s="3"/>
      <c r="C28" s="4" t="s">
        <v>19</v>
      </c>
      <c r="D28" s="5"/>
      <c r="E28" s="6">
        <v>0</v>
      </c>
      <c r="F28" s="5" t="s">
        <v>16</v>
      </c>
      <c r="G28" s="3"/>
      <c r="H28" s="3" t="s">
        <v>81</v>
      </c>
      <c r="I28" s="7" t="s">
        <v>82</v>
      </c>
      <c r="J28" s="3"/>
      <c r="K28" s="8"/>
      <c r="L28" s="9"/>
      <c r="M28" s="10"/>
      <c r="N28" s="11">
        <f>N29+N30+N31+N32+N33+N34</f>
        <v>0</v>
      </c>
    </row>
    <row r="29" spans="1:14" ht="17.25" customHeight="1" x14ac:dyDescent="0.2">
      <c r="A29" s="12" t="s">
        <v>14</v>
      </c>
      <c r="B29" s="13"/>
      <c r="C29" s="14" t="s">
        <v>22</v>
      </c>
      <c r="D29" s="15" t="s">
        <v>23</v>
      </c>
      <c r="E29" s="16">
        <v>25</v>
      </c>
      <c r="F29" s="17" t="s">
        <v>24</v>
      </c>
      <c r="G29" s="13" t="s">
        <v>17</v>
      </c>
      <c r="H29" s="13" t="s">
        <v>83</v>
      </c>
      <c r="I29" s="18" t="s">
        <v>84</v>
      </c>
      <c r="J29" s="13" t="s">
        <v>78</v>
      </c>
      <c r="K29" s="19">
        <v>1</v>
      </c>
      <c r="L29" s="20"/>
      <c r="M29" s="19">
        <v>1</v>
      </c>
      <c r="N29" s="21">
        <f>K29*L29</f>
        <v>0</v>
      </c>
    </row>
    <row r="30" spans="1:14" ht="17.25" customHeight="1" x14ac:dyDescent="0.2">
      <c r="A30" s="12" t="s">
        <v>14</v>
      </c>
      <c r="B30" s="13"/>
      <c r="C30" s="14" t="s">
        <v>22</v>
      </c>
      <c r="D30" s="15" t="s">
        <v>23</v>
      </c>
      <c r="E30" s="16">
        <v>26</v>
      </c>
      <c r="F30" s="17" t="s">
        <v>24</v>
      </c>
      <c r="G30" s="13" t="s">
        <v>17</v>
      </c>
      <c r="H30" s="13" t="s">
        <v>85</v>
      </c>
      <c r="I30" s="18" t="s">
        <v>86</v>
      </c>
      <c r="J30" s="13" t="s">
        <v>34</v>
      </c>
      <c r="K30" s="19">
        <v>1</v>
      </c>
      <c r="L30" s="20"/>
      <c r="M30" s="19">
        <v>1</v>
      </c>
      <c r="N30" s="21">
        <f t="shared" ref="N30:N34" si="3">K30*L30</f>
        <v>0</v>
      </c>
    </row>
    <row r="31" spans="1:14" ht="17.25" customHeight="1" x14ac:dyDescent="0.2">
      <c r="A31" s="12" t="s">
        <v>14</v>
      </c>
      <c r="B31" s="13"/>
      <c r="C31" s="14" t="s">
        <v>22</v>
      </c>
      <c r="D31" s="15" t="s">
        <v>23</v>
      </c>
      <c r="E31" s="16">
        <v>28</v>
      </c>
      <c r="F31" s="17" t="s">
        <v>24</v>
      </c>
      <c r="G31" s="13" t="s">
        <v>17</v>
      </c>
      <c r="H31" s="13" t="s">
        <v>87</v>
      </c>
      <c r="I31" s="18" t="s">
        <v>88</v>
      </c>
      <c r="J31" s="13" t="s">
        <v>34</v>
      </c>
      <c r="K31" s="19">
        <v>1</v>
      </c>
      <c r="L31" s="20"/>
      <c r="M31" s="19">
        <v>1</v>
      </c>
      <c r="N31" s="21">
        <f t="shared" si="3"/>
        <v>0</v>
      </c>
    </row>
    <row r="32" spans="1:14" ht="17.25" customHeight="1" x14ac:dyDescent="0.2">
      <c r="A32" s="12" t="s">
        <v>14</v>
      </c>
      <c r="B32" s="13"/>
      <c r="C32" s="14" t="s">
        <v>22</v>
      </c>
      <c r="D32" s="15" t="s">
        <v>23</v>
      </c>
      <c r="E32" s="16">
        <v>29</v>
      </c>
      <c r="F32" s="17" t="s">
        <v>24</v>
      </c>
      <c r="G32" s="13" t="s">
        <v>17</v>
      </c>
      <c r="H32" s="13" t="s">
        <v>89</v>
      </c>
      <c r="I32" s="18" t="s">
        <v>90</v>
      </c>
      <c r="J32" s="13" t="s">
        <v>34</v>
      </c>
      <c r="K32" s="19">
        <v>1</v>
      </c>
      <c r="L32" s="20"/>
      <c r="M32" s="19">
        <v>1</v>
      </c>
      <c r="N32" s="21">
        <f t="shared" si="3"/>
        <v>0</v>
      </c>
    </row>
    <row r="33" spans="1:14" ht="17.25" customHeight="1" x14ac:dyDescent="0.2">
      <c r="A33" s="12" t="s">
        <v>14</v>
      </c>
      <c r="B33" s="13"/>
      <c r="C33" s="14" t="s">
        <v>22</v>
      </c>
      <c r="D33" s="15" t="s">
        <v>23</v>
      </c>
      <c r="E33" s="16">
        <v>30</v>
      </c>
      <c r="F33" s="17" t="s">
        <v>24</v>
      </c>
      <c r="G33" s="13" t="s">
        <v>17</v>
      </c>
      <c r="H33" s="13" t="s">
        <v>91</v>
      </c>
      <c r="I33" s="18" t="s">
        <v>92</v>
      </c>
      <c r="J33" s="13" t="s">
        <v>34</v>
      </c>
      <c r="K33" s="19">
        <v>1</v>
      </c>
      <c r="L33" s="20"/>
      <c r="M33" s="19">
        <v>1</v>
      </c>
      <c r="N33" s="21">
        <f t="shared" si="3"/>
        <v>0</v>
      </c>
    </row>
    <row r="34" spans="1:14" ht="17.25" customHeight="1" x14ac:dyDescent="0.2">
      <c r="A34" s="12" t="s">
        <v>14</v>
      </c>
      <c r="B34" s="13"/>
      <c r="C34" s="14" t="s">
        <v>22</v>
      </c>
      <c r="D34" s="15" t="s">
        <v>23</v>
      </c>
      <c r="E34" s="16">
        <v>32</v>
      </c>
      <c r="F34" s="17" t="s">
        <v>24</v>
      </c>
      <c r="G34" s="13" t="s">
        <v>17</v>
      </c>
      <c r="H34" s="13" t="s">
        <v>93</v>
      </c>
      <c r="I34" s="18" t="s">
        <v>94</v>
      </c>
      <c r="J34" s="13" t="s">
        <v>34</v>
      </c>
      <c r="K34" s="19">
        <v>1</v>
      </c>
      <c r="L34" s="20"/>
      <c r="M34" s="19">
        <v>1</v>
      </c>
      <c r="N34" s="21">
        <f t="shared" si="3"/>
        <v>0</v>
      </c>
    </row>
    <row r="35" spans="1:14" ht="17.25" customHeight="1" x14ac:dyDescent="0.2">
      <c r="A35" s="2" t="s">
        <v>14</v>
      </c>
      <c r="B35" s="3"/>
      <c r="C35" s="4" t="s">
        <v>19</v>
      </c>
      <c r="D35" s="5"/>
      <c r="E35" s="6">
        <v>0</v>
      </c>
      <c r="F35" s="5" t="s">
        <v>16</v>
      </c>
      <c r="G35" s="3"/>
      <c r="H35" s="3" t="s">
        <v>95</v>
      </c>
      <c r="I35" s="7" t="s">
        <v>95</v>
      </c>
      <c r="J35" s="3"/>
      <c r="K35" s="8"/>
      <c r="L35" s="9"/>
      <c r="M35" s="10"/>
      <c r="N35" s="11">
        <f>N36+N37+N38+N39+N40+N41+N42+N43</f>
        <v>0</v>
      </c>
    </row>
    <row r="36" spans="1:14" ht="26.25" customHeight="1" x14ac:dyDescent="0.2">
      <c r="A36" s="12" t="s">
        <v>14</v>
      </c>
      <c r="B36" s="13"/>
      <c r="C36" s="14" t="s">
        <v>22</v>
      </c>
      <c r="D36" s="15" t="s">
        <v>23</v>
      </c>
      <c r="E36" s="16">
        <v>42</v>
      </c>
      <c r="F36" s="17" t="s">
        <v>24</v>
      </c>
      <c r="G36" s="13" t="s">
        <v>17</v>
      </c>
      <c r="H36" s="13" t="s">
        <v>96</v>
      </c>
      <c r="I36" s="18" t="s">
        <v>97</v>
      </c>
      <c r="J36" s="13" t="s">
        <v>34</v>
      </c>
      <c r="K36" s="19">
        <v>2</v>
      </c>
      <c r="L36" s="20"/>
      <c r="M36" s="19">
        <v>1</v>
      </c>
      <c r="N36" s="21">
        <f>K36*L36</f>
        <v>0</v>
      </c>
    </row>
    <row r="37" spans="1:14" ht="26.25" customHeight="1" x14ac:dyDescent="0.2">
      <c r="A37" s="12" t="s">
        <v>98</v>
      </c>
      <c r="B37" s="13"/>
      <c r="C37" s="14" t="s">
        <v>22</v>
      </c>
      <c r="D37" s="15" t="s">
        <v>23</v>
      </c>
      <c r="E37" s="16">
        <v>34</v>
      </c>
      <c r="F37" s="17" t="s">
        <v>24</v>
      </c>
      <c r="G37" s="13" t="s">
        <v>17</v>
      </c>
      <c r="H37" s="13" t="s">
        <v>99</v>
      </c>
      <c r="I37" s="18" t="s">
        <v>100</v>
      </c>
      <c r="J37" s="13" t="s">
        <v>34</v>
      </c>
      <c r="K37" s="19">
        <v>10</v>
      </c>
      <c r="L37" s="20"/>
      <c r="M37" s="19">
        <v>1</v>
      </c>
      <c r="N37" s="21">
        <f t="shared" ref="N37:N43" si="4">K37*L37</f>
        <v>0</v>
      </c>
    </row>
    <row r="38" spans="1:14" ht="17.25" customHeight="1" x14ac:dyDescent="0.2">
      <c r="A38" s="12" t="s">
        <v>14</v>
      </c>
      <c r="B38" s="13"/>
      <c r="C38" s="14" t="s">
        <v>22</v>
      </c>
      <c r="D38" s="15" t="s">
        <v>23</v>
      </c>
      <c r="E38" s="16">
        <v>35</v>
      </c>
      <c r="F38" s="17" t="s">
        <v>24</v>
      </c>
      <c r="G38" s="13" t="s">
        <v>17</v>
      </c>
      <c r="H38" s="13" t="s">
        <v>101</v>
      </c>
      <c r="I38" s="18" t="s">
        <v>102</v>
      </c>
      <c r="J38" s="13" t="s">
        <v>34</v>
      </c>
      <c r="K38" s="19">
        <v>2</v>
      </c>
      <c r="L38" s="20"/>
      <c r="M38" s="19">
        <v>1</v>
      </c>
      <c r="N38" s="21">
        <f t="shared" si="4"/>
        <v>0</v>
      </c>
    </row>
    <row r="39" spans="1:14" ht="17.25" customHeight="1" x14ac:dyDescent="0.2">
      <c r="A39" s="12" t="s">
        <v>14</v>
      </c>
      <c r="B39" s="13"/>
      <c r="C39" s="14" t="s">
        <v>22</v>
      </c>
      <c r="D39" s="15" t="s">
        <v>23</v>
      </c>
      <c r="E39" s="16">
        <v>36</v>
      </c>
      <c r="F39" s="17" t="s">
        <v>24</v>
      </c>
      <c r="G39" s="13" t="s">
        <v>17</v>
      </c>
      <c r="H39" s="13" t="s">
        <v>103</v>
      </c>
      <c r="I39" s="18" t="s">
        <v>104</v>
      </c>
      <c r="J39" s="13" t="s">
        <v>34</v>
      </c>
      <c r="K39" s="19">
        <v>25</v>
      </c>
      <c r="L39" s="20"/>
      <c r="M39" s="19">
        <v>1</v>
      </c>
      <c r="N39" s="21">
        <f t="shared" si="4"/>
        <v>0</v>
      </c>
    </row>
    <row r="40" spans="1:14" ht="17.25" customHeight="1" x14ac:dyDescent="0.2">
      <c r="A40" s="12" t="s">
        <v>14</v>
      </c>
      <c r="B40" s="13"/>
      <c r="C40" s="14" t="s">
        <v>22</v>
      </c>
      <c r="D40" s="15" t="s">
        <v>23</v>
      </c>
      <c r="E40" s="16">
        <v>43</v>
      </c>
      <c r="F40" s="17" t="s">
        <v>24</v>
      </c>
      <c r="G40" s="13" t="s">
        <v>17</v>
      </c>
      <c r="H40" s="13" t="s">
        <v>105</v>
      </c>
      <c r="I40" s="18" t="s">
        <v>106</v>
      </c>
      <c r="J40" s="13" t="s">
        <v>34</v>
      </c>
      <c r="K40" s="19">
        <v>12</v>
      </c>
      <c r="L40" s="20"/>
      <c r="M40" s="19">
        <v>1</v>
      </c>
      <c r="N40" s="21">
        <f t="shared" si="4"/>
        <v>0</v>
      </c>
    </row>
    <row r="41" spans="1:14" ht="17.25" customHeight="1" x14ac:dyDescent="0.2">
      <c r="A41" s="12" t="s">
        <v>14</v>
      </c>
      <c r="B41" s="13"/>
      <c r="C41" s="14" t="s">
        <v>22</v>
      </c>
      <c r="D41" s="15" t="s">
        <v>23</v>
      </c>
      <c r="E41" s="16">
        <v>37</v>
      </c>
      <c r="F41" s="17" t="s">
        <v>24</v>
      </c>
      <c r="G41" s="13" t="s">
        <v>17</v>
      </c>
      <c r="H41" s="13" t="s">
        <v>107</v>
      </c>
      <c r="I41" s="18" t="s">
        <v>108</v>
      </c>
      <c r="J41" s="13" t="s">
        <v>109</v>
      </c>
      <c r="K41" s="19">
        <v>977</v>
      </c>
      <c r="L41" s="20"/>
      <c r="M41" s="19">
        <v>1</v>
      </c>
      <c r="N41" s="21">
        <f t="shared" si="4"/>
        <v>0</v>
      </c>
    </row>
    <row r="42" spans="1:14" ht="17.25" customHeight="1" x14ac:dyDescent="0.2">
      <c r="A42" s="12" t="s">
        <v>14</v>
      </c>
      <c r="B42" s="13"/>
      <c r="C42" s="14" t="s">
        <v>22</v>
      </c>
      <c r="D42" s="15" t="s">
        <v>23</v>
      </c>
      <c r="E42" s="16">
        <v>39</v>
      </c>
      <c r="F42" s="17" t="s">
        <v>24</v>
      </c>
      <c r="G42" s="13" t="s">
        <v>17</v>
      </c>
      <c r="H42" s="13" t="s">
        <v>110</v>
      </c>
      <c r="I42" s="18" t="s">
        <v>111</v>
      </c>
      <c r="J42" s="13" t="s">
        <v>34</v>
      </c>
      <c r="K42" s="19">
        <v>12</v>
      </c>
      <c r="L42" s="20"/>
      <c r="M42" s="19">
        <v>1</v>
      </c>
      <c r="N42" s="21">
        <f t="shared" si="4"/>
        <v>0</v>
      </c>
    </row>
    <row r="43" spans="1:14" ht="26.25" customHeight="1" x14ac:dyDescent="0.2">
      <c r="A43" s="12" t="s">
        <v>14</v>
      </c>
      <c r="B43" s="13"/>
      <c r="C43" s="14" t="s">
        <v>22</v>
      </c>
      <c r="D43" s="15" t="s">
        <v>23</v>
      </c>
      <c r="E43" s="16">
        <v>40</v>
      </c>
      <c r="F43" s="17" t="s">
        <v>24</v>
      </c>
      <c r="G43" s="13" t="s">
        <v>17</v>
      </c>
      <c r="H43" s="13" t="s">
        <v>112</v>
      </c>
      <c r="I43" s="18" t="s">
        <v>113</v>
      </c>
      <c r="J43" s="13" t="s">
        <v>34</v>
      </c>
      <c r="K43" s="19">
        <v>1</v>
      </c>
      <c r="L43" s="20"/>
      <c r="M43" s="19">
        <v>1</v>
      </c>
      <c r="N43" s="21">
        <f t="shared" si="4"/>
        <v>0</v>
      </c>
    </row>
    <row r="44" spans="1:14" ht="17.25" customHeight="1" x14ac:dyDescent="0.2">
      <c r="A44" s="2" t="s">
        <v>14</v>
      </c>
      <c r="B44" s="3"/>
      <c r="C44" s="4" t="s">
        <v>19</v>
      </c>
      <c r="D44" s="5"/>
      <c r="E44" s="6">
        <v>0</v>
      </c>
      <c r="F44" s="5" t="s">
        <v>16</v>
      </c>
      <c r="G44" s="3"/>
      <c r="H44" s="3" t="s">
        <v>114</v>
      </c>
      <c r="I44" s="7" t="s">
        <v>115</v>
      </c>
      <c r="J44" s="3"/>
      <c r="K44" s="8"/>
      <c r="L44" s="9"/>
      <c r="M44" s="10"/>
      <c r="N44" s="11">
        <f>N45</f>
        <v>0</v>
      </c>
    </row>
    <row r="45" spans="1:14" ht="45.75" customHeight="1" x14ac:dyDescent="0.2">
      <c r="A45" s="12" t="s">
        <v>14</v>
      </c>
      <c r="B45" s="13"/>
      <c r="C45" s="14" t="s">
        <v>22</v>
      </c>
      <c r="D45" s="15" t="s">
        <v>23</v>
      </c>
      <c r="E45" s="16">
        <v>41</v>
      </c>
      <c r="F45" s="17" t="s">
        <v>24</v>
      </c>
      <c r="G45" s="13" t="s">
        <v>17</v>
      </c>
      <c r="H45" s="13" t="s">
        <v>116</v>
      </c>
      <c r="I45" s="18" t="s">
        <v>117</v>
      </c>
      <c r="J45" s="13" t="s">
        <v>34</v>
      </c>
      <c r="K45" s="19">
        <v>1</v>
      </c>
      <c r="L45" s="20"/>
      <c r="M45" s="19">
        <v>1</v>
      </c>
      <c r="N45" s="21">
        <f>K45*L45</f>
        <v>0</v>
      </c>
    </row>
  </sheetData>
  <pageMargins left="0.7" right="0.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IO-03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Šuma | Sportovní projekty</dc:creator>
  <cp:lastModifiedBy>Šuma | Sportovní projekty</cp:lastModifiedBy>
  <dcterms:created xsi:type="dcterms:W3CDTF">2024-09-03T07:37:31Z</dcterms:created>
  <dcterms:modified xsi:type="dcterms:W3CDTF">2024-09-03T07:37:47Z</dcterms:modified>
</cp:coreProperties>
</file>