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Úprava dvora" sheetId="2" r:id="rId2"/>
    <sheet name="SO 102 - Vstupní schodiště" sheetId="3" r:id="rId3"/>
    <sheet name="SO 301 - Areálová kanalizace" sheetId="4" r:id="rId4"/>
    <sheet name="SO 301_01 - Vedlejší rozp..." sheetId="5" r:id="rId5"/>
    <sheet name="SO 701 - Budova čp. 55" sheetId="6" r:id="rId6"/>
    <sheet name="SO 701_01 - MaR" sheetId="7" r:id="rId7"/>
    <sheet name="SO 701_02 - Vytápění" sheetId="8" r:id="rId8"/>
    <sheet name="SO 701_03 - Chlazení" sheetId="9" r:id="rId9"/>
    <sheet name="SO 701_04 - Zdravotně tec..." sheetId="10" r:id="rId10"/>
    <sheet name="SO 701_05 - Elektro" sheetId="11" r:id="rId11"/>
    <sheet name="SO 701_06 - Osvětlení " sheetId="12" r:id="rId12"/>
    <sheet name="SO 701_07 - Vzduchotechnika" sheetId="13" r:id="rId13"/>
    <sheet name="SO 702 - Přístřešek" sheetId="14" r:id="rId14"/>
    <sheet name="SO 909_01 - VRN" sheetId="15" r:id="rId15"/>
    <sheet name="Seznam figur" sheetId="16" r:id="rId16"/>
  </sheets>
  <definedNames>
    <definedName name="_xlnm.Print_Area" localSheetId="0">'Rekapitulace stavby'!$D$4:$AO$76,'Rekapitulace stavby'!$C$82:$AQ$109</definedName>
    <definedName name="_xlnm.Print_Titles" localSheetId="0">'Rekapitulace stavby'!$92:$92</definedName>
    <definedName name="_xlnm._FilterDatabase" localSheetId="1" hidden="1">'SO 101 - Úprava dvora'!$C$124:$K$202</definedName>
    <definedName name="_xlnm.Print_Area" localSheetId="1">'SO 101 - Úprava dvora'!$C$4:$J$76,'SO 101 - Úprava dvora'!$C$82:$J$106,'SO 101 - Úprava dvora'!$C$112:$K$202</definedName>
    <definedName name="_xlnm.Print_Titles" localSheetId="1">'SO 101 - Úprava dvora'!$124:$124</definedName>
    <definedName name="_xlnm._FilterDatabase" localSheetId="2" hidden="1">'SO 102 - Vstupní schodiště'!$C$126:$K$293</definedName>
    <definedName name="_xlnm.Print_Area" localSheetId="2">'SO 102 - Vstupní schodiště'!$C$4:$J$76,'SO 102 - Vstupní schodiště'!$C$82:$J$108,'SO 102 - Vstupní schodiště'!$C$114:$K$293</definedName>
    <definedName name="_xlnm.Print_Titles" localSheetId="2">'SO 102 - Vstupní schodiště'!$126:$126</definedName>
    <definedName name="_xlnm._FilterDatabase" localSheetId="3" hidden="1">'SO 301 - Areálová kanalizace'!$C$126:$K$278</definedName>
    <definedName name="_xlnm.Print_Area" localSheetId="3">'SO 301 - Areálová kanalizace'!$C$4:$J$76,'SO 301 - Areálová kanalizace'!$C$82:$J$108,'SO 301 - Areálová kanalizace'!$C$114:$K$278</definedName>
    <definedName name="_xlnm.Print_Titles" localSheetId="3">'SO 301 - Areálová kanalizace'!$126:$126</definedName>
    <definedName name="_xlnm._FilterDatabase" localSheetId="4" hidden="1">'SO 301_01 - Vedlejší rozp...'!$C$119:$K$130</definedName>
    <definedName name="_xlnm.Print_Area" localSheetId="4">'SO 301_01 - Vedlejší rozp...'!$C$4:$J$76,'SO 301_01 - Vedlejší rozp...'!$C$82:$J$101,'SO 301_01 - Vedlejší rozp...'!$C$107:$K$130</definedName>
    <definedName name="_xlnm.Print_Titles" localSheetId="4">'SO 301_01 - Vedlejší rozp...'!$119:$119</definedName>
    <definedName name="_xlnm._FilterDatabase" localSheetId="5" hidden="1">'SO 701 - Budova čp. 55'!$C$148:$K$3294</definedName>
    <definedName name="_xlnm.Print_Area" localSheetId="5">'SO 701 - Budova čp. 55'!$C$4:$J$76,'SO 701 - Budova čp. 55'!$C$82:$J$130,'SO 701 - Budova čp. 55'!$C$136:$K$3294</definedName>
    <definedName name="_xlnm.Print_Titles" localSheetId="5">'SO 701 - Budova čp. 55'!$148:$148</definedName>
    <definedName name="_xlnm._FilterDatabase" localSheetId="6" hidden="1">'SO 701_01 - MaR'!$C$131:$K$412</definedName>
    <definedName name="_xlnm.Print_Area" localSheetId="6">'SO 701_01 - MaR'!$C$4:$J$76,'SO 701_01 - MaR'!$C$82:$J$113,'SO 701_01 - MaR'!$C$119:$K$412</definedName>
    <definedName name="_xlnm.Print_Titles" localSheetId="6">'SO 701_01 - MaR'!$131:$131</definedName>
    <definedName name="_xlnm._FilterDatabase" localSheetId="7" hidden="1">'SO 701_02 - Vytápění'!$C$125:$K$293</definedName>
    <definedName name="_xlnm.Print_Area" localSheetId="7">'SO 701_02 - Vytápění'!$C$4:$J$76,'SO 701_02 - Vytápění'!$C$82:$J$107,'SO 701_02 - Vytápění'!$C$113:$K$293</definedName>
    <definedName name="_xlnm.Print_Titles" localSheetId="7">'SO 701_02 - Vytápění'!$125:$125</definedName>
    <definedName name="_xlnm._FilterDatabase" localSheetId="8" hidden="1">'SO 701_03 - Chlazení'!$C$124:$K$228</definedName>
    <definedName name="_xlnm.Print_Area" localSheetId="8">'SO 701_03 - Chlazení'!$C$4:$J$76,'SO 701_03 - Chlazení'!$C$82:$J$106,'SO 701_03 - Chlazení'!$C$112:$K$228</definedName>
    <definedName name="_xlnm.Print_Titles" localSheetId="8">'SO 701_03 - Chlazení'!$124:$124</definedName>
    <definedName name="_xlnm._FilterDatabase" localSheetId="9" hidden="1">'SO 701_04 - Zdravotně tec...'!$C$127:$K$241</definedName>
    <definedName name="_xlnm.Print_Area" localSheetId="9">'SO 701_04 - Zdravotně tec...'!$C$4:$J$76,'SO 701_04 - Zdravotně tec...'!$C$82:$J$109,'SO 701_04 - Zdravotně tec...'!$C$115:$K$241</definedName>
    <definedName name="_xlnm.Print_Titles" localSheetId="9">'SO 701_04 - Zdravotně tec...'!$127:$127</definedName>
    <definedName name="_xlnm._FilterDatabase" localSheetId="10" hidden="1">'SO 701_05 - Elektro'!$C$120:$K$471</definedName>
    <definedName name="_xlnm.Print_Area" localSheetId="10">'SO 701_05 - Elektro'!$C$4:$J$76,'SO 701_05 - Elektro'!$C$82:$J$102,'SO 701_05 - Elektro'!$C$108:$K$471</definedName>
    <definedName name="_xlnm.Print_Titles" localSheetId="10">'SO 701_05 - Elektro'!$120:$120</definedName>
    <definedName name="_xlnm._FilterDatabase" localSheetId="11" hidden="1">'SO 701_06 - Osvětlení '!$C$118:$K$179</definedName>
    <definedName name="_xlnm.Print_Area" localSheetId="11">'SO 701_06 - Osvětlení '!$C$4:$J$76,'SO 701_06 - Osvětlení '!$C$82:$J$100,'SO 701_06 - Osvětlení '!$C$106:$K$179</definedName>
    <definedName name="_xlnm.Print_Titles" localSheetId="11">'SO 701_06 - Osvětlení '!$118:$118</definedName>
    <definedName name="_xlnm._FilterDatabase" localSheetId="12" hidden="1">'SO 701_07 - Vzduchotechnika'!$C$123:$K$251</definedName>
    <definedName name="_xlnm.Print_Area" localSheetId="12">'SO 701_07 - Vzduchotechnika'!$C$4:$J$76,'SO 701_07 - Vzduchotechnika'!$C$82:$J$105,'SO 701_07 - Vzduchotechnika'!$C$111:$K$251</definedName>
    <definedName name="_xlnm.Print_Titles" localSheetId="12">'SO 701_07 - Vzduchotechnika'!$123:$123</definedName>
    <definedName name="_xlnm._FilterDatabase" localSheetId="13" hidden="1">'SO 702 - Přístřešek'!$C$125:$K$207</definedName>
    <definedName name="_xlnm.Print_Area" localSheetId="13">'SO 702 - Přístřešek'!$C$4:$J$76,'SO 702 - Přístřešek'!$C$82:$J$107,'SO 702 - Přístřešek'!$C$113:$K$207</definedName>
    <definedName name="_xlnm.Print_Titles" localSheetId="13">'SO 702 - Přístřešek'!$125:$125</definedName>
    <definedName name="_xlnm._FilterDatabase" localSheetId="14" hidden="1">'SO 909_01 - VRN'!$C$119:$K$148</definedName>
    <definedName name="_xlnm.Print_Area" localSheetId="14">'SO 909_01 - VRN'!$C$4:$J$76,'SO 909_01 - VRN'!$C$82:$J$101,'SO 909_01 - VRN'!$C$107:$K$148</definedName>
    <definedName name="_xlnm.Print_Titles" localSheetId="14">'SO 909_01 - VRN'!$119:$119</definedName>
    <definedName name="_xlnm.Print_Area" localSheetId="15">'Seznam figur'!$C$4:$G$81</definedName>
    <definedName name="_xlnm.Print_Titles" localSheetId="15">'Seznam figur'!$9:$9</definedName>
  </definedNames>
  <calcPr/>
</workbook>
</file>

<file path=xl/calcChain.xml><?xml version="1.0" encoding="utf-8"?>
<calcChain xmlns="http://schemas.openxmlformats.org/spreadsheetml/2006/main">
  <c i="16" l="1" r="D7"/>
  <c i="15" r="J37"/>
  <c r="J36"/>
  <c i="1" r="AY108"/>
  <c i="15" r="J35"/>
  <c i="1" r="AX108"/>
  <c i="15" r="BI148"/>
  <c r="BH148"/>
  <c r="BG148"/>
  <c r="BF148"/>
  <c r="T148"/>
  <c r="R148"/>
  <c r="P148"/>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J116"/>
  <c r="F116"/>
  <c r="F114"/>
  <c r="E112"/>
  <c r="J92"/>
  <c r="J91"/>
  <c r="F91"/>
  <c r="F89"/>
  <c r="E87"/>
  <c r="J18"/>
  <c r="E18"/>
  <c r="F117"/>
  <c r="J17"/>
  <c r="J12"/>
  <c r="J89"/>
  <c r="E7"/>
  <c r="E110"/>
  <c i="14" r="J37"/>
  <c r="J36"/>
  <c i="1" r="AY107"/>
  <c i="14" r="J35"/>
  <c i="1" r="AX107"/>
  <c i="14" r="BI206"/>
  <c r="BH206"/>
  <c r="BG206"/>
  <c r="BF206"/>
  <c r="T206"/>
  <c r="T205"/>
  <c r="R206"/>
  <c r="R205"/>
  <c r="P206"/>
  <c r="P205"/>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59"/>
  <c r="BH159"/>
  <c r="BG159"/>
  <c r="BF159"/>
  <c r="T159"/>
  <c r="R159"/>
  <c r="P159"/>
  <c r="BI156"/>
  <c r="BH156"/>
  <c r="BG156"/>
  <c r="BF156"/>
  <c r="T156"/>
  <c r="T155"/>
  <c r="R156"/>
  <c r="R155"/>
  <c r="P156"/>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34"/>
  <c r="BH134"/>
  <c r="BG134"/>
  <c r="BF134"/>
  <c r="T134"/>
  <c r="T133"/>
  <c r="R134"/>
  <c r="R133"/>
  <c r="P134"/>
  <c r="P133"/>
  <c r="BI131"/>
  <c r="BH131"/>
  <c r="BG131"/>
  <c r="BF131"/>
  <c r="T131"/>
  <c r="R131"/>
  <c r="P131"/>
  <c r="BI129"/>
  <c r="BH129"/>
  <c r="BG129"/>
  <c r="BF129"/>
  <c r="T129"/>
  <c r="R129"/>
  <c r="P129"/>
  <c r="J123"/>
  <c r="J122"/>
  <c r="F122"/>
  <c r="F120"/>
  <c r="E118"/>
  <c r="J92"/>
  <c r="J91"/>
  <c r="F91"/>
  <c r="F89"/>
  <c r="E87"/>
  <c r="J18"/>
  <c r="E18"/>
  <c r="F123"/>
  <c r="J17"/>
  <c r="J12"/>
  <c r="J120"/>
  <c r="E7"/>
  <c r="E116"/>
  <c i="13" r="J37"/>
  <c r="J36"/>
  <c i="1" r="AY106"/>
  <c i="13" r="J35"/>
  <c i="1" r="AX106"/>
  <c i="13"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1"/>
  <c r="J120"/>
  <c r="F120"/>
  <c r="F118"/>
  <c r="E116"/>
  <c r="J92"/>
  <c r="J91"/>
  <c r="F91"/>
  <c r="F89"/>
  <c r="E87"/>
  <c r="J18"/>
  <c r="E18"/>
  <c r="F121"/>
  <c r="J17"/>
  <c r="J12"/>
  <c r="J89"/>
  <c r="E7"/>
  <c r="E114"/>
  <c i="12" r="J37"/>
  <c r="J36"/>
  <c i="1" r="AY105"/>
  <c i="12" r="J35"/>
  <c i="1" r="AX105"/>
  <c i="12"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J115"/>
  <c r="F115"/>
  <c r="F113"/>
  <c r="E111"/>
  <c r="J92"/>
  <c r="J91"/>
  <c r="F91"/>
  <c r="F89"/>
  <c r="E87"/>
  <c r="J18"/>
  <c r="E18"/>
  <c r="F116"/>
  <c r="J17"/>
  <c r="J12"/>
  <c r="J113"/>
  <c r="E7"/>
  <c r="E109"/>
  <c i="11" r="J37"/>
  <c r="J36"/>
  <c i="1" r="AY104"/>
  <c i="11" r="J35"/>
  <c i="1" r="AX104"/>
  <c i="11" r="BI471"/>
  <c r="BH471"/>
  <c r="BG471"/>
  <c r="BF471"/>
  <c r="T471"/>
  <c r="R471"/>
  <c r="P471"/>
  <c r="BI470"/>
  <c r="BH470"/>
  <c r="BG470"/>
  <c r="BF470"/>
  <c r="T470"/>
  <c r="R470"/>
  <c r="P470"/>
  <c r="BI469"/>
  <c r="BH469"/>
  <c r="BG469"/>
  <c r="BF469"/>
  <c r="T469"/>
  <c r="R469"/>
  <c r="P469"/>
  <c r="BI468"/>
  <c r="BH468"/>
  <c r="BG468"/>
  <c r="BF468"/>
  <c r="T468"/>
  <c r="R468"/>
  <c r="P468"/>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80"/>
  <c r="BH380"/>
  <c r="BG380"/>
  <c r="BF380"/>
  <c r="T380"/>
  <c r="R380"/>
  <c r="P380"/>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3"/>
  <c r="BH313"/>
  <c r="BG313"/>
  <c r="BF313"/>
  <c r="T313"/>
  <c r="R313"/>
  <c r="P313"/>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J118"/>
  <c r="J117"/>
  <c r="F117"/>
  <c r="F115"/>
  <c r="E113"/>
  <c r="J92"/>
  <c r="J91"/>
  <c r="F91"/>
  <c r="F89"/>
  <c r="E87"/>
  <c r="J18"/>
  <c r="E18"/>
  <c r="F92"/>
  <c r="J17"/>
  <c r="J12"/>
  <c r="J89"/>
  <c r="E7"/>
  <c r="E85"/>
  <c i="10" r="J37"/>
  <c r="J36"/>
  <c i="1" r="AY103"/>
  <c i="10" r="J35"/>
  <c i="1" r="AX103"/>
  <c i="10" r="BI241"/>
  <c r="BH241"/>
  <c r="BG241"/>
  <c r="BF241"/>
  <c r="T241"/>
  <c r="T240"/>
  <c r="R241"/>
  <c r="R240"/>
  <c r="P241"/>
  <c r="P240"/>
  <c r="BI239"/>
  <c r="BH239"/>
  <c r="BG239"/>
  <c r="BF239"/>
  <c r="T239"/>
  <c r="R239"/>
  <c r="P239"/>
  <c r="BI238"/>
  <c r="BH238"/>
  <c r="BG238"/>
  <c r="BF238"/>
  <c r="T238"/>
  <c r="R238"/>
  <c r="P238"/>
  <c r="BI237"/>
  <c r="BH237"/>
  <c r="BG237"/>
  <c r="BF237"/>
  <c r="T237"/>
  <c r="R237"/>
  <c r="P237"/>
  <c r="BI236"/>
  <c r="BH236"/>
  <c r="BG236"/>
  <c r="BF236"/>
  <c r="T236"/>
  <c r="R236"/>
  <c r="P236"/>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J124"/>
  <c r="F124"/>
  <c r="F122"/>
  <c r="E120"/>
  <c r="J92"/>
  <c r="J91"/>
  <c r="F91"/>
  <c r="F89"/>
  <c r="E87"/>
  <c r="J18"/>
  <c r="E18"/>
  <c r="F125"/>
  <c r="J17"/>
  <c r="J12"/>
  <c r="J122"/>
  <c r="E7"/>
  <c r="E118"/>
  <c i="9" r="J37"/>
  <c r="J36"/>
  <c i="1" r="AY102"/>
  <c i="9" r="J35"/>
  <c i="1" r="AX102"/>
  <c i="9"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2"/>
  <c r="BH202"/>
  <c r="BG202"/>
  <c r="BF202"/>
  <c r="T202"/>
  <c r="T201"/>
  <c r="R202"/>
  <c r="R201"/>
  <c r="P202"/>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122"/>
  <c r="J17"/>
  <c r="J12"/>
  <c r="J119"/>
  <c r="E7"/>
  <c r="E85"/>
  <c i="8" r="J37"/>
  <c r="J36"/>
  <c i="1" r="AY101"/>
  <c i="8" r="J35"/>
  <c i="1" r="AX101"/>
  <c i="8" r="BI293"/>
  <c r="BH293"/>
  <c r="BG293"/>
  <c r="BF293"/>
  <c r="T293"/>
  <c r="R293"/>
  <c r="P293"/>
  <c r="BI292"/>
  <c r="BH292"/>
  <c r="BG292"/>
  <c r="BF292"/>
  <c r="T292"/>
  <c r="R292"/>
  <c r="P292"/>
  <c r="BI291"/>
  <c r="BH291"/>
  <c r="BG291"/>
  <c r="BF291"/>
  <c r="T291"/>
  <c r="R291"/>
  <c r="P291"/>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1"/>
  <c r="BH141"/>
  <c r="BG141"/>
  <c r="BF141"/>
  <c r="T141"/>
  <c r="R141"/>
  <c r="P141"/>
  <c r="BI139"/>
  <c r="BH139"/>
  <c r="BG139"/>
  <c r="BF139"/>
  <c r="T139"/>
  <c r="R139"/>
  <c r="P139"/>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2"/>
  <c r="J91"/>
  <c r="F91"/>
  <c r="F89"/>
  <c r="E87"/>
  <c r="J18"/>
  <c r="E18"/>
  <c r="F92"/>
  <c r="J17"/>
  <c r="J12"/>
  <c r="J120"/>
  <c r="E7"/>
  <c r="E85"/>
  <c i="7" r="J37"/>
  <c r="J36"/>
  <c i="1" r="AY100"/>
  <c i="7" r="J35"/>
  <c i="1" r="AX100"/>
  <c i="7" r="BI412"/>
  <c r="BH412"/>
  <c r="BG412"/>
  <c r="BF412"/>
  <c r="T412"/>
  <c r="R412"/>
  <c r="P412"/>
  <c r="BI411"/>
  <c r="BH411"/>
  <c r="BG411"/>
  <c r="BF411"/>
  <c r="T411"/>
  <c r="R411"/>
  <c r="P411"/>
  <c r="BI410"/>
  <c r="BH410"/>
  <c r="BG410"/>
  <c r="BF410"/>
  <c r="T410"/>
  <c r="R410"/>
  <c r="P410"/>
  <c r="BI408"/>
  <c r="BH408"/>
  <c r="BG408"/>
  <c r="BF408"/>
  <c r="T408"/>
  <c r="R408"/>
  <c r="P408"/>
  <c r="BI407"/>
  <c r="BH407"/>
  <c r="BG407"/>
  <c r="BF407"/>
  <c r="T407"/>
  <c r="R407"/>
  <c r="P407"/>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J92"/>
  <c r="J91"/>
  <c r="F91"/>
  <c r="F89"/>
  <c r="E87"/>
  <c r="J18"/>
  <c r="E18"/>
  <c r="F92"/>
  <c r="J17"/>
  <c r="J12"/>
  <c r="J89"/>
  <c r="E7"/>
  <c r="E122"/>
  <c i="6" r="J995"/>
  <c r="J37"/>
  <c r="J36"/>
  <c i="1" r="AY99"/>
  <c i="6" r="J35"/>
  <c i="1" r="AX99"/>
  <c i="6" r="BI3292"/>
  <c r="BH3292"/>
  <c r="BG3292"/>
  <c r="BF3292"/>
  <c r="T3292"/>
  <c r="T3291"/>
  <c r="T3290"/>
  <c r="R3292"/>
  <c r="R3291"/>
  <c r="R3290"/>
  <c r="P3292"/>
  <c r="P3291"/>
  <c r="P3290"/>
  <c r="BI3287"/>
  <c r="BH3287"/>
  <c r="BG3287"/>
  <c r="BF3287"/>
  <c r="T3287"/>
  <c r="T3286"/>
  <c r="R3287"/>
  <c r="R3286"/>
  <c r="P3287"/>
  <c r="P3286"/>
  <c r="BI3257"/>
  <c r="BH3257"/>
  <c r="BG3257"/>
  <c r="BF3257"/>
  <c r="T3257"/>
  <c r="R3257"/>
  <c r="P3257"/>
  <c r="BI3247"/>
  <c r="BH3247"/>
  <c r="BG3247"/>
  <c r="BF3247"/>
  <c r="T3247"/>
  <c r="R3247"/>
  <c r="P3247"/>
  <c r="BI3238"/>
  <c r="BH3238"/>
  <c r="BG3238"/>
  <c r="BF3238"/>
  <c r="T3238"/>
  <c r="R3238"/>
  <c r="P3238"/>
  <c r="BI3209"/>
  <c r="BH3209"/>
  <c r="BG3209"/>
  <c r="BF3209"/>
  <c r="T3209"/>
  <c r="R3209"/>
  <c r="P3209"/>
  <c r="BI3199"/>
  <c r="BH3199"/>
  <c r="BG3199"/>
  <c r="BF3199"/>
  <c r="T3199"/>
  <c r="R3199"/>
  <c r="P3199"/>
  <c r="BI3193"/>
  <c r="BH3193"/>
  <c r="BG3193"/>
  <c r="BF3193"/>
  <c r="T3193"/>
  <c r="R3193"/>
  <c r="P3193"/>
  <c r="BI3184"/>
  <c r="BH3184"/>
  <c r="BG3184"/>
  <c r="BF3184"/>
  <c r="T3184"/>
  <c r="R3184"/>
  <c r="P3184"/>
  <c r="BI3174"/>
  <c r="BH3174"/>
  <c r="BG3174"/>
  <c r="BF3174"/>
  <c r="T3174"/>
  <c r="R3174"/>
  <c r="P3174"/>
  <c r="BI3168"/>
  <c r="BH3168"/>
  <c r="BG3168"/>
  <c r="BF3168"/>
  <c r="T3168"/>
  <c r="R3168"/>
  <c r="P3168"/>
  <c r="BI3151"/>
  <c r="BH3151"/>
  <c r="BG3151"/>
  <c r="BF3151"/>
  <c r="T3151"/>
  <c r="R3151"/>
  <c r="P3151"/>
  <c r="BI3141"/>
  <c r="BH3141"/>
  <c r="BG3141"/>
  <c r="BF3141"/>
  <c r="T3141"/>
  <c r="R3141"/>
  <c r="P3141"/>
  <c r="BI3123"/>
  <c r="BH3123"/>
  <c r="BG3123"/>
  <c r="BF3123"/>
  <c r="T3123"/>
  <c r="R3123"/>
  <c r="P3123"/>
  <c r="BI3102"/>
  <c r="BH3102"/>
  <c r="BG3102"/>
  <c r="BF3102"/>
  <c r="T3102"/>
  <c r="R3102"/>
  <c r="P3102"/>
  <c r="BI3085"/>
  <c r="BH3085"/>
  <c r="BG3085"/>
  <c r="BF3085"/>
  <c r="T3085"/>
  <c r="R3085"/>
  <c r="P3085"/>
  <c r="BI3080"/>
  <c r="BH3080"/>
  <c r="BG3080"/>
  <c r="BF3080"/>
  <c r="T3080"/>
  <c r="R3080"/>
  <c r="P3080"/>
  <c r="BI3075"/>
  <c r="BH3075"/>
  <c r="BG3075"/>
  <c r="BF3075"/>
  <c r="T3075"/>
  <c r="R3075"/>
  <c r="P3075"/>
  <c r="BI3065"/>
  <c r="BH3065"/>
  <c r="BG3065"/>
  <c r="BF3065"/>
  <c r="T3065"/>
  <c r="R3065"/>
  <c r="P3065"/>
  <c r="BI3062"/>
  <c r="BH3062"/>
  <c r="BG3062"/>
  <c r="BF3062"/>
  <c r="T3062"/>
  <c r="R3062"/>
  <c r="P3062"/>
  <c r="BI3048"/>
  <c r="BH3048"/>
  <c r="BG3048"/>
  <c r="BF3048"/>
  <c r="T3048"/>
  <c r="R3048"/>
  <c r="P3048"/>
  <c r="BI3042"/>
  <c r="BH3042"/>
  <c r="BG3042"/>
  <c r="BF3042"/>
  <c r="T3042"/>
  <c r="R3042"/>
  <c r="P3042"/>
  <c r="BI3016"/>
  <c r="BH3016"/>
  <c r="BG3016"/>
  <c r="BF3016"/>
  <c r="T3016"/>
  <c r="R3016"/>
  <c r="P3016"/>
  <c r="BI3015"/>
  <c r="BH3015"/>
  <c r="BG3015"/>
  <c r="BF3015"/>
  <c r="T3015"/>
  <c r="R3015"/>
  <c r="P3015"/>
  <c r="BI3013"/>
  <c r="BH3013"/>
  <c r="BG3013"/>
  <c r="BF3013"/>
  <c r="T3013"/>
  <c r="R3013"/>
  <c r="P3013"/>
  <c r="BI2993"/>
  <c r="BH2993"/>
  <c r="BG2993"/>
  <c r="BF2993"/>
  <c r="T2993"/>
  <c r="R2993"/>
  <c r="P2993"/>
  <c r="BI2990"/>
  <c r="BH2990"/>
  <c r="BG2990"/>
  <c r="BF2990"/>
  <c r="T2990"/>
  <c r="R2990"/>
  <c r="P2990"/>
  <c r="BI2959"/>
  <c r="BH2959"/>
  <c r="BG2959"/>
  <c r="BF2959"/>
  <c r="T2959"/>
  <c r="R2959"/>
  <c r="P2959"/>
  <c r="BI2928"/>
  <c r="BH2928"/>
  <c r="BG2928"/>
  <c r="BF2928"/>
  <c r="T2928"/>
  <c r="R2928"/>
  <c r="P2928"/>
  <c r="BI2913"/>
  <c r="BH2913"/>
  <c r="BG2913"/>
  <c r="BF2913"/>
  <c r="T2913"/>
  <c r="R2913"/>
  <c r="P2913"/>
  <c r="BI2899"/>
  <c r="BH2899"/>
  <c r="BG2899"/>
  <c r="BF2899"/>
  <c r="T2899"/>
  <c r="R2899"/>
  <c r="P2899"/>
  <c r="BI2898"/>
  <c r="BH2898"/>
  <c r="BG2898"/>
  <c r="BF2898"/>
  <c r="T2898"/>
  <c r="R2898"/>
  <c r="P2898"/>
  <c r="BI2892"/>
  <c r="BH2892"/>
  <c r="BG2892"/>
  <c r="BF2892"/>
  <c r="T2892"/>
  <c r="R2892"/>
  <c r="P2892"/>
  <c r="BI2891"/>
  <c r="BH2891"/>
  <c r="BG2891"/>
  <c r="BF2891"/>
  <c r="T2891"/>
  <c r="R2891"/>
  <c r="P2891"/>
  <c r="BI2882"/>
  <c r="BH2882"/>
  <c r="BG2882"/>
  <c r="BF2882"/>
  <c r="T2882"/>
  <c r="R2882"/>
  <c r="P2882"/>
  <c r="BI2881"/>
  <c r="BH2881"/>
  <c r="BG2881"/>
  <c r="BF2881"/>
  <c r="T2881"/>
  <c r="R2881"/>
  <c r="P2881"/>
  <c r="BI2880"/>
  <c r="BH2880"/>
  <c r="BG2880"/>
  <c r="BF2880"/>
  <c r="T2880"/>
  <c r="R2880"/>
  <c r="P2880"/>
  <c r="BI2875"/>
  <c r="BH2875"/>
  <c r="BG2875"/>
  <c r="BF2875"/>
  <c r="T2875"/>
  <c r="R2875"/>
  <c r="P2875"/>
  <c r="BI2865"/>
  <c r="BH2865"/>
  <c r="BG2865"/>
  <c r="BF2865"/>
  <c r="T2865"/>
  <c r="R2865"/>
  <c r="P2865"/>
  <c r="BI2858"/>
  <c r="BH2858"/>
  <c r="BG2858"/>
  <c r="BF2858"/>
  <c r="T2858"/>
  <c r="R2858"/>
  <c r="P2858"/>
  <c r="BI2851"/>
  <c r="BH2851"/>
  <c r="BG2851"/>
  <c r="BF2851"/>
  <c r="T2851"/>
  <c r="R2851"/>
  <c r="P2851"/>
  <c r="BI2849"/>
  <c r="BH2849"/>
  <c r="BG2849"/>
  <c r="BF2849"/>
  <c r="T2849"/>
  <c r="R2849"/>
  <c r="P2849"/>
  <c r="BI2848"/>
  <c r="BH2848"/>
  <c r="BG2848"/>
  <c r="BF2848"/>
  <c r="T2848"/>
  <c r="R2848"/>
  <c r="P2848"/>
  <c r="BI2847"/>
  <c r="BH2847"/>
  <c r="BG2847"/>
  <c r="BF2847"/>
  <c r="T2847"/>
  <c r="R2847"/>
  <c r="P2847"/>
  <c r="BI2846"/>
  <c r="BH2846"/>
  <c r="BG2846"/>
  <c r="BF2846"/>
  <c r="T2846"/>
  <c r="R2846"/>
  <c r="P2846"/>
  <c r="BI2845"/>
  <c r="BH2845"/>
  <c r="BG2845"/>
  <c r="BF2845"/>
  <c r="T2845"/>
  <c r="R2845"/>
  <c r="P2845"/>
  <c r="BI2843"/>
  <c r="BH2843"/>
  <c r="BG2843"/>
  <c r="BF2843"/>
  <c r="T2843"/>
  <c r="R2843"/>
  <c r="P2843"/>
  <c r="BI2842"/>
  <c r="BH2842"/>
  <c r="BG2842"/>
  <c r="BF2842"/>
  <c r="T2842"/>
  <c r="R2842"/>
  <c r="P2842"/>
  <c r="BI2834"/>
  <c r="BH2834"/>
  <c r="BG2834"/>
  <c r="BF2834"/>
  <c r="T2834"/>
  <c r="R2834"/>
  <c r="P2834"/>
  <c r="BI2833"/>
  <c r="BH2833"/>
  <c r="BG2833"/>
  <c r="BF2833"/>
  <c r="T2833"/>
  <c r="R2833"/>
  <c r="P2833"/>
  <c r="BI2832"/>
  <c r="BH2832"/>
  <c r="BG2832"/>
  <c r="BF2832"/>
  <c r="T2832"/>
  <c r="R2832"/>
  <c r="P2832"/>
  <c r="BI2827"/>
  <c r="BH2827"/>
  <c r="BG2827"/>
  <c r="BF2827"/>
  <c r="T2827"/>
  <c r="R2827"/>
  <c r="P2827"/>
  <c r="BI2825"/>
  <c r="BH2825"/>
  <c r="BG2825"/>
  <c r="BF2825"/>
  <c r="T2825"/>
  <c r="R2825"/>
  <c r="P2825"/>
  <c r="BI2824"/>
  <c r="BH2824"/>
  <c r="BG2824"/>
  <c r="BF2824"/>
  <c r="T2824"/>
  <c r="R2824"/>
  <c r="P2824"/>
  <c r="BI2822"/>
  <c r="BH2822"/>
  <c r="BG2822"/>
  <c r="BF2822"/>
  <c r="T2822"/>
  <c r="R2822"/>
  <c r="P2822"/>
  <c r="BI2819"/>
  <c r="BH2819"/>
  <c r="BG2819"/>
  <c r="BF2819"/>
  <c r="T2819"/>
  <c r="R2819"/>
  <c r="P2819"/>
  <c r="BI2817"/>
  <c r="BH2817"/>
  <c r="BG2817"/>
  <c r="BF2817"/>
  <c r="T2817"/>
  <c r="R2817"/>
  <c r="P2817"/>
  <c r="BI2816"/>
  <c r="BH2816"/>
  <c r="BG2816"/>
  <c r="BF2816"/>
  <c r="T2816"/>
  <c r="R2816"/>
  <c r="P2816"/>
  <c r="BI2814"/>
  <c r="BH2814"/>
  <c r="BG2814"/>
  <c r="BF2814"/>
  <c r="T2814"/>
  <c r="R2814"/>
  <c r="P2814"/>
  <c r="BI2812"/>
  <c r="BH2812"/>
  <c r="BG2812"/>
  <c r="BF2812"/>
  <c r="T2812"/>
  <c r="R2812"/>
  <c r="P2812"/>
  <c r="BI2811"/>
  <c r="BH2811"/>
  <c r="BG2811"/>
  <c r="BF2811"/>
  <c r="T2811"/>
  <c r="R2811"/>
  <c r="P2811"/>
  <c r="BI2809"/>
  <c r="BH2809"/>
  <c r="BG2809"/>
  <c r="BF2809"/>
  <c r="T2809"/>
  <c r="R2809"/>
  <c r="P2809"/>
  <c r="BI2808"/>
  <c r="BH2808"/>
  <c r="BG2808"/>
  <c r="BF2808"/>
  <c r="T2808"/>
  <c r="R2808"/>
  <c r="P2808"/>
  <c r="BI2806"/>
  <c r="BH2806"/>
  <c r="BG2806"/>
  <c r="BF2806"/>
  <c r="T2806"/>
  <c r="R2806"/>
  <c r="P2806"/>
  <c r="BI2804"/>
  <c r="BH2804"/>
  <c r="BG2804"/>
  <c r="BF2804"/>
  <c r="T2804"/>
  <c r="R2804"/>
  <c r="P2804"/>
  <c r="BI2797"/>
  <c r="BH2797"/>
  <c r="BG2797"/>
  <c r="BF2797"/>
  <c r="T2797"/>
  <c r="R2797"/>
  <c r="P2797"/>
  <c r="BI2795"/>
  <c r="BH2795"/>
  <c r="BG2795"/>
  <c r="BF2795"/>
  <c r="T2795"/>
  <c r="R2795"/>
  <c r="P2795"/>
  <c r="BI2792"/>
  <c r="BH2792"/>
  <c r="BG2792"/>
  <c r="BF2792"/>
  <c r="T2792"/>
  <c r="R2792"/>
  <c r="P2792"/>
  <c r="BI2781"/>
  <c r="BH2781"/>
  <c r="BG2781"/>
  <c r="BF2781"/>
  <c r="T2781"/>
  <c r="R2781"/>
  <c r="P2781"/>
  <c r="BI2778"/>
  <c r="BH2778"/>
  <c r="BG2778"/>
  <c r="BF2778"/>
  <c r="T2778"/>
  <c r="R2778"/>
  <c r="P2778"/>
  <c r="BI2771"/>
  <c r="BH2771"/>
  <c r="BG2771"/>
  <c r="BF2771"/>
  <c r="T2771"/>
  <c r="R2771"/>
  <c r="P2771"/>
  <c r="BI2762"/>
  <c r="BH2762"/>
  <c r="BG2762"/>
  <c r="BF2762"/>
  <c r="T2762"/>
  <c r="R2762"/>
  <c r="P2762"/>
  <c r="BI2753"/>
  <c r="BH2753"/>
  <c r="BG2753"/>
  <c r="BF2753"/>
  <c r="T2753"/>
  <c r="R2753"/>
  <c r="P2753"/>
  <c r="BI2746"/>
  <c r="BH2746"/>
  <c r="BG2746"/>
  <c r="BF2746"/>
  <c r="T2746"/>
  <c r="R2746"/>
  <c r="P2746"/>
  <c r="BI2743"/>
  <c r="BH2743"/>
  <c r="BG2743"/>
  <c r="BF2743"/>
  <c r="T2743"/>
  <c r="R2743"/>
  <c r="P2743"/>
  <c r="BI2731"/>
  <c r="BH2731"/>
  <c r="BG2731"/>
  <c r="BF2731"/>
  <c r="T2731"/>
  <c r="T2730"/>
  <c r="R2731"/>
  <c r="R2730"/>
  <c r="P2731"/>
  <c r="P2730"/>
  <c r="BI2729"/>
  <c r="BH2729"/>
  <c r="BG2729"/>
  <c r="BF2729"/>
  <c r="T2729"/>
  <c r="R2729"/>
  <c r="P2729"/>
  <c r="BI2728"/>
  <c r="BH2728"/>
  <c r="BG2728"/>
  <c r="BF2728"/>
  <c r="T2728"/>
  <c r="R2728"/>
  <c r="P2728"/>
  <c r="BI2727"/>
  <c r="BH2727"/>
  <c r="BG2727"/>
  <c r="BF2727"/>
  <c r="T2727"/>
  <c r="R2727"/>
  <c r="P2727"/>
  <c r="BI2719"/>
  <c r="BH2719"/>
  <c r="BG2719"/>
  <c r="BF2719"/>
  <c r="T2719"/>
  <c r="R2719"/>
  <c r="P2719"/>
  <c r="BI2713"/>
  <c r="BH2713"/>
  <c r="BG2713"/>
  <c r="BF2713"/>
  <c r="T2713"/>
  <c r="R2713"/>
  <c r="P2713"/>
  <c r="BI2710"/>
  <c r="BH2710"/>
  <c r="BG2710"/>
  <c r="BF2710"/>
  <c r="T2710"/>
  <c r="R2710"/>
  <c r="P2710"/>
  <c r="BI2708"/>
  <c r="BH2708"/>
  <c r="BG2708"/>
  <c r="BF2708"/>
  <c r="T2708"/>
  <c r="R2708"/>
  <c r="P2708"/>
  <c r="BI2702"/>
  <c r="BH2702"/>
  <c r="BG2702"/>
  <c r="BF2702"/>
  <c r="T2702"/>
  <c r="R2702"/>
  <c r="P2702"/>
  <c r="BI2701"/>
  <c r="BH2701"/>
  <c r="BG2701"/>
  <c r="BF2701"/>
  <c r="T2701"/>
  <c r="R2701"/>
  <c r="P2701"/>
  <c r="BI2700"/>
  <c r="BH2700"/>
  <c r="BG2700"/>
  <c r="BF2700"/>
  <c r="T2700"/>
  <c r="R2700"/>
  <c r="P2700"/>
  <c r="BI2698"/>
  <c r="BH2698"/>
  <c r="BG2698"/>
  <c r="BF2698"/>
  <c r="T2698"/>
  <c r="R2698"/>
  <c r="P2698"/>
  <c r="BI2692"/>
  <c r="BH2692"/>
  <c r="BG2692"/>
  <c r="BF2692"/>
  <c r="T2692"/>
  <c r="R2692"/>
  <c r="P2692"/>
  <c r="BI2687"/>
  <c r="BH2687"/>
  <c r="BG2687"/>
  <c r="BF2687"/>
  <c r="T2687"/>
  <c r="R2687"/>
  <c r="P2687"/>
  <c r="BI2684"/>
  <c r="BH2684"/>
  <c r="BG2684"/>
  <c r="BF2684"/>
  <c r="T2684"/>
  <c r="R2684"/>
  <c r="P2684"/>
  <c r="BI2679"/>
  <c r="BH2679"/>
  <c r="BG2679"/>
  <c r="BF2679"/>
  <c r="T2679"/>
  <c r="R2679"/>
  <c r="P2679"/>
  <c r="BI2674"/>
  <c r="BH2674"/>
  <c r="BG2674"/>
  <c r="BF2674"/>
  <c r="T2674"/>
  <c r="R2674"/>
  <c r="P2674"/>
  <c r="BI2671"/>
  <c r="BH2671"/>
  <c r="BG2671"/>
  <c r="BF2671"/>
  <c r="T2671"/>
  <c r="R2671"/>
  <c r="P2671"/>
  <c r="BI2666"/>
  <c r="BH2666"/>
  <c r="BG2666"/>
  <c r="BF2666"/>
  <c r="T2666"/>
  <c r="R2666"/>
  <c r="P2666"/>
  <c r="BI2663"/>
  <c r="BH2663"/>
  <c r="BG2663"/>
  <c r="BF2663"/>
  <c r="T2663"/>
  <c r="R2663"/>
  <c r="P2663"/>
  <c r="BI2655"/>
  <c r="BH2655"/>
  <c r="BG2655"/>
  <c r="BF2655"/>
  <c r="T2655"/>
  <c r="R2655"/>
  <c r="P2655"/>
  <c r="BI2649"/>
  <c r="BH2649"/>
  <c r="BG2649"/>
  <c r="BF2649"/>
  <c r="T2649"/>
  <c r="R2649"/>
  <c r="P2649"/>
  <c r="BI2647"/>
  <c r="BH2647"/>
  <c r="BG2647"/>
  <c r="BF2647"/>
  <c r="T2647"/>
  <c r="R2647"/>
  <c r="P2647"/>
  <c r="BI2640"/>
  <c r="BH2640"/>
  <c r="BG2640"/>
  <c r="BF2640"/>
  <c r="T2640"/>
  <c r="R2640"/>
  <c r="P2640"/>
  <c r="BI2639"/>
  <c r="BH2639"/>
  <c r="BG2639"/>
  <c r="BF2639"/>
  <c r="T2639"/>
  <c r="R2639"/>
  <c r="P2639"/>
  <c r="BI2637"/>
  <c r="BH2637"/>
  <c r="BG2637"/>
  <c r="BF2637"/>
  <c r="T2637"/>
  <c r="R2637"/>
  <c r="P2637"/>
  <c r="BI2635"/>
  <c r="BH2635"/>
  <c r="BG2635"/>
  <c r="BF2635"/>
  <c r="T2635"/>
  <c r="R2635"/>
  <c r="P2635"/>
  <c r="BI2633"/>
  <c r="BH2633"/>
  <c r="BG2633"/>
  <c r="BF2633"/>
  <c r="T2633"/>
  <c r="R2633"/>
  <c r="P2633"/>
  <c r="BI2630"/>
  <c r="BH2630"/>
  <c r="BG2630"/>
  <c r="BF2630"/>
  <c r="T2630"/>
  <c r="R2630"/>
  <c r="P2630"/>
  <c r="BI2629"/>
  <c r="BH2629"/>
  <c r="BG2629"/>
  <c r="BF2629"/>
  <c r="T2629"/>
  <c r="R2629"/>
  <c r="P2629"/>
  <c r="BI2628"/>
  <c r="BH2628"/>
  <c r="BG2628"/>
  <c r="BF2628"/>
  <c r="T2628"/>
  <c r="R2628"/>
  <c r="P2628"/>
  <c r="BI2627"/>
  <c r="BH2627"/>
  <c r="BG2627"/>
  <c r="BF2627"/>
  <c r="T2627"/>
  <c r="R2627"/>
  <c r="P2627"/>
  <c r="BI2626"/>
  <c r="BH2626"/>
  <c r="BG2626"/>
  <c r="BF2626"/>
  <c r="T2626"/>
  <c r="R2626"/>
  <c r="P2626"/>
  <c r="BI2624"/>
  <c r="BH2624"/>
  <c r="BG2624"/>
  <c r="BF2624"/>
  <c r="T2624"/>
  <c r="R2624"/>
  <c r="P2624"/>
  <c r="BI2623"/>
  <c r="BH2623"/>
  <c r="BG2623"/>
  <c r="BF2623"/>
  <c r="T2623"/>
  <c r="R2623"/>
  <c r="P2623"/>
  <c r="BI2621"/>
  <c r="BH2621"/>
  <c r="BG2621"/>
  <c r="BF2621"/>
  <c r="T2621"/>
  <c r="R2621"/>
  <c r="P2621"/>
  <c r="BI2620"/>
  <c r="BH2620"/>
  <c r="BG2620"/>
  <c r="BF2620"/>
  <c r="T2620"/>
  <c r="R2620"/>
  <c r="P2620"/>
  <c r="BI2619"/>
  <c r="BH2619"/>
  <c r="BG2619"/>
  <c r="BF2619"/>
  <c r="T2619"/>
  <c r="R2619"/>
  <c r="P2619"/>
  <c r="BI2617"/>
  <c r="BH2617"/>
  <c r="BG2617"/>
  <c r="BF2617"/>
  <c r="T2617"/>
  <c r="R2617"/>
  <c r="P2617"/>
  <c r="BI2616"/>
  <c r="BH2616"/>
  <c r="BG2616"/>
  <c r="BF2616"/>
  <c r="T2616"/>
  <c r="R2616"/>
  <c r="P2616"/>
  <c r="BI2613"/>
  <c r="BH2613"/>
  <c r="BG2613"/>
  <c r="BF2613"/>
  <c r="T2613"/>
  <c r="R2613"/>
  <c r="P2613"/>
  <c r="BI2603"/>
  <c r="BH2603"/>
  <c r="BG2603"/>
  <c r="BF2603"/>
  <c r="T2603"/>
  <c r="R2603"/>
  <c r="P2603"/>
  <c r="BI2602"/>
  <c r="BH2602"/>
  <c r="BG2602"/>
  <c r="BF2602"/>
  <c r="T2602"/>
  <c r="R2602"/>
  <c r="P2602"/>
  <c r="BI2600"/>
  <c r="BH2600"/>
  <c r="BG2600"/>
  <c r="BF2600"/>
  <c r="T2600"/>
  <c r="R2600"/>
  <c r="P2600"/>
  <c r="BI2592"/>
  <c r="BH2592"/>
  <c r="BG2592"/>
  <c r="BF2592"/>
  <c r="T2592"/>
  <c r="R2592"/>
  <c r="P2592"/>
  <c r="BI2591"/>
  <c r="BH2591"/>
  <c r="BG2591"/>
  <c r="BF2591"/>
  <c r="T2591"/>
  <c r="R2591"/>
  <c r="P2591"/>
  <c r="BI2590"/>
  <c r="BH2590"/>
  <c r="BG2590"/>
  <c r="BF2590"/>
  <c r="T2590"/>
  <c r="R2590"/>
  <c r="P2590"/>
  <c r="BI2589"/>
  <c r="BH2589"/>
  <c r="BG2589"/>
  <c r="BF2589"/>
  <c r="T2589"/>
  <c r="R2589"/>
  <c r="P2589"/>
  <c r="BI2588"/>
  <c r="BH2588"/>
  <c r="BG2588"/>
  <c r="BF2588"/>
  <c r="T2588"/>
  <c r="R2588"/>
  <c r="P2588"/>
  <c r="BI2587"/>
  <c r="BH2587"/>
  <c r="BG2587"/>
  <c r="BF2587"/>
  <c r="T2587"/>
  <c r="R2587"/>
  <c r="P2587"/>
  <c r="BI2586"/>
  <c r="BH2586"/>
  <c r="BG2586"/>
  <c r="BF2586"/>
  <c r="T2586"/>
  <c r="R2586"/>
  <c r="P2586"/>
  <c r="BI2585"/>
  <c r="BH2585"/>
  <c r="BG2585"/>
  <c r="BF2585"/>
  <c r="T2585"/>
  <c r="R2585"/>
  <c r="P2585"/>
  <c r="BI2584"/>
  <c r="BH2584"/>
  <c r="BG2584"/>
  <c r="BF2584"/>
  <c r="T2584"/>
  <c r="R2584"/>
  <c r="P2584"/>
  <c r="BI2583"/>
  <c r="BH2583"/>
  <c r="BG2583"/>
  <c r="BF2583"/>
  <c r="T2583"/>
  <c r="R2583"/>
  <c r="P2583"/>
  <c r="BI2582"/>
  <c r="BH2582"/>
  <c r="BG2582"/>
  <c r="BF2582"/>
  <c r="T2582"/>
  <c r="R2582"/>
  <c r="P2582"/>
  <c r="BI2581"/>
  <c r="BH2581"/>
  <c r="BG2581"/>
  <c r="BF2581"/>
  <c r="T2581"/>
  <c r="R2581"/>
  <c r="P2581"/>
  <c r="BI2580"/>
  <c r="BH2580"/>
  <c r="BG2580"/>
  <c r="BF2580"/>
  <c r="T2580"/>
  <c r="R2580"/>
  <c r="P2580"/>
  <c r="BI2579"/>
  <c r="BH2579"/>
  <c r="BG2579"/>
  <c r="BF2579"/>
  <c r="T2579"/>
  <c r="R2579"/>
  <c r="P2579"/>
  <c r="BI2578"/>
  <c r="BH2578"/>
  <c r="BG2578"/>
  <c r="BF2578"/>
  <c r="T2578"/>
  <c r="R2578"/>
  <c r="P2578"/>
  <c r="BI2577"/>
  <c r="BH2577"/>
  <c r="BG2577"/>
  <c r="BF2577"/>
  <c r="T2577"/>
  <c r="R2577"/>
  <c r="P2577"/>
  <c r="BI2576"/>
  <c r="BH2576"/>
  <c r="BG2576"/>
  <c r="BF2576"/>
  <c r="T2576"/>
  <c r="R2576"/>
  <c r="P2576"/>
  <c r="BI2575"/>
  <c r="BH2575"/>
  <c r="BG2575"/>
  <c r="BF2575"/>
  <c r="T2575"/>
  <c r="R2575"/>
  <c r="P2575"/>
  <c r="BI2574"/>
  <c r="BH2574"/>
  <c r="BG2574"/>
  <c r="BF2574"/>
  <c r="T2574"/>
  <c r="R2574"/>
  <c r="P2574"/>
  <c r="BI2573"/>
  <c r="BH2573"/>
  <c r="BG2573"/>
  <c r="BF2573"/>
  <c r="T2573"/>
  <c r="R2573"/>
  <c r="P2573"/>
  <c r="BI2572"/>
  <c r="BH2572"/>
  <c r="BG2572"/>
  <c r="BF2572"/>
  <c r="T2572"/>
  <c r="R2572"/>
  <c r="P2572"/>
  <c r="BI2571"/>
  <c r="BH2571"/>
  <c r="BG2571"/>
  <c r="BF2571"/>
  <c r="T2571"/>
  <c r="R2571"/>
  <c r="P2571"/>
  <c r="BI2570"/>
  <c r="BH2570"/>
  <c r="BG2570"/>
  <c r="BF2570"/>
  <c r="T2570"/>
  <c r="R2570"/>
  <c r="P2570"/>
  <c r="BI2569"/>
  <c r="BH2569"/>
  <c r="BG2569"/>
  <c r="BF2569"/>
  <c r="T2569"/>
  <c r="R2569"/>
  <c r="P2569"/>
  <c r="BI2568"/>
  <c r="BH2568"/>
  <c r="BG2568"/>
  <c r="BF2568"/>
  <c r="T2568"/>
  <c r="R2568"/>
  <c r="P2568"/>
  <c r="BI2567"/>
  <c r="BH2567"/>
  <c r="BG2567"/>
  <c r="BF2567"/>
  <c r="T2567"/>
  <c r="R2567"/>
  <c r="P2567"/>
  <c r="BI2565"/>
  <c r="BH2565"/>
  <c r="BG2565"/>
  <c r="BF2565"/>
  <c r="T2565"/>
  <c r="R2565"/>
  <c r="P2565"/>
  <c r="BI2558"/>
  <c r="BH2558"/>
  <c r="BG2558"/>
  <c r="BF2558"/>
  <c r="T2558"/>
  <c r="R2558"/>
  <c r="P2558"/>
  <c r="BI2553"/>
  <c r="BH2553"/>
  <c r="BG2553"/>
  <c r="BF2553"/>
  <c r="T2553"/>
  <c r="R2553"/>
  <c r="P2553"/>
  <c r="BI2552"/>
  <c r="BH2552"/>
  <c r="BG2552"/>
  <c r="BF2552"/>
  <c r="T2552"/>
  <c r="R2552"/>
  <c r="P2552"/>
  <c r="BI2551"/>
  <c r="BH2551"/>
  <c r="BG2551"/>
  <c r="BF2551"/>
  <c r="T2551"/>
  <c r="R2551"/>
  <c r="P2551"/>
  <c r="BI2550"/>
  <c r="BH2550"/>
  <c r="BG2550"/>
  <c r="BF2550"/>
  <c r="T2550"/>
  <c r="R2550"/>
  <c r="P2550"/>
  <c r="BI2547"/>
  <c r="BH2547"/>
  <c r="BG2547"/>
  <c r="BF2547"/>
  <c r="T2547"/>
  <c r="R2547"/>
  <c r="P2547"/>
  <c r="BI2545"/>
  <c r="BH2545"/>
  <c r="BG2545"/>
  <c r="BF2545"/>
  <c r="T2545"/>
  <c r="R2545"/>
  <c r="P2545"/>
  <c r="BI2540"/>
  <c r="BH2540"/>
  <c r="BG2540"/>
  <c r="BF2540"/>
  <c r="T2540"/>
  <c r="R2540"/>
  <c r="P2540"/>
  <c r="BI2536"/>
  <c r="BH2536"/>
  <c r="BG2536"/>
  <c r="BF2536"/>
  <c r="T2536"/>
  <c r="R2536"/>
  <c r="P2536"/>
  <c r="BI2533"/>
  <c r="BH2533"/>
  <c r="BG2533"/>
  <c r="BF2533"/>
  <c r="T2533"/>
  <c r="R2533"/>
  <c r="P2533"/>
  <c r="BI2531"/>
  <c r="BH2531"/>
  <c r="BG2531"/>
  <c r="BF2531"/>
  <c r="T2531"/>
  <c r="R2531"/>
  <c r="P2531"/>
  <c r="BI2523"/>
  <c r="BH2523"/>
  <c r="BG2523"/>
  <c r="BF2523"/>
  <c r="T2523"/>
  <c r="R2523"/>
  <c r="P2523"/>
  <c r="BI2518"/>
  <c r="BH2518"/>
  <c r="BG2518"/>
  <c r="BF2518"/>
  <c r="T2518"/>
  <c r="R2518"/>
  <c r="P2518"/>
  <c r="BI2514"/>
  <c r="BH2514"/>
  <c r="BG2514"/>
  <c r="BF2514"/>
  <c r="T2514"/>
  <c r="R2514"/>
  <c r="P2514"/>
  <c r="BI2511"/>
  <c r="BH2511"/>
  <c r="BG2511"/>
  <c r="BF2511"/>
  <c r="T2511"/>
  <c r="R2511"/>
  <c r="P2511"/>
  <c r="BI2509"/>
  <c r="BH2509"/>
  <c r="BG2509"/>
  <c r="BF2509"/>
  <c r="T2509"/>
  <c r="R2509"/>
  <c r="P2509"/>
  <c r="BI2505"/>
  <c r="BH2505"/>
  <c r="BG2505"/>
  <c r="BF2505"/>
  <c r="T2505"/>
  <c r="R2505"/>
  <c r="P2505"/>
  <c r="BI2504"/>
  <c r="BH2504"/>
  <c r="BG2504"/>
  <c r="BF2504"/>
  <c r="T2504"/>
  <c r="R2504"/>
  <c r="P2504"/>
  <c r="BI2503"/>
  <c r="BH2503"/>
  <c r="BG2503"/>
  <c r="BF2503"/>
  <c r="T2503"/>
  <c r="R2503"/>
  <c r="P2503"/>
  <c r="BI2502"/>
  <c r="BH2502"/>
  <c r="BG2502"/>
  <c r="BF2502"/>
  <c r="T2502"/>
  <c r="R2502"/>
  <c r="P2502"/>
  <c r="BI2501"/>
  <c r="BH2501"/>
  <c r="BG2501"/>
  <c r="BF2501"/>
  <c r="T2501"/>
  <c r="R2501"/>
  <c r="P2501"/>
  <c r="BI2499"/>
  <c r="BH2499"/>
  <c r="BG2499"/>
  <c r="BF2499"/>
  <c r="T2499"/>
  <c r="R2499"/>
  <c r="P2499"/>
  <c r="BI2498"/>
  <c r="BH2498"/>
  <c r="BG2498"/>
  <c r="BF2498"/>
  <c r="T2498"/>
  <c r="R2498"/>
  <c r="P2498"/>
  <c r="BI2497"/>
  <c r="BH2497"/>
  <c r="BG2497"/>
  <c r="BF2497"/>
  <c r="T2497"/>
  <c r="R2497"/>
  <c r="P2497"/>
  <c r="BI2496"/>
  <c r="BH2496"/>
  <c r="BG2496"/>
  <c r="BF2496"/>
  <c r="T2496"/>
  <c r="R2496"/>
  <c r="P2496"/>
  <c r="BI2495"/>
  <c r="BH2495"/>
  <c r="BG2495"/>
  <c r="BF2495"/>
  <c r="T2495"/>
  <c r="R2495"/>
  <c r="P2495"/>
  <c r="BI2494"/>
  <c r="BH2494"/>
  <c r="BG2494"/>
  <c r="BF2494"/>
  <c r="T2494"/>
  <c r="R2494"/>
  <c r="P2494"/>
  <c r="BI2493"/>
  <c r="BH2493"/>
  <c r="BG2493"/>
  <c r="BF2493"/>
  <c r="T2493"/>
  <c r="R2493"/>
  <c r="P2493"/>
  <c r="BI2492"/>
  <c r="BH2492"/>
  <c r="BG2492"/>
  <c r="BF2492"/>
  <c r="T2492"/>
  <c r="R2492"/>
  <c r="P2492"/>
  <c r="BI2487"/>
  <c r="BH2487"/>
  <c r="BG2487"/>
  <c r="BF2487"/>
  <c r="T2487"/>
  <c r="R2487"/>
  <c r="P2487"/>
  <c r="BI2483"/>
  <c r="BH2483"/>
  <c r="BG2483"/>
  <c r="BF2483"/>
  <c r="T2483"/>
  <c r="R2483"/>
  <c r="P2483"/>
  <c r="BI2475"/>
  <c r="BH2475"/>
  <c r="BG2475"/>
  <c r="BF2475"/>
  <c r="T2475"/>
  <c r="R2475"/>
  <c r="P2475"/>
  <c r="BI2468"/>
  <c r="BH2468"/>
  <c r="BG2468"/>
  <c r="BF2468"/>
  <c r="T2468"/>
  <c r="R2468"/>
  <c r="P2468"/>
  <c r="BI2461"/>
  <c r="BH2461"/>
  <c r="BG2461"/>
  <c r="BF2461"/>
  <c r="T2461"/>
  <c r="R2461"/>
  <c r="P2461"/>
  <c r="BI2451"/>
  <c r="BH2451"/>
  <c r="BG2451"/>
  <c r="BF2451"/>
  <c r="T2451"/>
  <c r="R2451"/>
  <c r="P2451"/>
  <c r="BI2445"/>
  <c r="BH2445"/>
  <c r="BG2445"/>
  <c r="BF2445"/>
  <c r="T2445"/>
  <c r="R2445"/>
  <c r="P2445"/>
  <c r="BI2442"/>
  <c r="BH2442"/>
  <c r="BG2442"/>
  <c r="BF2442"/>
  <c r="T2442"/>
  <c r="R2442"/>
  <c r="P2442"/>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5"/>
  <c r="BH2415"/>
  <c r="BG2415"/>
  <c r="BF2415"/>
  <c r="T2415"/>
  <c r="R2415"/>
  <c r="P2415"/>
  <c r="BI2414"/>
  <c r="BH2414"/>
  <c r="BG2414"/>
  <c r="BF2414"/>
  <c r="T2414"/>
  <c r="R2414"/>
  <c r="P2414"/>
  <c r="BI2409"/>
  <c r="BH2409"/>
  <c r="BG2409"/>
  <c r="BF2409"/>
  <c r="T2409"/>
  <c r="R2409"/>
  <c r="P2409"/>
  <c r="BI2408"/>
  <c r="BH2408"/>
  <c r="BG2408"/>
  <c r="BF2408"/>
  <c r="T2408"/>
  <c r="R2408"/>
  <c r="P2408"/>
  <c r="BI2404"/>
  <c r="BH2404"/>
  <c r="BG2404"/>
  <c r="BF2404"/>
  <c r="T2404"/>
  <c r="R2404"/>
  <c r="P2404"/>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84"/>
  <c r="BH2384"/>
  <c r="BG2384"/>
  <c r="BF2384"/>
  <c r="T2384"/>
  <c r="R2384"/>
  <c r="P2384"/>
  <c r="BI2382"/>
  <c r="BH2382"/>
  <c r="BG2382"/>
  <c r="BF2382"/>
  <c r="T2382"/>
  <c r="R2382"/>
  <c r="P2382"/>
  <c r="BI2380"/>
  <c r="BH2380"/>
  <c r="BG2380"/>
  <c r="BF2380"/>
  <c r="T2380"/>
  <c r="R2380"/>
  <c r="P2380"/>
  <c r="BI2378"/>
  <c r="BH2378"/>
  <c r="BG2378"/>
  <c r="BF2378"/>
  <c r="T2378"/>
  <c r="R2378"/>
  <c r="P2378"/>
  <c r="BI2376"/>
  <c r="BH2376"/>
  <c r="BG2376"/>
  <c r="BF2376"/>
  <c r="T2376"/>
  <c r="R2376"/>
  <c r="P2376"/>
  <c r="BI2374"/>
  <c r="BH2374"/>
  <c r="BG2374"/>
  <c r="BF2374"/>
  <c r="T2374"/>
  <c r="R2374"/>
  <c r="P2374"/>
  <c r="BI2372"/>
  <c r="BH2372"/>
  <c r="BG2372"/>
  <c r="BF2372"/>
  <c r="T2372"/>
  <c r="R2372"/>
  <c r="P2372"/>
  <c r="BI2370"/>
  <c r="BH2370"/>
  <c r="BG2370"/>
  <c r="BF2370"/>
  <c r="T2370"/>
  <c r="R2370"/>
  <c r="P2370"/>
  <c r="BI2368"/>
  <c r="BH2368"/>
  <c r="BG2368"/>
  <c r="BF2368"/>
  <c r="T2368"/>
  <c r="R2368"/>
  <c r="P2368"/>
  <c r="BI2366"/>
  <c r="BH2366"/>
  <c r="BG2366"/>
  <c r="BF2366"/>
  <c r="T2366"/>
  <c r="R2366"/>
  <c r="P2366"/>
  <c r="BI2364"/>
  <c r="BH2364"/>
  <c r="BG2364"/>
  <c r="BF2364"/>
  <c r="T2364"/>
  <c r="R2364"/>
  <c r="P2364"/>
  <c r="BI2346"/>
  <c r="BH2346"/>
  <c r="BG2346"/>
  <c r="BF2346"/>
  <c r="T2346"/>
  <c r="R2346"/>
  <c r="P2346"/>
  <c r="BI2345"/>
  <c r="BH2345"/>
  <c r="BG2345"/>
  <c r="BF2345"/>
  <c r="T2345"/>
  <c r="R2345"/>
  <c r="P2345"/>
  <c r="BI2341"/>
  <c r="BH2341"/>
  <c r="BG2341"/>
  <c r="BF2341"/>
  <c r="T2341"/>
  <c r="R2341"/>
  <c r="P2341"/>
  <c r="BI2340"/>
  <c r="BH2340"/>
  <c r="BG2340"/>
  <c r="BF2340"/>
  <c r="T2340"/>
  <c r="R2340"/>
  <c r="P2340"/>
  <c r="BI2330"/>
  <c r="BH2330"/>
  <c r="BG2330"/>
  <c r="BF2330"/>
  <c r="T2330"/>
  <c r="R2330"/>
  <c r="P2330"/>
  <c r="BI2327"/>
  <c r="BH2327"/>
  <c r="BG2327"/>
  <c r="BF2327"/>
  <c r="T2327"/>
  <c r="R2327"/>
  <c r="P2327"/>
  <c r="BI2321"/>
  <c r="BH2321"/>
  <c r="BG2321"/>
  <c r="BF2321"/>
  <c r="T2321"/>
  <c r="R2321"/>
  <c r="P2321"/>
  <c r="BI2317"/>
  <c r="BH2317"/>
  <c r="BG2317"/>
  <c r="BF2317"/>
  <c r="T2317"/>
  <c r="R2317"/>
  <c r="P2317"/>
  <c r="BI2315"/>
  <c r="BH2315"/>
  <c r="BG2315"/>
  <c r="BF2315"/>
  <c r="T2315"/>
  <c r="R2315"/>
  <c r="P2315"/>
  <c r="BI2305"/>
  <c r="BH2305"/>
  <c r="BG2305"/>
  <c r="BF2305"/>
  <c r="T2305"/>
  <c r="R2305"/>
  <c r="P2305"/>
  <c r="BI2303"/>
  <c r="BH2303"/>
  <c r="BG2303"/>
  <c r="BF2303"/>
  <c r="T2303"/>
  <c r="R2303"/>
  <c r="P2303"/>
  <c r="BI2301"/>
  <c r="BH2301"/>
  <c r="BG2301"/>
  <c r="BF2301"/>
  <c r="T2301"/>
  <c r="R2301"/>
  <c r="P2301"/>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3"/>
  <c r="BH2293"/>
  <c r="BG2293"/>
  <c r="BF2293"/>
  <c r="T2293"/>
  <c r="R2293"/>
  <c r="P2293"/>
  <c r="BI2291"/>
  <c r="BH2291"/>
  <c r="BG2291"/>
  <c r="BF2291"/>
  <c r="T2291"/>
  <c r="R2291"/>
  <c r="P2291"/>
  <c r="BI2289"/>
  <c r="BH2289"/>
  <c r="BG2289"/>
  <c r="BF2289"/>
  <c r="T2289"/>
  <c r="R2289"/>
  <c r="P2289"/>
  <c r="BI2287"/>
  <c r="BH2287"/>
  <c r="BG2287"/>
  <c r="BF2287"/>
  <c r="T2287"/>
  <c r="R2287"/>
  <c r="P2287"/>
  <c r="BI2280"/>
  <c r="BH2280"/>
  <c r="BG2280"/>
  <c r="BF2280"/>
  <c r="T2280"/>
  <c r="R2280"/>
  <c r="P2280"/>
  <c r="BI2278"/>
  <c r="BH2278"/>
  <c r="BG2278"/>
  <c r="BF2278"/>
  <c r="T2278"/>
  <c r="R2278"/>
  <c r="P2278"/>
  <c r="BI2277"/>
  <c r="BH2277"/>
  <c r="BG2277"/>
  <c r="BF2277"/>
  <c r="T2277"/>
  <c r="R2277"/>
  <c r="P2277"/>
  <c r="BI2276"/>
  <c r="BH2276"/>
  <c r="BG2276"/>
  <c r="BF2276"/>
  <c r="T2276"/>
  <c r="R2276"/>
  <c r="P2276"/>
  <c r="BI2274"/>
  <c r="BH2274"/>
  <c r="BG2274"/>
  <c r="BF2274"/>
  <c r="T2274"/>
  <c r="R2274"/>
  <c r="P2274"/>
  <c r="BI2273"/>
  <c r="BH2273"/>
  <c r="BG2273"/>
  <c r="BF2273"/>
  <c r="T2273"/>
  <c r="R2273"/>
  <c r="P2273"/>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9"/>
  <c r="BH2259"/>
  <c r="BG2259"/>
  <c r="BF2259"/>
  <c r="T2259"/>
  <c r="R2259"/>
  <c r="P2259"/>
  <c r="BI2257"/>
  <c r="BH2257"/>
  <c r="BG2257"/>
  <c r="BF2257"/>
  <c r="T2257"/>
  <c r="R2257"/>
  <c r="P2257"/>
  <c r="BI2256"/>
  <c r="BH2256"/>
  <c r="BG2256"/>
  <c r="BF2256"/>
  <c r="T2256"/>
  <c r="R2256"/>
  <c r="P2256"/>
  <c r="BI2255"/>
  <c r="BH2255"/>
  <c r="BG2255"/>
  <c r="BF2255"/>
  <c r="T2255"/>
  <c r="R2255"/>
  <c r="P2255"/>
  <c r="BI2254"/>
  <c r="BH2254"/>
  <c r="BG2254"/>
  <c r="BF2254"/>
  <c r="T2254"/>
  <c r="R2254"/>
  <c r="P2254"/>
  <c r="BI2253"/>
  <c r="BH2253"/>
  <c r="BG2253"/>
  <c r="BF2253"/>
  <c r="T2253"/>
  <c r="R2253"/>
  <c r="P2253"/>
  <c r="BI2251"/>
  <c r="BH2251"/>
  <c r="BG2251"/>
  <c r="BF2251"/>
  <c r="T2251"/>
  <c r="R2251"/>
  <c r="P2251"/>
  <c r="BI2250"/>
  <c r="BH2250"/>
  <c r="BG2250"/>
  <c r="BF2250"/>
  <c r="T2250"/>
  <c r="R2250"/>
  <c r="P2250"/>
  <c r="BI2246"/>
  <c r="BH2246"/>
  <c r="BG2246"/>
  <c r="BF2246"/>
  <c r="T2246"/>
  <c r="R2246"/>
  <c r="P2246"/>
  <c r="BI2245"/>
  <c r="BH2245"/>
  <c r="BG2245"/>
  <c r="BF2245"/>
  <c r="T2245"/>
  <c r="R2245"/>
  <c r="P2245"/>
  <c r="BI2243"/>
  <c r="BH2243"/>
  <c r="BG2243"/>
  <c r="BF2243"/>
  <c r="T2243"/>
  <c r="R2243"/>
  <c r="P2243"/>
  <c r="BI2242"/>
  <c r="BH2242"/>
  <c r="BG2242"/>
  <c r="BF2242"/>
  <c r="T2242"/>
  <c r="R2242"/>
  <c r="P2242"/>
  <c r="BI2241"/>
  <c r="BH2241"/>
  <c r="BG2241"/>
  <c r="BF2241"/>
  <c r="T2241"/>
  <c r="R2241"/>
  <c r="P2241"/>
  <c r="BI2240"/>
  <c r="BH2240"/>
  <c r="BG2240"/>
  <c r="BF2240"/>
  <c r="T2240"/>
  <c r="R2240"/>
  <c r="P2240"/>
  <c r="BI2239"/>
  <c r="BH2239"/>
  <c r="BG2239"/>
  <c r="BF2239"/>
  <c r="T2239"/>
  <c r="R2239"/>
  <c r="P2239"/>
  <c r="BI2238"/>
  <c r="BH2238"/>
  <c r="BG2238"/>
  <c r="BF2238"/>
  <c r="T2238"/>
  <c r="R2238"/>
  <c r="P2238"/>
  <c r="BI2237"/>
  <c r="BH2237"/>
  <c r="BG2237"/>
  <c r="BF2237"/>
  <c r="T2237"/>
  <c r="R2237"/>
  <c r="P2237"/>
  <c r="BI2232"/>
  <c r="BH2232"/>
  <c r="BG2232"/>
  <c r="BF2232"/>
  <c r="T2232"/>
  <c r="R2232"/>
  <c r="P2232"/>
  <c r="BI2228"/>
  <c r="BH2228"/>
  <c r="BG2228"/>
  <c r="BF2228"/>
  <c r="T2228"/>
  <c r="R2228"/>
  <c r="P2228"/>
  <c r="BI2226"/>
  <c r="BH2226"/>
  <c r="BG2226"/>
  <c r="BF2226"/>
  <c r="T2226"/>
  <c r="R2226"/>
  <c r="P2226"/>
  <c r="BI2222"/>
  <c r="BH2222"/>
  <c r="BG2222"/>
  <c r="BF2222"/>
  <c r="T2222"/>
  <c r="R2222"/>
  <c r="P2222"/>
  <c r="BI2201"/>
  <c r="BH2201"/>
  <c r="BG2201"/>
  <c r="BF2201"/>
  <c r="T2201"/>
  <c r="R2201"/>
  <c r="P2201"/>
  <c r="BI2199"/>
  <c r="BH2199"/>
  <c r="BG2199"/>
  <c r="BF2199"/>
  <c r="T2199"/>
  <c r="R2199"/>
  <c r="P2199"/>
  <c r="BI2194"/>
  <c r="BH2194"/>
  <c r="BG2194"/>
  <c r="BF2194"/>
  <c r="T2194"/>
  <c r="R2194"/>
  <c r="P2194"/>
  <c r="BI2192"/>
  <c r="BH2192"/>
  <c r="BG2192"/>
  <c r="BF2192"/>
  <c r="T2192"/>
  <c r="R2192"/>
  <c r="P2192"/>
  <c r="BI2188"/>
  <c r="BH2188"/>
  <c r="BG2188"/>
  <c r="BF2188"/>
  <c r="T2188"/>
  <c r="R2188"/>
  <c r="P2188"/>
  <c r="BI2184"/>
  <c r="BH2184"/>
  <c r="BG2184"/>
  <c r="BF2184"/>
  <c r="T2184"/>
  <c r="R2184"/>
  <c r="P2184"/>
  <c r="BI2180"/>
  <c r="BH2180"/>
  <c r="BG2180"/>
  <c r="BF2180"/>
  <c r="T2180"/>
  <c r="R2180"/>
  <c r="P2180"/>
  <c r="BI2175"/>
  <c r="BH2175"/>
  <c r="BG2175"/>
  <c r="BF2175"/>
  <c r="T2175"/>
  <c r="R2175"/>
  <c r="P2175"/>
  <c r="BI2173"/>
  <c r="BH2173"/>
  <c r="BG2173"/>
  <c r="BF2173"/>
  <c r="T2173"/>
  <c r="R2173"/>
  <c r="P2173"/>
  <c r="BI2172"/>
  <c r="BH2172"/>
  <c r="BG2172"/>
  <c r="BF2172"/>
  <c r="T2172"/>
  <c r="R2172"/>
  <c r="P2172"/>
  <c r="BI2169"/>
  <c r="BH2169"/>
  <c r="BG2169"/>
  <c r="BF2169"/>
  <c r="T2169"/>
  <c r="R2169"/>
  <c r="P2169"/>
  <c r="BI2166"/>
  <c r="BH2166"/>
  <c r="BG2166"/>
  <c r="BF2166"/>
  <c r="T2166"/>
  <c r="R2166"/>
  <c r="P2166"/>
  <c r="BI2161"/>
  <c r="BH2161"/>
  <c r="BG2161"/>
  <c r="BF2161"/>
  <c r="T2161"/>
  <c r="R2161"/>
  <c r="P2161"/>
  <c r="BI2160"/>
  <c r="BH2160"/>
  <c r="BG2160"/>
  <c r="BF2160"/>
  <c r="T2160"/>
  <c r="R2160"/>
  <c r="P2160"/>
  <c r="BI2158"/>
  <c r="BH2158"/>
  <c r="BG2158"/>
  <c r="BF2158"/>
  <c r="T2158"/>
  <c r="R2158"/>
  <c r="P2158"/>
  <c r="BI2157"/>
  <c r="BH2157"/>
  <c r="BG2157"/>
  <c r="BF2157"/>
  <c r="T2157"/>
  <c r="R2157"/>
  <c r="P2157"/>
  <c r="BI2156"/>
  <c r="BH2156"/>
  <c r="BG2156"/>
  <c r="BF2156"/>
  <c r="T2156"/>
  <c r="R2156"/>
  <c r="P2156"/>
  <c r="BI2148"/>
  <c r="BH2148"/>
  <c r="BG2148"/>
  <c r="BF2148"/>
  <c r="T2148"/>
  <c r="R2148"/>
  <c r="P2148"/>
  <c r="BI2143"/>
  <c r="BH2143"/>
  <c r="BG2143"/>
  <c r="BF2143"/>
  <c r="T2143"/>
  <c r="R2143"/>
  <c r="P2143"/>
  <c r="BI2140"/>
  <c r="BH2140"/>
  <c r="BG2140"/>
  <c r="BF2140"/>
  <c r="T2140"/>
  <c r="R2140"/>
  <c r="P2140"/>
  <c r="BI2134"/>
  <c r="BH2134"/>
  <c r="BG2134"/>
  <c r="BF2134"/>
  <c r="T2134"/>
  <c r="R2134"/>
  <c r="P2134"/>
  <c r="BI2127"/>
  <c r="BH2127"/>
  <c r="BG2127"/>
  <c r="BF2127"/>
  <c r="T2127"/>
  <c r="R2127"/>
  <c r="P2127"/>
  <c r="BI2122"/>
  <c r="BH2122"/>
  <c r="BG2122"/>
  <c r="BF2122"/>
  <c r="T2122"/>
  <c r="R2122"/>
  <c r="P2122"/>
  <c r="BI2116"/>
  <c r="BH2116"/>
  <c r="BG2116"/>
  <c r="BF2116"/>
  <c r="T2116"/>
  <c r="R2116"/>
  <c r="P2116"/>
  <c r="BI2108"/>
  <c r="BH2108"/>
  <c r="BG2108"/>
  <c r="BF2108"/>
  <c r="T2108"/>
  <c r="R2108"/>
  <c r="P2108"/>
  <c r="BI2101"/>
  <c r="BH2101"/>
  <c r="BG2101"/>
  <c r="BF2101"/>
  <c r="T2101"/>
  <c r="R2101"/>
  <c r="P2101"/>
  <c r="BI2098"/>
  <c r="BH2098"/>
  <c r="BG2098"/>
  <c r="BF2098"/>
  <c r="T2098"/>
  <c r="R2098"/>
  <c r="P2098"/>
  <c r="BI2092"/>
  <c r="BH2092"/>
  <c r="BG2092"/>
  <c r="BF2092"/>
  <c r="T2092"/>
  <c r="R2092"/>
  <c r="P2092"/>
  <c r="BI2084"/>
  <c r="BH2084"/>
  <c r="BG2084"/>
  <c r="BF2084"/>
  <c r="T2084"/>
  <c r="R2084"/>
  <c r="P2084"/>
  <c r="BI2071"/>
  <c r="BH2071"/>
  <c r="BG2071"/>
  <c r="BF2071"/>
  <c r="T2071"/>
  <c r="R2071"/>
  <c r="P2071"/>
  <c r="BI2064"/>
  <c r="BH2064"/>
  <c r="BG2064"/>
  <c r="BF2064"/>
  <c r="T2064"/>
  <c r="R2064"/>
  <c r="P2064"/>
  <c r="BI2054"/>
  <c r="BH2054"/>
  <c r="BG2054"/>
  <c r="BF2054"/>
  <c r="T2054"/>
  <c r="R2054"/>
  <c r="P2054"/>
  <c r="BI2041"/>
  <c r="BH2041"/>
  <c r="BG2041"/>
  <c r="BF2041"/>
  <c r="T2041"/>
  <c r="R2041"/>
  <c r="P2041"/>
  <c r="BI2040"/>
  <c r="BH2040"/>
  <c r="BG2040"/>
  <c r="BF2040"/>
  <c r="T2040"/>
  <c r="R2040"/>
  <c r="P2040"/>
  <c r="BI2033"/>
  <c r="BH2033"/>
  <c r="BG2033"/>
  <c r="BF2033"/>
  <c r="T2033"/>
  <c r="R2033"/>
  <c r="P2033"/>
  <c r="BI2030"/>
  <c r="BH2030"/>
  <c r="BG2030"/>
  <c r="BF2030"/>
  <c r="T2030"/>
  <c r="R2030"/>
  <c r="P2030"/>
  <c r="BI2022"/>
  <c r="BH2022"/>
  <c r="BG2022"/>
  <c r="BF2022"/>
  <c r="T2022"/>
  <c r="R2022"/>
  <c r="P2022"/>
  <c r="BI2015"/>
  <c r="BH2015"/>
  <c r="BG2015"/>
  <c r="BF2015"/>
  <c r="T2015"/>
  <c r="R2015"/>
  <c r="P2015"/>
  <c r="BI2010"/>
  <c r="BH2010"/>
  <c r="BG2010"/>
  <c r="BF2010"/>
  <c r="T2010"/>
  <c r="R2010"/>
  <c r="P2010"/>
  <c r="BI2000"/>
  <c r="BH2000"/>
  <c r="BG2000"/>
  <c r="BF2000"/>
  <c r="T2000"/>
  <c r="R2000"/>
  <c r="P2000"/>
  <c r="BI1997"/>
  <c r="BH1997"/>
  <c r="BG1997"/>
  <c r="BF1997"/>
  <c r="T1997"/>
  <c r="R1997"/>
  <c r="P1997"/>
  <c r="BI1995"/>
  <c r="BH1995"/>
  <c r="BG1995"/>
  <c r="BF1995"/>
  <c r="T1995"/>
  <c r="R1995"/>
  <c r="P1995"/>
  <c r="BI1993"/>
  <c r="BH1993"/>
  <c r="BG1993"/>
  <c r="BF1993"/>
  <c r="T1993"/>
  <c r="R1993"/>
  <c r="P1993"/>
  <c r="BI1992"/>
  <c r="BH1992"/>
  <c r="BG1992"/>
  <c r="BF1992"/>
  <c r="T1992"/>
  <c r="R1992"/>
  <c r="P1992"/>
  <c r="BI1970"/>
  <c r="BH1970"/>
  <c r="BG1970"/>
  <c r="BF1970"/>
  <c r="T1970"/>
  <c r="R1970"/>
  <c r="P1970"/>
  <c r="BI1949"/>
  <c r="BH1949"/>
  <c r="BG1949"/>
  <c r="BF1949"/>
  <c r="T1949"/>
  <c r="R1949"/>
  <c r="P1949"/>
  <c r="BI1947"/>
  <c r="BH1947"/>
  <c r="BG1947"/>
  <c r="BF1947"/>
  <c r="T1947"/>
  <c r="R1947"/>
  <c r="P1947"/>
  <c r="BI1944"/>
  <c r="BH1944"/>
  <c r="BG1944"/>
  <c r="BF1944"/>
  <c r="T1944"/>
  <c r="R1944"/>
  <c r="P1944"/>
  <c r="BI1942"/>
  <c r="BH1942"/>
  <c r="BG1942"/>
  <c r="BF1942"/>
  <c r="T1942"/>
  <c r="R1942"/>
  <c r="P1942"/>
  <c r="BI1940"/>
  <c r="BH1940"/>
  <c r="BG1940"/>
  <c r="BF1940"/>
  <c r="T1940"/>
  <c r="R1940"/>
  <c r="P1940"/>
  <c r="BI1938"/>
  <c r="BH1938"/>
  <c r="BG1938"/>
  <c r="BF1938"/>
  <c r="T1938"/>
  <c r="R1938"/>
  <c r="P1938"/>
  <c r="BI1936"/>
  <c r="BH1936"/>
  <c r="BG1936"/>
  <c r="BF1936"/>
  <c r="T1936"/>
  <c r="R1936"/>
  <c r="P1936"/>
  <c r="BI1934"/>
  <c r="BH1934"/>
  <c r="BG1934"/>
  <c r="BF1934"/>
  <c r="T1934"/>
  <c r="R1934"/>
  <c r="P1934"/>
  <c r="BI1932"/>
  <c r="BH1932"/>
  <c r="BG1932"/>
  <c r="BF1932"/>
  <c r="T1932"/>
  <c r="R1932"/>
  <c r="P1932"/>
  <c r="BI1930"/>
  <c r="BH1930"/>
  <c r="BG1930"/>
  <c r="BF1930"/>
  <c r="T1930"/>
  <c r="R1930"/>
  <c r="P1930"/>
  <c r="BI1928"/>
  <c r="BH1928"/>
  <c r="BG1928"/>
  <c r="BF1928"/>
  <c r="T1928"/>
  <c r="R1928"/>
  <c r="P1928"/>
  <c r="BI1926"/>
  <c r="BH1926"/>
  <c r="BG1926"/>
  <c r="BF1926"/>
  <c r="T1926"/>
  <c r="R1926"/>
  <c r="P1926"/>
  <c r="BI1924"/>
  <c r="BH1924"/>
  <c r="BG1924"/>
  <c r="BF1924"/>
  <c r="T1924"/>
  <c r="R1924"/>
  <c r="P1924"/>
  <c r="BI1922"/>
  <c r="BH1922"/>
  <c r="BG1922"/>
  <c r="BF1922"/>
  <c r="T1922"/>
  <c r="R1922"/>
  <c r="P1922"/>
  <c r="BI1920"/>
  <c r="BH1920"/>
  <c r="BG1920"/>
  <c r="BF1920"/>
  <c r="T1920"/>
  <c r="R1920"/>
  <c r="P1920"/>
  <c r="BI1918"/>
  <c r="BH1918"/>
  <c r="BG1918"/>
  <c r="BF1918"/>
  <c r="T1918"/>
  <c r="R1918"/>
  <c r="P1918"/>
  <c r="BI1916"/>
  <c r="BH1916"/>
  <c r="BG1916"/>
  <c r="BF1916"/>
  <c r="T1916"/>
  <c r="R1916"/>
  <c r="P1916"/>
  <c r="BI1914"/>
  <c r="BH1914"/>
  <c r="BG1914"/>
  <c r="BF1914"/>
  <c r="T1914"/>
  <c r="R1914"/>
  <c r="P1914"/>
  <c r="BI1912"/>
  <c r="BH1912"/>
  <c r="BG1912"/>
  <c r="BF1912"/>
  <c r="T1912"/>
  <c r="R1912"/>
  <c r="P1912"/>
  <c r="BI1910"/>
  <c r="BH1910"/>
  <c r="BG1910"/>
  <c r="BF1910"/>
  <c r="T1910"/>
  <c r="R1910"/>
  <c r="P1910"/>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4"/>
  <c r="BH1884"/>
  <c r="BG1884"/>
  <c r="BF1884"/>
  <c r="T1884"/>
  <c r="R1884"/>
  <c r="P1884"/>
  <c r="BI1882"/>
  <c r="BH1882"/>
  <c r="BG1882"/>
  <c r="BF1882"/>
  <c r="T1882"/>
  <c r="R1882"/>
  <c r="P1882"/>
  <c r="BI1880"/>
  <c r="BH1880"/>
  <c r="BG1880"/>
  <c r="BF1880"/>
  <c r="T1880"/>
  <c r="R1880"/>
  <c r="P1880"/>
  <c r="BI1878"/>
  <c r="BH1878"/>
  <c r="BG1878"/>
  <c r="BF1878"/>
  <c r="T1878"/>
  <c r="R1878"/>
  <c r="P1878"/>
  <c r="BI1876"/>
  <c r="BH1876"/>
  <c r="BG1876"/>
  <c r="BF1876"/>
  <c r="T1876"/>
  <c r="R1876"/>
  <c r="P1876"/>
  <c r="BI1874"/>
  <c r="BH1874"/>
  <c r="BG1874"/>
  <c r="BF1874"/>
  <c r="T1874"/>
  <c r="R1874"/>
  <c r="P1874"/>
  <c r="BI1872"/>
  <c r="BH1872"/>
  <c r="BG1872"/>
  <c r="BF1872"/>
  <c r="T1872"/>
  <c r="R1872"/>
  <c r="P1872"/>
  <c r="BI1870"/>
  <c r="BH1870"/>
  <c r="BG1870"/>
  <c r="BF1870"/>
  <c r="T1870"/>
  <c r="R1870"/>
  <c r="P1870"/>
  <c r="BI1868"/>
  <c r="BH1868"/>
  <c r="BG1868"/>
  <c r="BF1868"/>
  <c r="T1868"/>
  <c r="R1868"/>
  <c r="P1868"/>
  <c r="BI1866"/>
  <c r="BH1866"/>
  <c r="BG1866"/>
  <c r="BF1866"/>
  <c r="T1866"/>
  <c r="R1866"/>
  <c r="P1866"/>
  <c r="BI1864"/>
  <c r="BH1864"/>
  <c r="BG1864"/>
  <c r="BF1864"/>
  <c r="T1864"/>
  <c r="R1864"/>
  <c r="P1864"/>
  <c r="BI1862"/>
  <c r="BH1862"/>
  <c r="BG1862"/>
  <c r="BF1862"/>
  <c r="T1862"/>
  <c r="R1862"/>
  <c r="P1862"/>
  <c r="BI1860"/>
  <c r="BH1860"/>
  <c r="BG1860"/>
  <c r="BF1860"/>
  <c r="T1860"/>
  <c r="R1860"/>
  <c r="P1860"/>
  <c r="BI1858"/>
  <c r="BH1858"/>
  <c r="BG1858"/>
  <c r="BF1858"/>
  <c r="T1858"/>
  <c r="R1858"/>
  <c r="P1858"/>
  <c r="BI1856"/>
  <c r="BH1856"/>
  <c r="BG1856"/>
  <c r="BF1856"/>
  <c r="T1856"/>
  <c r="R1856"/>
  <c r="P1856"/>
  <c r="BI1854"/>
  <c r="BH1854"/>
  <c r="BG1854"/>
  <c r="BF1854"/>
  <c r="T1854"/>
  <c r="R1854"/>
  <c r="P1854"/>
  <c r="BI1852"/>
  <c r="BH1852"/>
  <c r="BG1852"/>
  <c r="BF1852"/>
  <c r="T1852"/>
  <c r="R1852"/>
  <c r="P1852"/>
  <c r="BI1850"/>
  <c r="BH1850"/>
  <c r="BG1850"/>
  <c r="BF1850"/>
  <c r="T1850"/>
  <c r="R1850"/>
  <c r="P1850"/>
  <c r="BI1848"/>
  <c r="BH1848"/>
  <c r="BG1848"/>
  <c r="BF1848"/>
  <c r="T1848"/>
  <c r="R1848"/>
  <c r="P1848"/>
  <c r="BI1846"/>
  <c r="BH1846"/>
  <c r="BG1846"/>
  <c r="BF1846"/>
  <c r="T1846"/>
  <c r="R1846"/>
  <c r="P1846"/>
  <c r="BI1843"/>
  <c r="BH1843"/>
  <c r="BG1843"/>
  <c r="BF1843"/>
  <c r="T1843"/>
  <c r="R1843"/>
  <c r="P1843"/>
  <c r="BI1836"/>
  <c r="BH1836"/>
  <c r="BG1836"/>
  <c r="BF1836"/>
  <c r="T1836"/>
  <c r="R1836"/>
  <c r="P1836"/>
  <c r="BI1833"/>
  <c r="BH1833"/>
  <c r="BG1833"/>
  <c r="BF1833"/>
  <c r="T1833"/>
  <c r="R1833"/>
  <c r="P1833"/>
  <c r="BI1831"/>
  <c r="BH1831"/>
  <c r="BG1831"/>
  <c r="BF1831"/>
  <c r="T1831"/>
  <c r="R1831"/>
  <c r="P1831"/>
  <c r="BI1828"/>
  <c r="BH1828"/>
  <c r="BG1828"/>
  <c r="BF1828"/>
  <c r="T1828"/>
  <c r="R1828"/>
  <c r="P1828"/>
  <c r="BI1821"/>
  <c r="BH1821"/>
  <c r="BG1821"/>
  <c r="BF1821"/>
  <c r="T1821"/>
  <c r="R1821"/>
  <c r="P1821"/>
  <c r="BI1816"/>
  <c r="BH1816"/>
  <c r="BG1816"/>
  <c r="BF1816"/>
  <c r="T1816"/>
  <c r="R1816"/>
  <c r="P1816"/>
  <c r="BI1812"/>
  <c r="BH1812"/>
  <c r="BG1812"/>
  <c r="BF1812"/>
  <c r="T1812"/>
  <c r="R1812"/>
  <c r="P1812"/>
  <c r="BI1807"/>
  <c r="BH1807"/>
  <c r="BG1807"/>
  <c r="BF1807"/>
  <c r="T1807"/>
  <c r="R1807"/>
  <c r="P1807"/>
  <c r="BI1802"/>
  <c r="BH1802"/>
  <c r="BG1802"/>
  <c r="BF1802"/>
  <c r="T1802"/>
  <c r="R1802"/>
  <c r="P1802"/>
  <c r="BI1798"/>
  <c r="BH1798"/>
  <c r="BG1798"/>
  <c r="BF1798"/>
  <c r="T1798"/>
  <c r="R1798"/>
  <c r="P1798"/>
  <c r="BI1792"/>
  <c r="BH1792"/>
  <c r="BG1792"/>
  <c r="BF1792"/>
  <c r="T1792"/>
  <c r="R1792"/>
  <c r="P1792"/>
  <c r="BI1787"/>
  <c r="BH1787"/>
  <c r="BG1787"/>
  <c r="BF1787"/>
  <c r="T1787"/>
  <c r="R1787"/>
  <c r="P1787"/>
  <c r="BI1781"/>
  <c r="BH1781"/>
  <c r="BG1781"/>
  <c r="BF1781"/>
  <c r="T1781"/>
  <c r="R1781"/>
  <c r="P1781"/>
  <c r="BI1776"/>
  <c r="BH1776"/>
  <c r="BG1776"/>
  <c r="BF1776"/>
  <c r="T1776"/>
  <c r="R1776"/>
  <c r="P1776"/>
  <c r="BI1770"/>
  <c r="BH1770"/>
  <c r="BG1770"/>
  <c r="BF1770"/>
  <c r="T1770"/>
  <c r="R1770"/>
  <c r="P1770"/>
  <c r="BI1765"/>
  <c r="BH1765"/>
  <c r="BG1765"/>
  <c r="BF1765"/>
  <c r="T1765"/>
  <c r="R1765"/>
  <c r="P1765"/>
  <c r="BI1757"/>
  <c r="BH1757"/>
  <c r="BG1757"/>
  <c r="BF1757"/>
  <c r="T1757"/>
  <c r="R1757"/>
  <c r="P1757"/>
  <c r="BI1755"/>
  <c r="BH1755"/>
  <c r="BG1755"/>
  <c r="BF1755"/>
  <c r="T1755"/>
  <c r="R1755"/>
  <c r="P1755"/>
  <c r="BI1754"/>
  <c r="BH1754"/>
  <c r="BG1754"/>
  <c r="BF1754"/>
  <c r="T1754"/>
  <c r="R1754"/>
  <c r="P1754"/>
  <c r="BI1753"/>
  <c r="BH1753"/>
  <c r="BG1753"/>
  <c r="BF1753"/>
  <c r="T1753"/>
  <c r="R1753"/>
  <c r="P1753"/>
  <c r="BI1752"/>
  <c r="BH1752"/>
  <c r="BG1752"/>
  <c r="BF1752"/>
  <c r="T1752"/>
  <c r="R1752"/>
  <c r="P1752"/>
  <c r="BI1750"/>
  <c r="BH1750"/>
  <c r="BG1750"/>
  <c r="BF1750"/>
  <c r="T1750"/>
  <c r="R1750"/>
  <c r="P1750"/>
  <c r="BI1746"/>
  <c r="BH1746"/>
  <c r="BG1746"/>
  <c r="BF1746"/>
  <c r="T1746"/>
  <c r="R1746"/>
  <c r="P1746"/>
  <c r="BI1741"/>
  <c r="BH1741"/>
  <c r="BG1741"/>
  <c r="BF1741"/>
  <c r="T1741"/>
  <c r="R1741"/>
  <c r="P1741"/>
  <c r="BI1734"/>
  <c r="BH1734"/>
  <c r="BG1734"/>
  <c r="BF1734"/>
  <c r="T1734"/>
  <c r="R1734"/>
  <c r="P1734"/>
  <c r="BI1727"/>
  <c r="BH1727"/>
  <c r="BG1727"/>
  <c r="BF1727"/>
  <c r="T1727"/>
  <c r="R1727"/>
  <c r="P1727"/>
  <c r="BI1725"/>
  <c r="BH1725"/>
  <c r="BG1725"/>
  <c r="BF1725"/>
  <c r="T1725"/>
  <c r="R1725"/>
  <c r="P1725"/>
  <c r="BI1724"/>
  <c r="BH1724"/>
  <c r="BG1724"/>
  <c r="BF1724"/>
  <c r="T1724"/>
  <c r="R1724"/>
  <c r="P1724"/>
  <c r="BI1723"/>
  <c r="BH1723"/>
  <c r="BG1723"/>
  <c r="BF1723"/>
  <c r="T1723"/>
  <c r="R1723"/>
  <c r="P1723"/>
  <c r="BI1722"/>
  <c r="BH1722"/>
  <c r="BG1722"/>
  <c r="BF1722"/>
  <c r="T1722"/>
  <c r="R1722"/>
  <c r="P1722"/>
  <c r="BI1720"/>
  <c r="BH1720"/>
  <c r="BG1720"/>
  <c r="BF1720"/>
  <c r="T1720"/>
  <c r="R1720"/>
  <c r="P1720"/>
  <c r="BI1719"/>
  <c r="BH1719"/>
  <c r="BG1719"/>
  <c r="BF1719"/>
  <c r="T1719"/>
  <c r="R1719"/>
  <c r="P1719"/>
  <c r="BI1716"/>
  <c r="BH1716"/>
  <c r="BG1716"/>
  <c r="BF1716"/>
  <c r="T1716"/>
  <c r="R1716"/>
  <c r="P1716"/>
  <c r="BI1714"/>
  <c r="BH1714"/>
  <c r="BG1714"/>
  <c r="BF1714"/>
  <c r="T1714"/>
  <c r="R1714"/>
  <c r="P1714"/>
  <c r="BI1712"/>
  <c r="BH1712"/>
  <c r="BG1712"/>
  <c r="BF1712"/>
  <c r="T1712"/>
  <c r="R1712"/>
  <c r="P1712"/>
  <c r="BI1705"/>
  <c r="BH1705"/>
  <c r="BG1705"/>
  <c r="BF1705"/>
  <c r="T1705"/>
  <c r="R1705"/>
  <c r="P1705"/>
  <c r="BI1704"/>
  <c r="BH1704"/>
  <c r="BG1704"/>
  <c r="BF1704"/>
  <c r="T1704"/>
  <c r="R1704"/>
  <c r="P1704"/>
  <c r="BI1697"/>
  <c r="BH1697"/>
  <c r="BG1697"/>
  <c r="BF1697"/>
  <c r="T1697"/>
  <c r="R1697"/>
  <c r="P1697"/>
  <c r="BI1695"/>
  <c r="BH1695"/>
  <c r="BG1695"/>
  <c r="BF1695"/>
  <c r="T1695"/>
  <c r="R1695"/>
  <c r="P1695"/>
  <c r="BI1688"/>
  <c r="BH1688"/>
  <c r="BG1688"/>
  <c r="BF1688"/>
  <c r="T1688"/>
  <c r="R1688"/>
  <c r="P1688"/>
  <c r="BI1686"/>
  <c r="BH1686"/>
  <c r="BG1686"/>
  <c r="BF1686"/>
  <c r="T1686"/>
  <c r="R1686"/>
  <c r="P1686"/>
  <c r="BI1684"/>
  <c r="BH1684"/>
  <c r="BG1684"/>
  <c r="BF1684"/>
  <c r="T1684"/>
  <c r="R1684"/>
  <c r="P1684"/>
  <c r="BI1682"/>
  <c r="BH1682"/>
  <c r="BG1682"/>
  <c r="BF1682"/>
  <c r="T1682"/>
  <c r="R1682"/>
  <c r="P1682"/>
  <c r="BI1675"/>
  <c r="BH1675"/>
  <c r="BG1675"/>
  <c r="BF1675"/>
  <c r="T1675"/>
  <c r="R1675"/>
  <c r="P1675"/>
  <c r="BI1672"/>
  <c r="BH1672"/>
  <c r="BG1672"/>
  <c r="BF1672"/>
  <c r="T1672"/>
  <c r="R1672"/>
  <c r="P1672"/>
  <c r="BI1669"/>
  <c r="BH1669"/>
  <c r="BG1669"/>
  <c r="BF1669"/>
  <c r="T1669"/>
  <c r="R1669"/>
  <c r="P1669"/>
  <c r="BI1667"/>
  <c r="BH1667"/>
  <c r="BG1667"/>
  <c r="BF1667"/>
  <c r="T1667"/>
  <c r="R1667"/>
  <c r="P1667"/>
  <c r="BI1665"/>
  <c r="BH1665"/>
  <c r="BG1665"/>
  <c r="BF1665"/>
  <c r="T1665"/>
  <c r="R1665"/>
  <c r="P1665"/>
  <c r="BI1663"/>
  <c r="BH1663"/>
  <c r="BG1663"/>
  <c r="BF1663"/>
  <c r="T1663"/>
  <c r="R1663"/>
  <c r="P1663"/>
  <c r="BI1661"/>
  <c r="BH1661"/>
  <c r="BG1661"/>
  <c r="BF1661"/>
  <c r="T1661"/>
  <c r="R1661"/>
  <c r="P1661"/>
  <c r="BI1659"/>
  <c r="BH1659"/>
  <c r="BG1659"/>
  <c r="BF1659"/>
  <c r="T1659"/>
  <c r="R1659"/>
  <c r="P1659"/>
  <c r="BI1652"/>
  <c r="BH1652"/>
  <c r="BG1652"/>
  <c r="BF1652"/>
  <c r="T1652"/>
  <c r="R1652"/>
  <c r="P1652"/>
  <c r="BI1650"/>
  <c r="BH1650"/>
  <c r="BG1650"/>
  <c r="BF1650"/>
  <c r="T1650"/>
  <c r="R1650"/>
  <c r="P1650"/>
  <c r="BI1647"/>
  <c r="BH1647"/>
  <c r="BG1647"/>
  <c r="BF1647"/>
  <c r="T1647"/>
  <c r="R1647"/>
  <c r="P1647"/>
  <c r="BI1643"/>
  <c r="BH1643"/>
  <c r="BG1643"/>
  <c r="BF1643"/>
  <c r="T1643"/>
  <c r="R1643"/>
  <c r="P1643"/>
  <c r="BI1640"/>
  <c r="BH1640"/>
  <c r="BG1640"/>
  <c r="BF1640"/>
  <c r="T1640"/>
  <c r="R1640"/>
  <c r="P1640"/>
  <c r="BI1638"/>
  <c r="BH1638"/>
  <c r="BG1638"/>
  <c r="BF1638"/>
  <c r="T1638"/>
  <c r="R1638"/>
  <c r="P1638"/>
  <c r="BI1635"/>
  <c r="BH1635"/>
  <c r="BG1635"/>
  <c r="BF1635"/>
  <c r="T1635"/>
  <c r="R1635"/>
  <c r="P1635"/>
  <c r="BI1633"/>
  <c r="BH1633"/>
  <c r="BG1633"/>
  <c r="BF1633"/>
  <c r="T1633"/>
  <c r="R1633"/>
  <c r="P1633"/>
  <c r="BI1630"/>
  <c r="BH1630"/>
  <c r="BG1630"/>
  <c r="BF1630"/>
  <c r="T1630"/>
  <c r="R1630"/>
  <c r="P1630"/>
  <c r="BI1628"/>
  <c r="BH1628"/>
  <c r="BG1628"/>
  <c r="BF1628"/>
  <c r="T1628"/>
  <c r="R1628"/>
  <c r="P1628"/>
  <c r="BI1627"/>
  <c r="BH1627"/>
  <c r="BG1627"/>
  <c r="BF1627"/>
  <c r="T1627"/>
  <c r="R1627"/>
  <c r="P1627"/>
  <c r="BI1623"/>
  <c r="BH1623"/>
  <c r="BG1623"/>
  <c r="BF1623"/>
  <c r="T1623"/>
  <c r="R1623"/>
  <c r="P1623"/>
  <c r="BI1619"/>
  <c r="BH1619"/>
  <c r="BG1619"/>
  <c r="BF1619"/>
  <c r="T1619"/>
  <c r="R1619"/>
  <c r="P1619"/>
  <c r="BI1617"/>
  <c r="BH1617"/>
  <c r="BG1617"/>
  <c r="BF1617"/>
  <c r="T1617"/>
  <c r="R1617"/>
  <c r="P1617"/>
  <c r="BI1616"/>
  <c r="BH1616"/>
  <c r="BG1616"/>
  <c r="BF1616"/>
  <c r="T1616"/>
  <c r="R1616"/>
  <c r="P1616"/>
  <c r="BI1614"/>
  <c r="BH1614"/>
  <c r="BG1614"/>
  <c r="BF1614"/>
  <c r="T1614"/>
  <c r="R1614"/>
  <c r="P1614"/>
  <c r="BI1612"/>
  <c r="BH1612"/>
  <c r="BG1612"/>
  <c r="BF1612"/>
  <c r="T1612"/>
  <c r="R1612"/>
  <c r="P1612"/>
  <c r="BI1610"/>
  <c r="BH1610"/>
  <c r="BG1610"/>
  <c r="BF1610"/>
  <c r="T1610"/>
  <c r="R1610"/>
  <c r="P1610"/>
  <c r="BI1606"/>
  <c r="BH1606"/>
  <c r="BG1606"/>
  <c r="BF1606"/>
  <c r="T1606"/>
  <c r="R1606"/>
  <c r="P1606"/>
  <c r="BI1604"/>
  <c r="BH1604"/>
  <c r="BG1604"/>
  <c r="BF1604"/>
  <c r="T1604"/>
  <c r="R1604"/>
  <c r="P1604"/>
  <c r="BI1602"/>
  <c r="BH1602"/>
  <c r="BG1602"/>
  <c r="BF1602"/>
  <c r="T1602"/>
  <c r="R1602"/>
  <c r="P1602"/>
  <c r="BI1600"/>
  <c r="BH1600"/>
  <c r="BG1600"/>
  <c r="BF1600"/>
  <c r="T1600"/>
  <c r="R1600"/>
  <c r="P1600"/>
  <c r="BI1596"/>
  <c r="BH1596"/>
  <c r="BG1596"/>
  <c r="BF1596"/>
  <c r="T1596"/>
  <c r="R1596"/>
  <c r="P1596"/>
  <c r="BI1594"/>
  <c r="BH1594"/>
  <c r="BG1594"/>
  <c r="BF1594"/>
  <c r="T1594"/>
  <c r="R1594"/>
  <c r="P1594"/>
  <c r="BI1593"/>
  <c r="BH1593"/>
  <c r="BG1593"/>
  <c r="BF1593"/>
  <c r="T1593"/>
  <c r="R1593"/>
  <c r="P1593"/>
  <c r="BI1592"/>
  <c r="BH1592"/>
  <c r="BG1592"/>
  <c r="BF1592"/>
  <c r="T1592"/>
  <c r="R1592"/>
  <c r="P1592"/>
  <c r="BI1586"/>
  <c r="BH1586"/>
  <c r="BG1586"/>
  <c r="BF1586"/>
  <c r="T1586"/>
  <c r="R1586"/>
  <c r="P1586"/>
  <c r="BI1583"/>
  <c r="BH1583"/>
  <c r="BG1583"/>
  <c r="BF1583"/>
  <c r="T1583"/>
  <c r="R1583"/>
  <c r="P1583"/>
  <c r="BI1580"/>
  <c r="BH1580"/>
  <c r="BG1580"/>
  <c r="BF1580"/>
  <c r="T1580"/>
  <c r="R1580"/>
  <c r="P1580"/>
  <c r="BI1578"/>
  <c r="BH1578"/>
  <c r="BG1578"/>
  <c r="BF1578"/>
  <c r="T1578"/>
  <c r="R1578"/>
  <c r="P1578"/>
  <c r="BI1575"/>
  <c r="BH1575"/>
  <c r="BG1575"/>
  <c r="BF1575"/>
  <c r="T1575"/>
  <c r="R1575"/>
  <c r="P1575"/>
  <c r="BI1573"/>
  <c r="BH1573"/>
  <c r="BG1573"/>
  <c r="BF1573"/>
  <c r="T1573"/>
  <c r="R1573"/>
  <c r="P1573"/>
  <c r="BI1565"/>
  <c r="BH1565"/>
  <c r="BG1565"/>
  <c r="BF1565"/>
  <c r="T1565"/>
  <c r="R1565"/>
  <c r="P1565"/>
  <c r="BI1558"/>
  <c r="BH1558"/>
  <c r="BG1558"/>
  <c r="BF1558"/>
  <c r="T1558"/>
  <c r="R1558"/>
  <c r="P1558"/>
  <c r="BI1556"/>
  <c r="BH1556"/>
  <c r="BG1556"/>
  <c r="BF1556"/>
  <c r="T1556"/>
  <c r="R1556"/>
  <c r="P1556"/>
  <c r="BI1553"/>
  <c r="BH1553"/>
  <c r="BG1553"/>
  <c r="BF1553"/>
  <c r="T1553"/>
  <c r="R1553"/>
  <c r="P1553"/>
  <c r="BI1551"/>
  <c r="BH1551"/>
  <c r="BG1551"/>
  <c r="BF1551"/>
  <c r="T1551"/>
  <c r="R1551"/>
  <c r="P1551"/>
  <c r="BI1541"/>
  <c r="BH1541"/>
  <c r="BG1541"/>
  <c r="BF1541"/>
  <c r="T1541"/>
  <c r="R1541"/>
  <c r="P1541"/>
  <c r="BI1539"/>
  <c r="BH1539"/>
  <c r="BG1539"/>
  <c r="BF1539"/>
  <c r="T1539"/>
  <c r="R1539"/>
  <c r="P1539"/>
  <c r="BI1531"/>
  <c r="BH1531"/>
  <c r="BG1531"/>
  <c r="BF1531"/>
  <c r="T1531"/>
  <c r="R1531"/>
  <c r="P1531"/>
  <c r="BI1528"/>
  <c r="BH1528"/>
  <c r="BG1528"/>
  <c r="BF1528"/>
  <c r="T1528"/>
  <c r="T1527"/>
  <c r="R1528"/>
  <c r="R1527"/>
  <c r="P1528"/>
  <c r="P1527"/>
  <c r="BI1525"/>
  <c r="BH1525"/>
  <c r="BG1525"/>
  <c r="BF1525"/>
  <c r="T1525"/>
  <c r="R1525"/>
  <c r="P1525"/>
  <c r="BI1523"/>
  <c r="BH1523"/>
  <c r="BG1523"/>
  <c r="BF1523"/>
  <c r="T1523"/>
  <c r="R1523"/>
  <c r="P1523"/>
  <c r="BI1521"/>
  <c r="BH1521"/>
  <c r="BG1521"/>
  <c r="BF1521"/>
  <c r="T1521"/>
  <c r="R1521"/>
  <c r="P1521"/>
  <c r="BI1519"/>
  <c r="BH1519"/>
  <c r="BG1519"/>
  <c r="BF1519"/>
  <c r="T1519"/>
  <c r="R1519"/>
  <c r="P1519"/>
  <c r="BI1517"/>
  <c r="BH1517"/>
  <c r="BG1517"/>
  <c r="BF1517"/>
  <c r="T1517"/>
  <c r="R1517"/>
  <c r="P1517"/>
  <c r="BI1515"/>
  <c r="BH1515"/>
  <c r="BG1515"/>
  <c r="BF1515"/>
  <c r="T1515"/>
  <c r="R1515"/>
  <c r="P1515"/>
  <c r="BI1513"/>
  <c r="BH1513"/>
  <c r="BG1513"/>
  <c r="BF1513"/>
  <c r="T1513"/>
  <c r="R1513"/>
  <c r="P1513"/>
  <c r="BI1512"/>
  <c r="BH1512"/>
  <c r="BG1512"/>
  <c r="BF1512"/>
  <c r="T1512"/>
  <c r="R1512"/>
  <c r="P1512"/>
  <c r="BI1511"/>
  <c r="BH1511"/>
  <c r="BG1511"/>
  <c r="BF1511"/>
  <c r="T1511"/>
  <c r="R1511"/>
  <c r="P1511"/>
  <c r="BI1505"/>
  <c r="BH1505"/>
  <c r="BG1505"/>
  <c r="BF1505"/>
  <c r="T1505"/>
  <c r="R1505"/>
  <c r="P1505"/>
  <c r="BI1503"/>
  <c r="BH1503"/>
  <c r="BG1503"/>
  <c r="BF1503"/>
  <c r="T1503"/>
  <c r="R1503"/>
  <c r="P1503"/>
  <c r="BI1502"/>
  <c r="BH1502"/>
  <c r="BG1502"/>
  <c r="BF1502"/>
  <c r="T1502"/>
  <c r="R1502"/>
  <c r="P1502"/>
  <c r="BI1501"/>
  <c r="BH1501"/>
  <c r="BG1501"/>
  <c r="BF1501"/>
  <c r="T1501"/>
  <c r="R1501"/>
  <c r="P1501"/>
  <c r="BI1499"/>
  <c r="BH1499"/>
  <c r="BG1499"/>
  <c r="BF1499"/>
  <c r="T1499"/>
  <c r="R1499"/>
  <c r="P1499"/>
  <c r="BI1498"/>
  <c r="BH1498"/>
  <c r="BG1498"/>
  <c r="BF1498"/>
  <c r="T1498"/>
  <c r="R1498"/>
  <c r="P1498"/>
  <c r="BI1496"/>
  <c r="BH1496"/>
  <c r="BG1496"/>
  <c r="BF1496"/>
  <c r="T1496"/>
  <c r="R1496"/>
  <c r="P1496"/>
  <c r="BI1492"/>
  <c r="BH1492"/>
  <c r="BG1492"/>
  <c r="BF1492"/>
  <c r="T1492"/>
  <c r="R1492"/>
  <c r="P1492"/>
  <c r="BI1489"/>
  <c r="BH1489"/>
  <c r="BG1489"/>
  <c r="BF1489"/>
  <c r="T1489"/>
  <c r="R1489"/>
  <c r="P1489"/>
  <c r="BI1485"/>
  <c r="BH1485"/>
  <c r="BG1485"/>
  <c r="BF1485"/>
  <c r="T1485"/>
  <c r="R1485"/>
  <c r="P1485"/>
  <c r="BI1483"/>
  <c r="BH1483"/>
  <c r="BG1483"/>
  <c r="BF1483"/>
  <c r="T1483"/>
  <c r="R1483"/>
  <c r="P1483"/>
  <c r="BI1477"/>
  <c r="BH1477"/>
  <c r="BG1477"/>
  <c r="BF1477"/>
  <c r="T1477"/>
  <c r="R1477"/>
  <c r="P1477"/>
  <c r="BI1475"/>
  <c r="BH1475"/>
  <c r="BG1475"/>
  <c r="BF1475"/>
  <c r="T1475"/>
  <c r="R1475"/>
  <c r="P1475"/>
  <c r="BI1458"/>
  <c r="BH1458"/>
  <c r="BG1458"/>
  <c r="BF1458"/>
  <c r="T1458"/>
  <c r="R1458"/>
  <c r="P1458"/>
  <c r="BI1454"/>
  <c r="BH1454"/>
  <c r="BG1454"/>
  <c r="BF1454"/>
  <c r="T1454"/>
  <c r="R1454"/>
  <c r="P1454"/>
  <c r="BI1447"/>
  <c r="BH1447"/>
  <c r="BG1447"/>
  <c r="BF1447"/>
  <c r="T1447"/>
  <c r="R1447"/>
  <c r="P1447"/>
  <c r="BI1445"/>
  <c r="BH1445"/>
  <c r="BG1445"/>
  <c r="BF1445"/>
  <c r="T1445"/>
  <c r="R1445"/>
  <c r="P1445"/>
  <c r="BI1396"/>
  <c r="BH1396"/>
  <c r="BG1396"/>
  <c r="BF1396"/>
  <c r="T1396"/>
  <c r="R1396"/>
  <c r="P1396"/>
  <c r="BI1390"/>
  <c r="BH1390"/>
  <c r="BG1390"/>
  <c r="BF1390"/>
  <c r="T1390"/>
  <c r="R1390"/>
  <c r="P1390"/>
  <c r="BI1384"/>
  <c r="BH1384"/>
  <c r="BG1384"/>
  <c r="BF1384"/>
  <c r="T1384"/>
  <c r="R1384"/>
  <c r="P1384"/>
  <c r="BI1344"/>
  <c r="BH1344"/>
  <c r="BG1344"/>
  <c r="BF1344"/>
  <c r="T1344"/>
  <c r="R1344"/>
  <c r="P1344"/>
  <c r="BI1342"/>
  <c r="BH1342"/>
  <c r="BG1342"/>
  <c r="BF1342"/>
  <c r="T1342"/>
  <c r="R1342"/>
  <c r="P1342"/>
  <c r="BI1339"/>
  <c r="BH1339"/>
  <c r="BG1339"/>
  <c r="BF1339"/>
  <c r="T1339"/>
  <c r="R1339"/>
  <c r="P1339"/>
  <c r="BI1338"/>
  <c r="BH1338"/>
  <c r="BG1338"/>
  <c r="BF1338"/>
  <c r="T1338"/>
  <c r="R1338"/>
  <c r="P1338"/>
  <c r="BI1336"/>
  <c r="BH1336"/>
  <c r="BG1336"/>
  <c r="BF1336"/>
  <c r="T1336"/>
  <c r="R1336"/>
  <c r="P1336"/>
  <c r="BI1331"/>
  <c r="BH1331"/>
  <c r="BG1331"/>
  <c r="BF1331"/>
  <c r="T1331"/>
  <c r="R1331"/>
  <c r="P1331"/>
  <c r="BI1321"/>
  <c r="BH1321"/>
  <c r="BG1321"/>
  <c r="BF1321"/>
  <c r="T1321"/>
  <c r="R1321"/>
  <c r="P1321"/>
  <c r="BI1306"/>
  <c r="BH1306"/>
  <c r="BG1306"/>
  <c r="BF1306"/>
  <c r="T1306"/>
  <c r="R1306"/>
  <c r="P1306"/>
  <c r="BI1303"/>
  <c r="BH1303"/>
  <c r="BG1303"/>
  <c r="BF1303"/>
  <c r="T1303"/>
  <c r="R1303"/>
  <c r="P1303"/>
  <c r="BI1283"/>
  <c r="BH1283"/>
  <c r="BG1283"/>
  <c r="BF1283"/>
  <c r="T1283"/>
  <c r="R1283"/>
  <c r="P1283"/>
  <c r="BI1272"/>
  <c r="BH1272"/>
  <c r="BG1272"/>
  <c r="BF1272"/>
  <c r="T1272"/>
  <c r="R1272"/>
  <c r="P1272"/>
  <c r="BI1269"/>
  <c r="BH1269"/>
  <c r="BG1269"/>
  <c r="BF1269"/>
  <c r="T1269"/>
  <c r="R1269"/>
  <c r="P1269"/>
  <c r="BI1266"/>
  <c r="BH1266"/>
  <c r="BG1266"/>
  <c r="BF1266"/>
  <c r="T1266"/>
  <c r="R1266"/>
  <c r="P1266"/>
  <c r="BI1263"/>
  <c r="BH1263"/>
  <c r="BG1263"/>
  <c r="BF1263"/>
  <c r="T1263"/>
  <c r="R1263"/>
  <c r="P1263"/>
  <c r="BI1262"/>
  <c r="BH1262"/>
  <c r="BG1262"/>
  <c r="BF1262"/>
  <c r="T1262"/>
  <c r="R1262"/>
  <c r="P1262"/>
  <c r="BI1253"/>
  <c r="BH1253"/>
  <c r="BG1253"/>
  <c r="BF1253"/>
  <c r="T1253"/>
  <c r="R1253"/>
  <c r="P1253"/>
  <c r="BI1239"/>
  <c r="BH1239"/>
  <c r="BG1239"/>
  <c r="BF1239"/>
  <c r="T1239"/>
  <c r="R1239"/>
  <c r="P1239"/>
  <c r="BI1229"/>
  <c r="BH1229"/>
  <c r="BG1229"/>
  <c r="BF1229"/>
  <c r="T1229"/>
  <c r="R1229"/>
  <c r="P1229"/>
  <c r="BI1226"/>
  <c r="BH1226"/>
  <c r="BG1226"/>
  <c r="BF1226"/>
  <c r="T1226"/>
  <c r="R1226"/>
  <c r="P1226"/>
  <c r="BI1224"/>
  <c r="BH1224"/>
  <c r="BG1224"/>
  <c r="BF1224"/>
  <c r="T1224"/>
  <c r="R1224"/>
  <c r="P1224"/>
  <c r="BI1221"/>
  <c r="BH1221"/>
  <c r="BG1221"/>
  <c r="BF1221"/>
  <c r="T1221"/>
  <c r="R1221"/>
  <c r="P1221"/>
  <c r="BI1219"/>
  <c r="BH1219"/>
  <c r="BG1219"/>
  <c r="BF1219"/>
  <c r="T1219"/>
  <c r="R1219"/>
  <c r="P1219"/>
  <c r="BI1217"/>
  <c r="BH1217"/>
  <c r="BG1217"/>
  <c r="BF1217"/>
  <c r="T1217"/>
  <c r="R1217"/>
  <c r="P1217"/>
  <c r="BI1210"/>
  <c r="BH1210"/>
  <c r="BG1210"/>
  <c r="BF1210"/>
  <c r="T1210"/>
  <c r="R1210"/>
  <c r="P1210"/>
  <c r="BI1197"/>
  <c r="BH1197"/>
  <c r="BG1197"/>
  <c r="BF1197"/>
  <c r="T1197"/>
  <c r="R1197"/>
  <c r="P1197"/>
  <c r="BI1192"/>
  <c r="BH1192"/>
  <c r="BG1192"/>
  <c r="BF1192"/>
  <c r="T1192"/>
  <c r="R1192"/>
  <c r="P1192"/>
  <c r="BI1094"/>
  <c r="BH1094"/>
  <c r="BG1094"/>
  <c r="BF1094"/>
  <c r="T1094"/>
  <c r="R1094"/>
  <c r="P1094"/>
  <c r="BI1080"/>
  <c r="BH1080"/>
  <c r="BG1080"/>
  <c r="BF1080"/>
  <c r="T1080"/>
  <c r="R1080"/>
  <c r="P1080"/>
  <c r="BI1065"/>
  <c r="BH1065"/>
  <c r="BG1065"/>
  <c r="BF1065"/>
  <c r="T1065"/>
  <c r="R1065"/>
  <c r="P1065"/>
  <c r="BI1050"/>
  <c r="BH1050"/>
  <c r="BG1050"/>
  <c r="BF1050"/>
  <c r="T1050"/>
  <c r="R1050"/>
  <c r="P1050"/>
  <c r="BI1049"/>
  <c r="BH1049"/>
  <c r="BG1049"/>
  <c r="BF1049"/>
  <c r="T1049"/>
  <c r="R1049"/>
  <c r="P1049"/>
  <c r="BI1047"/>
  <c r="BH1047"/>
  <c r="BG1047"/>
  <c r="BF1047"/>
  <c r="T1047"/>
  <c r="R1047"/>
  <c r="P1047"/>
  <c r="BI1046"/>
  <c r="BH1046"/>
  <c r="BG1046"/>
  <c r="BF1046"/>
  <c r="T1046"/>
  <c r="R1046"/>
  <c r="P1046"/>
  <c r="BI1042"/>
  <c r="BH1042"/>
  <c r="BG1042"/>
  <c r="BF1042"/>
  <c r="T1042"/>
  <c r="R1042"/>
  <c r="P1042"/>
  <c r="BI1038"/>
  <c r="BH1038"/>
  <c r="BG1038"/>
  <c r="BF1038"/>
  <c r="T1038"/>
  <c r="R1038"/>
  <c r="P1038"/>
  <c r="BI1036"/>
  <c r="BH1036"/>
  <c r="BG1036"/>
  <c r="BF1036"/>
  <c r="T1036"/>
  <c r="R1036"/>
  <c r="P1036"/>
  <c r="BI1034"/>
  <c r="BH1034"/>
  <c r="BG1034"/>
  <c r="BF1034"/>
  <c r="T1034"/>
  <c r="R1034"/>
  <c r="P1034"/>
  <c r="BI1033"/>
  <c r="BH1033"/>
  <c r="BG1033"/>
  <c r="BF1033"/>
  <c r="T1033"/>
  <c r="R1033"/>
  <c r="P1033"/>
  <c r="BI1032"/>
  <c r="BH1032"/>
  <c r="BG1032"/>
  <c r="BF1032"/>
  <c r="T1032"/>
  <c r="R1032"/>
  <c r="P1032"/>
  <c r="BI1031"/>
  <c r="BH1031"/>
  <c r="BG1031"/>
  <c r="BF1031"/>
  <c r="T1031"/>
  <c r="R1031"/>
  <c r="P1031"/>
  <c r="BI1030"/>
  <c r="BH1030"/>
  <c r="BG1030"/>
  <c r="BF1030"/>
  <c r="T1030"/>
  <c r="R1030"/>
  <c r="P1030"/>
  <c r="BI1028"/>
  <c r="BH1028"/>
  <c r="BG1028"/>
  <c r="BF1028"/>
  <c r="T1028"/>
  <c r="R1028"/>
  <c r="P1028"/>
  <c r="BI1022"/>
  <c r="BH1022"/>
  <c r="BG1022"/>
  <c r="BF1022"/>
  <c r="T1022"/>
  <c r="R1022"/>
  <c r="P1022"/>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999"/>
  <c r="BH999"/>
  <c r="BG999"/>
  <c r="BF999"/>
  <c r="T999"/>
  <c r="R999"/>
  <c r="P999"/>
  <c r="BI997"/>
  <c r="BH997"/>
  <c r="BG997"/>
  <c r="BF997"/>
  <c r="T997"/>
  <c r="R997"/>
  <c r="P997"/>
  <c r="J103"/>
  <c r="BI994"/>
  <c r="BH994"/>
  <c r="BG994"/>
  <c r="BF994"/>
  <c r="T994"/>
  <c r="R994"/>
  <c r="P994"/>
  <c r="BI992"/>
  <c r="BH992"/>
  <c r="BG992"/>
  <c r="BF992"/>
  <c r="T992"/>
  <c r="R992"/>
  <c r="P992"/>
  <c r="BI991"/>
  <c r="BH991"/>
  <c r="BG991"/>
  <c r="BF991"/>
  <c r="T991"/>
  <c r="R991"/>
  <c r="P991"/>
  <c r="BI989"/>
  <c r="BH989"/>
  <c r="BG989"/>
  <c r="BF989"/>
  <c r="T989"/>
  <c r="R989"/>
  <c r="P989"/>
  <c r="BI984"/>
  <c r="BH984"/>
  <c r="BG984"/>
  <c r="BF984"/>
  <c r="T984"/>
  <c r="R984"/>
  <c r="P984"/>
  <c r="BI982"/>
  <c r="BH982"/>
  <c r="BG982"/>
  <c r="BF982"/>
  <c r="T982"/>
  <c r="R982"/>
  <c r="P982"/>
  <c r="BI978"/>
  <c r="BH978"/>
  <c r="BG978"/>
  <c r="BF978"/>
  <c r="T978"/>
  <c r="R978"/>
  <c r="P978"/>
  <c r="BI976"/>
  <c r="BH976"/>
  <c r="BG976"/>
  <c r="BF976"/>
  <c r="T976"/>
  <c r="R976"/>
  <c r="P976"/>
  <c r="BI975"/>
  <c r="BH975"/>
  <c r="BG975"/>
  <c r="BF975"/>
  <c r="T975"/>
  <c r="R975"/>
  <c r="P975"/>
  <c r="BI969"/>
  <c r="BH969"/>
  <c r="BG969"/>
  <c r="BF969"/>
  <c r="T969"/>
  <c r="R969"/>
  <c r="P969"/>
  <c r="BI960"/>
  <c r="BH960"/>
  <c r="BG960"/>
  <c r="BF960"/>
  <c r="T960"/>
  <c r="R960"/>
  <c r="P960"/>
  <c r="BI951"/>
  <c r="BH951"/>
  <c r="BG951"/>
  <c r="BF951"/>
  <c r="T951"/>
  <c r="R951"/>
  <c r="P951"/>
  <c r="BI948"/>
  <c r="BH948"/>
  <c r="BG948"/>
  <c r="BF948"/>
  <c r="T948"/>
  <c r="R948"/>
  <c r="P948"/>
  <c r="BI942"/>
  <c r="BH942"/>
  <c r="BG942"/>
  <c r="BF942"/>
  <c r="T942"/>
  <c r="R942"/>
  <c r="P942"/>
  <c r="BI936"/>
  <c r="BH936"/>
  <c r="BG936"/>
  <c r="BF936"/>
  <c r="T936"/>
  <c r="R936"/>
  <c r="P936"/>
  <c r="BI935"/>
  <c r="BH935"/>
  <c r="BG935"/>
  <c r="BF935"/>
  <c r="T935"/>
  <c r="R935"/>
  <c r="P935"/>
  <c r="BI932"/>
  <c r="BH932"/>
  <c r="BG932"/>
  <c r="BF932"/>
  <c r="T932"/>
  <c r="R932"/>
  <c r="P932"/>
  <c r="BI929"/>
  <c r="BH929"/>
  <c r="BG929"/>
  <c r="BF929"/>
  <c r="T929"/>
  <c r="R929"/>
  <c r="P929"/>
  <c r="BI926"/>
  <c r="BH926"/>
  <c r="BG926"/>
  <c r="BF926"/>
  <c r="T926"/>
  <c r="R926"/>
  <c r="P926"/>
  <c r="BI923"/>
  <c r="BH923"/>
  <c r="BG923"/>
  <c r="BF923"/>
  <c r="T923"/>
  <c r="R923"/>
  <c r="P923"/>
  <c r="BI920"/>
  <c r="BH920"/>
  <c r="BG920"/>
  <c r="BF920"/>
  <c r="T920"/>
  <c r="R920"/>
  <c r="P920"/>
  <c r="BI917"/>
  <c r="BH917"/>
  <c r="BG917"/>
  <c r="BF917"/>
  <c r="T917"/>
  <c r="R917"/>
  <c r="P917"/>
  <c r="BI914"/>
  <c r="BH914"/>
  <c r="BG914"/>
  <c r="BF914"/>
  <c r="T914"/>
  <c r="R914"/>
  <c r="P914"/>
  <c r="BI913"/>
  <c r="BH913"/>
  <c r="BG913"/>
  <c r="BF913"/>
  <c r="T913"/>
  <c r="R913"/>
  <c r="P913"/>
  <c r="BI907"/>
  <c r="BH907"/>
  <c r="BG907"/>
  <c r="BF907"/>
  <c r="T907"/>
  <c r="R907"/>
  <c r="P907"/>
  <c r="BI898"/>
  <c r="BH898"/>
  <c r="BG898"/>
  <c r="BF898"/>
  <c r="T898"/>
  <c r="R898"/>
  <c r="P898"/>
  <c r="BI881"/>
  <c r="BH881"/>
  <c r="BG881"/>
  <c r="BF881"/>
  <c r="T881"/>
  <c r="R881"/>
  <c r="P881"/>
  <c r="BI846"/>
  <c r="BH846"/>
  <c r="BG846"/>
  <c r="BF846"/>
  <c r="T846"/>
  <c r="R846"/>
  <c r="P846"/>
  <c r="BI815"/>
  <c r="BH815"/>
  <c r="BG815"/>
  <c r="BF815"/>
  <c r="T815"/>
  <c r="R815"/>
  <c r="P815"/>
  <c r="BI809"/>
  <c r="BH809"/>
  <c r="BG809"/>
  <c r="BF809"/>
  <c r="T809"/>
  <c r="R809"/>
  <c r="P809"/>
  <c r="BI794"/>
  <c r="BH794"/>
  <c r="BG794"/>
  <c r="BF794"/>
  <c r="T794"/>
  <c r="R794"/>
  <c r="P794"/>
  <c r="BI763"/>
  <c r="BH763"/>
  <c r="BG763"/>
  <c r="BF763"/>
  <c r="T763"/>
  <c r="R763"/>
  <c r="P763"/>
  <c r="BI759"/>
  <c r="BH759"/>
  <c r="BG759"/>
  <c r="BF759"/>
  <c r="T759"/>
  <c r="R759"/>
  <c r="P759"/>
  <c r="BI754"/>
  <c r="BH754"/>
  <c r="BG754"/>
  <c r="BF754"/>
  <c r="T754"/>
  <c r="R754"/>
  <c r="P754"/>
  <c r="BI750"/>
  <c r="BH750"/>
  <c r="BG750"/>
  <c r="BF750"/>
  <c r="T750"/>
  <c r="R750"/>
  <c r="P750"/>
  <c r="BI749"/>
  <c r="BH749"/>
  <c r="BG749"/>
  <c r="BF749"/>
  <c r="T749"/>
  <c r="R749"/>
  <c r="P749"/>
  <c r="BI747"/>
  <c r="BH747"/>
  <c r="BG747"/>
  <c r="BF747"/>
  <c r="T747"/>
  <c r="R747"/>
  <c r="P747"/>
  <c r="BI743"/>
  <c r="BH743"/>
  <c r="BG743"/>
  <c r="BF743"/>
  <c r="T743"/>
  <c r="R743"/>
  <c r="P743"/>
  <c r="BI739"/>
  <c r="BH739"/>
  <c r="BG739"/>
  <c r="BF739"/>
  <c r="T739"/>
  <c r="R739"/>
  <c r="P739"/>
  <c r="BI737"/>
  <c r="BH737"/>
  <c r="BG737"/>
  <c r="BF737"/>
  <c r="T737"/>
  <c r="R737"/>
  <c r="P737"/>
  <c r="BI696"/>
  <c r="BH696"/>
  <c r="BG696"/>
  <c r="BF696"/>
  <c r="T696"/>
  <c r="R696"/>
  <c r="P696"/>
  <c r="BI694"/>
  <c r="BH694"/>
  <c r="BG694"/>
  <c r="BF694"/>
  <c r="T694"/>
  <c r="R694"/>
  <c r="P694"/>
  <c r="BI673"/>
  <c r="BH673"/>
  <c r="BG673"/>
  <c r="BF673"/>
  <c r="T673"/>
  <c r="R673"/>
  <c r="P673"/>
  <c r="BI632"/>
  <c r="BH632"/>
  <c r="BG632"/>
  <c r="BF632"/>
  <c r="T632"/>
  <c r="R632"/>
  <c r="P632"/>
  <c r="BI623"/>
  <c r="BH623"/>
  <c r="BG623"/>
  <c r="BF623"/>
  <c r="T623"/>
  <c r="R623"/>
  <c r="P623"/>
  <c r="BI619"/>
  <c r="BH619"/>
  <c r="BG619"/>
  <c r="BF619"/>
  <c r="T619"/>
  <c r="R619"/>
  <c r="P619"/>
  <c r="BI616"/>
  <c r="BH616"/>
  <c r="BG616"/>
  <c r="BF616"/>
  <c r="T616"/>
  <c r="R616"/>
  <c r="P616"/>
  <c r="BI606"/>
  <c r="BH606"/>
  <c r="BG606"/>
  <c r="BF606"/>
  <c r="T606"/>
  <c r="R606"/>
  <c r="P606"/>
  <c r="BI605"/>
  <c r="BH605"/>
  <c r="BG605"/>
  <c r="BF605"/>
  <c r="T605"/>
  <c r="R605"/>
  <c r="P605"/>
  <c r="BI595"/>
  <c r="BH595"/>
  <c r="BG595"/>
  <c r="BF595"/>
  <c r="T595"/>
  <c r="R595"/>
  <c r="P595"/>
  <c r="BI585"/>
  <c r="BH585"/>
  <c r="BG585"/>
  <c r="BF585"/>
  <c r="T585"/>
  <c r="R585"/>
  <c r="P585"/>
  <c r="BI583"/>
  <c r="BH583"/>
  <c r="BG583"/>
  <c r="BF583"/>
  <c r="T583"/>
  <c r="R583"/>
  <c r="P583"/>
  <c r="BI573"/>
  <c r="BH573"/>
  <c r="BG573"/>
  <c r="BF573"/>
  <c r="T573"/>
  <c r="R573"/>
  <c r="P573"/>
  <c r="BI571"/>
  <c r="BH571"/>
  <c r="BG571"/>
  <c r="BF571"/>
  <c r="T571"/>
  <c r="R571"/>
  <c r="P571"/>
  <c r="BI540"/>
  <c r="BH540"/>
  <c r="BG540"/>
  <c r="BF540"/>
  <c r="T540"/>
  <c r="R540"/>
  <c r="P540"/>
  <c r="BI533"/>
  <c r="BH533"/>
  <c r="BG533"/>
  <c r="BF533"/>
  <c r="T533"/>
  <c r="R533"/>
  <c r="P533"/>
  <c r="BI531"/>
  <c r="BH531"/>
  <c r="BG531"/>
  <c r="BF531"/>
  <c r="T531"/>
  <c r="R531"/>
  <c r="P531"/>
  <c r="BI524"/>
  <c r="BH524"/>
  <c r="BG524"/>
  <c r="BF524"/>
  <c r="T524"/>
  <c r="R524"/>
  <c r="P524"/>
  <c r="BI519"/>
  <c r="BH519"/>
  <c r="BG519"/>
  <c r="BF519"/>
  <c r="T519"/>
  <c r="R519"/>
  <c r="P519"/>
  <c r="BI501"/>
  <c r="BH501"/>
  <c r="BG501"/>
  <c r="BF501"/>
  <c r="T501"/>
  <c r="R501"/>
  <c r="P501"/>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4"/>
  <c r="BH464"/>
  <c r="BG464"/>
  <c r="BF464"/>
  <c r="T464"/>
  <c r="R464"/>
  <c r="P464"/>
  <c r="BI460"/>
  <c r="BH460"/>
  <c r="BG460"/>
  <c r="BF460"/>
  <c r="T460"/>
  <c r="R460"/>
  <c r="P460"/>
  <c r="BI459"/>
  <c r="BH459"/>
  <c r="BG459"/>
  <c r="BF459"/>
  <c r="T459"/>
  <c r="R459"/>
  <c r="P459"/>
  <c r="BI445"/>
  <c r="BH445"/>
  <c r="BG445"/>
  <c r="BF445"/>
  <c r="T445"/>
  <c r="R445"/>
  <c r="P445"/>
  <c r="BI432"/>
  <c r="BH432"/>
  <c r="BG432"/>
  <c r="BF432"/>
  <c r="T432"/>
  <c r="R432"/>
  <c r="P432"/>
  <c r="BI429"/>
  <c r="BH429"/>
  <c r="BG429"/>
  <c r="BF429"/>
  <c r="T429"/>
  <c r="R429"/>
  <c r="P429"/>
  <c r="BI427"/>
  <c r="BH427"/>
  <c r="BG427"/>
  <c r="BF427"/>
  <c r="T427"/>
  <c r="R427"/>
  <c r="P427"/>
  <c r="BI424"/>
  <c r="BH424"/>
  <c r="BG424"/>
  <c r="BF424"/>
  <c r="T424"/>
  <c r="R424"/>
  <c r="P424"/>
  <c r="BI417"/>
  <c r="BH417"/>
  <c r="BG417"/>
  <c r="BF417"/>
  <c r="T417"/>
  <c r="R417"/>
  <c r="P417"/>
  <c r="BI394"/>
  <c r="BH394"/>
  <c r="BG394"/>
  <c r="BF394"/>
  <c r="T394"/>
  <c r="R394"/>
  <c r="P394"/>
  <c r="BI376"/>
  <c r="BH376"/>
  <c r="BG376"/>
  <c r="BF376"/>
  <c r="T376"/>
  <c r="R376"/>
  <c r="P376"/>
  <c r="BI374"/>
  <c r="BH374"/>
  <c r="BG374"/>
  <c r="BF374"/>
  <c r="T374"/>
  <c r="R374"/>
  <c r="P374"/>
  <c r="BI369"/>
  <c r="BH369"/>
  <c r="BG369"/>
  <c r="BF369"/>
  <c r="T369"/>
  <c r="R369"/>
  <c r="P369"/>
  <c r="BI331"/>
  <c r="BH331"/>
  <c r="BG331"/>
  <c r="BF331"/>
  <c r="T331"/>
  <c r="R331"/>
  <c r="P331"/>
  <c r="BI325"/>
  <c r="BH325"/>
  <c r="BG325"/>
  <c r="BF325"/>
  <c r="T325"/>
  <c r="R325"/>
  <c r="P325"/>
  <c r="BI321"/>
  <c r="BH321"/>
  <c r="BG321"/>
  <c r="BF321"/>
  <c r="T321"/>
  <c r="R321"/>
  <c r="P321"/>
  <c r="BI316"/>
  <c r="BH316"/>
  <c r="BG316"/>
  <c r="BF316"/>
  <c r="T316"/>
  <c r="R316"/>
  <c r="P316"/>
  <c r="BI311"/>
  <c r="BH311"/>
  <c r="BG311"/>
  <c r="BF311"/>
  <c r="T311"/>
  <c r="R311"/>
  <c r="P311"/>
  <c r="BI306"/>
  <c r="BH306"/>
  <c r="BG306"/>
  <c r="BF306"/>
  <c r="T306"/>
  <c r="R306"/>
  <c r="P306"/>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32"/>
  <c r="BH232"/>
  <c r="BG232"/>
  <c r="BF232"/>
  <c r="T232"/>
  <c r="R232"/>
  <c r="P232"/>
  <c r="BI229"/>
  <c r="BH229"/>
  <c r="BG229"/>
  <c r="BF229"/>
  <c r="T229"/>
  <c r="R229"/>
  <c r="P229"/>
  <c r="BI226"/>
  <c r="BH226"/>
  <c r="BG226"/>
  <c r="BF226"/>
  <c r="T226"/>
  <c r="R226"/>
  <c r="P226"/>
  <c r="BI225"/>
  <c r="BH225"/>
  <c r="BG225"/>
  <c r="BF225"/>
  <c r="T225"/>
  <c r="R225"/>
  <c r="P225"/>
  <c r="BI222"/>
  <c r="BH222"/>
  <c r="BG222"/>
  <c r="BF222"/>
  <c r="T222"/>
  <c r="R222"/>
  <c r="P222"/>
  <c r="BI219"/>
  <c r="BH219"/>
  <c r="BG219"/>
  <c r="BF219"/>
  <c r="T219"/>
  <c r="R219"/>
  <c r="P219"/>
  <c r="BI212"/>
  <c r="BH212"/>
  <c r="BG212"/>
  <c r="BF212"/>
  <c r="T212"/>
  <c r="R212"/>
  <c r="P212"/>
  <c r="BI206"/>
  <c r="BH206"/>
  <c r="BG206"/>
  <c r="BF206"/>
  <c r="T206"/>
  <c r="R206"/>
  <c r="P206"/>
  <c r="BI204"/>
  <c r="BH204"/>
  <c r="BG204"/>
  <c r="BF204"/>
  <c r="T204"/>
  <c r="R204"/>
  <c r="P204"/>
  <c r="BI198"/>
  <c r="BH198"/>
  <c r="BG198"/>
  <c r="BF198"/>
  <c r="T198"/>
  <c r="R198"/>
  <c r="P198"/>
  <c r="BI195"/>
  <c r="BH195"/>
  <c r="BG195"/>
  <c r="BF195"/>
  <c r="T195"/>
  <c r="R195"/>
  <c r="P195"/>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2"/>
  <c r="BH172"/>
  <c r="BG172"/>
  <c r="BF172"/>
  <c r="T172"/>
  <c r="R172"/>
  <c r="P172"/>
  <c r="BI166"/>
  <c r="BH166"/>
  <c r="BG166"/>
  <c r="BF166"/>
  <c r="T166"/>
  <c r="R166"/>
  <c r="P166"/>
  <c r="BI160"/>
  <c r="BH160"/>
  <c r="BG160"/>
  <c r="BF160"/>
  <c r="T160"/>
  <c r="R160"/>
  <c r="P160"/>
  <c r="BI152"/>
  <c r="BH152"/>
  <c r="BG152"/>
  <c r="BF152"/>
  <c r="T152"/>
  <c r="R152"/>
  <c r="P152"/>
  <c r="J146"/>
  <c r="J145"/>
  <c r="F145"/>
  <c r="F143"/>
  <c r="E141"/>
  <c r="J92"/>
  <c r="J91"/>
  <c r="F91"/>
  <c r="F89"/>
  <c r="E87"/>
  <c r="J18"/>
  <c r="E18"/>
  <c r="F146"/>
  <c r="J17"/>
  <c r="J12"/>
  <c r="J89"/>
  <c r="E7"/>
  <c r="E139"/>
  <c i="5" r="J37"/>
  <c r="J36"/>
  <c i="1" r="AY98"/>
  <c i="5" r="J35"/>
  <c i="1" r="AX98"/>
  <c i="5" r="BI130"/>
  <c r="BH130"/>
  <c r="BG130"/>
  <c r="BF130"/>
  <c r="T130"/>
  <c r="T129"/>
  <c r="R130"/>
  <c r="R129"/>
  <c r="P130"/>
  <c r="P129"/>
  <c r="BI128"/>
  <c r="BH128"/>
  <c r="BG128"/>
  <c r="BF128"/>
  <c r="T128"/>
  <c r="T127"/>
  <c r="R128"/>
  <c r="R127"/>
  <c r="P128"/>
  <c r="P127"/>
  <c r="BI125"/>
  <c r="BH125"/>
  <c r="BG125"/>
  <c r="BF125"/>
  <c r="T125"/>
  <c r="R125"/>
  <c r="P125"/>
  <c r="BI123"/>
  <c r="BH123"/>
  <c r="BG123"/>
  <c r="BF123"/>
  <c r="T123"/>
  <c r="R123"/>
  <c r="P123"/>
  <c r="J117"/>
  <c r="J116"/>
  <c r="F116"/>
  <c r="F114"/>
  <c r="E112"/>
  <c r="J92"/>
  <c r="J91"/>
  <c r="F91"/>
  <c r="F89"/>
  <c r="E87"/>
  <c r="J18"/>
  <c r="E18"/>
  <c r="F92"/>
  <c r="J17"/>
  <c r="J12"/>
  <c r="J89"/>
  <c r="E7"/>
  <c r="E110"/>
  <c i="4" r="J37"/>
  <c r="J36"/>
  <c i="1" r="AY97"/>
  <c i="4" r="J35"/>
  <c i="1" r="AX97"/>
  <c i="4"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7"/>
  <c r="BH267"/>
  <c r="BG267"/>
  <c r="BF267"/>
  <c r="T267"/>
  <c r="T266"/>
  <c r="R267"/>
  <c r="R266"/>
  <c r="P267"/>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0"/>
  <c r="BH200"/>
  <c r="BG200"/>
  <c r="BF200"/>
  <c r="T200"/>
  <c r="R200"/>
  <c r="P200"/>
  <c r="BI192"/>
  <c r="BH192"/>
  <c r="BG192"/>
  <c r="BF192"/>
  <c r="T192"/>
  <c r="R192"/>
  <c r="P192"/>
  <c r="BI190"/>
  <c r="BH190"/>
  <c r="BG190"/>
  <c r="BF190"/>
  <c r="T190"/>
  <c r="R190"/>
  <c r="P190"/>
  <c r="BI182"/>
  <c r="BH182"/>
  <c r="BG182"/>
  <c r="BF182"/>
  <c r="T182"/>
  <c r="R182"/>
  <c r="P182"/>
  <c r="BI180"/>
  <c r="BH180"/>
  <c r="BG180"/>
  <c r="BF180"/>
  <c r="T180"/>
  <c r="R180"/>
  <c r="P180"/>
  <c r="BI177"/>
  <c r="BH177"/>
  <c r="BG177"/>
  <c r="BF177"/>
  <c r="T177"/>
  <c r="R177"/>
  <c r="P177"/>
  <c r="BI171"/>
  <c r="BH171"/>
  <c r="BG171"/>
  <c r="BF171"/>
  <c r="T171"/>
  <c r="R171"/>
  <c r="P171"/>
  <c r="BI169"/>
  <c r="BH169"/>
  <c r="BG169"/>
  <c r="BF169"/>
  <c r="T169"/>
  <c r="R169"/>
  <c r="P169"/>
  <c r="BI158"/>
  <c r="BH158"/>
  <c r="BG158"/>
  <c r="BF158"/>
  <c r="T158"/>
  <c r="R158"/>
  <c r="P158"/>
  <c r="BI155"/>
  <c r="BH155"/>
  <c r="BG155"/>
  <c r="BF155"/>
  <c r="T155"/>
  <c r="R155"/>
  <c r="P155"/>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4"/>
  <c r="J123"/>
  <c r="F123"/>
  <c r="F121"/>
  <c r="E119"/>
  <c r="J92"/>
  <c r="J91"/>
  <c r="F91"/>
  <c r="F89"/>
  <c r="E87"/>
  <c r="J18"/>
  <c r="E18"/>
  <c r="F124"/>
  <c r="J17"/>
  <c r="J12"/>
  <c r="J89"/>
  <c r="E7"/>
  <c r="E117"/>
  <c i="3" r="J37"/>
  <c r="J36"/>
  <c i="1" r="AY96"/>
  <c i="3" r="J35"/>
  <c i="1" r="AX96"/>
  <c i="3" r="BI293"/>
  <c r="BH293"/>
  <c r="BG293"/>
  <c r="BF293"/>
  <c r="T293"/>
  <c r="R293"/>
  <c r="P293"/>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8"/>
  <c r="BH278"/>
  <c r="BG278"/>
  <c r="BF278"/>
  <c r="T278"/>
  <c r="R278"/>
  <c r="P278"/>
  <c r="BI275"/>
  <c r="BH275"/>
  <c r="BG275"/>
  <c r="BF275"/>
  <c r="T275"/>
  <c r="T274"/>
  <c r="R275"/>
  <c r="R274"/>
  <c r="P275"/>
  <c r="P274"/>
  <c r="BI272"/>
  <c r="BH272"/>
  <c r="BG272"/>
  <c r="BF272"/>
  <c r="T272"/>
  <c r="R272"/>
  <c r="P272"/>
  <c r="BI271"/>
  <c r="BH271"/>
  <c r="BG271"/>
  <c r="BF271"/>
  <c r="T271"/>
  <c r="R271"/>
  <c r="P271"/>
  <c r="BI267"/>
  <c r="BH267"/>
  <c r="BG267"/>
  <c r="BF267"/>
  <c r="T267"/>
  <c r="R267"/>
  <c r="P267"/>
  <c r="BI265"/>
  <c r="BH265"/>
  <c r="BG265"/>
  <c r="BF265"/>
  <c r="T265"/>
  <c r="R265"/>
  <c r="P265"/>
  <c r="BI262"/>
  <c r="BH262"/>
  <c r="BG262"/>
  <c r="BF262"/>
  <c r="T262"/>
  <c r="R262"/>
  <c r="P262"/>
  <c r="BI260"/>
  <c r="BH260"/>
  <c r="BG260"/>
  <c r="BF260"/>
  <c r="T260"/>
  <c r="R260"/>
  <c r="P260"/>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5"/>
  <c r="BH245"/>
  <c r="BG245"/>
  <c r="BF245"/>
  <c r="T245"/>
  <c r="R245"/>
  <c r="P245"/>
  <c r="BI243"/>
  <c r="BH243"/>
  <c r="BG243"/>
  <c r="BF243"/>
  <c r="T243"/>
  <c r="R243"/>
  <c r="P243"/>
  <c r="BI242"/>
  <c r="BH242"/>
  <c r="BG242"/>
  <c r="BF242"/>
  <c r="T242"/>
  <c r="R242"/>
  <c r="P242"/>
  <c r="BI233"/>
  <c r="BH233"/>
  <c r="BG233"/>
  <c r="BF233"/>
  <c r="T233"/>
  <c r="R233"/>
  <c r="P233"/>
  <c r="BI231"/>
  <c r="BH231"/>
  <c r="BG231"/>
  <c r="BF231"/>
  <c r="T231"/>
  <c r="R231"/>
  <c r="P231"/>
  <c r="BI223"/>
  <c r="BH223"/>
  <c r="BG223"/>
  <c r="BF223"/>
  <c r="T223"/>
  <c r="R223"/>
  <c r="P223"/>
  <c r="BI217"/>
  <c r="BH217"/>
  <c r="BG217"/>
  <c r="BF217"/>
  <c r="T217"/>
  <c r="R217"/>
  <c r="P217"/>
  <c r="BI210"/>
  <c r="BH210"/>
  <c r="BG210"/>
  <c r="BF210"/>
  <c r="T210"/>
  <c r="R210"/>
  <c r="P210"/>
  <c r="BI208"/>
  <c r="BH208"/>
  <c r="BG208"/>
  <c r="BF208"/>
  <c r="T208"/>
  <c r="R208"/>
  <c r="P208"/>
  <c r="BI200"/>
  <c r="BH200"/>
  <c r="BG200"/>
  <c r="BF200"/>
  <c r="T200"/>
  <c r="R200"/>
  <c r="P200"/>
  <c r="BI193"/>
  <c r="BH193"/>
  <c r="BG193"/>
  <c r="BF193"/>
  <c r="T193"/>
  <c r="R193"/>
  <c r="P193"/>
  <c r="BI192"/>
  <c r="BH192"/>
  <c r="BG192"/>
  <c r="BF192"/>
  <c r="T192"/>
  <c r="R192"/>
  <c r="P192"/>
  <c r="BI185"/>
  <c r="BH185"/>
  <c r="BG185"/>
  <c r="BF185"/>
  <c r="T185"/>
  <c r="R185"/>
  <c r="P185"/>
  <c r="BI178"/>
  <c r="BH178"/>
  <c r="BG178"/>
  <c r="BF178"/>
  <c r="T178"/>
  <c r="R178"/>
  <c r="P178"/>
  <c r="BI169"/>
  <c r="BH169"/>
  <c r="BG169"/>
  <c r="BF169"/>
  <c r="T169"/>
  <c r="R169"/>
  <c r="P169"/>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8"/>
  <c r="BH158"/>
  <c r="BG158"/>
  <c r="BF158"/>
  <c r="T158"/>
  <c r="R158"/>
  <c r="P158"/>
  <c r="BI151"/>
  <c r="BH151"/>
  <c r="BG151"/>
  <c r="BF151"/>
  <c r="T151"/>
  <c r="R151"/>
  <c r="P151"/>
  <c r="BI142"/>
  <c r="BH142"/>
  <c r="BG142"/>
  <c r="BF142"/>
  <c r="T142"/>
  <c r="R142"/>
  <c r="P142"/>
  <c r="BI141"/>
  <c r="BH141"/>
  <c r="BG141"/>
  <c r="BF141"/>
  <c r="T141"/>
  <c r="R141"/>
  <c r="P141"/>
  <c r="BI140"/>
  <c r="BH140"/>
  <c r="BG140"/>
  <c r="BF140"/>
  <c r="T140"/>
  <c r="R140"/>
  <c r="P140"/>
  <c r="BI135"/>
  <c r="BH135"/>
  <c r="BG135"/>
  <c r="BF135"/>
  <c r="T135"/>
  <c r="R135"/>
  <c r="P135"/>
  <c r="BI130"/>
  <c r="BH130"/>
  <c r="BG130"/>
  <c r="BF130"/>
  <c r="T130"/>
  <c r="R130"/>
  <c r="P130"/>
  <c r="J124"/>
  <c r="J123"/>
  <c r="F123"/>
  <c r="F121"/>
  <c r="E119"/>
  <c r="J92"/>
  <c r="J91"/>
  <c r="F91"/>
  <c r="F89"/>
  <c r="E87"/>
  <c r="J18"/>
  <c r="E18"/>
  <c r="F124"/>
  <c r="J17"/>
  <c r="J12"/>
  <c r="J121"/>
  <c r="E7"/>
  <c r="E117"/>
  <c i="2" r="J37"/>
  <c r="J36"/>
  <c i="1" r="AY95"/>
  <c i="2" r="J35"/>
  <c i="1" r="AX95"/>
  <c i="2" r="BI201"/>
  <c r="BH201"/>
  <c r="BG201"/>
  <c r="BF201"/>
  <c r="T201"/>
  <c r="T200"/>
  <c r="T199"/>
  <c r="R201"/>
  <c r="R200"/>
  <c r="R199"/>
  <c r="P201"/>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4"/>
  <c r="BH184"/>
  <c r="BG184"/>
  <c r="BF184"/>
  <c r="T184"/>
  <c r="R184"/>
  <c r="P184"/>
  <c r="BI182"/>
  <c r="BH182"/>
  <c r="BG182"/>
  <c r="BF182"/>
  <c r="T182"/>
  <c r="R182"/>
  <c r="P182"/>
  <c r="BI181"/>
  <c r="BH181"/>
  <c r="BG181"/>
  <c r="BF181"/>
  <c r="T181"/>
  <c r="R181"/>
  <c r="P181"/>
  <c r="BI180"/>
  <c r="BH180"/>
  <c r="BG180"/>
  <c r="BF180"/>
  <c r="T180"/>
  <c r="R180"/>
  <c r="P180"/>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T163"/>
  <c r="R164"/>
  <c r="R163"/>
  <c r="P164"/>
  <c r="P163"/>
  <c r="BI161"/>
  <c r="BH161"/>
  <c r="BG161"/>
  <c r="BF161"/>
  <c r="T161"/>
  <c r="R161"/>
  <c r="P161"/>
  <c r="BI160"/>
  <c r="BH160"/>
  <c r="BG160"/>
  <c r="BF160"/>
  <c r="T160"/>
  <c r="R160"/>
  <c r="P160"/>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6"/>
  <c r="BH136"/>
  <c r="BG136"/>
  <c r="BF136"/>
  <c r="T136"/>
  <c r="R136"/>
  <c r="P136"/>
  <c r="BI134"/>
  <c r="BH134"/>
  <c r="BG134"/>
  <c r="BF134"/>
  <c r="T134"/>
  <c r="R134"/>
  <c r="P134"/>
  <c r="BI130"/>
  <c r="BH130"/>
  <c r="BG130"/>
  <c r="BF130"/>
  <c r="T130"/>
  <c r="R130"/>
  <c r="P130"/>
  <c r="BI128"/>
  <c r="BH128"/>
  <c r="BG128"/>
  <c r="BF128"/>
  <c r="T128"/>
  <c r="R128"/>
  <c r="P128"/>
  <c r="J122"/>
  <c r="J121"/>
  <c r="F121"/>
  <c r="F119"/>
  <c r="E117"/>
  <c r="J92"/>
  <c r="J91"/>
  <c r="F91"/>
  <c r="F89"/>
  <c r="E87"/>
  <c r="J18"/>
  <c r="E18"/>
  <c r="F92"/>
  <c r="J17"/>
  <c r="J12"/>
  <c r="J89"/>
  <c r="E7"/>
  <c r="E115"/>
  <c i="1" r="L90"/>
  <c r="AM90"/>
  <c r="AM89"/>
  <c r="L89"/>
  <c r="AM87"/>
  <c r="L87"/>
  <c r="L85"/>
  <c r="L84"/>
  <c i="2" r="BK189"/>
  <c r="J157"/>
  <c r="J148"/>
  <c r="J195"/>
  <c r="J181"/>
  <c r="J166"/>
  <c r="BK128"/>
  <c r="J193"/>
  <c r="BK184"/>
  <c r="BK150"/>
  <c r="BK143"/>
  <c r="J128"/>
  <c r="J198"/>
  <c r="J184"/>
  <c r="J180"/>
  <c r="J170"/>
  <c r="BK157"/>
  <c r="J149"/>
  <c r="J140"/>
  <c i="3" r="BK282"/>
  <c r="BK249"/>
  <c r="J217"/>
  <c r="J185"/>
  <c r="BK142"/>
  <c r="BK286"/>
  <c r="BK281"/>
  <c r="J272"/>
  <c r="J255"/>
  <c r="BK231"/>
  <c r="BK169"/>
  <c r="BK161"/>
  <c r="J293"/>
  <c r="BK284"/>
  <c r="BK280"/>
  <c r="BK260"/>
  <c r="J246"/>
  <c r="BK233"/>
  <c r="J200"/>
  <c r="J162"/>
  <c r="J135"/>
  <c r="J287"/>
  <c r="BK253"/>
  <c r="J242"/>
  <c r="BK178"/>
  <c i="4" r="BK277"/>
  <c r="BK262"/>
  <c r="J254"/>
  <c r="J246"/>
  <c r="BK242"/>
  <c r="J236"/>
  <c r="BK228"/>
  <c r="J219"/>
  <c r="J208"/>
  <c r="BK180"/>
  <c r="BK133"/>
  <c r="BK271"/>
  <c r="J258"/>
  <c r="BK249"/>
  <c r="BK238"/>
  <c r="J231"/>
  <c r="J206"/>
  <c r="BK169"/>
  <c r="BK278"/>
  <c r="BK274"/>
  <c r="BK264"/>
  <c r="J249"/>
  <c r="J242"/>
  <c r="BK219"/>
  <c r="J192"/>
  <c r="BK136"/>
  <c r="J271"/>
  <c r="J255"/>
  <c r="BK250"/>
  <c r="BK241"/>
  <c r="BK226"/>
  <c r="BK206"/>
  <c r="BK182"/>
  <c i="5" r="J128"/>
  <c r="J130"/>
  <c i="6" r="BK2846"/>
  <c r="BK2817"/>
  <c r="BK2809"/>
  <c r="BK2771"/>
  <c r="J2746"/>
  <c r="BK2710"/>
  <c r="J2684"/>
  <c r="BK2671"/>
  <c r="BK2637"/>
  <c r="BK2620"/>
  <c r="BK2603"/>
  <c r="BK2591"/>
  <c r="BK2582"/>
  <c r="J2575"/>
  <c r="BK2571"/>
  <c r="BK2551"/>
  <c r="J2511"/>
  <c r="BK2499"/>
  <c r="J2496"/>
  <c r="J2475"/>
  <c r="J2435"/>
  <c r="BK2429"/>
  <c r="J2423"/>
  <c r="BK2400"/>
  <c r="BK2388"/>
  <c r="BK2376"/>
  <c r="BK2341"/>
  <c r="BK2303"/>
  <c r="BK2269"/>
  <c r="BK2262"/>
  <c r="J2243"/>
  <c r="J2199"/>
  <c r="BK2169"/>
  <c r="BK2157"/>
  <c r="BK2116"/>
  <c r="J2071"/>
  <c r="BK2040"/>
  <c r="BK1992"/>
  <c r="BK1944"/>
  <c r="BK1936"/>
  <c r="BK1924"/>
  <c r="BK1916"/>
  <c r="J1892"/>
  <c r="J1850"/>
  <c r="J1843"/>
  <c r="J1821"/>
  <c r="BK1792"/>
  <c r="J1755"/>
  <c r="J1741"/>
  <c r="J1723"/>
  <c r="J1712"/>
  <c r="J1688"/>
  <c r="J1669"/>
  <c r="BK1647"/>
  <c r="J1630"/>
  <c r="BK1617"/>
  <c r="BK1604"/>
  <c r="BK1592"/>
  <c r="BK1575"/>
  <c r="BK1553"/>
  <c r="J1531"/>
  <c r="J1519"/>
  <c r="BK1501"/>
  <c r="BK1489"/>
  <c r="J1458"/>
  <c r="BK1384"/>
  <c r="BK1338"/>
  <c r="J1283"/>
  <c r="BK1239"/>
  <c r="J1217"/>
  <c r="BK1094"/>
  <c r="J1049"/>
  <c r="BK1033"/>
  <c r="BK1016"/>
  <c r="BK1008"/>
  <c r="J997"/>
  <c r="J982"/>
  <c r="BK960"/>
  <c r="J932"/>
  <c r="BK920"/>
  <c r="BK846"/>
  <c r="BK754"/>
  <c r="J737"/>
  <c r="BK632"/>
  <c r="J595"/>
  <c r="BK533"/>
  <c r="J501"/>
  <c r="BK459"/>
  <c r="BK417"/>
  <c r="BK374"/>
  <c r="BK316"/>
  <c r="BK237"/>
  <c r="BK225"/>
  <c r="BK190"/>
  <c r="BK180"/>
  <c r="J160"/>
  <c r="J2842"/>
  <c r="J2819"/>
  <c r="J2806"/>
  <c r="BK2762"/>
  <c r="BK2701"/>
  <c r="BK2684"/>
  <c r="J2649"/>
  <c r="BK2635"/>
  <c r="J2626"/>
  <c r="J2616"/>
  <c r="J2584"/>
  <c r="J2573"/>
  <c r="BK2552"/>
  <c r="J2536"/>
  <c r="J2514"/>
  <c r="BK2487"/>
  <c r="J2441"/>
  <c r="J2433"/>
  <c r="J2420"/>
  <c r="J2414"/>
  <c r="J2396"/>
  <c r="BK2374"/>
  <c r="J2364"/>
  <c r="J2321"/>
  <c r="J2299"/>
  <c r="BK2291"/>
  <c r="BK2280"/>
  <c r="BK2276"/>
  <c r="J2266"/>
  <c r="J2259"/>
  <c r="BK2245"/>
  <c r="BK2238"/>
  <c r="J2173"/>
  <c r="J2122"/>
  <c r="J2041"/>
  <c r="BK2000"/>
  <c r="J1942"/>
  <c r="BK1922"/>
  <c r="BK1908"/>
  <c r="J1898"/>
  <c r="J1876"/>
  <c r="BK1864"/>
  <c r="BK1854"/>
  <c r="J1846"/>
  <c r="BK1802"/>
  <c r="J1781"/>
  <c r="J1754"/>
  <c r="BK1746"/>
  <c r="J1722"/>
  <c r="BK1705"/>
  <c r="J1675"/>
  <c r="BK1667"/>
  <c r="BK1650"/>
  <c r="BK1635"/>
  <c r="J1619"/>
  <c r="J1604"/>
  <c r="J1592"/>
  <c r="BK1573"/>
  <c r="J1556"/>
  <c r="J1528"/>
  <c r="BK1515"/>
  <c r="BK1503"/>
  <c r="J1496"/>
  <c r="J1475"/>
  <c r="BK1390"/>
  <c r="J1338"/>
  <c r="BK1272"/>
  <c r="J1229"/>
  <c r="BK1210"/>
  <c r="BK1038"/>
  <c r="J1036"/>
  <c r="BK1032"/>
  <c r="J1022"/>
  <c r="BK1014"/>
  <c r="BK1010"/>
  <c r="J1002"/>
  <c r="BK994"/>
  <c r="BK991"/>
  <c r="BK975"/>
  <c r="J948"/>
  <c r="BK932"/>
  <c r="BK881"/>
  <c r="J759"/>
  <c r="BK743"/>
  <c r="BK623"/>
  <c r="J606"/>
  <c r="J573"/>
  <c r="BK501"/>
  <c r="BK469"/>
  <c r="BK460"/>
  <c r="J424"/>
  <c r="J321"/>
  <c r="J237"/>
  <c r="J225"/>
  <c r="BK206"/>
  <c r="J190"/>
  <c r="J183"/>
  <c r="BK152"/>
  <c r="BK2825"/>
  <c r="J2808"/>
  <c r="J2753"/>
  <c r="BK2719"/>
  <c r="J2698"/>
  <c r="BK2649"/>
  <c r="J2603"/>
  <c r="BK2588"/>
  <c r="J2579"/>
  <c r="BK2568"/>
  <c r="J2551"/>
  <c r="BK2509"/>
  <c r="J2497"/>
  <c r="J2492"/>
  <c r="J2451"/>
  <c r="BK2435"/>
  <c r="J2432"/>
  <c r="BK2419"/>
  <c r="J2409"/>
  <c r="BK2396"/>
  <c r="J2388"/>
  <c r="J2376"/>
  <c r="BK2345"/>
  <c r="BK2293"/>
  <c r="J2274"/>
  <c r="BK2257"/>
  <c r="J2238"/>
  <c r="J2194"/>
  <c r="J2172"/>
  <c r="BK2140"/>
  <c r="J2101"/>
  <c r="BK2015"/>
  <c r="J1993"/>
  <c r="J1934"/>
  <c r="J1916"/>
  <c r="J1904"/>
  <c r="J1890"/>
  <c r="J1880"/>
  <c r="J1870"/>
  <c r="BK1858"/>
  <c r="J1833"/>
  <c r="BK3287"/>
  <c r="BK3247"/>
  <c r="J3199"/>
  <c r="BK3174"/>
  <c r="BK3151"/>
  <c r="BK3123"/>
  <c r="BK3085"/>
  <c r="BK3075"/>
  <c r="BK3062"/>
  <c r="J3042"/>
  <c r="J3015"/>
  <c r="J2993"/>
  <c r="BK2959"/>
  <c r="BK2913"/>
  <c r="BK2898"/>
  <c r="BK2891"/>
  <c r="J2881"/>
  <c r="J2875"/>
  <c r="J2858"/>
  <c r="BK2848"/>
  <c r="J2833"/>
  <c r="J2817"/>
  <c r="BK2804"/>
  <c r="J2781"/>
  <c r="BK2727"/>
  <c r="J2700"/>
  <c r="J2647"/>
  <c r="BK2623"/>
  <c r="J2617"/>
  <c r="BK2589"/>
  <c r="BK2583"/>
  <c r="BK2577"/>
  <c r="J2571"/>
  <c r="J2547"/>
  <c r="BK2514"/>
  <c r="BK2502"/>
  <c r="BK2492"/>
  <c r="BK2451"/>
  <c r="BK2431"/>
  <c r="BK2426"/>
  <c r="J2415"/>
  <c r="BK2384"/>
  <c r="J2341"/>
  <c r="J2305"/>
  <c r="J2298"/>
  <c r="J2276"/>
  <c r="J2269"/>
  <c r="J2265"/>
  <c r="BK2260"/>
  <c r="J2256"/>
  <c r="J2251"/>
  <c r="BK2242"/>
  <c r="J2232"/>
  <c r="BK2199"/>
  <c r="BK2180"/>
  <c r="J2169"/>
  <c r="J2156"/>
  <c r="J2092"/>
  <c r="BK1993"/>
  <c r="J1938"/>
  <c r="BK1918"/>
  <c r="BK1886"/>
  <c r="J1864"/>
  <c r="BK1843"/>
  <c r="J1812"/>
  <c r="BK1770"/>
  <c r="BK1741"/>
  <c r="J1720"/>
  <c r="J1704"/>
  <c r="BK1688"/>
  <c r="J1667"/>
  <c r="BK1643"/>
  <c r="J1628"/>
  <c r="BK1614"/>
  <c r="BK1600"/>
  <c r="BK1586"/>
  <c r="BK1528"/>
  <c r="BK1513"/>
  <c r="J1505"/>
  <c r="BK1496"/>
  <c r="J1477"/>
  <c r="BK1396"/>
  <c r="BK1344"/>
  <c r="BK1306"/>
  <c r="BK1266"/>
  <c r="J1221"/>
  <c r="BK1197"/>
  <c r="BK1049"/>
  <c r="J1034"/>
  <c r="BK1022"/>
  <c r="J1013"/>
  <c r="J1004"/>
  <c r="BK982"/>
  <c r="J960"/>
  <c r="BK923"/>
  <c r="J881"/>
  <c r="BK763"/>
  <c r="BK737"/>
  <c r="BK595"/>
  <c r="J531"/>
  <c r="BK473"/>
  <c r="J459"/>
  <c r="J429"/>
  <c r="J374"/>
  <c r="BK311"/>
  <c r="BK242"/>
  <c r="J204"/>
  <c r="BK172"/>
  <c i="7" r="BK412"/>
  <c r="BK405"/>
  <c r="J393"/>
  <c r="BK382"/>
  <c r="BK375"/>
  <c r="BK370"/>
  <c r="BK365"/>
  <c r="BK359"/>
  <c r="J345"/>
  <c r="BK342"/>
  <c r="J330"/>
  <c r="BK322"/>
  <c r="BK315"/>
  <c r="J310"/>
  <c r="BK304"/>
  <c r="BK294"/>
  <c r="J289"/>
  <c r="J276"/>
  <c r="BK272"/>
  <c r="J266"/>
  <c r="J256"/>
  <c r="J244"/>
  <c r="J237"/>
  <c r="J231"/>
  <c r="BK223"/>
  <c r="BK211"/>
  <c r="BK206"/>
  <c r="J200"/>
  <c r="BK193"/>
  <c r="J175"/>
  <c r="J166"/>
  <c r="BK158"/>
  <c r="BK146"/>
  <c r="BK142"/>
  <c r="J412"/>
  <c r="BK407"/>
  <c r="J397"/>
  <c r="J392"/>
  <c r="BK371"/>
  <c r="J362"/>
  <c r="BK354"/>
  <c r="BK346"/>
  <c r="J342"/>
  <c r="J333"/>
  <c r="J318"/>
  <c r="BK308"/>
  <c r="J292"/>
  <c r="BK281"/>
  <c r="BK268"/>
  <c r="J260"/>
  <c r="J249"/>
  <c r="BK239"/>
  <c r="BK226"/>
  <c r="J217"/>
  <c r="J214"/>
  <c r="BK207"/>
  <c r="J194"/>
  <c r="J188"/>
  <c r="BK183"/>
  <c r="J178"/>
  <c r="J172"/>
  <c r="J160"/>
  <c r="J144"/>
  <c r="BK136"/>
  <c r="J398"/>
  <c r="J383"/>
  <c r="BK380"/>
  <c r="BK376"/>
  <c r="BK372"/>
  <c r="J367"/>
  <c r="BK356"/>
  <c r="BK348"/>
  <c r="BK338"/>
  <c r="BK327"/>
  <c r="J323"/>
  <c r="BK320"/>
  <c r="BK312"/>
  <c r="J303"/>
  <c r="J296"/>
  <c r="BK288"/>
  <c r="J283"/>
  <c r="J278"/>
  <c r="J270"/>
  <c r="BK262"/>
  <c r="BK255"/>
  <c r="BK249"/>
  <c r="J243"/>
  <c r="BK231"/>
  <c r="BK222"/>
  <c r="BK213"/>
  <c r="J201"/>
  <c r="BK194"/>
  <c r="J185"/>
  <c r="J176"/>
  <c r="J163"/>
  <c r="BK156"/>
  <c r="J152"/>
  <c r="J147"/>
  <c r="BK138"/>
  <c r="J405"/>
  <c r="BK397"/>
  <c r="BK392"/>
  <c r="BK386"/>
  <c r="J376"/>
  <c r="BK367"/>
  <c r="BK352"/>
  <c r="J346"/>
  <c r="J336"/>
  <c r="J325"/>
  <c r="BK313"/>
  <c r="BK301"/>
  <c r="BK299"/>
  <c r="BK291"/>
  <c r="J285"/>
  <c r="BK276"/>
  <c r="J265"/>
  <c r="J253"/>
  <c r="BK247"/>
  <c r="BK243"/>
  <c r="BK235"/>
  <c r="J232"/>
  <c r="J223"/>
  <c r="BK219"/>
  <c r="J205"/>
  <c r="J193"/>
  <c r="J182"/>
  <c r="J173"/>
  <c r="J162"/>
  <c r="J150"/>
  <c r="J146"/>
  <c r="BK140"/>
  <c i="8" r="BK285"/>
  <c r="J278"/>
  <c r="BK275"/>
  <c r="BK261"/>
  <c r="BK256"/>
  <c r="J248"/>
  <c r="BK241"/>
  <c r="J232"/>
  <c r="J221"/>
  <c r="J211"/>
  <c r="BK207"/>
  <c r="BK194"/>
  <c r="BK190"/>
  <c r="BK183"/>
  <c r="BK178"/>
  <c r="BK174"/>
  <c r="J168"/>
  <c r="J153"/>
  <c r="BK138"/>
  <c r="J131"/>
  <c r="J291"/>
  <c r="J285"/>
  <c r="J276"/>
  <c r="BK262"/>
  <c r="BK250"/>
  <c r="BK240"/>
  <c r="J226"/>
  <c r="BK218"/>
  <c r="J212"/>
  <c r="BK206"/>
  <c r="BK201"/>
  <c r="J187"/>
  <c r="BK182"/>
  <c r="J178"/>
  <c r="BK168"/>
  <c r="J157"/>
  <c r="BK131"/>
  <c r="J275"/>
  <c r="BK265"/>
  <c r="J252"/>
  <c r="BK245"/>
  <c r="J239"/>
  <c r="BK236"/>
  <c r="BK225"/>
  <c r="BK216"/>
  <c r="BK211"/>
  <c r="J199"/>
  <c r="BK191"/>
  <c r="J169"/>
  <c r="BK154"/>
  <c r="J151"/>
  <c r="BK291"/>
  <c r="BK280"/>
  <c r="J272"/>
  <c r="BK264"/>
  <c r="J257"/>
  <c r="BK252"/>
  <c r="J245"/>
  <c r="BK235"/>
  <c r="J228"/>
  <c r="J214"/>
  <c r="BK205"/>
  <c r="J201"/>
  <c r="BK193"/>
  <c r="BK173"/>
  <c r="BK164"/>
  <c r="J158"/>
  <c r="J139"/>
  <c r="J138"/>
  <c r="BK135"/>
  <c r="J133"/>
  <c r="J129"/>
  <c i="9" r="J227"/>
  <c r="BK225"/>
  <c r="J224"/>
  <c r="J222"/>
  <c r="BK220"/>
  <c r="J219"/>
  <c r="J213"/>
  <c r="BK211"/>
  <c r="BK209"/>
  <c r="BK202"/>
  <c r="J193"/>
  <c r="J190"/>
  <c r="J188"/>
  <c r="BK184"/>
  <c r="BK174"/>
  <c r="BK161"/>
  <c r="J156"/>
  <c r="BK149"/>
  <c r="J144"/>
  <c r="J228"/>
  <c r="BK222"/>
  <c r="J214"/>
  <c r="BK207"/>
  <c r="BK194"/>
  <c r="BK188"/>
  <c r="BK183"/>
  <c r="BK177"/>
  <c r="J171"/>
  <c r="BK167"/>
  <c r="J163"/>
  <c r="J155"/>
  <c r="J146"/>
  <c r="BK130"/>
  <c r="BK226"/>
  <c r="J220"/>
  <c r="J202"/>
  <c r="BK199"/>
  <c r="J187"/>
  <c r="J177"/>
  <c r="J169"/>
  <c r="BK141"/>
  <c r="J133"/>
  <c r="J129"/>
  <c r="J210"/>
  <c r="BK196"/>
  <c r="BK176"/>
  <c r="J168"/>
  <c r="J161"/>
  <c r="J143"/>
  <c r="BK133"/>
  <c i="10" r="BK232"/>
  <c r="J224"/>
  <c r="BK217"/>
  <c r="J209"/>
  <c r="J198"/>
  <c r="BK188"/>
  <c r="J184"/>
  <c r="J166"/>
  <c r="BK160"/>
  <c r="J156"/>
  <c r="BK149"/>
  <c r="J145"/>
  <c r="J140"/>
  <c r="BK238"/>
  <c r="J227"/>
  <c r="BK207"/>
  <c r="BK196"/>
  <c r="J188"/>
  <c r="BK180"/>
  <c r="BK175"/>
  <c r="BK170"/>
  <c r="J162"/>
  <c r="J147"/>
  <c r="BK140"/>
  <c r="BK133"/>
  <c r="BK230"/>
  <c r="BK215"/>
  <c r="BK208"/>
  <c r="BK201"/>
  <c r="BK195"/>
  <c r="J182"/>
  <c r="J180"/>
  <c r="BK173"/>
  <c r="BK167"/>
  <c r="BK144"/>
  <c r="J135"/>
  <c r="J241"/>
  <c r="J236"/>
  <c r="BK227"/>
  <c r="J217"/>
  <c r="J210"/>
  <c r="BK204"/>
  <c r="J195"/>
  <c r="BK190"/>
  <c r="BK172"/>
  <c r="BK166"/>
  <c r="J158"/>
  <c r="BK154"/>
  <c r="BK145"/>
  <c r="J138"/>
  <c i="11" r="BK455"/>
  <c r="BK444"/>
  <c r="BK440"/>
  <c r="J435"/>
  <c r="BK431"/>
  <c r="J426"/>
  <c r="J411"/>
  <c r="J398"/>
  <c r="J387"/>
  <c r="BK372"/>
  <c r="J366"/>
  <c r="BK351"/>
  <c r="BK342"/>
  <c r="BK340"/>
  <c r="J302"/>
  <c r="J290"/>
  <c r="BK284"/>
  <c r="BK265"/>
  <c r="BK260"/>
  <c r="BK255"/>
  <c r="BK249"/>
  <c r="BK238"/>
  <c r="J231"/>
  <c r="BK223"/>
  <c r="J216"/>
  <c r="J209"/>
  <c r="J197"/>
  <c r="BK184"/>
  <c r="J176"/>
  <c r="BK167"/>
  <c r="BK146"/>
  <c r="J142"/>
  <c r="BK137"/>
  <c r="BK463"/>
  <c r="J459"/>
  <c r="J451"/>
  <c r="J446"/>
  <c r="BK434"/>
  <c r="J429"/>
  <c r="J420"/>
  <c r="BK415"/>
  <c r="J400"/>
  <c r="BK388"/>
  <c r="J367"/>
  <c r="BK364"/>
  <c r="BK361"/>
  <c r="BK346"/>
  <c r="BK336"/>
  <c r="J322"/>
  <c r="BK306"/>
  <c r="BK302"/>
  <c r="BK280"/>
  <c r="J260"/>
  <c r="J253"/>
  <c r="J244"/>
  <c r="J229"/>
  <c r="J223"/>
  <c r="BK213"/>
  <c r="J196"/>
  <c r="BK182"/>
  <c r="BK158"/>
  <c r="BK151"/>
  <c r="BK142"/>
  <c r="BK471"/>
  <c r="BK470"/>
  <c r="BK459"/>
  <c r="J454"/>
  <c r="J448"/>
  <c r="BK439"/>
  <c r="J430"/>
  <c r="BK426"/>
  <c r="BK419"/>
  <c r="J410"/>
  <c r="J403"/>
  <c r="J397"/>
  <c r="BK391"/>
  <c r="BK381"/>
  <c r="BK378"/>
  <c r="BK369"/>
  <c r="J364"/>
  <c r="J350"/>
  <c r="BK343"/>
  <c r="BK328"/>
  <c r="BK316"/>
  <c r="BK300"/>
  <c r="BK276"/>
  <c r="J263"/>
  <c r="BK251"/>
  <c r="J243"/>
  <c r="BK235"/>
  <c r="BK229"/>
  <c r="J220"/>
  <c r="BK205"/>
  <c r="BK190"/>
  <c r="BK166"/>
  <c r="J154"/>
  <c r="J149"/>
  <c r="J133"/>
  <c r="BK124"/>
  <c r="J461"/>
  <c r="BK451"/>
  <c r="BK441"/>
  <c r="J437"/>
  <c r="J427"/>
  <c r="BK409"/>
  <c r="J394"/>
  <c r="BK383"/>
  <c r="BK375"/>
  <c r="J361"/>
  <c r="BK359"/>
  <c r="J353"/>
  <c r="J343"/>
  <c r="J316"/>
  <c r="J308"/>
  <c r="BK288"/>
  <c r="J284"/>
  <c r="BK278"/>
  <c r="BK267"/>
  <c r="BK259"/>
  <c r="BK253"/>
  <c r="J245"/>
  <c r="J241"/>
  <c r="J235"/>
  <c r="J227"/>
  <c r="J218"/>
  <c r="J212"/>
  <c r="J206"/>
  <c r="BK197"/>
  <c r="BK191"/>
  <c r="BK185"/>
  <c r="J174"/>
  <c r="J170"/>
  <c r="J164"/>
  <c r="J158"/>
  <c r="J148"/>
  <c r="J143"/>
  <c r="BK131"/>
  <c i="12" r="BK178"/>
  <c r="BK167"/>
  <c r="J159"/>
  <c r="J152"/>
  <c r="BK143"/>
  <c r="BK130"/>
  <c r="BK122"/>
  <c r="BK169"/>
  <c r="BK162"/>
  <c r="BK157"/>
  <c r="BK150"/>
  <c r="BK146"/>
  <c r="BK134"/>
  <c r="BK125"/>
  <c r="BK176"/>
  <c r="J167"/>
  <c r="J162"/>
  <c r="BK155"/>
  <c r="J146"/>
  <c r="J136"/>
  <c r="BK128"/>
  <c r="J123"/>
  <c r="J172"/>
  <c r="BK165"/>
  <c r="J150"/>
  <c r="J143"/>
  <c r="J133"/>
  <c r="BK127"/>
  <c i="13" r="J242"/>
  <c r="J233"/>
  <c r="BK231"/>
  <c r="J213"/>
  <c r="BK201"/>
  <c r="J192"/>
  <c r="J177"/>
  <c r="J172"/>
  <c r="J164"/>
  <c r="BK141"/>
  <c r="J137"/>
  <c r="J131"/>
  <c r="J126"/>
  <c r="J244"/>
  <c r="BK242"/>
  <c r="J230"/>
  <c r="BK221"/>
  <c r="BK216"/>
  <c r="BK210"/>
  <c r="BK202"/>
  <c r="BK194"/>
  <c r="BK190"/>
  <c r="J181"/>
  <c r="BK170"/>
  <c r="BK156"/>
  <c r="J150"/>
  <c r="J147"/>
  <c r="J143"/>
  <c r="J142"/>
  <c r="J246"/>
  <c r="J214"/>
  <c r="BK204"/>
  <c r="BK199"/>
  <c r="BK188"/>
  <c r="J185"/>
  <c r="J173"/>
  <c r="J168"/>
  <c r="BK163"/>
  <c r="J160"/>
  <c r="BK158"/>
  <c r="J151"/>
  <c r="BK144"/>
  <c r="BK136"/>
  <c r="J133"/>
  <c r="J251"/>
  <c r="BK249"/>
  <c r="J245"/>
  <c r="J243"/>
  <c r="J227"/>
  <c r="J225"/>
  <c r="BK212"/>
  <c r="BK198"/>
  <c r="J190"/>
  <c r="BK177"/>
  <c r="BK166"/>
  <c r="J161"/>
  <c r="J155"/>
  <c r="J141"/>
  <c r="J136"/>
  <c r="J127"/>
  <c i="14" r="BK204"/>
  <c r="BK182"/>
  <c r="BK168"/>
  <c r="BK159"/>
  <c r="BK149"/>
  <c r="BK145"/>
  <c r="J129"/>
  <c r="BK180"/>
  <c r="BK177"/>
  <c r="BK151"/>
  <c r="BK196"/>
  <c r="J181"/>
  <c r="J164"/>
  <c r="J145"/>
  <c r="BK206"/>
  <c r="BK193"/>
  <c r="BK170"/>
  <c r="J159"/>
  <c r="J149"/>
  <c i="15" r="J134"/>
  <c r="J129"/>
  <c r="J126"/>
  <c r="J140"/>
  <c r="BK128"/>
  <c i="2" r="BK172"/>
  <c r="J150"/>
  <c r="BK136"/>
  <c r="J189"/>
  <c r="BK176"/>
  <c r="J152"/>
  <c r="J130"/>
  <c r="BK195"/>
  <c r="J164"/>
  <c r="BK159"/>
  <c r="BK144"/>
  <c r="BK134"/>
  <c r="BK193"/>
  <c r="J182"/>
  <c r="J176"/>
  <c r="BK166"/>
  <c r="J160"/>
  <c r="BK154"/>
  <c r="BK146"/>
  <c r="BK130"/>
  <c i="3" r="J278"/>
  <c r="J223"/>
  <c r="J192"/>
  <c r="BK162"/>
  <c r="BK135"/>
  <c r="J284"/>
  <c r="BK267"/>
  <c r="J249"/>
  <c r="J193"/>
  <c r="BK165"/>
  <c r="BK158"/>
  <c r="J289"/>
  <c r="J281"/>
  <c r="BK265"/>
  <c r="BK255"/>
  <c r="BK243"/>
  <c r="BK217"/>
  <c r="BK193"/>
  <c r="J161"/>
  <c r="BK130"/>
  <c r="BK275"/>
  <c r="J251"/>
  <c r="BK210"/>
  <c r="J158"/>
  <c i="4" r="J275"/>
  <c r="J261"/>
  <c r="BK253"/>
  <c r="J244"/>
  <c r="J239"/>
  <c r="J234"/>
  <c r="J226"/>
  <c r="J217"/>
  <c r="J213"/>
  <c r="BK200"/>
  <c r="BK155"/>
  <c r="J130"/>
  <c r="BK265"/>
  <c r="BK254"/>
  <c r="BK248"/>
  <c r="J237"/>
  <c r="BK234"/>
  <c r="J224"/>
  <c r="J177"/>
  <c r="J132"/>
  <c r="BK275"/>
  <c r="BK267"/>
  <c r="BK258"/>
  <c r="BK246"/>
  <c r="BK233"/>
  <c r="BK217"/>
  <c r="J190"/>
  <c r="BK135"/>
  <c r="J267"/>
  <c r="BK256"/>
  <c r="J251"/>
  <c r="BK237"/>
  <c r="BK224"/>
  <c r="J211"/>
  <c r="J200"/>
  <c r="J158"/>
  <c i="5" r="BK128"/>
  <c r="J125"/>
  <c i="6" r="J2848"/>
  <c r="BK2827"/>
  <c r="BK2811"/>
  <c r="BK2753"/>
  <c r="BK2713"/>
  <c r="BK2687"/>
  <c r="J2666"/>
  <c r="BK2630"/>
  <c r="J2619"/>
  <c r="J2600"/>
  <c r="BK2586"/>
  <c r="BK2581"/>
  <c r="BK2573"/>
  <c r="J2568"/>
  <c r="BK2553"/>
  <c r="BK2540"/>
  <c r="J2509"/>
  <c r="J2498"/>
  <c r="BK2494"/>
  <c r="J2440"/>
  <c r="BK2432"/>
  <c r="BK2428"/>
  <c r="J2422"/>
  <c r="J2398"/>
  <c r="J2378"/>
  <c r="BK2368"/>
  <c r="BK2321"/>
  <c r="BK2289"/>
  <c r="BK2267"/>
  <c r="BK2251"/>
  <c r="BK2232"/>
  <c r="J2180"/>
  <c r="BK2160"/>
  <c r="BK2143"/>
  <c r="BK2122"/>
  <c r="BK2092"/>
  <c r="J2054"/>
  <c r="J2015"/>
  <c r="BK1949"/>
  <c r="BK1940"/>
  <c r="J1926"/>
  <c r="J1920"/>
  <c r="BK1896"/>
  <c r="BK1880"/>
  <c r="BK1833"/>
  <c r="BK1812"/>
  <c r="BK1776"/>
  <c r="BK1754"/>
  <c r="BK1734"/>
  <c r="BK1722"/>
  <c r="J1705"/>
  <c r="BK1684"/>
  <c r="J1665"/>
  <c r="J1643"/>
  <c r="BK1628"/>
  <c r="BK1616"/>
  <c r="J1602"/>
  <c r="J1586"/>
  <c r="J1558"/>
  <c r="J1539"/>
  <c r="J1521"/>
  <c r="BK1511"/>
  <c r="J1498"/>
  <c r="BK1483"/>
  <c r="BK1445"/>
  <c r="BK1331"/>
  <c r="BK1269"/>
  <c r="J1262"/>
  <c r="BK1221"/>
  <c r="BK1080"/>
  <c r="BK1042"/>
  <c r="J1031"/>
  <c r="BK1013"/>
  <c r="BK1002"/>
  <c r="BK992"/>
  <c r="J976"/>
  <c r="BK936"/>
  <c r="J929"/>
  <c r="BK914"/>
  <c r="BK815"/>
  <c r="J749"/>
  <c r="BK694"/>
  <c r="BK616"/>
  <c r="BK573"/>
  <c r="BK519"/>
  <c r="BK464"/>
  <c r="BK424"/>
  <c r="BK369"/>
  <c r="J311"/>
  <c r="BK232"/>
  <c r="BK219"/>
  <c r="BK198"/>
  <c r="J181"/>
  <c r="J166"/>
  <c r="J2843"/>
  <c r="J2822"/>
  <c r="J2792"/>
  <c r="BK2728"/>
  <c r="BK2692"/>
  <c r="BK2663"/>
  <c r="BK2639"/>
  <c r="BK2627"/>
  <c r="BK2617"/>
  <c r="BK2585"/>
  <c r="J2576"/>
  <c r="BK2567"/>
  <c r="BK2547"/>
  <c r="BK2523"/>
  <c r="BK2501"/>
  <c r="BK2468"/>
  <c r="J2439"/>
  <c r="J2428"/>
  <c r="J2418"/>
  <c r="BK2408"/>
  <c r="BK2394"/>
  <c r="J2380"/>
  <c r="BK2346"/>
  <c r="J2327"/>
  <c r="BK2301"/>
  <c r="J2293"/>
  <c r="BK2287"/>
  <c r="BK2277"/>
  <c r="BK2268"/>
  <c r="J2260"/>
  <c r="J2246"/>
  <c r="J2239"/>
  <c r="J2158"/>
  <c r="J2116"/>
  <c r="BK2054"/>
  <c r="BK2010"/>
  <c r="BK1938"/>
  <c r="J1914"/>
  <c r="J1906"/>
  <c r="BK1890"/>
  <c r="J1872"/>
  <c r="BK1862"/>
  <c r="BK1856"/>
  <c r="J1848"/>
  <c r="J1807"/>
  <c r="J1787"/>
  <c r="J1765"/>
  <c r="J1750"/>
  <c r="J1724"/>
  <c r="BK1716"/>
  <c r="J1686"/>
  <c r="BK1669"/>
  <c r="BK1659"/>
  <c r="J1640"/>
  <c r="BK1630"/>
  <c r="J1614"/>
  <c r="BK1602"/>
  <c r="BK1583"/>
  <c r="J1565"/>
  <c r="J1541"/>
  <c r="BK1521"/>
  <c r="BK1505"/>
  <c r="BK1498"/>
  <c r="BK1477"/>
  <c r="J1445"/>
  <c r="J1339"/>
  <c r="BK1321"/>
  <c r="BK1262"/>
  <c r="J1224"/>
  <c r="BK1050"/>
  <c r="J1042"/>
  <c r="BK978"/>
  <c r="J936"/>
  <c r="J923"/>
  <c r="J914"/>
  <c r="BK809"/>
  <c r="J750"/>
  <c r="BK696"/>
  <c r="BK619"/>
  <c r="J585"/>
  <c r="BK540"/>
  <c r="J473"/>
  <c r="BK466"/>
  <c r="BK429"/>
  <c r="J325"/>
  <c r="J242"/>
  <c r="J222"/>
  <c r="J198"/>
  <c r="J185"/>
  <c r="BK181"/>
  <c r="BK2843"/>
  <c r="J2816"/>
  <c r="J2804"/>
  <c r="BK2743"/>
  <c r="J2710"/>
  <c r="BK2674"/>
  <c r="J2627"/>
  <c r="J2621"/>
  <c r="BK2590"/>
  <c r="BK2587"/>
  <c r="J2578"/>
  <c r="J2567"/>
  <c r="J2552"/>
  <c r="J2523"/>
  <c r="J2502"/>
  <c r="J2493"/>
  <c r="J2461"/>
  <c r="J2437"/>
  <c r="BK2433"/>
  <c r="BK2422"/>
  <c r="BK2418"/>
  <c r="J2400"/>
  <c r="J2392"/>
  <c r="J2386"/>
  <c r="BK2378"/>
  <c r="BK2370"/>
  <c r="J2296"/>
  <c r="J2277"/>
  <c r="J2264"/>
  <c r="J2253"/>
  <c r="BK2237"/>
  <c r="J2192"/>
  <c r="BK2161"/>
  <c r="J2134"/>
  <c r="BK2101"/>
  <c r="BK2022"/>
  <c r="BK1995"/>
  <c r="J1936"/>
  <c r="J1924"/>
  <c r="BK1906"/>
  <c r="J1894"/>
  <c r="J1884"/>
  <c r="BK1876"/>
  <c r="J1856"/>
  <c r="J1831"/>
  <c r="J3287"/>
  <c r="J3247"/>
  <c r="BK3209"/>
  <c r="J3193"/>
  <c r="BK3168"/>
  <c r="BK3141"/>
  <c r="BK3102"/>
  <c r="BK3080"/>
  <c r="BK3065"/>
  <c r="BK3048"/>
  <c r="BK3016"/>
  <c r="BK3013"/>
  <c r="BK2990"/>
  <c r="J2928"/>
  <c r="J2899"/>
  <c r="J2892"/>
  <c r="BK2882"/>
  <c r="J2880"/>
  <c r="BK2865"/>
  <c r="J2851"/>
  <c r="J2846"/>
  <c r="J2832"/>
  <c r="BK2819"/>
  <c r="BK2808"/>
  <c r="BK2792"/>
  <c r="J2728"/>
  <c r="J2701"/>
  <c r="J2663"/>
  <c r="J2635"/>
  <c r="BK2621"/>
  <c r="BK2616"/>
  <c r="J2592"/>
  <c r="J2581"/>
  <c r="BK2576"/>
  <c r="J2569"/>
  <c r="J2540"/>
  <c r="BK2511"/>
  <c r="BK2498"/>
  <c r="BK2483"/>
  <c r="BK2440"/>
  <c r="J2429"/>
  <c r="J2424"/>
  <c r="J2408"/>
  <c r="J2346"/>
  <c r="J2317"/>
  <c r="J2303"/>
  <c r="BK2296"/>
  <c r="J2271"/>
  <c r="J2268"/>
  <c r="BK2264"/>
  <c r="BK2259"/>
  <c r="J2254"/>
  <c r="J2245"/>
  <c r="BK2240"/>
  <c r="J2201"/>
  <c r="J2188"/>
  <c r="BK2172"/>
  <c r="J2160"/>
  <c r="BK2148"/>
  <c r="J2033"/>
  <c r="BK1970"/>
  <c r="J1932"/>
  <c r="BK1904"/>
  <c r="J1888"/>
  <c r="BK1870"/>
  <c r="BK1852"/>
  <c r="J1816"/>
  <c r="BK1781"/>
  <c r="BK1753"/>
  <c r="BK1727"/>
  <c r="BK1719"/>
  <c r="BK1697"/>
  <c r="J1684"/>
  <c r="BK1665"/>
  <c r="J1650"/>
  <c r="J1633"/>
  <c r="J1616"/>
  <c r="J1606"/>
  <c r="BK1593"/>
  <c r="BK1556"/>
  <c r="J1523"/>
  <c r="J1512"/>
  <c r="BK1502"/>
  <c r="J1492"/>
  <c r="J1390"/>
  <c r="J1331"/>
  <c r="J1272"/>
  <c r="BK1229"/>
  <c r="BK1065"/>
  <c r="BK1046"/>
  <c r="J1030"/>
  <c r="BK1015"/>
  <c r="J1006"/>
  <c r="BK989"/>
  <c r="J975"/>
  <c r="BK942"/>
  <c r="J913"/>
  <c r="J809"/>
  <c r="J747"/>
  <c r="J623"/>
  <c r="J571"/>
  <c r="J519"/>
  <c r="J466"/>
  <c r="BK427"/>
  <c r="J331"/>
  <c r="BK306"/>
  <c r="J235"/>
  <c r="BK222"/>
  <c r="BK184"/>
  <c i="7" r="J411"/>
  <c r="J399"/>
  <c r="J390"/>
  <c r="BK381"/>
  <c r="J374"/>
  <c r="J369"/>
  <c r="BK362"/>
  <c r="BK355"/>
  <c r="BK344"/>
  <c r="J339"/>
  <c r="BK336"/>
  <c r="BK331"/>
  <c r="J313"/>
  <c r="J305"/>
  <c r="J298"/>
  <c r="BK292"/>
  <c r="J281"/>
  <c r="J275"/>
  <c r="J271"/>
  <c r="J264"/>
  <c r="BK254"/>
  <c r="J242"/>
  <c r="BK236"/>
  <c r="BK230"/>
  <c r="BK218"/>
  <c r="J209"/>
  <c r="J202"/>
  <c r="BK198"/>
  <c r="J187"/>
  <c r="J183"/>
  <c r="J169"/>
  <c r="BK159"/>
  <c r="J154"/>
  <c r="J143"/>
  <c r="BK411"/>
  <c r="BK404"/>
  <c r="J396"/>
  <c r="J391"/>
  <c r="J384"/>
  <c r="J363"/>
  <c r="J356"/>
  <c r="BK345"/>
  <c r="BK339"/>
  <c r="BK329"/>
  <c r="J324"/>
  <c r="BK310"/>
  <c r="BK306"/>
  <c r="J290"/>
  <c r="J272"/>
  <c r="J262"/>
  <c r="BK257"/>
  <c r="J241"/>
  <c r="J229"/>
  <c r="J218"/>
  <c r="J211"/>
  <c r="J208"/>
  <c r="BK200"/>
  <c r="BK189"/>
  <c r="J184"/>
  <c r="J179"/>
  <c r="BK174"/>
  <c r="J155"/>
  <c r="J151"/>
  <c r="J139"/>
  <c r="J402"/>
  <c r="BK387"/>
  <c r="J382"/>
  <c r="BK378"/>
  <c r="BK374"/>
  <c r="BK364"/>
  <c r="J355"/>
  <c r="J350"/>
  <c r="BK343"/>
  <c r="BK330"/>
  <c r="BK324"/>
  <c r="J321"/>
  <c r="BK316"/>
  <c r="BK305"/>
  <c r="J300"/>
  <c r="BK293"/>
  <c r="BK286"/>
  <c r="J280"/>
  <c r="BK271"/>
  <c r="BK263"/>
  <c r="BK258"/>
  <c r="BK250"/>
  <c r="J245"/>
  <c r="J235"/>
  <c r="J228"/>
  <c r="J220"/>
  <c r="J207"/>
  <c r="J203"/>
  <c r="J196"/>
  <c r="BK178"/>
  <c r="BK172"/>
  <c r="BK166"/>
  <c r="J158"/>
  <c r="BK154"/>
  <c r="BK150"/>
  <c r="J142"/>
  <c r="J135"/>
  <c r="J404"/>
  <c r="BK399"/>
  <c r="BK393"/>
  <c r="J387"/>
  <c r="J377"/>
  <c r="J366"/>
  <c r="J358"/>
  <c r="J348"/>
  <c r="BK340"/>
  <c r="J331"/>
  <c r="BK318"/>
  <c r="J304"/>
  <c r="BK300"/>
  <c r="BK297"/>
  <c r="J288"/>
  <c r="BK282"/>
  <c r="J277"/>
  <c r="BK266"/>
  <c r="BK256"/>
  <c r="J248"/>
  <c r="BK245"/>
  <c r="J238"/>
  <c r="J233"/>
  <c r="J225"/>
  <c r="BK220"/>
  <c r="J210"/>
  <c r="BK197"/>
  <c r="BK188"/>
  <c r="BK177"/>
  <c r="BK167"/>
  <c r="J159"/>
  <c r="J148"/>
  <c r="BK143"/>
  <c r="BK137"/>
  <c i="8" r="BK279"/>
  <c r="BK267"/>
  <c r="J259"/>
  <c r="BK255"/>
  <c r="J243"/>
  <c r="BK234"/>
  <c r="J222"/>
  <c r="J216"/>
  <c r="BK209"/>
  <c r="J197"/>
  <c r="J193"/>
  <c r="J189"/>
  <c r="J182"/>
  <c r="J179"/>
  <c r="J175"/>
  <c r="BK169"/>
  <c r="BK158"/>
  <c r="BK151"/>
  <c r="BK139"/>
  <c r="BK293"/>
  <c r="J292"/>
  <c r="BK288"/>
  <c r="J270"/>
  <c r="BK260"/>
  <c r="J241"/>
  <c r="J238"/>
  <c r="BK221"/>
  <c r="BK213"/>
  <c r="J205"/>
  <c r="BK200"/>
  <c r="J186"/>
  <c r="J181"/>
  <c r="J177"/>
  <c r="BK162"/>
  <c r="BK155"/>
  <c r="BK129"/>
  <c r="J284"/>
  <c r="J267"/>
  <c r="J264"/>
  <c r="BK253"/>
  <c r="BK247"/>
  <c r="BK242"/>
  <c r="BK233"/>
  <c r="BK228"/>
  <c r="BK217"/>
  <c r="J213"/>
  <c r="J200"/>
  <c r="BK192"/>
  <c r="BK175"/>
  <c r="BK161"/>
  <c r="J152"/>
  <c r="J144"/>
  <c r="J281"/>
  <c r="BK268"/>
  <c r="J261"/>
  <c r="J253"/>
  <c r="BK246"/>
  <c r="J236"/>
  <c r="BK232"/>
  <c r="J218"/>
  <c r="J207"/>
  <c r="J202"/>
  <c r="J195"/>
  <c r="BK187"/>
  <c r="J170"/>
  <c r="BK160"/>
  <c r="BK152"/>
  <c r="BK147"/>
  <c r="J143"/>
  <c i="9" r="BK187"/>
  <c r="BK182"/>
  <c r="BK172"/>
  <c r="J158"/>
  <c r="BK153"/>
  <c r="BK135"/>
  <c r="J225"/>
  <c r="J221"/>
  <c r="BK213"/>
  <c r="J200"/>
  <c r="J191"/>
  <c r="BK185"/>
  <c r="J180"/>
  <c r="J174"/>
  <c r="BK168"/>
  <c r="J159"/>
  <c r="BK156"/>
  <c r="J149"/>
  <c r="BK136"/>
  <c r="BK129"/>
  <c r="BK227"/>
  <c r="BK221"/>
  <c r="J208"/>
  <c r="J196"/>
  <c r="J185"/>
  <c r="BK181"/>
  <c r="BK173"/>
  <c r="J165"/>
  <c r="J140"/>
  <c r="J131"/>
  <c r="BK216"/>
  <c r="J207"/>
  <c r="J194"/>
  <c r="BK191"/>
  <c r="J170"/>
  <c r="BK144"/>
  <c r="BK134"/>
  <c i="10" r="BK237"/>
  <c r="J228"/>
  <c r="J222"/>
  <c r="J216"/>
  <c r="BK203"/>
  <c r="BK191"/>
  <c r="BK185"/>
  <c r="J181"/>
  <c r="J165"/>
  <c r="BK159"/>
  <c r="BK152"/>
  <c r="J148"/>
  <c r="J144"/>
  <c r="BK136"/>
  <c r="BK233"/>
  <c r="J215"/>
  <c r="BK205"/>
  <c r="J189"/>
  <c r="BK186"/>
  <c r="J178"/>
  <c r="BK174"/>
  <c r="BK169"/>
  <c r="J155"/>
  <c r="J143"/>
  <c r="J137"/>
  <c r="J239"/>
  <c r="BK223"/>
  <c r="J214"/>
  <c r="J205"/>
  <c r="J199"/>
  <c r="BK193"/>
  <c r="BK181"/>
  <c r="BK179"/>
  <c r="J172"/>
  <c r="J163"/>
  <c r="BK158"/>
  <c r="J136"/>
  <c r="BK132"/>
  <c r="J238"/>
  <c r="J233"/>
  <c r="BK225"/>
  <c r="BK220"/>
  <c r="BK211"/>
  <c r="BK206"/>
  <c r="BK198"/>
  <c r="J191"/>
  <c r="J176"/>
  <c r="J168"/>
  <c r="BK161"/>
  <c r="BK155"/>
  <c r="J150"/>
  <c r="BK139"/>
  <c i="11" r="BK456"/>
  <c r="J447"/>
  <c r="J441"/>
  <c r="BK436"/>
  <c r="J433"/>
  <c r="BK429"/>
  <c r="J417"/>
  <c r="J409"/>
  <c r="BK396"/>
  <c r="J390"/>
  <c r="BK373"/>
  <c r="J369"/>
  <c r="J338"/>
  <c r="BK326"/>
  <c r="BK318"/>
  <c r="J296"/>
  <c r="J288"/>
  <c r="BK270"/>
  <c r="BK254"/>
  <c r="J247"/>
  <c r="J239"/>
  <c r="J232"/>
  <c r="BK224"/>
  <c r="BK221"/>
  <c r="J213"/>
  <c r="BK201"/>
  <c r="BK188"/>
  <c r="J177"/>
  <c r="BK169"/>
  <c r="BK152"/>
  <c r="J145"/>
  <c r="BK127"/>
  <c r="BK465"/>
  <c r="BK460"/>
  <c r="J453"/>
  <c r="J449"/>
  <c r="BK443"/>
  <c r="BK425"/>
  <c r="J423"/>
  <c r="J418"/>
  <c r="BK412"/>
  <c r="BK393"/>
  <c r="BK374"/>
  <c r="J365"/>
  <c r="BK355"/>
  <c r="J352"/>
  <c r="J345"/>
  <c r="BK334"/>
  <c r="BK324"/>
  <c r="J313"/>
  <c r="BK268"/>
  <c r="BK264"/>
  <c r="J258"/>
  <c r="J249"/>
  <c r="BK233"/>
  <c r="BK227"/>
  <c r="J211"/>
  <c r="J202"/>
  <c r="BK194"/>
  <c r="BK176"/>
  <c r="J157"/>
  <c r="BK150"/>
  <c r="J134"/>
  <c r="BK469"/>
  <c r="BK468"/>
  <c r="J456"/>
  <c r="BK449"/>
  <c r="J440"/>
  <c r="BK433"/>
  <c r="J422"/>
  <c r="BK420"/>
  <c r="BK414"/>
  <c r="J404"/>
  <c r="BK398"/>
  <c r="BK392"/>
  <c r="J385"/>
  <c r="J372"/>
  <c r="BK367"/>
  <c r="J358"/>
  <c r="BK348"/>
  <c r="J334"/>
  <c r="BK322"/>
  <c r="BK310"/>
  <c r="BK296"/>
  <c r="BK274"/>
  <c r="BK261"/>
  <c r="J250"/>
  <c r="BK240"/>
  <c r="J234"/>
  <c r="J226"/>
  <c r="BK218"/>
  <c r="BK211"/>
  <c r="J193"/>
  <c r="BK171"/>
  <c r="BK161"/>
  <c r="J131"/>
  <c r="J128"/>
  <c r="BK125"/>
  <c r="J463"/>
  <c r="BK458"/>
  <c r="J450"/>
  <c r="BK438"/>
  <c r="BK418"/>
  <c r="BK407"/>
  <c r="BK395"/>
  <c r="BK385"/>
  <c r="J378"/>
  <c r="J371"/>
  <c r="BK358"/>
  <c r="BK352"/>
  <c r="BK347"/>
  <c r="BK344"/>
  <c r="J330"/>
  <c r="BK312"/>
  <c r="J292"/>
  <c r="J276"/>
  <c r="BK272"/>
  <c r="J265"/>
  <c r="BK257"/>
  <c r="J251"/>
  <c r="BK243"/>
  <c r="BK237"/>
  <c r="J233"/>
  <c r="BK226"/>
  <c r="BK220"/>
  <c r="BK215"/>
  <c r="BK209"/>
  <c r="BK199"/>
  <c r="J187"/>
  <c r="J182"/>
  <c r="BK179"/>
  <c r="J171"/>
  <c r="J166"/>
  <c r="J160"/>
  <c r="J152"/>
  <c r="BK139"/>
  <c r="BK136"/>
  <c r="BK128"/>
  <c i="12" r="BK177"/>
  <c r="J171"/>
  <c r="J160"/>
  <c r="J142"/>
  <c r="BK133"/>
  <c r="J125"/>
  <c r="J178"/>
  <c r="BK170"/>
  <c r="J163"/>
  <c r="J158"/>
  <c r="BK142"/>
  <c r="J140"/>
  <c r="BK135"/>
  <c r="BK129"/>
  <c r="J177"/>
  <c r="BK174"/>
  <c r="J156"/>
  <c r="J153"/>
  <c r="J149"/>
  <c r="J145"/>
  <c r="J135"/>
  <c r="BK124"/>
  <c r="BK168"/>
  <c r="BK159"/>
  <c r="J154"/>
  <c r="BK145"/>
  <c r="BK138"/>
  <c r="J131"/>
  <c i="13" r="BK251"/>
  <c r="J229"/>
  <c r="J218"/>
  <c r="BK214"/>
  <c r="J205"/>
  <c r="J193"/>
  <c r="J178"/>
  <c r="BK175"/>
  <c r="J163"/>
  <c r="J157"/>
  <c r="BK153"/>
  <c r="BK135"/>
  <c r="BK130"/>
  <c r="BK250"/>
  <c r="J235"/>
  <c r="BK229"/>
  <c r="J222"/>
  <c r="J217"/>
  <c r="J212"/>
  <c r="J204"/>
  <c r="J191"/>
  <c r="BK186"/>
  <c r="BK183"/>
  <c r="BK171"/>
  <c r="BK159"/>
  <c r="BK151"/>
  <c r="J148"/>
  <c r="BK138"/>
  <c r="J130"/>
  <c r="J249"/>
  <c r="BK237"/>
  <c r="BK235"/>
  <c r="J232"/>
  <c r="BK224"/>
  <c r="J221"/>
  <c r="J216"/>
  <c r="J210"/>
  <c r="BK203"/>
  <c r="J198"/>
  <c r="BK182"/>
  <c r="J180"/>
  <c r="J146"/>
  <c r="BK142"/>
  <c r="J135"/>
  <c r="J128"/>
  <c r="J248"/>
  <c r="J241"/>
  <c r="J231"/>
  <c r="BK220"/>
  <c r="J206"/>
  <c r="BK200"/>
  <c r="BK193"/>
  <c r="J186"/>
  <c r="J174"/>
  <c r="BK168"/>
  <c r="J158"/>
  <c r="J153"/>
  <c r="J140"/>
  <c r="BK131"/>
  <c i="14" r="J198"/>
  <c r="J191"/>
  <c r="J172"/>
  <c r="J161"/>
  <c r="J151"/>
  <c r="BK146"/>
  <c r="BK131"/>
  <c r="J188"/>
  <c r="J182"/>
  <c r="J163"/>
  <c r="J204"/>
  <c r="BK191"/>
  <c r="J177"/>
  <c r="BK163"/>
  <c r="J148"/>
  <c r="J202"/>
  <c r="J180"/>
  <c r="J168"/>
  <c r="BK156"/>
  <c r="J143"/>
  <c r="J131"/>
  <c i="15" r="J139"/>
  <c r="BK127"/>
  <c r="BK139"/>
  <c r="J131"/>
  <c r="BK144"/>
  <c r="BK135"/>
  <c r="J132"/>
  <c r="BK148"/>
  <c r="J144"/>
  <c r="J133"/>
  <c r="J127"/>
  <c i="2" r="BK170"/>
  <c r="BK151"/>
  <c r="J143"/>
  <c r="J191"/>
  <c r="BK180"/>
  <c r="J154"/>
  <c r="BK141"/>
  <c r="BK198"/>
  <c r="BK188"/>
  <c r="BK160"/>
  <c r="J147"/>
  <c r="BK140"/>
  <c r="BK201"/>
  <c r="J188"/>
  <c r="BK181"/>
  <c r="J172"/>
  <c r="BK164"/>
  <c r="BK161"/>
  <c r="BK152"/>
  <c r="BK147"/>
  <c r="J136"/>
  <c i="3" r="J280"/>
  <c r="J233"/>
  <c r="J208"/>
  <c r="J166"/>
  <c r="BK141"/>
  <c r="J285"/>
  <c r="J275"/>
  <c r="J265"/>
  <c r="J243"/>
  <c r="J178"/>
  <c r="BK163"/>
  <c r="J141"/>
  <c r="J286"/>
  <c r="BK271"/>
  <c r="J262"/>
  <c r="BK245"/>
  <c r="BK223"/>
  <c r="J169"/>
  <c r="J142"/>
  <c r="BK293"/>
  <c r="BK272"/>
  <c r="J245"/>
  <c r="BK185"/>
  <c r="BK140"/>
  <c i="4" r="J274"/>
  <c r="J260"/>
  <c r="J248"/>
  <c r="BK245"/>
  <c r="J240"/>
  <c r="BK235"/>
  <c r="BK230"/>
  <c r="BK220"/>
  <c r="J214"/>
  <c r="BK203"/>
  <c r="J169"/>
  <c r="BK132"/>
  <c r="J270"/>
  <c r="J256"/>
  <c r="J243"/>
  <c r="BK236"/>
  <c r="BK232"/>
  <c r="J220"/>
  <c r="BK171"/>
  <c r="BK130"/>
  <c r="BK273"/>
  <c r="BK252"/>
  <c r="J247"/>
  <c r="J241"/>
  <c r="J232"/>
  <c r="BK216"/>
  <c r="BK158"/>
  <c r="J277"/>
  <c r="J264"/>
  <c r="J252"/>
  <c r="BK244"/>
  <c r="BK231"/>
  <c r="BK214"/>
  <c r="BK190"/>
  <c r="J171"/>
  <c i="5" r="BK130"/>
  <c r="BK123"/>
  <c i="6" r="BK2832"/>
  <c r="BK2814"/>
  <c r="BK2778"/>
  <c r="J2743"/>
  <c r="BK2702"/>
  <c r="J2674"/>
  <c r="J2640"/>
  <c r="J2628"/>
  <c r="J2602"/>
  <c r="J2590"/>
  <c r="BK2578"/>
  <c r="BK2572"/>
  <c r="J2558"/>
  <c r="J2545"/>
  <c r="BK2503"/>
  <c r="BK2497"/>
  <c r="J2483"/>
  <c r="BK2439"/>
  <c r="J2431"/>
  <c r="BK2427"/>
  <c r="BK2414"/>
  <c r="J2397"/>
  <c r="BK2380"/>
  <c r="J2370"/>
  <c r="BK2340"/>
  <c r="J2280"/>
  <c r="BK2256"/>
  <c r="J2237"/>
  <c r="BK2184"/>
  <c r="J2166"/>
  <c r="J2140"/>
  <c r="J2108"/>
  <c r="BK2084"/>
  <c r="BK2041"/>
  <c r="J1997"/>
  <c r="BK1947"/>
  <c r="BK1932"/>
  <c r="J1918"/>
  <c r="BK1898"/>
  <c r="BK1882"/>
  <c r="BK1846"/>
  <c r="BK1828"/>
  <c r="BK1787"/>
  <c r="J1757"/>
  <c r="J1746"/>
  <c r="BK1724"/>
  <c r="J1716"/>
  <c r="BK1704"/>
  <c r="BK1675"/>
  <c r="BK1652"/>
  <c r="BK1638"/>
  <c r="BK1627"/>
  <c r="J1612"/>
  <c r="J1600"/>
  <c r="J1583"/>
  <c r="BK1565"/>
  <c r="BK1551"/>
  <c r="BK1525"/>
  <c r="J1513"/>
  <c r="BK1492"/>
  <c r="BK1475"/>
  <c r="J1396"/>
  <c r="BK1336"/>
  <c r="BK1303"/>
  <c r="J1263"/>
  <c r="BK1224"/>
  <c r="BK1192"/>
  <c r="J1050"/>
  <c r="J1032"/>
  <c r="BK1028"/>
  <c r="J1010"/>
  <c r="J999"/>
  <c r="J984"/>
  <c r="J969"/>
  <c r="BK935"/>
  <c r="BK913"/>
  <c r="BK794"/>
  <c r="BK747"/>
  <c r="BK673"/>
  <c r="J605"/>
  <c r="J540"/>
  <c r="BK471"/>
  <c r="J460"/>
  <c r="J427"/>
  <c r="J376"/>
  <c r="BK321"/>
  <c r="J247"/>
  <c r="BK226"/>
  <c r="BK204"/>
  <c r="BK185"/>
  <c r="J180"/>
  <c r="J2847"/>
  <c r="BK2834"/>
  <c r="J2812"/>
  <c r="BK2795"/>
  <c r="BK2731"/>
  <c r="BK2700"/>
  <c r="J2671"/>
  <c r="BK2647"/>
  <c r="J2633"/>
  <c r="J2624"/>
  <c r="BK2602"/>
  <c r="J2583"/>
  <c r="J2572"/>
  <c r="BK2550"/>
  <c r="BK2533"/>
  <c r="BK2518"/>
  <c r="J2499"/>
  <c r="J2445"/>
  <c r="J2438"/>
  <c r="J2425"/>
  <c r="BK2417"/>
  <c r="BK2398"/>
  <c r="BK2392"/>
  <c r="J2368"/>
  <c r="J2340"/>
  <c r="BK2315"/>
  <c r="BK2298"/>
  <c r="J2289"/>
  <c r="BK2273"/>
  <c r="BK2261"/>
  <c r="J2255"/>
  <c r="J2241"/>
  <c r="BK2228"/>
  <c r="J2148"/>
  <c r="BK2071"/>
  <c r="J2022"/>
  <c r="J1949"/>
  <c r="J1928"/>
  <c r="J1910"/>
  <c r="BK1900"/>
  <c r="BK1878"/>
  <c r="J1866"/>
  <c r="J1858"/>
  <c r="BK1850"/>
  <c r="BK1821"/>
  <c r="J1792"/>
  <c r="J1770"/>
  <c r="J1753"/>
  <c r="J1727"/>
  <c r="BK1720"/>
  <c r="J1697"/>
  <c r="BK1672"/>
  <c r="BK1661"/>
  <c r="J1647"/>
  <c r="J1627"/>
  <c r="BK1612"/>
  <c r="BK1596"/>
  <c r="J1580"/>
  <c r="BK1558"/>
  <c r="BK1539"/>
  <c r="J1517"/>
  <c r="J1502"/>
  <c r="J1483"/>
  <c r="J1454"/>
  <c r="J1344"/>
  <c r="J1303"/>
  <c r="J1253"/>
  <c r="J1219"/>
  <c r="J1094"/>
  <c r="J1046"/>
  <c r="J989"/>
  <c r="J935"/>
  <c r="J920"/>
  <c r="BK907"/>
  <c r="J846"/>
  <c r="J754"/>
  <c r="BK739"/>
  <c r="J632"/>
  <c r="J616"/>
  <c r="J583"/>
  <c r="BK531"/>
  <c r="BK470"/>
  <c r="J468"/>
  <c r="BK376"/>
  <c r="J316"/>
  <c r="BK235"/>
  <c r="J219"/>
  <c r="J195"/>
  <c r="J187"/>
  <c r="BK166"/>
  <c r="BK2833"/>
  <c r="J2809"/>
  <c r="J2771"/>
  <c r="J2731"/>
  <c r="J2708"/>
  <c r="BK2655"/>
  <c r="J2630"/>
  <c r="BK2624"/>
  <c r="J2589"/>
  <c r="J2582"/>
  <c r="BK2569"/>
  <c r="BK2558"/>
  <c r="BK2505"/>
  <c r="BK2496"/>
  <c r="BK2475"/>
  <c r="BK2438"/>
  <c r="BK2434"/>
  <c r="BK2423"/>
  <c r="J2417"/>
  <c r="BK2399"/>
  <c r="J2390"/>
  <c r="J2382"/>
  <c r="J2374"/>
  <c r="BK2364"/>
  <c r="BK2295"/>
  <c r="J2287"/>
  <c r="J2270"/>
  <c r="BK2254"/>
  <c r="BK2226"/>
  <c r="BK2188"/>
  <c r="J2157"/>
  <c r="J2127"/>
  <c r="J2040"/>
  <c r="J2000"/>
  <c r="J1947"/>
  <c r="BK1928"/>
  <c r="BK1914"/>
  <c r="J1902"/>
  <c r="BK1892"/>
  <c r="J1882"/>
  <c r="BK1874"/>
  <c r="BK1866"/>
  <c r="J1836"/>
  <c r="J3292"/>
  <c r="J3257"/>
  <c r="J3238"/>
  <c r="BK3199"/>
  <c r="BK3184"/>
  <c r="J3174"/>
  <c r="J3151"/>
  <c r="J3123"/>
  <c r="J3085"/>
  <c r="J3075"/>
  <c r="J3062"/>
  <c r="BK3042"/>
  <c r="J3016"/>
  <c r="J3013"/>
  <c r="J2990"/>
  <c r="BK2928"/>
  <c r="BK2899"/>
  <c r="BK2892"/>
  <c r="J2882"/>
  <c r="BK2880"/>
  <c r="J2865"/>
  <c r="BK2851"/>
  <c r="J2849"/>
  <c r="J2834"/>
  <c r="J2824"/>
  <c r="J2814"/>
  <c r="BK2797"/>
  <c r="J2778"/>
  <c r="J2719"/>
  <c r="J2687"/>
  <c r="J2637"/>
  <c r="J2620"/>
  <c r="BK2600"/>
  <c r="BK2584"/>
  <c r="BK2579"/>
  <c r="BK2575"/>
  <c r="J2570"/>
  <c r="BK2536"/>
  <c r="BK2504"/>
  <c r="BK2493"/>
  <c r="BK2461"/>
  <c r="J2436"/>
  <c r="J2427"/>
  <c r="J2419"/>
  <c r="J2404"/>
  <c r="J2345"/>
  <c r="J2315"/>
  <c r="BK2299"/>
  <c r="J2295"/>
  <c r="BK2270"/>
  <c r="BK2266"/>
  <c r="J2261"/>
  <c r="J2257"/>
  <c r="BK2253"/>
  <c r="BK2243"/>
  <c r="BK2239"/>
  <c r="J2222"/>
  <c r="BK2194"/>
  <c r="BK2173"/>
  <c r="J2161"/>
  <c r="BK2134"/>
  <c r="J2010"/>
  <c r="J1944"/>
  <c r="BK1920"/>
  <c r="BK1894"/>
  <c r="BK1872"/>
  <c r="J1860"/>
  <c r="J1828"/>
  <c r="BK1798"/>
  <c r="BK1755"/>
  <c r="J1734"/>
  <c r="BK1714"/>
  <c r="J1695"/>
  <c r="J1682"/>
  <c r="J1659"/>
  <c r="J1635"/>
  <c r="J1617"/>
  <c r="J1596"/>
  <c r="J1575"/>
  <c r="BK1531"/>
  <c r="J1515"/>
  <c r="J1503"/>
  <c r="J1485"/>
  <c r="J1447"/>
  <c r="BK1339"/>
  <c r="BK1283"/>
  <c r="BK1253"/>
  <c r="BK1217"/>
  <c r="J1080"/>
  <c r="J1038"/>
  <c r="J1028"/>
  <c r="BK1012"/>
  <c r="BK997"/>
  <c r="BK976"/>
  <c r="J951"/>
  <c r="BK917"/>
  <c r="J815"/>
  <c r="J743"/>
  <c r="J694"/>
  <c r="BK583"/>
  <c r="BK524"/>
  <c r="J469"/>
  <c r="J432"/>
  <c r="BK394"/>
  <c r="BK252"/>
  <c r="J232"/>
  <c r="J206"/>
  <c r="BK187"/>
  <c r="J152"/>
  <c i="7" r="J407"/>
  <c r="BK394"/>
  <c r="J389"/>
  <c r="BK379"/>
  <c r="J372"/>
  <c r="J364"/>
  <c r="BK353"/>
  <c r="J343"/>
  <c r="BK337"/>
  <c r="BK334"/>
  <c r="BK326"/>
  <c r="J316"/>
  <c r="BK311"/>
  <c r="BK303"/>
  <c r="BK295"/>
  <c r="J291"/>
  <c r="BK280"/>
  <c r="J268"/>
  <c r="J257"/>
  <c r="BK248"/>
  <c r="J240"/>
  <c r="BK233"/>
  <c r="BK225"/>
  <c r="J216"/>
  <c r="BK208"/>
  <c r="BK201"/>
  <c r="BK196"/>
  <c r="BK186"/>
  <c r="BK179"/>
  <c r="J167"/>
  <c r="BK163"/>
  <c r="J156"/>
  <c r="BK145"/>
  <c r="J136"/>
  <c r="J410"/>
  <c r="BK398"/>
  <c r="J394"/>
  <c r="J386"/>
  <c r="J365"/>
  <c r="BK358"/>
  <c r="J353"/>
  <c r="J344"/>
  <c r="J338"/>
  <c r="BK328"/>
  <c r="J317"/>
  <c r="J297"/>
  <c r="BK285"/>
  <c r="BK269"/>
  <c r="J261"/>
  <c r="J255"/>
  <c r="BK240"/>
  <c r="J230"/>
  <c r="BK221"/>
  <c r="J215"/>
  <c r="BK209"/>
  <c r="J204"/>
  <c r="BK192"/>
  <c r="J186"/>
  <c r="BK182"/>
  <c r="BK176"/>
  <c r="BK161"/>
  <c r="BK152"/>
  <c r="J137"/>
  <c r="BK408"/>
  <c r="J388"/>
  <c r="J379"/>
  <c r="J375"/>
  <c r="J371"/>
  <c r="BK363"/>
  <c r="J354"/>
  <c r="J349"/>
  <c r="J340"/>
  <c r="J329"/>
  <c r="BK325"/>
  <c r="BK317"/>
  <c r="J306"/>
  <c r="J301"/>
  <c r="J294"/>
  <c r="BK287"/>
  <c r="J282"/>
  <c r="J274"/>
  <c r="BK264"/>
  <c r="J259"/>
  <c r="J252"/>
  <c r="BK246"/>
  <c r="J236"/>
  <c r="BK227"/>
  <c r="J219"/>
  <c r="J206"/>
  <c r="J199"/>
  <c r="BK190"/>
  <c r="J177"/>
  <c r="BK170"/>
  <c r="BK162"/>
  <c r="BK155"/>
  <c r="BK151"/>
  <c r="BK148"/>
  <c r="BK139"/>
  <c r="J408"/>
  <c r="BK400"/>
  <c r="J395"/>
  <c r="BK388"/>
  <c r="J378"/>
  <c r="BK368"/>
  <c r="J359"/>
  <c r="J351"/>
  <c r="BK347"/>
  <c r="J337"/>
  <c r="J328"/>
  <c r="BK319"/>
  <c r="J311"/>
  <c r="BK298"/>
  <c r="BK289"/>
  <c r="BK284"/>
  <c r="BK278"/>
  <c r="J267"/>
  <c r="BK260"/>
  <c r="J250"/>
  <c r="BK242"/>
  <c r="BK237"/>
  <c r="BK228"/>
  <c r="J222"/>
  <c r="BK217"/>
  <c r="BK204"/>
  <c r="J191"/>
  <c r="BK187"/>
  <c r="J174"/>
  <c r="BK165"/>
  <c r="BK157"/>
  <c r="BK147"/>
  <c r="J141"/>
  <c i="8" r="BK289"/>
  <c r="J282"/>
  <c r="BK276"/>
  <c r="J263"/>
  <c r="BK257"/>
  <c r="BK249"/>
  <c r="J242"/>
  <c r="J233"/>
  <c r="J225"/>
  <c r="J219"/>
  <c r="BK198"/>
  <c r="BK195"/>
  <c r="J191"/>
  <c r="BK185"/>
  <c r="BK181"/>
  <c r="BK177"/>
  <c r="J173"/>
  <c r="BK166"/>
  <c r="J155"/>
  <c r="BK141"/>
  <c r="J135"/>
  <c r="J293"/>
  <c r="J289"/>
  <c r="J280"/>
  <c r="BK263"/>
  <c r="J258"/>
  <c r="J246"/>
  <c r="J235"/>
  <c r="BK219"/>
  <c r="J215"/>
  <c r="BK208"/>
  <c r="J203"/>
  <c r="BK189"/>
  <c r="J183"/>
  <c r="BK179"/>
  <c r="J174"/>
  <c r="J160"/>
  <c r="BK143"/>
  <c r="BK287"/>
  <c r="BK272"/>
  <c r="J255"/>
  <c r="J249"/>
  <c r="BK244"/>
  <c r="BK238"/>
  <c r="BK231"/>
  <c r="J223"/>
  <c r="BK215"/>
  <c r="J209"/>
  <c r="BK197"/>
  <c r="J185"/>
  <c r="J164"/>
  <c r="BK153"/>
  <c r="J148"/>
  <c r="BK282"/>
  <c r="J277"/>
  <c r="BK266"/>
  <c r="J260"/>
  <c r="BK254"/>
  <c r="J251"/>
  <c r="J244"/>
  <c r="J234"/>
  <c r="BK226"/>
  <c r="BK212"/>
  <c r="J204"/>
  <c r="BK199"/>
  <c r="J190"/>
  <c r="BK172"/>
  <c r="J162"/>
  <c r="BK157"/>
  <c r="BK150"/>
  <c r="J145"/>
  <c i="9" r="J189"/>
  <c r="J186"/>
  <c r="BK180"/>
  <c r="BK159"/>
  <c r="BK155"/>
  <c r="J147"/>
  <c r="J138"/>
  <c r="J226"/>
  <c r="BK215"/>
  <c r="BK210"/>
  <c r="J195"/>
  <c r="BK189"/>
  <c r="J182"/>
  <c r="J179"/>
  <c r="J173"/>
  <c r="BK169"/>
  <c r="BK165"/>
  <c r="BK157"/>
  <c r="J151"/>
  <c r="J141"/>
  <c r="BK131"/>
  <c r="BK228"/>
  <c r="J223"/>
  <c r="J209"/>
  <c r="BK200"/>
  <c r="BK195"/>
  <c r="J183"/>
  <c r="J175"/>
  <c r="BK166"/>
  <c r="BK143"/>
  <c r="J135"/>
  <c r="J130"/>
  <c r="J215"/>
  <c r="BK208"/>
  <c r="J199"/>
  <c r="J192"/>
  <c r="BK171"/>
  <c r="J164"/>
  <c r="BK140"/>
  <c r="J132"/>
  <c i="10" r="J230"/>
  <c r="J225"/>
  <c r="J220"/>
  <c r="BK214"/>
  <c r="J208"/>
  <c r="J197"/>
  <c r="J186"/>
  <c r="J177"/>
  <c r="J164"/>
  <c r="BK157"/>
  <c r="BK150"/>
  <c r="J146"/>
  <c r="BK143"/>
  <c r="BK135"/>
  <c r="BK228"/>
  <c r="J213"/>
  <c r="J203"/>
  <c r="J187"/>
  <c r="J179"/>
  <c r="J173"/>
  <c r="BK165"/>
  <c r="J154"/>
  <c r="BK141"/>
  <c r="J132"/>
  <c r="BK224"/>
  <c r="J218"/>
  <c r="BK212"/>
  <c r="J204"/>
  <c r="J196"/>
  <c r="J192"/>
  <c r="J174"/>
  <c r="BK168"/>
  <c r="J159"/>
  <c r="BK148"/>
  <c r="BK138"/>
  <c r="J133"/>
  <c r="J237"/>
  <c r="J229"/>
  <c r="BK222"/>
  <c r="BK213"/>
  <c r="BK209"/>
  <c r="J202"/>
  <c r="J193"/>
  <c r="BK178"/>
  <c r="J170"/>
  <c r="J167"/>
  <c r="J160"/>
  <c r="J151"/>
  <c r="BK142"/>
  <c r="J131"/>
  <c i="11" r="BK448"/>
  <c r="BK442"/>
  <c r="BK437"/>
  <c r="J432"/>
  <c r="BK428"/>
  <c r="J414"/>
  <c r="BK404"/>
  <c r="BK394"/>
  <c r="J381"/>
  <c r="BK371"/>
  <c r="J368"/>
  <c r="J355"/>
  <c r="J324"/>
  <c r="J310"/>
  <c r="J294"/>
  <c r="BK286"/>
  <c r="BK266"/>
  <c r="J261"/>
  <c r="J248"/>
  <c r="BK241"/>
  <c r="J236"/>
  <c r="J225"/>
  <c r="BK222"/>
  <c r="BK214"/>
  <c r="J207"/>
  <c r="J199"/>
  <c r="BK187"/>
  <c r="J179"/>
  <c r="BK170"/>
  <c r="J155"/>
  <c r="J150"/>
  <c r="J139"/>
  <c r="J136"/>
  <c r="J124"/>
  <c r="J462"/>
  <c r="BK454"/>
  <c r="BK447"/>
  <c r="BK435"/>
  <c r="BK424"/>
  <c r="BK421"/>
  <c r="J416"/>
  <c r="BK397"/>
  <c r="J383"/>
  <c r="BK366"/>
  <c r="J360"/>
  <c r="BK353"/>
  <c r="J348"/>
  <c r="BK338"/>
  <c r="J332"/>
  <c r="BK320"/>
  <c r="J298"/>
  <c r="J267"/>
  <c r="BK263"/>
  <c r="J257"/>
  <c r="BK248"/>
  <c r="BK242"/>
  <c r="BK228"/>
  <c r="BK212"/>
  <c r="J204"/>
  <c r="BK200"/>
  <c r="J185"/>
  <c r="J172"/>
  <c r="BK154"/>
  <c r="BK148"/>
  <c r="J470"/>
  <c r="J469"/>
  <c r="J458"/>
  <c r="BK453"/>
  <c r="BK445"/>
  <c r="J438"/>
  <c r="BK423"/>
  <c r="J421"/>
  <c r="J415"/>
  <c r="J407"/>
  <c r="BK400"/>
  <c r="J395"/>
  <c r="J388"/>
  <c r="J375"/>
  <c r="BK368"/>
  <c r="J359"/>
  <c r="J349"/>
  <c r="J340"/>
  <c r="J326"/>
  <c r="J312"/>
  <c r="BK304"/>
  <c r="BK294"/>
  <c r="J272"/>
  <c r="J259"/>
  <c r="BK247"/>
  <c r="BK239"/>
  <c r="J221"/>
  <c r="BK217"/>
  <c r="J215"/>
  <c r="J200"/>
  <c r="BK177"/>
  <c r="J163"/>
  <c r="J140"/>
  <c r="BK130"/>
  <c r="J127"/>
  <c r="J464"/>
  <c r="J460"/>
  <c r="J452"/>
  <c r="J442"/>
  <c r="J419"/>
  <c r="BK410"/>
  <c r="J406"/>
  <c r="BK387"/>
  <c r="J377"/>
  <c r="BK363"/>
  <c r="BK350"/>
  <c r="BK345"/>
  <c r="J342"/>
  <c r="J314"/>
  <c r="J306"/>
  <c r="BK290"/>
  <c r="J274"/>
  <c r="J268"/>
  <c r="BK262"/>
  <c r="J256"/>
  <c r="BK252"/>
  <c r="BK244"/>
  <c r="J240"/>
  <c r="BK231"/>
  <c r="BK225"/>
  <c r="J217"/>
  <c r="BK210"/>
  <c r="J205"/>
  <c r="BK193"/>
  <c r="J184"/>
  <c r="BK180"/>
  <c r="J173"/>
  <c r="J169"/>
  <c r="BK163"/>
  <c r="BK157"/>
  <c r="J146"/>
  <c r="J137"/>
  <c r="BK133"/>
  <c i="12" r="BK173"/>
  <c r="J168"/>
  <c r="BK163"/>
  <c r="BK156"/>
  <c r="BK139"/>
  <c r="J126"/>
  <c r="BK123"/>
  <c r="J174"/>
  <c r="BK166"/>
  <c r="J161"/>
  <c r="BK154"/>
  <c r="BK141"/>
  <c r="J138"/>
  <c r="J130"/>
  <c r="J122"/>
  <c r="BK171"/>
  <c r="BK164"/>
  <c r="BK151"/>
  <c r="BK147"/>
  <c r="J144"/>
  <c r="BK132"/>
  <c r="J127"/>
  <c r="J176"/>
  <c r="BK161"/>
  <c r="J155"/>
  <c r="J147"/>
  <c r="BK136"/>
  <c r="J132"/>
  <c i="13" r="BK241"/>
  <c r="J224"/>
  <c r="BK215"/>
  <c r="BK209"/>
  <c r="J199"/>
  <c r="BK180"/>
  <c r="BK173"/>
  <c r="BK169"/>
  <c r="J159"/>
  <c r="J154"/>
  <c r="J139"/>
  <c r="J132"/>
  <c r="BK128"/>
  <c r="BK245"/>
  <c r="BK240"/>
  <c r="BK225"/>
  <c r="J219"/>
  <c r="BK213"/>
  <c r="J209"/>
  <c r="BK197"/>
  <c r="BK192"/>
  <c r="BK185"/>
  <c r="BK178"/>
  <c r="J167"/>
  <c r="BK154"/>
  <c r="BK149"/>
  <c r="J144"/>
  <c r="BK137"/>
  <c r="BK127"/>
  <c r="BK248"/>
  <c r="J238"/>
  <c r="J234"/>
  <c r="BK230"/>
  <c r="BK227"/>
  <c r="J223"/>
  <c r="BK219"/>
  <c r="J211"/>
  <c r="BK205"/>
  <c r="J200"/>
  <c r="J194"/>
  <c r="J183"/>
  <c r="BK174"/>
  <c r="J169"/>
  <c r="BK164"/>
  <c r="BK161"/>
  <c r="BK152"/>
  <c r="J149"/>
  <c r="BK143"/>
  <c r="J226"/>
  <c r="J203"/>
  <c r="J196"/>
  <c r="BK191"/>
  <c r="BK184"/>
  <c r="BK172"/>
  <c r="BK167"/>
  <c r="J156"/>
  <c r="BK147"/>
  <c r="BK134"/>
  <c i="14" r="J193"/>
  <c r="J185"/>
  <c r="BK179"/>
  <c r="J156"/>
  <c r="BK148"/>
  <c r="J141"/>
  <c r="BK198"/>
  <c r="BK185"/>
  <c r="BK181"/>
  <c r="J170"/>
  <c r="BK202"/>
  <c r="BK188"/>
  <c r="BK176"/>
  <c r="BK150"/>
  <c r="BK147"/>
  <c r="BK134"/>
  <c r="J174"/>
  <c r="BK161"/>
  <c r="J150"/>
  <c r="BK141"/>
  <c i="15" r="BK138"/>
  <c r="BK132"/>
  <c r="BK145"/>
  <c r="J136"/>
  <c r="BK124"/>
  <c r="BK142"/>
  <c r="BK134"/>
  <c r="BK126"/>
  <c r="J124"/>
  <c r="J142"/>
  <c r="BK129"/>
  <c i="2" r="BK174"/>
  <c r="J159"/>
  <c r="BK149"/>
  <c r="J134"/>
  <c r="BK182"/>
  <c r="J174"/>
  <c r="J146"/>
  <c r="J201"/>
  <c r="BK191"/>
  <c r="J161"/>
  <c r="BK148"/>
  <c r="J141"/>
  <c i="1" r="AS94"/>
  <c i="2" r="J151"/>
  <c r="J144"/>
  <c i="3" r="BK285"/>
  <c r="J260"/>
  <c r="J231"/>
  <c r="BK200"/>
  <c r="J163"/>
  <c r="J140"/>
  <c r="BK278"/>
  <c r="J271"/>
  <c r="BK251"/>
  <c r="BK208"/>
  <c r="BK166"/>
  <c r="J151"/>
  <c r="BK287"/>
  <c r="J282"/>
  <c r="J267"/>
  <c r="J253"/>
  <c r="BK242"/>
  <c r="J210"/>
  <c r="BK192"/>
  <c r="BK151"/>
  <c r="BK289"/>
  <c r="BK262"/>
  <c r="BK246"/>
  <c r="J165"/>
  <c r="J130"/>
  <c i="4" r="J265"/>
  <c r="BK255"/>
  <c r="BK247"/>
  <c r="BK243"/>
  <c r="J238"/>
  <c r="J233"/>
  <c r="BK222"/>
  <c r="J216"/>
  <c r="BK211"/>
  <c r="BK192"/>
  <c r="J135"/>
  <c r="J273"/>
  <c r="BK260"/>
  <c r="BK251"/>
  <c r="BK240"/>
  <c r="J235"/>
  <c r="J230"/>
  <c r="J182"/>
  <c r="J155"/>
  <c r="J278"/>
  <c r="BK270"/>
  <c r="J262"/>
  <c r="J250"/>
  <c r="BK239"/>
  <c r="J222"/>
  <c r="BK208"/>
  <c r="BK177"/>
  <c r="J133"/>
  <c r="BK261"/>
  <c r="J253"/>
  <c r="J245"/>
  <c r="J228"/>
  <c r="BK213"/>
  <c r="J203"/>
  <c r="J180"/>
  <c r="J136"/>
  <c i="5" r="BK125"/>
  <c r="J123"/>
  <c i="6" r="BK2842"/>
  <c r="BK2816"/>
  <c r="J2797"/>
  <c r="J2762"/>
  <c r="J2729"/>
  <c r="BK2708"/>
  <c r="J2679"/>
  <c r="J2655"/>
  <c r="BK2629"/>
  <c r="J2613"/>
  <c r="BK2592"/>
  <c r="J2585"/>
  <c r="BK2574"/>
  <c r="BK2570"/>
  <c r="J2550"/>
  <c r="J2518"/>
  <c r="J2501"/>
  <c r="BK2495"/>
  <c r="J2442"/>
  <c r="J2434"/>
  <c r="BK2430"/>
  <c r="BK2424"/>
  <c r="BK2420"/>
  <c r="J2399"/>
  <c r="BK2386"/>
  <c r="J2372"/>
  <c r="J2366"/>
  <c r="BK2317"/>
  <c r="J2278"/>
  <c r="BK2265"/>
  <c r="J2250"/>
  <c r="BK2201"/>
  <c r="J2175"/>
  <c r="BK2158"/>
  <c r="BK2127"/>
  <c r="J2098"/>
  <c r="BK2064"/>
  <c r="BK2030"/>
  <c r="J1970"/>
  <c r="BK1942"/>
  <c r="BK1930"/>
  <c r="J1922"/>
  <c r="BK1912"/>
  <c r="BK1884"/>
  <c r="BK1848"/>
  <c r="BK1831"/>
  <c r="J1802"/>
  <c r="BK1765"/>
  <c r="BK1752"/>
  <c r="BK1725"/>
  <c r="J1719"/>
  <c r="BK1695"/>
  <c r="J1672"/>
  <c r="BK1663"/>
  <c r="BK1633"/>
  <c r="BK1619"/>
  <c r="BK1610"/>
  <c r="J1593"/>
  <c r="BK1580"/>
  <c r="J1573"/>
  <c r="BK1541"/>
  <c r="BK1523"/>
  <c r="BK1517"/>
  <c r="J1499"/>
  <c r="BK1485"/>
  <c r="BK1454"/>
  <c r="J1342"/>
  <c r="J1306"/>
  <c r="BK1263"/>
  <c r="BK1226"/>
  <c r="J1210"/>
  <c r="J1065"/>
  <c r="BK1036"/>
  <c r="BK1030"/>
  <c r="J1014"/>
  <c r="BK1006"/>
  <c r="J994"/>
  <c r="J978"/>
  <c r="BK948"/>
  <c r="BK926"/>
  <c r="BK898"/>
  <c r="BK759"/>
  <c r="BK750"/>
  <c r="J696"/>
  <c r="J619"/>
  <c r="BK585"/>
  <c r="J524"/>
  <c r="BK468"/>
  <c r="BK432"/>
  <c r="J394"/>
  <c r="BK331"/>
  <c r="J252"/>
  <c r="J229"/>
  <c r="J212"/>
  <c r="BK183"/>
  <c r="J172"/>
  <c r="BK2845"/>
  <c r="J2827"/>
  <c r="J2811"/>
  <c r="BK2781"/>
  <c r="J2702"/>
  <c r="BK2698"/>
  <c r="BK2666"/>
  <c r="BK2640"/>
  <c r="BK2628"/>
  <c r="J2623"/>
  <c r="J2588"/>
  <c r="J2580"/>
  <c r="BK2565"/>
  <c r="BK2545"/>
  <c r="BK2531"/>
  <c r="J2505"/>
  <c r="J2495"/>
  <c r="BK2442"/>
  <c r="BK2437"/>
  <c r="J2421"/>
  <c r="BK2415"/>
  <c r="BK2397"/>
  <c r="BK2382"/>
  <c r="BK2366"/>
  <c r="J2330"/>
  <c r="BK2305"/>
  <c r="BK2297"/>
  <c r="BK2278"/>
  <c r="BK2274"/>
  <c r="J2262"/>
  <c r="BK2250"/>
  <c r="J2240"/>
  <c r="J2226"/>
  <c r="J2143"/>
  <c r="J2064"/>
  <c r="J2030"/>
  <c r="J1995"/>
  <c r="J1930"/>
  <c r="J1912"/>
  <c r="BK1902"/>
  <c r="BK1888"/>
  <c r="J1868"/>
  <c r="BK1860"/>
  <c r="J1852"/>
  <c r="BK1816"/>
  <c r="J1798"/>
  <c r="J1776"/>
  <c r="J1752"/>
  <c r="BK1723"/>
  <c r="J1714"/>
  <c r="BK1682"/>
  <c r="J1663"/>
  <c r="J1652"/>
  <c r="J1638"/>
  <c r="J1623"/>
  <c r="BK1606"/>
  <c r="BK1594"/>
  <c r="J1578"/>
  <c r="J1553"/>
  <c r="J1525"/>
  <c r="BK1512"/>
  <c r="J1501"/>
  <c r="J1489"/>
  <c r="BK1447"/>
  <c r="BK1342"/>
  <c r="J1336"/>
  <c r="J1266"/>
  <c r="J1226"/>
  <c r="J1197"/>
  <c r="BK1047"/>
  <c r="BK1034"/>
  <c r="BK1031"/>
  <c r="J1015"/>
  <c r="J1012"/>
  <c r="BK1004"/>
  <c r="BK999"/>
  <c r="J992"/>
  <c r="BK984"/>
  <c r="BK951"/>
  <c r="J942"/>
  <c r="J926"/>
  <c r="J917"/>
  <c r="J898"/>
  <c r="J763"/>
  <c r="BK749"/>
  <c r="J673"/>
  <c r="BK605"/>
  <c r="BK571"/>
  <c r="J471"/>
  <c r="J464"/>
  <c r="BK445"/>
  <c r="J369"/>
  <c r="J306"/>
  <c r="BK229"/>
  <c r="BK212"/>
  <c r="J184"/>
  <c r="BK2847"/>
  <c r="BK2824"/>
  <c r="BK2806"/>
  <c r="BK2746"/>
  <c r="J2713"/>
  <c r="BK2679"/>
  <c r="BK2633"/>
  <c r="BK2626"/>
  <c r="J2591"/>
  <c r="J2586"/>
  <c r="J2577"/>
  <c r="J2565"/>
  <c r="J2531"/>
  <c r="J2504"/>
  <c r="J2494"/>
  <c r="J2468"/>
  <c r="BK2441"/>
  <c r="BK2436"/>
  <c r="J2426"/>
  <c r="BK2421"/>
  <c r="BK2404"/>
  <c r="J2394"/>
  <c r="J2384"/>
  <c r="BK2372"/>
  <c r="BK2330"/>
  <c r="J2291"/>
  <c r="BK2271"/>
  <c r="J2263"/>
  <c r="J2242"/>
  <c r="BK2222"/>
  <c r="J2184"/>
  <c r="BK2156"/>
  <c r="BK2108"/>
  <c r="BK2033"/>
  <c r="BK1997"/>
  <c r="J1940"/>
  <c r="BK1926"/>
  <c r="J1908"/>
  <c r="J1896"/>
  <c r="J1886"/>
  <c r="J1878"/>
  <c r="BK1868"/>
  <c r="J1854"/>
  <c r="BK3292"/>
  <c r="BK3257"/>
  <c r="BK3238"/>
  <c r="J3209"/>
  <c r="BK3193"/>
  <c r="J3184"/>
  <c r="J3168"/>
  <c r="J3141"/>
  <c r="J3102"/>
  <c r="J3080"/>
  <c r="J3065"/>
  <c r="J3048"/>
  <c r="BK3015"/>
  <c r="BK2993"/>
  <c r="J2959"/>
  <c r="J2913"/>
  <c r="J2898"/>
  <c r="J2891"/>
  <c r="BK2881"/>
  <c r="BK2875"/>
  <c r="BK2858"/>
  <c r="BK2849"/>
  <c r="J2845"/>
  <c r="J2825"/>
  <c r="BK2822"/>
  <c r="BK2812"/>
  <c r="J2795"/>
  <c r="BK2729"/>
  <c r="J2727"/>
  <c r="J2692"/>
  <c r="J2639"/>
  <c r="J2629"/>
  <c r="BK2619"/>
  <c r="BK2613"/>
  <c r="J2587"/>
  <c r="BK2580"/>
  <c r="J2574"/>
  <c r="J2553"/>
  <c r="J2533"/>
  <c r="J2503"/>
  <c r="J2487"/>
  <c r="BK2445"/>
  <c r="J2430"/>
  <c r="BK2425"/>
  <c r="BK2409"/>
  <c r="BK2390"/>
  <c r="BK2327"/>
  <c r="J2301"/>
  <c r="J2297"/>
  <c r="J2273"/>
  <c r="J2267"/>
  <c r="BK2263"/>
  <c r="BK2255"/>
  <c r="BK2246"/>
  <c r="BK2241"/>
  <c r="J2228"/>
  <c r="BK2192"/>
  <c r="BK2175"/>
  <c r="BK2166"/>
  <c r="BK2098"/>
  <c r="J2084"/>
  <c r="J1992"/>
  <c r="BK1934"/>
  <c r="BK1910"/>
  <c r="J1900"/>
  <c r="J1874"/>
  <c r="J1862"/>
  <c r="BK1836"/>
  <c r="BK1807"/>
  <c r="BK1757"/>
  <c r="BK1750"/>
  <c r="J1725"/>
  <c r="BK1712"/>
  <c r="BK1686"/>
  <c r="J1661"/>
  <c r="BK1640"/>
  <c r="BK1623"/>
  <c r="J1610"/>
  <c r="J1594"/>
  <c r="BK1578"/>
  <c r="J1551"/>
  <c r="BK1519"/>
  <c r="J1511"/>
  <c r="BK1499"/>
  <c r="BK1458"/>
  <c r="J1384"/>
  <c r="J1321"/>
  <c r="J1269"/>
  <c r="J1239"/>
  <c r="BK1219"/>
  <c r="J1192"/>
  <c r="J1047"/>
  <c r="J1033"/>
  <c r="J1016"/>
  <c r="J1008"/>
  <c r="J991"/>
  <c r="BK969"/>
  <c r="BK929"/>
  <c r="J907"/>
  <c r="J794"/>
  <c r="J739"/>
  <c r="BK606"/>
  <c r="J533"/>
  <c r="J470"/>
  <c r="J445"/>
  <c r="J417"/>
  <c r="BK325"/>
  <c r="BK247"/>
  <c r="J226"/>
  <c r="BK195"/>
  <c r="BK160"/>
  <c i="7" r="BK410"/>
  <c r="J400"/>
  <c r="BK391"/>
  <c r="J380"/>
  <c r="J373"/>
  <c r="J368"/>
  <c r="BK360"/>
  <c r="J352"/>
  <c r="BK335"/>
  <c r="BK323"/>
  <c r="BK321"/>
  <c r="J312"/>
  <c r="J308"/>
  <c r="J299"/>
  <c r="J293"/>
  <c r="BK283"/>
  <c r="BK277"/>
  <c r="BK274"/>
  <c r="BK267"/>
  <c r="BK259"/>
  <c r="BK253"/>
  <c r="J239"/>
  <c r="BK232"/>
  <c r="BK224"/>
  <c r="BK215"/>
  <c r="BK203"/>
  <c r="BK199"/>
  <c r="J192"/>
  <c r="BK184"/>
  <c r="J170"/>
  <c r="J165"/>
  <c r="J157"/>
  <c r="BK144"/>
  <c r="BK135"/>
  <c r="BK401"/>
  <c r="BK395"/>
  <c r="BK390"/>
  <c r="BK366"/>
  <c r="J357"/>
  <c r="BK350"/>
  <c r="BK341"/>
  <c r="J335"/>
  <c r="J320"/>
  <c r="J307"/>
  <c r="J286"/>
  <c r="BK275"/>
  <c r="BK265"/>
  <c r="J258"/>
  <c r="BK244"/>
  <c r="BK234"/>
  <c r="J224"/>
  <c r="BK216"/>
  <c r="BK210"/>
  <c r="BK202"/>
  <c r="BK191"/>
  <c r="BK185"/>
  <c r="BK181"/>
  <c r="BK175"/>
  <c r="BK169"/>
  <c r="BK153"/>
  <c r="J140"/>
  <c r="J134"/>
  <c r="J401"/>
  <c r="BK384"/>
  <c r="J381"/>
  <c r="BK377"/>
  <c r="BK373"/>
  <c r="J370"/>
  <c r="BK357"/>
  <c r="BK351"/>
  <c r="J347"/>
  <c r="BK333"/>
  <c r="J326"/>
  <c r="J322"/>
  <c r="J319"/>
  <c r="BK307"/>
  <c r="J302"/>
  <c r="J295"/>
  <c r="BK290"/>
  <c r="J284"/>
  <c r="J279"/>
  <c r="J269"/>
  <c r="BK261"/>
  <c r="J254"/>
  <c r="J247"/>
  <c r="BK238"/>
  <c r="BK229"/>
  <c r="J226"/>
  <c r="BK214"/>
  <c r="BK205"/>
  <c r="J197"/>
  <c r="J189"/>
  <c r="BK173"/>
  <c r="J168"/>
  <c r="BK160"/>
  <c r="J153"/>
  <c r="J149"/>
  <c r="BK141"/>
  <c r="BK134"/>
  <c r="BK402"/>
  <c r="BK396"/>
  <c r="BK389"/>
  <c r="BK383"/>
  <c r="BK369"/>
  <c r="J360"/>
  <c r="BK349"/>
  <c r="J341"/>
  <c r="J334"/>
  <c r="J327"/>
  <c r="J315"/>
  <c r="BK302"/>
  <c r="BK296"/>
  <c r="J287"/>
  <c r="BK279"/>
  <c r="BK270"/>
  <c r="J263"/>
  <c r="BK252"/>
  <c r="J246"/>
  <c r="BK241"/>
  <c r="J234"/>
  <c r="J227"/>
  <c r="J221"/>
  <c r="J213"/>
  <c r="J198"/>
  <c r="J190"/>
  <c r="J181"/>
  <c r="BK168"/>
  <c r="J161"/>
  <c r="BK149"/>
  <c r="J145"/>
  <c r="J138"/>
  <c i="8" r="BK284"/>
  <c r="BK277"/>
  <c r="J265"/>
  <c r="BK258"/>
  <c r="BK251"/>
  <c r="BK237"/>
  <c r="J231"/>
  <c r="BK220"/>
  <c r="J210"/>
  <c r="J206"/>
  <c r="BK196"/>
  <c r="J192"/>
  <c r="BK186"/>
  <c r="BK180"/>
  <c r="BK176"/>
  <c r="BK170"/>
  <c r="BK159"/>
  <c r="J154"/>
  <c r="J147"/>
  <c r="BK133"/>
  <c r="BK292"/>
  <c r="BK281"/>
  <c r="J268"/>
  <c r="BK259"/>
  <c r="BK248"/>
  <c r="BK239"/>
  <c r="BK223"/>
  <c r="J217"/>
  <c r="BK210"/>
  <c r="BK204"/>
  <c r="J198"/>
  <c r="BK184"/>
  <c r="J180"/>
  <c r="J172"/>
  <c r="J159"/>
  <c r="J150"/>
  <c r="J288"/>
  <c r="J279"/>
  <c r="J266"/>
  <c r="J254"/>
  <c r="J250"/>
  <c r="BK243"/>
  <c r="J237"/>
  <c r="BK229"/>
  <c r="BK222"/>
  <c r="BK214"/>
  <c r="BK202"/>
  <c r="J196"/>
  <c r="J184"/>
  <c r="J156"/>
  <c r="BK145"/>
  <c r="J287"/>
  <c r="BK278"/>
  <c r="BK270"/>
  <c r="J262"/>
  <c r="J256"/>
  <c r="J247"/>
  <c r="J240"/>
  <c r="J229"/>
  <c r="J220"/>
  <c r="J208"/>
  <c r="BK203"/>
  <c r="J194"/>
  <c r="J176"/>
  <c r="J166"/>
  <c r="J161"/>
  <c r="BK156"/>
  <c r="BK148"/>
  <c r="BK144"/>
  <c r="J141"/>
  <c i="9" r="J176"/>
  <c r="BK163"/>
  <c r="J157"/>
  <c r="BK146"/>
  <c r="BK132"/>
  <c r="BK223"/>
  <c r="J216"/>
  <c r="J211"/>
  <c r="J197"/>
  <c r="BK192"/>
  <c r="BK186"/>
  <c r="J181"/>
  <c r="BK175"/>
  <c r="BK170"/>
  <c r="J166"/>
  <c r="BK158"/>
  <c r="J153"/>
  <c r="BK147"/>
  <c r="J134"/>
  <c r="J128"/>
  <c r="BK224"/>
  <c r="BK219"/>
  <c r="BK205"/>
  <c r="BK197"/>
  <c r="J184"/>
  <c r="BK179"/>
  <c r="J172"/>
  <c r="BK164"/>
  <c r="BK138"/>
  <c r="BK128"/>
  <c r="BK214"/>
  <c r="J205"/>
  <c r="BK193"/>
  <c r="BK190"/>
  <c r="J167"/>
  <c r="BK151"/>
  <c r="J136"/>
  <c i="10" r="BK239"/>
  <c r="BK229"/>
  <c r="J223"/>
  <c r="BK218"/>
  <c r="BK210"/>
  <c r="BK199"/>
  <c r="BK189"/>
  <c r="BK182"/>
  <c r="J175"/>
  <c r="BK163"/>
  <c r="BK151"/>
  <c r="BK147"/>
  <c r="BK137"/>
  <c r="BK134"/>
  <c r="BK221"/>
  <c r="J206"/>
  <c r="J190"/>
  <c r="J185"/>
  <c r="BK176"/>
  <c r="J171"/>
  <c r="BK164"/>
  <c r="BK146"/>
  <c r="J139"/>
  <c r="BK131"/>
  <c r="BK236"/>
  <c r="BK216"/>
  <c r="J211"/>
  <c r="BK202"/>
  <c r="BK197"/>
  <c r="BK187"/>
  <c r="BK177"/>
  <c r="BK171"/>
  <c r="J161"/>
  <c r="J157"/>
  <c r="J142"/>
  <c r="J134"/>
  <c r="BK241"/>
  <c r="J232"/>
  <c r="J221"/>
  <c r="J212"/>
  <c r="J207"/>
  <c r="J201"/>
  <c r="BK192"/>
  <c r="BK184"/>
  <c r="J169"/>
  <c r="BK162"/>
  <c r="BK156"/>
  <c r="J152"/>
  <c r="J149"/>
  <c r="J141"/>
  <c i="11" r="BK461"/>
  <c r="J443"/>
  <c r="J439"/>
  <c r="J434"/>
  <c r="BK430"/>
  <c r="J424"/>
  <c r="J412"/>
  <c r="BK401"/>
  <c r="J391"/>
  <c r="J374"/>
  <c r="J370"/>
  <c r="J356"/>
  <c r="J346"/>
  <c r="J336"/>
  <c r="BK308"/>
  <c r="BK292"/>
  <c r="J278"/>
  <c r="J264"/>
  <c r="BK256"/>
  <c r="BK250"/>
  <c r="J237"/>
  <c r="J230"/>
  <c r="J219"/>
  <c r="J210"/>
  <c r="BK206"/>
  <c r="BK202"/>
  <c r="BK196"/>
  <c r="BK183"/>
  <c r="BK174"/>
  <c r="BK160"/>
  <c r="J151"/>
  <c r="BK143"/>
  <c r="J125"/>
  <c r="BK464"/>
  <c r="J455"/>
  <c r="BK450"/>
  <c r="J445"/>
  <c r="J431"/>
  <c r="J428"/>
  <c r="BK422"/>
  <c r="BK417"/>
  <c r="BK403"/>
  <c r="J392"/>
  <c r="J373"/>
  <c r="J363"/>
  <c r="J354"/>
  <c r="BK349"/>
  <c r="J344"/>
  <c r="J328"/>
  <c r="J318"/>
  <c r="J304"/>
  <c r="J300"/>
  <c r="J262"/>
  <c r="J254"/>
  <c r="BK245"/>
  <c r="BK230"/>
  <c r="J224"/>
  <c r="BK219"/>
  <c r="J201"/>
  <c r="J191"/>
  <c r="BK173"/>
  <c r="BK155"/>
  <c r="BK149"/>
  <c r="J130"/>
  <c r="J471"/>
  <c r="J468"/>
  <c r="J457"/>
  <c r="BK452"/>
  <c r="J444"/>
  <c r="J436"/>
  <c r="BK427"/>
  <c r="BK416"/>
  <c r="BK406"/>
  <c r="J401"/>
  <c r="J396"/>
  <c r="BK390"/>
  <c r="J380"/>
  <c r="BK377"/>
  <c r="BK365"/>
  <c r="BK356"/>
  <c r="J347"/>
  <c r="BK330"/>
  <c r="J320"/>
  <c r="BK314"/>
  <c r="BK282"/>
  <c r="J270"/>
  <c r="J252"/>
  <c r="J246"/>
  <c r="J238"/>
  <c r="BK232"/>
  <c r="J228"/>
  <c r="BK216"/>
  <c r="BK204"/>
  <c r="J180"/>
  <c r="BK164"/>
  <c r="J153"/>
  <c r="BK134"/>
  <c r="J465"/>
  <c r="BK462"/>
  <c r="BK457"/>
  <c r="BK446"/>
  <c r="BK432"/>
  <c r="J425"/>
  <c r="BK411"/>
  <c r="J393"/>
  <c r="BK380"/>
  <c r="BK370"/>
  <c r="BK360"/>
  <c r="BK354"/>
  <c r="J351"/>
  <c r="BK332"/>
  <c r="BK313"/>
  <c r="BK298"/>
  <c r="J286"/>
  <c r="J282"/>
  <c r="J280"/>
  <c r="J266"/>
  <c r="BK258"/>
  <c r="J255"/>
  <c r="BK246"/>
  <c r="J242"/>
  <c r="BK236"/>
  <c r="BK234"/>
  <c r="J222"/>
  <c r="J214"/>
  <c r="BK207"/>
  <c r="J194"/>
  <c r="J190"/>
  <c r="J188"/>
  <c r="J183"/>
  <c r="BK172"/>
  <c r="J167"/>
  <c r="J161"/>
  <c r="BK153"/>
  <c r="BK145"/>
  <c r="BK140"/>
  <c i="12" r="BK179"/>
  <c r="BK172"/>
  <c r="J164"/>
  <c r="J157"/>
  <c r="BK153"/>
  <c r="J148"/>
  <c r="J141"/>
  <c r="J179"/>
  <c r="J173"/>
  <c r="J165"/>
  <c r="BK160"/>
  <c r="BK152"/>
  <c r="BK149"/>
  <c r="J139"/>
  <c r="BK131"/>
  <c r="J124"/>
  <c r="J175"/>
  <c r="J169"/>
  <c r="J166"/>
  <c r="BK158"/>
  <c r="BK148"/>
  <c r="BK140"/>
  <c r="J129"/>
  <c r="BK126"/>
  <c r="BK175"/>
  <c r="J170"/>
  <c r="J151"/>
  <c r="BK144"/>
  <c r="J134"/>
  <c r="J128"/>
  <c i="13" r="J247"/>
  <c r="J237"/>
  <c r="BK232"/>
  <c r="J207"/>
  <c r="J197"/>
  <c r="J182"/>
  <c r="BK176"/>
  <c r="J170"/>
  <c r="J166"/>
  <c r="BK155"/>
  <c r="BK140"/>
  <c r="BK133"/>
  <c r="BK129"/>
  <c r="BK247"/>
  <c r="BK243"/>
  <c r="BK238"/>
  <c r="BK223"/>
  <c r="J220"/>
  <c r="J215"/>
  <c r="BK211"/>
  <c r="BK207"/>
  <c r="BK195"/>
  <c r="J188"/>
  <c r="J184"/>
  <c r="J176"/>
  <c r="BK160"/>
  <c r="J152"/>
  <c r="BK148"/>
  <c r="BK146"/>
  <c r="J134"/>
  <c r="BK126"/>
  <c r="J240"/>
  <c r="BK233"/>
  <c r="J228"/>
  <c r="BK226"/>
  <c r="BK217"/>
  <c r="BK206"/>
  <c r="J201"/>
  <c r="BK196"/>
  <c r="J187"/>
  <c r="BK181"/>
  <c r="BK165"/>
  <c r="J138"/>
  <c r="J129"/>
  <c r="J250"/>
  <c r="BK246"/>
  <c r="BK244"/>
  <c r="BK234"/>
  <c r="BK228"/>
  <c r="BK222"/>
  <c r="BK218"/>
  <c r="J202"/>
  <c r="J195"/>
  <c r="BK187"/>
  <c r="J175"/>
  <c r="J171"/>
  <c r="J165"/>
  <c r="BK157"/>
  <c r="BK150"/>
  <c r="BK139"/>
  <c r="BK132"/>
  <c i="14" r="J206"/>
  <c r="BK183"/>
  <c r="BK174"/>
  <c r="BK166"/>
  <c r="J153"/>
  <c r="J147"/>
  <c r="J134"/>
  <c r="J196"/>
  <c r="J179"/>
  <c r="BK172"/>
  <c r="BK143"/>
  <c r="J200"/>
  <c r="J183"/>
  <c r="J166"/>
  <c r="J146"/>
  <c r="BK129"/>
  <c r="BK200"/>
  <c r="J176"/>
  <c r="BK164"/>
  <c r="BK153"/>
  <c i="15" r="BK140"/>
  <c r="J135"/>
  <c r="BK131"/>
  <c r="J148"/>
  <c r="J138"/>
  <c r="J125"/>
  <c r="BK133"/>
  <c r="BK125"/>
  <c r="J123"/>
  <c r="J145"/>
  <c r="BK136"/>
  <c r="J128"/>
  <c r="BK123"/>
  <c i="2" l="1" r="T127"/>
  <c r="P156"/>
  <c r="T165"/>
  <c r="R187"/>
  <c i="3" r="T129"/>
  <c r="BK168"/>
  <c r="J168"/>
  <c r="J99"/>
  <c r="R222"/>
  <c r="R232"/>
  <c r="P248"/>
  <c r="P259"/>
  <c r="BK277"/>
  <c r="J277"/>
  <c r="J106"/>
  <c r="BK288"/>
  <c r="J288"/>
  <c r="J107"/>
  <c i="4" r="BK129"/>
  <c r="J129"/>
  <c r="J98"/>
  <c r="P205"/>
  <c r="BK210"/>
  <c r="J210"/>
  <c r="J100"/>
  <c r="T215"/>
  <c r="R259"/>
  <c r="T269"/>
  <c r="T272"/>
  <c r="T276"/>
  <c i="5" r="BK122"/>
  <c r="J122"/>
  <c r="J98"/>
  <c i="6" r="R151"/>
  <c r="R189"/>
  <c r="T251"/>
  <c r="P463"/>
  <c r="BK622"/>
  <c r="J622"/>
  <c r="J102"/>
  <c r="BK996"/>
  <c r="J996"/>
  <c r="J104"/>
  <c r="T1504"/>
  <c r="T1530"/>
  <c r="T1595"/>
  <c r="T1629"/>
  <c r="T1721"/>
  <c r="T1726"/>
  <c r="BK1756"/>
  <c r="J1756"/>
  <c r="J114"/>
  <c r="BK1996"/>
  <c r="J1996"/>
  <c r="J115"/>
  <c r="R2174"/>
  <c r="T2279"/>
  <c r="P2320"/>
  <c r="P2500"/>
  <c r="P2699"/>
  <c r="P2742"/>
  <c r="P2826"/>
  <c r="BK2850"/>
  <c r="J2850"/>
  <c r="J124"/>
  <c r="T2864"/>
  <c r="BK3192"/>
  <c r="J3192"/>
  <c r="J126"/>
  <c i="7" r="BK133"/>
  <c r="J133"/>
  <c r="J97"/>
  <c r="BK164"/>
  <c r="J164"/>
  <c r="J98"/>
  <c r="R171"/>
  <c r="R180"/>
  <c r="P195"/>
  <c r="T212"/>
  <c r="T251"/>
  <c r="R273"/>
  <c r="R309"/>
  <c r="P314"/>
  <c r="R332"/>
  <c r="P361"/>
  <c r="R385"/>
  <c r="R403"/>
  <c r="BK406"/>
  <c r="J406"/>
  <c r="J111"/>
  <c r="P409"/>
  <c i="8" r="P128"/>
  <c r="R137"/>
  <c r="R149"/>
  <c r="R171"/>
  <c r="P188"/>
  <c r="R230"/>
  <c r="R269"/>
  <c r="P274"/>
  <c r="P290"/>
  <c i="9" r="BK127"/>
  <c r="J127"/>
  <c r="J98"/>
  <c r="BK142"/>
  <c r="J142"/>
  <c r="J99"/>
  <c r="BK160"/>
  <c r="J160"/>
  <c r="J100"/>
  <c r="BK178"/>
  <c r="J178"/>
  <c r="J101"/>
  <c r="P198"/>
  <c r="P204"/>
  <c r="P218"/>
  <c i="10" r="BK130"/>
  <c r="J130"/>
  <c r="J98"/>
  <c r="BK153"/>
  <c r="J153"/>
  <c r="J99"/>
  <c r="BK183"/>
  <c r="J183"/>
  <c r="J100"/>
  <c r="BK194"/>
  <c r="J194"/>
  <c r="J101"/>
  <c r="BK200"/>
  <c r="J200"/>
  <c r="J102"/>
  <c r="BK219"/>
  <c r="J219"/>
  <c r="J103"/>
  <c r="BK226"/>
  <c r="J226"/>
  <c r="J104"/>
  <c r="T231"/>
  <c r="R235"/>
  <c r="R234"/>
  <c i="11" r="R123"/>
  <c r="T376"/>
  <c r="P467"/>
  <c r="P466"/>
  <c i="12" r="R121"/>
  <c r="BK137"/>
  <c r="J137"/>
  <c r="J99"/>
  <c i="13" r="P125"/>
  <c r="P145"/>
  <c r="BK162"/>
  <c r="J162"/>
  <c r="J99"/>
  <c r="BK179"/>
  <c r="J179"/>
  <c r="J100"/>
  <c r="BK189"/>
  <c r="J189"/>
  <c r="J101"/>
  <c r="BK208"/>
  <c r="J208"/>
  <c r="J102"/>
  <c r="BK236"/>
  <c r="J236"/>
  <c r="J103"/>
  <c r="R239"/>
  <c i="14" r="P128"/>
  <c r="T140"/>
  <c r="P158"/>
  <c r="P165"/>
  <c r="P184"/>
  <c i="2" r="BK127"/>
  <c r="J127"/>
  <c r="J98"/>
  <c r="R156"/>
  <c r="BK165"/>
  <c r="J165"/>
  <c r="J101"/>
  <c r="T187"/>
  <c i="3" r="R129"/>
  <c r="P168"/>
  <c r="P222"/>
  <c r="BK232"/>
  <c r="J232"/>
  <c r="J101"/>
  <c r="T248"/>
  <c r="R259"/>
  <c r="P277"/>
  <c r="P288"/>
  <c i="4" r="T129"/>
  <c r="T205"/>
  <c r="T210"/>
  <c r="R215"/>
  <c r="BK259"/>
  <c r="J259"/>
  <c r="J102"/>
  <c r="BK269"/>
  <c r="J269"/>
  <c r="J105"/>
  <c r="BK272"/>
  <c r="J272"/>
  <c r="J106"/>
  <c r="BK276"/>
  <c r="J276"/>
  <c r="J107"/>
  <c i="5" r="P122"/>
  <c r="P121"/>
  <c r="P120"/>
  <c i="1" r="AU98"/>
  <c i="6" r="BK151"/>
  <c r="J151"/>
  <c r="J98"/>
  <c r="BK189"/>
  <c r="J189"/>
  <c r="J99"/>
  <c r="P251"/>
  <c r="T463"/>
  <c r="P622"/>
  <c r="T996"/>
  <c r="R1504"/>
  <c r="P1530"/>
  <c r="P1595"/>
  <c r="R1629"/>
  <c r="R1721"/>
  <c r="R1726"/>
  <c r="R1749"/>
  <c r="P1756"/>
  <c r="T1996"/>
  <c r="P2174"/>
  <c r="P2279"/>
  <c r="R2320"/>
  <c r="T2500"/>
  <c r="R2699"/>
  <c r="T2742"/>
  <c r="T2826"/>
  <c r="T2850"/>
  <c r="BK2864"/>
  <c r="J2864"/>
  <c r="J125"/>
  <c r="R3192"/>
  <c i="7" r="P133"/>
  <c r="R164"/>
  <c r="T171"/>
  <c r="T180"/>
  <c r="T195"/>
  <c r="R212"/>
  <c r="R251"/>
  <c r="BK273"/>
  <c r="J273"/>
  <c r="J104"/>
  <c r="BK309"/>
  <c r="J309"/>
  <c r="J105"/>
  <c r="T314"/>
  <c r="T332"/>
  <c r="T361"/>
  <c r="BK385"/>
  <c r="J385"/>
  <c r="J109"/>
  <c r="P403"/>
  <c r="R406"/>
  <c r="R409"/>
  <c i="8" r="BK128"/>
  <c r="J128"/>
  <c r="J98"/>
  <c r="BK137"/>
  <c r="J137"/>
  <c r="J99"/>
  <c r="P149"/>
  <c r="BK171"/>
  <c r="J171"/>
  <c r="J101"/>
  <c r="BK188"/>
  <c r="J188"/>
  <c r="J102"/>
  <c r="P230"/>
  <c r="T269"/>
  <c r="T274"/>
  <c r="T290"/>
  <c i="9" r="P127"/>
  <c r="R142"/>
  <c r="P160"/>
  <c r="P178"/>
  <c r="BK198"/>
  <c r="J198"/>
  <c r="J102"/>
  <c r="BK204"/>
  <c r="J204"/>
  <c r="J104"/>
  <c r="BK218"/>
  <c r="J218"/>
  <c r="J105"/>
  <c i="10" r="P130"/>
  <c r="P153"/>
  <c r="P183"/>
  <c r="P194"/>
  <c r="P200"/>
  <c r="R219"/>
  <c r="T226"/>
  <c r="P231"/>
  <c r="P235"/>
  <c r="P234"/>
  <c i="11" r="BK123"/>
  <c r="J123"/>
  <c r="J98"/>
  <c r="BK376"/>
  <c r="J376"/>
  <c r="J99"/>
  <c r="R467"/>
  <c r="R466"/>
  <c i="12" r="BK121"/>
  <c r="J121"/>
  <c r="J98"/>
  <c r="T137"/>
  <c i="13" r="R125"/>
  <c r="T145"/>
  <c r="T162"/>
  <c r="T179"/>
  <c r="R189"/>
  <c r="T208"/>
  <c r="T236"/>
  <c r="T239"/>
  <c i="14" r="R128"/>
  <c r="P140"/>
  <c r="T158"/>
  <c r="R165"/>
  <c r="R184"/>
  <c i="2" r="R127"/>
  <c r="T156"/>
  <c r="R165"/>
  <c r="BK187"/>
  <c r="J187"/>
  <c r="J102"/>
  <c i="3" r="P129"/>
  <c r="R168"/>
  <c r="BK222"/>
  <c r="J222"/>
  <c r="J100"/>
  <c r="P232"/>
  <c r="BK248"/>
  <c r="J248"/>
  <c r="J102"/>
  <c r="BK259"/>
  <c r="J259"/>
  <c r="J103"/>
  <c r="R277"/>
  <c r="T288"/>
  <c i="4" r="P129"/>
  <c r="BK205"/>
  <c r="J205"/>
  <c r="J99"/>
  <c r="P210"/>
  <c r="P215"/>
  <c r="T259"/>
  <c r="P269"/>
  <c r="R272"/>
  <c r="R276"/>
  <c i="5" r="T122"/>
  <c r="T121"/>
  <c r="T120"/>
  <c i="6" r="T151"/>
  <c r="T189"/>
  <c r="BK251"/>
  <c r="J251"/>
  <c r="J100"/>
  <c r="R463"/>
  <c r="T622"/>
  <c r="P996"/>
  <c r="P1504"/>
  <c r="BK1530"/>
  <c r="J1530"/>
  <c r="J108"/>
  <c r="BK1595"/>
  <c r="J1595"/>
  <c r="J109"/>
  <c r="P1629"/>
  <c r="P1721"/>
  <c r="P1726"/>
  <c r="P1749"/>
  <c r="T1756"/>
  <c r="R1996"/>
  <c r="BK2174"/>
  <c r="J2174"/>
  <c r="J116"/>
  <c r="BK2279"/>
  <c r="J2279"/>
  <c r="J117"/>
  <c r="BK2320"/>
  <c r="J2320"/>
  <c r="J118"/>
  <c r="R2500"/>
  <c r="T2699"/>
  <c r="R2742"/>
  <c r="R2826"/>
  <c r="R2850"/>
  <c r="R2864"/>
  <c r="P3192"/>
  <c i="7" r="T133"/>
  <c r="BK171"/>
  <c r="J171"/>
  <c r="J99"/>
  <c r="BK180"/>
  <c r="J180"/>
  <c r="J100"/>
  <c r="R195"/>
  <c r="P212"/>
  <c r="P251"/>
  <c r="T273"/>
  <c r="T309"/>
  <c r="BK314"/>
  <c r="J314"/>
  <c r="J106"/>
  <c r="BK332"/>
  <c r="J332"/>
  <c r="J107"/>
  <c r="BK361"/>
  <c r="J361"/>
  <c r="J108"/>
  <c r="P385"/>
  <c r="BK403"/>
  <c r="J403"/>
  <c r="J110"/>
  <c r="P406"/>
  <c r="BK409"/>
  <c r="J409"/>
  <c r="J112"/>
  <c i="8" r="T128"/>
  <c r="P137"/>
  <c r="BK149"/>
  <c r="J149"/>
  <c r="J100"/>
  <c r="T171"/>
  <c r="T188"/>
  <c r="BK230"/>
  <c r="J230"/>
  <c r="J103"/>
  <c r="BK269"/>
  <c r="J269"/>
  <c r="J104"/>
  <c r="BK274"/>
  <c r="J274"/>
  <c r="J105"/>
  <c r="BK290"/>
  <c r="J290"/>
  <c r="J106"/>
  <c i="9" r="R127"/>
  <c r="T142"/>
  <c r="R160"/>
  <c r="T178"/>
  <c r="T198"/>
  <c r="T204"/>
  <c r="T218"/>
  <c i="10" r="R130"/>
  <c r="T153"/>
  <c r="R183"/>
  <c r="R194"/>
  <c r="T200"/>
  <c r="T219"/>
  <c r="R226"/>
  <c r="BK231"/>
  <c r="J231"/>
  <c r="J105"/>
  <c r="T235"/>
  <c r="T234"/>
  <c i="11" r="P123"/>
  <c r="P122"/>
  <c r="P121"/>
  <c i="1" r="AU104"/>
  <c i="11" r="P376"/>
  <c r="T467"/>
  <c r="T466"/>
  <c i="12" r="P121"/>
  <c r="R137"/>
  <c i="13" r="T125"/>
  <c r="R145"/>
  <c r="R162"/>
  <c r="R179"/>
  <c r="T189"/>
  <c r="R208"/>
  <c r="P236"/>
  <c r="BK239"/>
  <c r="J239"/>
  <c r="J104"/>
  <c i="14" r="T128"/>
  <c r="T127"/>
  <c r="R140"/>
  <c r="R158"/>
  <c r="R157"/>
  <c r="T165"/>
  <c r="T184"/>
  <c i="2" r="P127"/>
  <c r="BK156"/>
  <c r="J156"/>
  <c r="J99"/>
  <c r="P165"/>
  <c r="P187"/>
  <c i="3" r="BK129"/>
  <c r="J129"/>
  <c r="J98"/>
  <c r="T168"/>
  <c r="T222"/>
  <c r="T232"/>
  <c r="R248"/>
  <c r="T259"/>
  <c r="T277"/>
  <c r="T276"/>
  <c r="R288"/>
  <c i="4" r="R129"/>
  <c r="R128"/>
  <c r="R127"/>
  <c r="R205"/>
  <c r="R210"/>
  <c r="BK215"/>
  <c r="J215"/>
  <c r="J101"/>
  <c r="P259"/>
  <c r="R269"/>
  <c r="R268"/>
  <c r="P272"/>
  <c r="P276"/>
  <c i="5" r="R122"/>
  <c r="R121"/>
  <c r="R120"/>
  <c i="6" r="P151"/>
  <c r="P189"/>
  <c r="R251"/>
  <c r="BK463"/>
  <c r="J463"/>
  <c r="J101"/>
  <c r="R622"/>
  <c r="R996"/>
  <c r="BK1504"/>
  <c r="J1504"/>
  <c r="J105"/>
  <c r="R1530"/>
  <c r="R1595"/>
  <c r="BK1629"/>
  <c r="J1629"/>
  <c r="J110"/>
  <c r="BK1721"/>
  <c r="J1721"/>
  <c r="J111"/>
  <c r="BK1726"/>
  <c r="J1726"/>
  <c r="J112"/>
  <c r="BK1749"/>
  <c r="J1749"/>
  <c r="J113"/>
  <c r="T1749"/>
  <c r="R1756"/>
  <c r="P1996"/>
  <c r="T2174"/>
  <c r="R2279"/>
  <c r="T2320"/>
  <c r="BK2500"/>
  <c r="J2500"/>
  <c r="J119"/>
  <c r="BK2699"/>
  <c r="J2699"/>
  <c r="J120"/>
  <c r="BK2742"/>
  <c r="J2742"/>
  <c r="J122"/>
  <c r="BK2826"/>
  <c r="J2826"/>
  <c r="J123"/>
  <c r="P2850"/>
  <c r="P2864"/>
  <c r="T3192"/>
  <c i="7" r="R133"/>
  <c r="P164"/>
  <c r="T164"/>
  <c r="P171"/>
  <c r="P180"/>
  <c r="BK195"/>
  <c r="J195"/>
  <c r="J101"/>
  <c r="BK212"/>
  <c r="J212"/>
  <c r="J102"/>
  <c r="BK251"/>
  <c r="J251"/>
  <c r="J103"/>
  <c r="P273"/>
  <c r="P309"/>
  <c r="R314"/>
  <c r="P332"/>
  <c r="R361"/>
  <c r="T385"/>
  <c r="T403"/>
  <c r="T406"/>
  <c r="T409"/>
  <c i="8" r="R128"/>
  <c r="T137"/>
  <c r="T149"/>
  <c r="P171"/>
  <c r="R188"/>
  <c r="T230"/>
  <c r="P269"/>
  <c r="R274"/>
  <c r="R290"/>
  <c i="9" r="T127"/>
  <c r="P142"/>
  <c r="T160"/>
  <c r="R178"/>
  <c r="R198"/>
  <c r="R204"/>
  <c r="R218"/>
  <c i="10" r="T130"/>
  <c r="T129"/>
  <c r="T128"/>
  <c r="R153"/>
  <c r="T183"/>
  <c r="T194"/>
  <c r="R200"/>
  <c r="P219"/>
  <c r="P226"/>
  <c r="R231"/>
  <c r="BK235"/>
  <c r="J235"/>
  <c r="J107"/>
  <c i="11" r="T123"/>
  <c r="T122"/>
  <c r="T121"/>
  <c r="R376"/>
  <c r="BK467"/>
  <c r="J467"/>
  <c r="J101"/>
  <c i="12" r="T121"/>
  <c r="T120"/>
  <c r="T119"/>
  <c r="P137"/>
  <c i="13" r="BK125"/>
  <c r="BK145"/>
  <c r="J145"/>
  <c r="J98"/>
  <c r="P162"/>
  <c r="P179"/>
  <c r="P189"/>
  <c r="P208"/>
  <c r="R236"/>
  <c r="P239"/>
  <c i="14" r="BK128"/>
  <c r="J128"/>
  <c r="J98"/>
  <c r="BK140"/>
  <c r="J140"/>
  <c r="J100"/>
  <c r="BK158"/>
  <c r="J158"/>
  <c r="J103"/>
  <c r="BK165"/>
  <c r="J165"/>
  <c r="J104"/>
  <c r="BK184"/>
  <c r="J184"/>
  <c r="J105"/>
  <c i="15" r="BK122"/>
  <c r="J122"/>
  <c r="J98"/>
  <c r="P122"/>
  <c r="R122"/>
  <c r="T122"/>
  <c r="BK130"/>
  <c r="J130"/>
  <c r="J99"/>
  <c r="P130"/>
  <c r="R130"/>
  <c r="T130"/>
  <c r="BK143"/>
  <c r="J143"/>
  <c r="J100"/>
  <c r="P143"/>
  <c r="R143"/>
  <c r="T143"/>
  <c i="2" r="BK200"/>
  <c r="J200"/>
  <c r="J105"/>
  <c i="5" r="BK127"/>
  <c r="J127"/>
  <c r="J99"/>
  <c r="BK129"/>
  <c r="J129"/>
  <c r="J100"/>
  <c i="6" r="BK3291"/>
  <c r="J3291"/>
  <c r="J129"/>
  <c i="9" r="BK201"/>
  <c r="J201"/>
  <c r="J103"/>
  <c i="14" r="BK205"/>
  <c r="J205"/>
  <c r="J106"/>
  <c i="4" r="BK266"/>
  <c r="J266"/>
  <c r="J103"/>
  <c i="6" r="BK3286"/>
  <c r="J3286"/>
  <c r="J127"/>
  <c i="10" r="BK240"/>
  <c r="J240"/>
  <c r="J108"/>
  <c i="2" r="BK197"/>
  <c r="J197"/>
  <c r="J103"/>
  <c i="3" r="BK274"/>
  <c r="J274"/>
  <c r="J104"/>
  <c i="14" r="BK155"/>
  <c r="J155"/>
  <c r="J101"/>
  <c i="2" r="BK163"/>
  <c r="J163"/>
  <c r="J100"/>
  <c i="6" r="BK1527"/>
  <c r="J1527"/>
  <c r="J106"/>
  <c r="BK2730"/>
  <c r="J2730"/>
  <c r="J121"/>
  <c i="14" r="BK133"/>
  <c r="J133"/>
  <c r="J99"/>
  <c i="15" r="E85"/>
  <c r="J114"/>
  <c r="BE124"/>
  <c r="BE125"/>
  <c r="BE131"/>
  <c r="BE134"/>
  <c r="BE138"/>
  <c r="BE140"/>
  <c r="BE126"/>
  <c r="BE128"/>
  <c r="BE129"/>
  <c r="BE136"/>
  <c r="BE139"/>
  <c r="BE148"/>
  <c r="F92"/>
  <c r="BE127"/>
  <c r="BE132"/>
  <c r="BE133"/>
  <c r="BE123"/>
  <c r="BE135"/>
  <c r="BE142"/>
  <c r="BE144"/>
  <c r="BE145"/>
  <c i="13" r="J125"/>
  <c r="J97"/>
  <c i="14" r="BE143"/>
  <c r="BE145"/>
  <c r="BE147"/>
  <c r="BE149"/>
  <c r="BE150"/>
  <c r="BE177"/>
  <c r="BE181"/>
  <c r="BE182"/>
  <c r="BE188"/>
  <c r="BE191"/>
  <c r="BE196"/>
  <c r="BE204"/>
  <c r="BE206"/>
  <c r="F92"/>
  <c r="BE131"/>
  <c r="BE141"/>
  <c r="BE151"/>
  <c r="BE153"/>
  <c r="BE159"/>
  <c r="BE168"/>
  <c r="BE170"/>
  <c r="BE172"/>
  <c r="BE179"/>
  <c r="BE198"/>
  <c r="BE146"/>
  <c r="BE148"/>
  <c r="BE156"/>
  <c r="BE161"/>
  <c r="BE163"/>
  <c r="BE164"/>
  <c r="BE166"/>
  <c r="BE174"/>
  <c r="BE183"/>
  <c r="BE202"/>
  <c r="E85"/>
  <c r="J89"/>
  <c r="BE129"/>
  <c r="BE134"/>
  <c r="BE176"/>
  <c r="BE180"/>
  <c r="BE185"/>
  <c r="BE193"/>
  <c r="BE200"/>
  <c i="13" r="F92"/>
  <c r="BE128"/>
  <c r="BE129"/>
  <c r="BE136"/>
  <c r="BE137"/>
  <c r="BE142"/>
  <c r="BE158"/>
  <c r="BE159"/>
  <c r="BE169"/>
  <c r="BE178"/>
  <c r="BE181"/>
  <c r="BE182"/>
  <c r="BE185"/>
  <c r="BE194"/>
  <c r="BE204"/>
  <c r="BE207"/>
  <c r="BE209"/>
  <c r="BE213"/>
  <c r="BE214"/>
  <c r="BE216"/>
  <c r="BE223"/>
  <c r="BE224"/>
  <c r="BE229"/>
  <c r="BE235"/>
  <c r="BE238"/>
  <c r="BE247"/>
  <c r="BE250"/>
  <c r="BE251"/>
  <c r="E85"/>
  <c r="BE126"/>
  <c r="BE131"/>
  <c r="BE138"/>
  <c r="BE139"/>
  <c r="BE140"/>
  <c r="BE141"/>
  <c r="BE144"/>
  <c r="BE148"/>
  <c r="BE151"/>
  <c r="BE153"/>
  <c r="BE154"/>
  <c r="BE166"/>
  <c r="BE170"/>
  <c r="BE171"/>
  <c r="BE175"/>
  <c r="BE176"/>
  <c r="BE177"/>
  <c r="BE184"/>
  <c r="BE190"/>
  <c r="BE192"/>
  <c r="BE212"/>
  <c r="BE221"/>
  <c r="BE228"/>
  <c r="BE240"/>
  <c r="BE243"/>
  <c r="BE244"/>
  <c r="J118"/>
  <c r="BE127"/>
  <c r="BE130"/>
  <c r="BE132"/>
  <c r="BE133"/>
  <c r="BE134"/>
  <c r="BE135"/>
  <c r="BE143"/>
  <c r="BE146"/>
  <c r="BE147"/>
  <c r="BE149"/>
  <c r="BE150"/>
  <c r="BE152"/>
  <c r="BE155"/>
  <c r="BE157"/>
  <c r="BE163"/>
  <c r="BE164"/>
  <c r="BE165"/>
  <c r="BE168"/>
  <c r="BE172"/>
  <c r="BE173"/>
  <c r="BE174"/>
  <c r="BE186"/>
  <c r="BE187"/>
  <c r="BE197"/>
  <c r="BE198"/>
  <c r="BE199"/>
  <c r="BE200"/>
  <c r="BE201"/>
  <c r="BE205"/>
  <c r="BE206"/>
  <c r="BE226"/>
  <c r="BE230"/>
  <c r="BE231"/>
  <c r="BE232"/>
  <c r="BE233"/>
  <c r="BE241"/>
  <c r="BE246"/>
  <c r="BE248"/>
  <c r="BE156"/>
  <c r="BE160"/>
  <c r="BE161"/>
  <c r="BE167"/>
  <c r="BE180"/>
  <c r="BE183"/>
  <c r="BE188"/>
  <c r="BE191"/>
  <c r="BE193"/>
  <c r="BE195"/>
  <c r="BE196"/>
  <c r="BE202"/>
  <c r="BE203"/>
  <c r="BE210"/>
  <c r="BE211"/>
  <c r="BE215"/>
  <c r="BE217"/>
  <c r="BE218"/>
  <c r="BE219"/>
  <c r="BE220"/>
  <c r="BE222"/>
  <c r="BE225"/>
  <c r="BE227"/>
  <c r="BE234"/>
  <c r="BE237"/>
  <c r="BE242"/>
  <c r="BE245"/>
  <c r="BE249"/>
  <c i="12" r="J89"/>
  <c r="BE122"/>
  <c r="BE123"/>
  <c r="BE125"/>
  <c r="BE129"/>
  <c r="BE133"/>
  <c r="BE140"/>
  <c r="BE146"/>
  <c r="BE151"/>
  <c r="BE152"/>
  <c r="BE156"/>
  <c r="BE171"/>
  <c r="BE174"/>
  <c r="BE177"/>
  <c r="E85"/>
  <c r="F92"/>
  <c r="BE130"/>
  <c r="BE138"/>
  <c r="BE141"/>
  <c r="BE142"/>
  <c r="BE159"/>
  <c r="BE160"/>
  <c r="BE162"/>
  <c r="BE163"/>
  <c r="BE166"/>
  <c r="BE169"/>
  <c r="BE170"/>
  <c r="BE172"/>
  <c r="BE173"/>
  <c r="BE178"/>
  <c r="BE132"/>
  <c r="BE139"/>
  <c r="BE143"/>
  <c r="BE147"/>
  <c r="BE153"/>
  <c r="BE155"/>
  <c r="BE158"/>
  <c r="BE167"/>
  <c r="BE175"/>
  <c r="BE176"/>
  <c r="BE124"/>
  <c r="BE126"/>
  <c r="BE127"/>
  <c r="BE128"/>
  <c r="BE131"/>
  <c r="BE134"/>
  <c r="BE135"/>
  <c r="BE136"/>
  <c r="BE144"/>
  <c r="BE145"/>
  <c r="BE148"/>
  <c r="BE149"/>
  <c r="BE150"/>
  <c r="BE154"/>
  <c r="BE157"/>
  <c r="BE161"/>
  <c r="BE164"/>
  <c r="BE165"/>
  <c r="BE168"/>
  <c r="BE179"/>
  <c i="11" r="J115"/>
  <c r="BE124"/>
  <c r="BE134"/>
  <c r="BE140"/>
  <c r="BE149"/>
  <c r="BE154"/>
  <c r="BE160"/>
  <c r="BE163"/>
  <c r="BE164"/>
  <c r="BE176"/>
  <c r="BE200"/>
  <c r="BE211"/>
  <c r="BE212"/>
  <c r="BE220"/>
  <c r="BE223"/>
  <c r="BE227"/>
  <c r="BE242"/>
  <c r="BE247"/>
  <c r="BE248"/>
  <c r="BE253"/>
  <c r="BE260"/>
  <c r="BE261"/>
  <c r="BE294"/>
  <c r="BE296"/>
  <c r="BE300"/>
  <c r="BE302"/>
  <c r="BE306"/>
  <c r="BE316"/>
  <c r="BE320"/>
  <c r="BE322"/>
  <c r="BE324"/>
  <c r="BE326"/>
  <c r="BE328"/>
  <c r="BE334"/>
  <c r="BE336"/>
  <c r="BE345"/>
  <c r="BE347"/>
  <c r="BE352"/>
  <c r="BE355"/>
  <c r="BE366"/>
  <c r="BE367"/>
  <c r="BE369"/>
  <c r="BE372"/>
  <c r="BE374"/>
  <c r="BE388"/>
  <c r="BE392"/>
  <c r="BE396"/>
  <c r="BE398"/>
  <c r="BE401"/>
  <c r="BE403"/>
  <c r="BE412"/>
  <c r="BE414"/>
  <c r="BE415"/>
  <c r="BE420"/>
  <c r="BE421"/>
  <c r="BE423"/>
  <c r="BE425"/>
  <c r="BE427"/>
  <c r="BE428"/>
  <c r="BE433"/>
  <c r="BE435"/>
  <c r="BE439"/>
  <c r="BE443"/>
  <c r="BE444"/>
  <c r="BE447"/>
  <c r="BE448"/>
  <c r="BE452"/>
  <c r="BE454"/>
  <c r="BE455"/>
  <c r="E111"/>
  <c r="F118"/>
  <c r="BE136"/>
  <c r="BE142"/>
  <c r="BE146"/>
  <c r="BE151"/>
  <c r="BE157"/>
  <c r="BE169"/>
  <c r="BE173"/>
  <c r="BE174"/>
  <c r="BE182"/>
  <c r="BE184"/>
  <c r="BE185"/>
  <c r="BE187"/>
  <c r="BE194"/>
  <c r="BE196"/>
  <c r="BE199"/>
  <c r="BE201"/>
  <c r="BE202"/>
  <c r="BE206"/>
  <c r="BE207"/>
  <c r="BE213"/>
  <c r="BE215"/>
  <c r="BE222"/>
  <c r="BE224"/>
  <c r="BE230"/>
  <c r="BE233"/>
  <c r="BE244"/>
  <c r="BE249"/>
  <c r="BE254"/>
  <c r="BE255"/>
  <c r="BE262"/>
  <c r="BE264"/>
  <c r="BE265"/>
  <c r="BE267"/>
  <c r="BE268"/>
  <c r="BE278"/>
  <c r="BE284"/>
  <c r="BE288"/>
  <c r="BE292"/>
  <c r="BE308"/>
  <c r="BE313"/>
  <c r="BE318"/>
  <c r="BE338"/>
  <c r="BE340"/>
  <c r="BE344"/>
  <c r="BE346"/>
  <c r="BE351"/>
  <c r="BE354"/>
  <c r="BE360"/>
  <c r="BE370"/>
  <c r="BE373"/>
  <c r="BE387"/>
  <c r="BE393"/>
  <c r="BE411"/>
  <c r="BE417"/>
  <c r="BE424"/>
  <c r="BE430"/>
  <c r="BE434"/>
  <c r="BE436"/>
  <c r="BE438"/>
  <c r="BE441"/>
  <c r="BE446"/>
  <c r="BE450"/>
  <c r="BE460"/>
  <c r="BE463"/>
  <c r="BE464"/>
  <c r="BE465"/>
  <c r="BE468"/>
  <c r="BE469"/>
  <c r="BE470"/>
  <c r="BE471"/>
  <c i="10" r="BK129"/>
  <c i="11" r="BE125"/>
  <c r="BE127"/>
  <c r="BE133"/>
  <c r="BE137"/>
  <c r="BE139"/>
  <c r="BE143"/>
  <c r="BE145"/>
  <c r="BE152"/>
  <c r="BE166"/>
  <c r="BE167"/>
  <c r="BE170"/>
  <c r="BE177"/>
  <c r="BE179"/>
  <c r="BE183"/>
  <c r="BE188"/>
  <c r="BE197"/>
  <c r="BE205"/>
  <c r="BE210"/>
  <c r="BE214"/>
  <c r="BE216"/>
  <c r="BE218"/>
  <c r="BE221"/>
  <c r="BE225"/>
  <c r="BE231"/>
  <c r="BE235"/>
  <c r="BE236"/>
  <c r="BE237"/>
  <c r="BE238"/>
  <c r="BE240"/>
  <c r="BE246"/>
  <c r="BE250"/>
  <c r="BE251"/>
  <c r="BE256"/>
  <c r="BE259"/>
  <c r="BE266"/>
  <c r="BE270"/>
  <c r="BE272"/>
  <c r="BE276"/>
  <c r="BE282"/>
  <c r="BE286"/>
  <c r="BE290"/>
  <c r="BE310"/>
  <c r="BE342"/>
  <c r="BE350"/>
  <c r="BE356"/>
  <c r="BE365"/>
  <c r="BE368"/>
  <c r="BE371"/>
  <c r="BE375"/>
  <c r="BE377"/>
  <c r="BE378"/>
  <c r="BE390"/>
  <c r="BE395"/>
  <c r="BE404"/>
  <c r="BE406"/>
  <c r="BE410"/>
  <c r="BE426"/>
  <c r="BE429"/>
  <c r="BE432"/>
  <c r="BE437"/>
  <c r="BE440"/>
  <c r="BE442"/>
  <c r="BE449"/>
  <c r="BE456"/>
  <c r="BE461"/>
  <c r="BE128"/>
  <c r="BE130"/>
  <c r="BE131"/>
  <c r="BE148"/>
  <c r="BE150"/>
  <c r="BE153"/>
  <c r="BE155"/>
  <c r="BE158"/>
  <c r="BE161"/>
  <c r="BE171"/>
  <c r="BE172"/>
  <c r="BE180"/>
  <c r="BE190"/>
  <c r="BE191"/>
  <c r="BE193"/>
  <c r="BE204"/>
  <c r="BE209"/>
  <c r="BE217"/>
  <c r="BE219"/>
  <c r="BE226"/>
  <c r="BE228"/>
  <c r="BE229"/>
  <c r="BE232"/>
  <c r="BE234"/>
  <c r="BE239"/>
  <c r="BE241"/>
  <c r="BE243"/>
  <c r="BE245"/>
  <c r="BE252"/>
  <c r="BE257"/>
  <c r="BE258"/>
  <c r="BE263"/>
  <c r="BE274"/>
  <c r="BE280"/>
  <c r="BE298"/>
  <c r="BE304"/>
  <c r="BE312"/>
  <c r="BE314"/>
  <c r="BE330"/>
  <c r="BE332"/>
  <c r="BE343"/>
  <c r="BE348"/>
  <c r="BE349"/>
  <c r="BE353"/>
  <c r="BE358"/>
  <c r="BE359"/>
  <c r="BE361"/>
  <c r="BE363"/>
  <c r="BE364"/>
  <c r="BE380"/>
  <c r="BE381"/>
  <c r="BE383"/>
  <c r="BE385"/>
  <c r="BE391"/>
  <c r="BE394"/>
  <c r="BE397"/>
  <c r="BE400"/>
  <c r="BE407"/>
  <c r="BE409"/>
  <c r="BE416"/>
  <c r="BE418"/>
  <c r="BE419"/>
  <c r="BE422"/>
  <c r="BE431"/>
  <c r="BE445"/>
  <c r="BE451"/>
  <c r="BE453"/>
  <c r="BE457"/>
  <c r="BE458"/>
  <c r="BE459"/>
  <c r="BE462"/>
  <c i="9" r="BK126"/>
  <c r="J126"/>
  <c r="J97"/>
  <c i="10" r="E85"/>
  <c r="J89"/>
  <c r="F92"/>
  <c r="BE132"/>
  <c r="BE135"/>
  <c r="BE136"/>
  <c r="BE137"/>
  <c r="BE140"/>
  <c r="BE143"/>
  <c r="BE147"/>
  <c r="BE174"/>
  <c r="BE185"/>
  <c r="BE186"/>
  <c r="BE188"/>
  <c r="BE196"/>
  <c r="BE204"/>
  <c r="BE207"/>
  <c r="BE214"/>
  <c r="BE215"/>
  <c r="BE223"/>
  <c r="BE224"/>
  <c r="BE239"/>
  <c r="BE241"/>
  <c r="BE139"/>
  <c r="BE145"/>
  <c r="BE146"/>
  <c r="BE149"/>
  <c r="BE150"/>
  <c r="BE152"/>
  <c r="BE154"/>
  <c r="BE155"/>
  <c r="BE163"/>
  <c r="BE164"/>
  <c r="BE169"/>
  <c r="BE175"/>
  <c r="BE184"/>
  <c r="BE189"/>
  <c r="BE202"/>
  <c r="BE203"/>
  <c r="BE205"/>
  <c r="BE206"/>
  <c r="BE209"/>
  <c r="BE220"/>
  <c r="BE221"/>
  <c r="BE225"/>
  <c r="BE227"/>
  <c r="BE228"/>
  <c r="BE229"/>
  <c r="BE232"/>
  <c r="BE134"/>
  <c r="BE142"/>
  <c r="BE144"/>
  <c r="BE148"/>
  <c r="BE151"/>
  <c r="BE156"/>
  <c r="BE158"/>
  <c r="BE159"/>
  <c r="BE160"/>
  <c r="BE161"/>
  <c r="BE162"/>
  <c r="BE165"/>
  <c r="BE181"/>
  <c r="BE182"/>
  <c r="BE190"/>
  <c r="BE191"/>
  <c r="BE193"/>
  <c r="BE197"/>
  <c r="BE198"/>
  <c r="BE199"/>
  <c r="BE208"/>
  <c r="BE210"/>
  <c r="BE211"/>
  <c r="BE213"/>
  <c r="BE216"/>
  <c r="BE217"/>
  <c r="BE218"/>
  <c r="BE222"/>
  <c r="BE230"/>
  <c r="BE236"/>
  <c r="BE237"/>
  <c r="BE131"/>
  <c r="BE133"/>
  <c r="BE138"/>
  <c r="BE141"/>
  <c r="BE157"/>
  <c r="BE166"/>
  <c r="BE167"/>
  <c r="BE168"/>
  <c r="BE170"/>
  <c r="BE171"/>
  <c r="BE172"/>
  <c r="BE173"/>
  <c r="BE176"/>
  <c r="BE177"/>
  <c r="BE178"/>
  <c r="BE179"/>
  <c r="BE180"/>
  <c r="BE187"/>
  <c r="BE192"/>
  <c r="BE195"/>
  <c r="BE201"/>
  <c r="BE212"/>
  <c r="BE233"/>
  <c r="BE238"/>
  <c i="8" r="BK127"/>
  <c r="BK126"/>
  <c r="J126"/>
  <c r="J96"/>
  <c i="9" r="E115"/>
  <c r="BE128"/>
  <c r="BE153"/>
  <c r="BE155"/>
  <c r="BE158"/>
  <c r="BE161"/>
  <c r="BE164"/>
  <c r="BE172"/>
  <c r="BE173"/>
  <c r="BE191"/>
  <c r="BE192"/>
  <c r="BE209"/>
  <c r="BE213"/>
  <c r="F92"/>
  <c r="BE135"/>
  <c r="BE144"/>
  <c r="BE146"/>
  <c r="BE147"/>
  <c r="BE149"/>
  <c r="BE151"/>
  <c r="BE156"/>
  <c r="BE157"/>
  <c r="BE159"/>
  <c r="BE165"/>
  <c r="BE168"/>
  <c r="BE174"/>
  <c r="BE177"/>
  <c r="BE180"/>
  <c r="BE182"/>
  <c r="BE184"/>
  <c r="BE210"/>
  <c r="BE211"/>
  <c r="BE214"/>
  <c r="BE216"/>
  <c r="BE219"/>
  <c r="BE220"/>
  <c r="BE222"/>
  <c r="BE223"/>
  <c r="BE225"/>
  <c r="BE227"/>
  <c r="BE228"/>
  <c r="BE132"/>
  <c r="BE134"/>
  <c r="BE136"/>
  <c r="BE138"/>
  <c r="BE141"/>
  <c r="BE143"/>
  <c r="BE163"/>
  <c r="BE166"/>
  <c r="BE167"/>
  <c r="BE169"/>
  <c r="BE171"/>
  <c r="BE176"/>
  <c r="BE179"/>
  <c r="BE181"/>
  <c r="BE187"/>
  <c r="BE188"/>
  <c r="BE190"/>
  <c r="BE195"/>
  <c r="BE197"/>
  <c r="BE200"/>
  <c r="BE202"/>
  <c r="BE208"/>
  <c r="J89"/>
  <c r="BE129"/>
  <c r="BE130"/>
  <c r="BE131"/>
  <c r="BE133"/>
  <c r="BE140"/>
  <c r="BE170"/>
  <c r="BE175"/>
  <c r="BE183"/>
  <c r="BE185"/>
  <c r="BE186"/>
  <c r="BE189"/>
  <c r="BE193"/>
  <c r="BE194"/>
  <c r="BE196"/>
  <c r="BE199"/>
  <c r="BE205"/>
  <c r="BE207"/>
  <c r="BE215"/>
  <c r="BE221"/>
  <c r="BE224"/>
  <c r="BE226"/>
  <c i="8" r="J89"/>
  <c r="BE129"/>
  <c r="BE153"/>
  <c r="BE158"/>
  <c r="BE166"/>
  <c r="BE168"/>
  <c r="BE174"/>
  <c r="BE176"/>
  <c r="BE178"/>
  <c r="BE183"/>
  <c r="BE184"/>
  <c r="BE185"/>
  <c r="BE190"/>
  <c r="BE191"/>
  <c r="BE197"/>
  <c r="BE206"/>
  <c r="BE208"/>
  <c r="BE211"/>
  <c r="BE212"/>
  <c r="BE215"/>
  <c r="BE216"/>
  <c r="BE221"/>
  <c r="BE223"/>
  <c r="BE237"/>
  <c r="BE241"/>
  <c r="BE242"/>
  <c r="BE247"/>
  <c r="BE248"/>
  <c r="BE249"/>
  <c r="BE255"/>
  <c r="BE258"/>
  <c r="BE259"/>
  <c r="BE265"/>
  <c r="BE272"/>
  <c r="BE276"/>
  <c r="BE284"/>
  <c r="BE287"/>
  <c r="BE288"/>
  <c r="E116"/>
  <c r="F123"/>
  <c r="BE131"/>
  <c r="BE133"/>
  <c r="BE135"/>
  <c r="BE138"/>
  <c r="BE139"/>
  <c r="BE141"/>
  <c r="BE150"/>
  <c r="BE151"/>
  <c r="BE154"/>
  <c r="BE157"/>
  <c r="BE159"/>
  <c r="BE170"/>
  <c r="BE172"/>
  <c r="BE177"/>
  <c r="BE179"/>
  <c r="BE180"/>
  <c r="BE181"/>
  <c r="BE186"/>
  <c r="BE187"/>
  <c r="BE189"/>
  <c r="BE192"/>
  <c r="BE194"/>
  <c r="BE204"/>
  <c r="BE205"/>
  <c r="BE207"/>
  <c r="BE210"/>
  <c r="BE218"/>
  <c r="BE219"/>
  <c r="BE220"/>
  <c r="BE234"/>
  <c r="BE235"/>
  <c r="BE240"/>
  <c r="BE250"/>
  <c r="BE256"/>
  <c r="BE260"/>
  <c r="BE261"/>
  <c r="BE262"/>
  <c r="BE267"/>
  <c r="BE268"/>
  <c r="BE275"/>
  <c r="BE277"/>
  <c r="BE278"/>
  <c r="BE279"/>
  <c r="BE280"/>
  <c r="BE281"/>
  <c r="BE289"/>
  <c r="BE291"/>
  <c r="BE145"/>
  <c r="BE147"/>
  <c r="BE152"/>
  <c r="BE164"/>
  <c r="BE169"/>
  <c r="BE173"/>
  <c r="BE175"/>
  <c r="BE193"/>
  <c r="BE195"/>
  <c r="BE196"/>
  <c r="BE209"/>
  <c r="BE231"/>
  <c r="BE232"/>
  <c r="BE236"/>
  <c r="BE243"/>
  <c r="BE245"/>
  <c r="BE246"/>
  <c r="BE251"/>
  <c r="BE253"/>
  <c r="BE254"/>
  <c r="BE257"/>
  <c r="BE263"/>
  <c r="BE264"/>
  <c r="BE266"/>
  <c r="BE270"/>
  <c r="BE282"/>
  <c r="BE285"/>
  <c r="BE292"/>
  <c r="BE293"/>
  <c r="BE143"/>
  <c r="BE144"/>
  <c r="BE148"/>
  <c r="BE155"/>
  <c r="BE156"/>
  <c r="BE160"/>
  <c r="BE161"/>
  <c r="BE162"/>
  <c r="BE182"/>
  <c r="BE198"/>
  <c r="BE199"/>
  <c r="BE200"/>
  <c r="BE201"/>
  <c r="BE202"/>
  <c r="BE203"/>
  <c r="BE213"/>
  <c r="BE214"/>
  <c r="BE217"/>
  <c r="BE222"/>
  <c r="BE225"/>
  <c r="BE226"/>
  <c r="BE228"/>
  <c r="BE229"/>
  <c r="BE233"/>
  <c r="BE238"/>
  <c r="BE239"/>
  <c r="BE244"/>
  <c r="BE252"/>
  <c i="6" r="BK3290"/>
  <c r="J3290"/>
  <c r="J128"/>
  <c i="7" r="E85"/>
  <c r="J126"/>
  <c r="BE134"/>
  <c r="BE135"/>
  <c r="BE141"/>
  <c r="BE150"/>
  <c r="BE152"/>
  <c r="BE153"/>
  <c r="BE154"/>
  <c r="BE162"/>
  <c r="BE169"/>
  <c r="BE170"/>
  <c r="BE175"/>
  <c r="BE178"/>
  <c r="BE183"/>
  <c r="BE184"/>
  <c r="BE185"/>
  <c r="BE193"/>
  <c r="BE194"/>
  <c r="BE198"/>
  <c r="BE200"/>
  <c r="BE202"/>
  <c r="BE205"/>
  <c r="BE207"/>
  <c r="BE208"/>
  <c r="BE214"/>
  <c r="BE218"/>
  <c r="BE223"/>
  <c r="BE225"/>
  <c r="BE229"/>
  <c r="BE230"/>
  <c r="BE239"/>
  <c r="BE248"/>
  <c r="BE253"/>
  <c r="BE254"/>
  <c r="BE257"/>
  <c r="BE258"/>
  <c r="BE260"/>
  <c r="BE268"/>
  <c r="BE271"/>
  <c r="BE272"/>
  <c r="BE274"/>
  <c r="BE280"/>
  <c r="BE290"/>
  <c r="BE292"/>
  <c r="BE294"/>
  <c r="BE303"/>
  <c r="BE305"/>
  <c r="BE307"/>
  <c r="BE316"/>
  <c r="BE320"/>
  <c r="BE322"/>
  <c r="BE323"/>
  <c r="BE329"/>
  <c r="BE330"/>
  <c r="BE331"/>
  <c r="BE335"/>
  <c r="BE337"/>
  <c r="BE339"/>
  <c r="BE342"/>
  <c r="BE343"/>
  <c r="BE350"/>
  <c r="BE354"/>
  <c r="BE355"/>
  <c r="BE357"/>
  <c r="BE362"/>
  <c r="BE363"/>
  <c r="BE364"/>
  <c r="BE371"/>
  <c r="BE372"/>
  <c r="BE374"/>
  <c r="BE379"/>
  <c r="BE381"/>
  <c r="BE404"/>
  <c r="BE407"/>
  <c r="F129"/>
  <c r="BE136"/>
  <c r="BE139"/>
  <c r="BE143"/>
  <c r="BE144"/>
  <c r="BE145"/>
  <c r="BE158"/>
  <c r="BE160"/>
  <c r="BE166"/>
  <c r="BE168"/>
  <c r="BE174"/>
  <c r="BE179"/>
  <c r="BE181"/>
  <c r="BE186"/>
  <c r="BE187"/>
  <c r="BE190"/>
  <c r="BE192"/>
  <c r="BE199"/>
  <c r="BE203"/>
  <c r="BE209"/>
  <c r="BE211"/>
  <c r="BE215"/>
  <c r="BE216"/>
  <c r="BE217"/>
  <c r="BE221"/>
  <c r="BE224"/>
  <c r="BE231"/>
  <c r="BE232"/>
  <c r="BE233"/>
  <c r="BE238"/>
  <c r="BE240"/>
  <c r="BE241"/>
  <c r="BE244"/>
  <c r="BE252"/>
  <c r="BE265"/>
  <c r="BE275"/>
  <c r="BE276"/>
  <c r="BE291"/>
  <c r="BE297"/>
  <c r="BE308"/>
  <c r="BE310"/>
  <c r="BE334"/>
  <c r="BE336"/>
  <c r="BE341"/>
  <c r="BE344"/>
  <c r="BE345"/>
  <c r="BE352"/>
  <c r="BE353"/>
  <c r="BE360"/>
  <c r="BE365"/>
  <c r="BE368"/>
  <c r="BE389"/>
  <c r="BE390"/>
  <c r="BE391"/>
  <c r="BE392"/>
  <c r="BE393"/>
  <c r="BE394"/>
  <c r="BE396"/>
  <c r="BE411"/>
  <c r="BE412"/>
  <c r="BE137"/>
  <c r="BE142"/>
  <c r="BE146"/>
  <c r="BE149"/>
  <c r="BE156"/>
  <c r="BE157"/>
  <c r="BE159"/>
  <c r="BE163"/>
  <c r="BE165"/>
  <c r="BE167"/>
  <c r="BE196"/>
  <c r="BE201"/>
  <c r="BE206"/>
  <c r="BE213"/>
  <c r="BE222"/>
  <c r="BE235"/>
  <c r="BE236"/>
  <c r="BE242"/>
  <c r="BE245"/>
  <c r="BE247"/>
  <c r="BE250"/>
  <c r="BE256"/>
  <c r="BE259"/>
  <c r="BE263"/>
  <c r="BE264"/>
  <c r="BE266"/>
  <c r="BE267"/>
  <c r="BE270"/>
  <c r="BE277"/>
  <c r="BE279"/>
  <c r="BE282"/>
  <c r="BE283"/>
  <c r="BE287"/>
  <c r="BE288"/>
  <c r="BE293"/>
  <c r="BE295"/>
  <c r="BE298"/>
  <c r="BE299"/>
  <c r="BE302"/>
  <c r="BE304"/>
  <c r="BE311"/>
  <c r="BE313"/>
  <c r="BE315"/>
  <c r="BE318"/>
  <c r="BE321"/>
  <c r="BE325"/>
  <c r="BE326"/>
  <c r="BE333"/>
  <c r="BE348"/>
  <c r="BE351"/>
  <c r="BE359"/>
  <c r="BE367"/>
  <c r="BE369"/>
  <c r="BE373"/>
  <c r="BE375"/>
  <c r="BE380"/>
  <c r="BE382"/>
  <c r="BE388"/>
  <c r="BE399"/>
  <c r="BE405"/>
  <c r="BE410"/>
  <c r="BE138"/>
  <c r="BE140"/>
  <c r="BE147"/>
  <c r="BE148"/>
  <c r="BE151"/>
  <c r="BE155"/>
  <c r="BE161"/>
  <c r="BE172"/>
  <c r="BE173"/>
  <c r="BE176"/>
  <c r="BE177"/>
  <c r="BE182"/>
  <c r="BE188"/>
  <c r="BE189"/>
  <c r="BE191"/>
  <c r="BE197"/>
  <c r="BE204"/>
  <c r="BE210"/>
  <c r="BE219"/>
  <c r="BE220"/>
  <c r="BE226"/>
  <c r="BE227"/>
  <c r="BE228"/>
  <c r="BE234"/>
  <c r="BE237"/>
  <c r="BE243"/>
  <c r="BE246"/>
  <c r="BE249"/>
  <c r="BE255"/>
  <c r="BE261"/>
  <c r="BE262"/>
  <c r="BE269"/>
  <c r="BE278"/>
  <c r="BE281"/>
  <c r="BE284"/>
  <c r="BE285"/>
  <c r="BE286"/>
  <c r="BE289"/>
  <c r="BE296"/>
  <c r="BE300"/>
  <c r="BE301"/>
  <c r="BE306"/>
  <c r="BE312"/>
  <c r="BE317"/>
  <c r="BE319"/>
  <c r="BE324"/>
  <c r="BE327"/>
  <c r="BE328"/>
  <c r="BE338"/>
  <c r="BE340"/>
  <c r="BE346"/>
  <c r="BE347"/>
  <c r="BE349"/>
  <c r="BE356"/>
  <c r="BE358"/>
  <c r="BE366"/>
  <c r="BE370"/>
  <c r="BE376"/>
  <c r="BE377"/>
  <c r="BE378"/>
  <c r="BE383"/>
  <c r="BE384"/>
  <c r="BE386"/>
  <c r="BE387"/>
  <c r="BE395"/>
  <c r="BE397"/>
  <c r="BE398"/>
  <c r="BE400"/>
  <c r="BE401"/>
  <c r="BE402"/>
  <c r="BE408"/>
  <c i="6" r="E85"/>
  <c r="J143"/>
  <c r="BE166"/>
  <c r="BE183"/>
  <c r="BE185"/>
  <c r="BE190"/>
  <c r="BE198"/>
  <c r="BE206"/>
  <c r="BE219"/>
  <c r="BE225"/>
  <c r="BE229"/>
  <c r="BE237"/>
  <c r="BE316"/>
  <c r="BE321"/>
  <c r="BE369"/>
  <c r="BE376"/>
  <c r="BE460"/>
  <c r="BE464"/>
  <c r="BE471"/>
  <c r="BE473"/>
  <c r="BE501"/>
  <c r="BE573"/>
  <c r="BE585"/>
  <c r="BE605"/>
  <c r="BE616"/>
  <c r="BE619"/>
  <c r="BE673"/>
  <c r="BE696"/>
  <c r="BE759"/>
  <c r="BE846"/>
  <c r="BE898"/>
  <c r="BE914"/>
  <c r="BE920"/>
  <c r="BE926"/>
  <c r="BE932"/>
  <c r="BE935"/>
  <c r="BE936"/>
  <c r="BE948"/>
  <c r="BE978"/>
  <c r="BE984"/>
  <c r="BE992"/>
  <c r="BE994"/>
  <c r="BE997"/>
  <c r="BE1002"/>
  <c r="BE1010"/>
  <c r="BE1014"/>
  <c r="BE1042"/>
  <c r="BE1047"/>
  <c r="BE1050"/>
  <c r="BE1094"/>
  <c r="BE1210"/>
  <c r="BE1224"/>
  <c r="BE1226"/>
  <c r="BE1262"/>
  <c r="BE1303"/>
  <c r="BE1336"/>
  <c r="BE1338"/>
  <c r="BE1342"/>
  <c r="BE1390"/>
  <c r="BE1445"/>
  <c r="BE1454"/>
  <c r="BE1483"/>
  <c r="BE1489"/>
  <c r="BE1498"/>
  <c r="BE1501"/>
  <c r="BE1517"/>
  <c r="BE1521"/>
  <c r="BE1539"/>
  <c r="BE1541"/>
  <c r="BE1553"/>
  <c r="BE1558"/>
  <c r="BE1575"/>
  <c r="BE1580"/>
  <c r="BE1583"/>
  <c r="BE1612"/>
  <c r="BE1619"/>
  <c r="BE1627"/>
  <c r="BE1630"/>
  <c r="BE1638"/>
  <c r="BE1663"/>
  <c r="BE1675"/>
  <c r="BE1716"/>
  <c r="BE1724"/>
  <c r="BE1734"/>
  <c r="BE1752"/>
  <c r="BE1754"/>
  <c r="BE1765"/>
  <c r="BE1776"/>
  <c r="BE1792"/>
  <c r="BE1802"/>
  <c r="BE1831"/>
  <c r="BE1846"/>
  <c r="BE1848"/>
  <c r="BE1854"/>
  <c r="BE1866"/>
  <c r="BE1876"/>
  <c r="BE1878"/>
  <c r="BE1880"/>
  <c r="BE1890"/>
  <c r="BE1896"/>
  <c r="BE1902"/>
  <c r="BE1906"/>
  <c r="BE1912"/>
  <c r="BE1914"/>
  <c r="BE1922"/>
  <c r="BE1926"/>
  <c r="BE1928"/>
  <c r="BE1940"/>
  <c r="BE1947"/>
  <c r="BE1995"/>
  <c r="BE1997"/>
  <c r="BE2015"/>
  <c r="BE2040"/>
  <c r="BE2064"/>
  <c r="BE2071"/>
  <c r="BE2108"/>
  <c r="BE2122"/>
  <c r="BE2140"/>
  <c r="BE2157"/>
  <c r="BE2237"/>
  <c r="BE2262"/>
  <c r="BE2277"/>
  <c r="BE2280"/>
  <c r="BE2287"/>
  <c r="BE2291"/>
  <c r="BE2293"/>
  <c r="BE2330"/>
  <c r="BE2374"/>
  <c r="BE2378"/>
  <c r="BE2386"/>
  <c r="BE2392"/>
  <c r="BE2396"/>
  <c r="BE2398"/>
  <c r="BE2417"/>
  <c r="BE2420"/>
  <c r="BE2422"/>
  <c r="BE2432"/>
  <c r="BE2433"/>
  <c r="BE2435"/>
  <c r="BE2438"/>
  <c r="BE2441"/>
  <c r="BE2468"/>
  <c r="BE2494"/>
  <c r="BE2495"/>
  <c r="BE2499"/>
  <c r="BE2518"/>
  <c r="BE2545"/>
  <c r="BE2550"/>
  <c r="BE2558"/>
  <c r="BE2567"/>
  <c r="BE2572"/>
  <c r="BE2582"/>
  <c r="BE2585"/>
  <c r="BE2590"/>
  <c r="BE2602"/>
  <c r="BE2624"/>
  <c r="BE2627"/>
  <c r="BE2630"/>
  <c r="BE2633"/>
  <c r="BE2640"/>
  <c r="BE2649"/>
  <c r="BE2655"/>
  <c r="BE2666"/>
  <c r="BE2671"/>
  <c r="BE2679"/>
  <c r="BE2698"/>
  <c r="BE2702"/>
  <c r="BE2731"/>
  <c r="BE2746"/>
  <c r="BE2762"/>
  <c r="BE2809"/>
  <c r="BE2816"/>
  <c r="BE2827"/>
  <c r="BE2842"/>
  <c r="BE2849"/>
  <c r="BE2851"/>
  <c r="BE2858"/>
  <c r="BE2865"/>
  <c r="BE2875"/>
  <c r="BE2880"/>
  <c r="BE2881"/>
  <c r="BE2882"/>
  <c r="BE2891"/>
  <c r="BE2892"/>
  <c r="BE2898"/>
  <c r="BE2899"/>
  <c r="BE2913"/>
  <c r="BE2928"/>
  <c r="BE2959"/>
  <c r="BE2990"/>
  <c r="BE2993"/>
  <c r="BE3013"/>
  <c r="BE3015"/>
  <c r="BE3016"/>
  <c r="BE3042"/>
  <c r="BE3048"/>
  <c r="BE3062"/>
  <c r="BE3065"/>
  <c r="BE3075"/>
  <c r="BE3080"/>
  <c r="BE3085"/>
  <c r="BE3102"/>
  <c r="BE3123"/>
  <c r="BE3141"/>
  <c r="BE3151"/>
  <c r="BE3168"/>
  <c r="BE3174"/>
  <c r="BE3184"/>
  <c r="BE3193"/>
  <c r="BE3199"/>
  <c r="BE3209"/>
  <c r="BE3238"/>
  <c r="BE3247"/>
  <c r="BE3257"/>
  <c r="BE3287"/>
  <c r="BE3292"/>
  <c r="BE1821"/>
  <c r="BE1843"/>
  <c r="BE1850"/>
  <c r="BE1860"/>
  <c r="BE1864"/>
  <c r="BE1872"/>
  <c r="BE1898"/>
  <c r="BE1910"/>
  <c r="BE1918"/>
  <c r="BE1930"/>
  <c r="BE1938"/>
  <c r="BE1942"/>
  <c r="BE1949"/>
  <c r="BE2010"/>
  <c r="BE2030"/>
  <c r="BE2041"/>
  <c r="BE2054"/>
  <c r="BE2084"/>
  <c r="BE2098"/>
  <c r="BE2101"/>
  <c r="BE2116"/>
  <c r="BE2143"/>
  <c r="BE2158"/>
  <c r="BE2166"/>
  <c r="BE2173"/>
  <c r="BE2180"/>
  <c r="BE2228"/>
  <c r="BE2243"/>
  <c r="BE2246"/>
  <c r="BE2250"/>
  <c r="BE2255"/>
  <c r="BE2259"/>
  <c r="BE2261"/>
  <c r="BE2265"/>
  <c r="BE2266"/>
  <c r="BE2267"/>
  <c r="BE2268"/>
  <c r="BE2273"/>
  <c r="BE2278"/>
  <c r="BE2289"/>
  <c r="BE2297"/>
  <c r="BE2299"/>
  <c r="BE2301"/>
  <c r="BE2305"/>
  <c r="BE2321"/>
  <c r="BE2340"/>
  <c r="BE2346"/>
  <c r="BE2366"/>
  <c r="BE2368"/>
  <c r="BE2370"/>
  <c r="BE2380"/>
  <c r="BE2397"/>
  <c r="BE2408"/>
  <c r="BE2414"/>
  <c r="BE2424"/>
  <c r="BE2428"/>
  <c r="BE2429"/>
  <c r="BE2431"/>
  <c r="BE2439"/>
  <c r="BE2442"/>
  <c r="BE2483"/>
  <c r="BE2498"/>
  <c r="BE2511"/>
  <c r="BE2514"/>
  <c r="BE2536"/>
  <c r="BE2547"/>
  <c r="BE2571"/>
  <c r="BE2573"/>
  <c r="BE2575"/>
  <c r="BE2581"/>
  <c r="BE2584"/>
  <c r="BE2592"/>
  <c r="BE2617"/>
  <c r="BE2619"/>
  <c r="BE2628"/>
  <c r="BE2684"/>
  <c r="BE2687"/>
  <c r="BE2701"/>
  <c r="BE2727"/>
  <c r="BE2728"/>
  <c r="BE2753"/>
  <c r="BE2778"/>
  <c r="BE2781"/>
  <c r="BE2795"/>
  <c r="BE2811"/>
  <c r="BE2812"/>
  <c r="BE2822"/>
  <c r="BE2834"/>
  <c r="BE2845"/>
  <c r="F92"/>
  <c r="BE160"/>
  <c r="BE172"/>
  <c r="BE180"/>
  <c r="BE204"/>
  <c r="BE226"/>
  <c r="BE232"/>
  <c r="BE242"/>
  <c r="BE252"/>
  <c r="BE311"/>
  <c r="BE331"/>
  <c r="BE374"/>
  <c r="BE394"/>
  <c r="BE417"/>
  <c r="BE424"/>
  <c r="BE427"/>
  <c r="BE432"/>
  <c r="BE468"/>
  <c r="BE519"/>
  <c r="BE524"/>
  <c r="BE533"/>
  <c r="BE595"/>
  <c r="BE632"/>
  <c r="BE694"/>
  <c r="BE737"/>
  <c r="BE747"/>
  <c r="BE754"/>
  <c r="BE794"/>
  <c r="BE815"/>
  <c r="BE913"/>
  <c r="BE929"/>
  <c r="BE960"/>
  <c r="BE969"/>
  <c r="BE976"/>
  <c r="BE982"/>
  <c r="BE1006"/>
  <c r="BE1008"/>
  <c r="BE1013"/>
  <c r="BE1015"/>
  <c r="BE1016"/>
  <c r="BE1028"/>
  <c r="BE1030"/>
  <c r="BE1033"/>
  <c r="BE1036"/>
  <c r="BE1046"/>
  <c r="BE1049"/>
  <c r="BE1065"/>
  <c r="BE1080"/>
  <c r="BE1192"/>
  <c r="BE1217"/>
  <c r="BE1221"/>
  <c r="BE1239"/>
  <c r="BE1263"/>
  <c r="BE1269"/>
  <c r="BE1306"/>
  <c r="BE1331"/>
  <c r="BE1384"/>
  <c r="BE1396"/>
  <c r="BE1475"/>
  <c r="BE1485"/>
  <c r="BE1492"/>
  <c r="BE1502"/>
  <c r="BE1513"/>
  <c r="BE1519"/>
  <c r="BE1523"/>
  <c r="BE1525"/>
  <c r="BE1531"/>
  <c r="BE1551"/>
  <c r="BE1556"/>
  <c r="BE1565"/>
  <c r="BE1586"/>
  <c r="BE1593"/>
  <c r="BE1600"/>
  <c r="BE1604"/>
  <c r="BE1610"/>
  <c r="BE1616"/>
  <c r="BE1617"/>
  <c r="BE1628"/>
  <c r="BE1633"/>
  <c r="BE1643"/>
  <c r="BE1647"/>
  <c r="BE1652"/>
  <c r="BE1665"/>
  <c r="BE1669"/>
  <c r="BE1684"/>
  <c r="BE1688"/>
  <c r="BE1695"/>
  <c r="BE1704"/>
  <c r="BE1719"/>
  <c r="BE1722"/>
  <c r="BE1725"/>
  <c r="BE1741"/>
  <c r="BE1755"/>
  <c r="BE1757"/>
  <c r="BE1787"/>
  <c r="BE1798"/>
  <c r="BE1807"/>
  <c r="BE1812"/>
  <c r="BE1828"/>
  <c r="BE1833"/>
  <c r="BE1836"/>
  <c r="BE1870"/>
  <c r="BE1882"/>
  <c r="BE1884"/>
  <c r="BE1892"/>
  <c r="BE1894"/>
  <c r="BE1916"/>
  <c r="BE1920"/>
  <c r="BE1924"/>
  <c r="BE1932"/>
  <c r="BE1936"/>
  <c r="BE1944"/>
  <c r="BE1970"/>
  <c r="BE1992"/>
  <c r="BE2033"/>
  <c r="BE2092"/>
  <c r="BE2127"/>
  <c r="BE2156"/>
  <c r="BE2160"/>
  <c r="BE2169"/>
  <c r="BE2175"/>
  <c r="BE2184"/>
  <c r="BE2192"/>
  <c r="BE2199"/>
  <c r="BE2201"/>
  <c r="BE2232"/>
  <c r="BE2242"/>
  <c r="BE2251"/>
  <c r="BE2253"/>
  <c r="BE2256"/>
  <c r="BE2263"/>
  <c r="BE2264"/>
  <c r="BE2269"/>
  <c r="BE2270"/>
  <c r="BE2295"/>
  <c r="BE2303"/>
  <c r="BE2317"/>
  <c r="BE2341"/>
  <c r="BE2376"/>
  <c r="BE2384"/>
  <c r="BE2388"/>
  <c r="BE2399"/>
  <c r="BE2400"/>
  <c r="BE2409"/>
  <c r="BE2419"/>
  <c r="BE2423"/>
  <c r="BE2426"/>
  <c r="BE2427"/>
  <c r="BE2430"/>
  <c r="BE2434"/>
  <c r="BE2440"/>
  <c r="BE2451"/>
  <c r="BE2475"/>
  <c r="BE2492"/>
  <c r="BE2493"/>
  <c r="BE2496"/>
  <c r="BE2497"/>
  <c r="BE2502"/>
  <c r="BE2503"/>
  <c r="BE2509"/>
  <c r="BE2540"/>
  <c r="BE2551"/>
  <c r="BE2553"/>
  <c r="BE2568"/>
  <c r="BE2569"/>
  <c r="BE2570"/>
  <c r="BE2574"/>
  <c r="BE2577"/>
  <c r="BE2578"/>
  <c r="BE2586"/>
  <c r="BE2587"/>
  <c r="BE2589"/>
  <c r="BE2591"/>
  <c r="BE2600"/>
  <c r="BE2603"/>
  <c r="BE2620"/>
  <c r="BE2629"/>
  <c r="BE2637"/>
  <c r="BE2708"/>
  <c r="BE2710"/>
  <c r="BE2713"/>
  <c r="BE2719"/>
  <c r="BE2729"/>
  <c r="BE2743"/>
  <c r="BE2771"/>
  <c r="BE2797"/>
  <c r="BE2808"/>
  <c r="BE2814"/>
  <c r="BE2817"/>
  <c r="BE2825"/>
  <c r="BE2832"/>
  <c r="BE2846"/>
  <c r="BE2848"/>
  <c r="BE152"/>
  <c r="BE181"/>
  <c r="BE184"/>
  <c r="BE187"/>
  <c r="BE195"/>
  <c r="BE212"/>
  <c r="BE222"/>
  <c r="BE235"/>
  <c r="BE247"/>
  <c r="BE306"/>
  <c r="BE325"/>
  <c r="BE429"/>
  <c r="BE445"/>
  <c r="BE459"/>
  <c r="BE466"/>
  <c r="BE469"/>
  <c r="BE470"/>
  <c r="BE531"/>
  <c r="BE540"/>
  <c r="BE571"/>
  <c r="BE583"/>
  <c r="BE606"/>
  <c r="BE623"/>
  <c r="BE739"/>
  <c r="BE743"/>
  <c r="BE749"/>
  <c r="BE750"/>
  <c r="BE763"/>
  <c r="BE809"/>
  <c r="BE881"/>
  <c r="BE907"/>
  <c r="BE917"/>
  <c r="BE923"/>
  <c r="BE942"/>
  <c r="BE951"/>
  <c r="BE975"/>
  <c r="BE989"/>
  <c r="BE991"/>
  <c r="BE999"/>
  <c r="BE1004"/>
  <c r="BE1012"/>
  <c r="BE1022"/>
  <c r="BE1031"/>
  <c r="BE1032"/>
  <c r="BE1034"/>
  <c r="BE1038"/>
  <c r="BE1197"/>
  <c r="BE1219"/>
  <c r="BE1229"/>
  <c r="BE1253"/>
  <c r="BE1266"/>
  <c r="BE1272"/>
  <c r="BE1283"/>
  <c r="BE1321"/>
  <c r="BE1339"/>
  <c r="BE1344"/>
  <c r="BE1447"/>
  <c r="BE1458"/>
  <c r="BE1477"/>
  <c r="BE1496"/>
  <c r="BE1499"/>
  <c r="BE1503"/>
  <c r="BE1505"/>
  <c r="BE1511"/>
  <c r="BE1512"/>
  <c r="BE1515"/>
  <c r="BE1528"/>
  <c r="BE1573"/>
  <c r="BE1578"/>
  <c r="BE1592"/>
  <c r="BE1594"/>
  <c r="BE1596"/>
  <c r="BE1602"/>
  <c r="BE1606"/>
  <c r="BE1614"/>
  <c r="BE1623"/>
  <c r="BE1635"/>
  <c r="BE1640"/>
  <c r="BE1650"/>
  <c r="BE1659"/>
  <c r="BE1661"/>
  <c r="BE1667"/>
  <c r="BE1672"/>
  <c r="BE1682"/>
  <c r="BE1686"/>
  <c r="BE1697"/>
  <c r="BE1705"/>
  <c r="BE1712"/>
  <c r="BE1714"/>
  <c r="BE1720"/>
  <c r="BE1723"/>
  <c r="BE1727"/>
  <c r="BE1746"/>
  <c r="BE1750"/>
  <c r="BE1753"/>
  <c r="BE1770"/>
  <c r="BE1781"/>
  <c r="BE1816"/>
  <c r="BE1852"/>
  <c r="BE1856"/>
  <c r="BE1858"/>
  <c r="BE1862"/>
  <c r="BE1868"/>
  <c r="BE1874"/>
  <c r="BE1886"/>
  <c r="BE1888"/>
  <c r="BE1900"/>
  <c r="BE1904"/>
  <c r="BE1908"/>
  <c r="BE1934"/>
  <c r="BE1993"/>
  <c r="BE2000"/>
  <c r="BE2022"/>
  <c r="BE2134"/>
  <c r="BE2148"/>
  <c r="BE2161"/>
  <c r="BE2172"/>
  <c r="BE2188"/>
  <c r="BE2194"/>
  <c r="BE2222"/>
  <c r="BE2226"/>
  <c r="BE2238"/>
  <c r="BE2239"/>
  <c r="BE2240"/>
  <c r="BE2241"/>
  <c r="BE2245"/>
  <c r="BE2254"/>
  <c r="BE2257"/>
  <c r="BE2260"/>
  <c r="BE2271"/>
  <c r="BE2274"/>
  <c r="BE2276"/>
  <c r="BE2296"/>
  <c r="BE2298"/>
  <c r="BE2315"/>
  <c r="BE2327"/>
  <c r="BE2345"/>
  <c r="BE2364"/>
  <c r="BE2372"/>
  <c r="BE2382"/>
  <c r="BE2390"/>
  <c r="BE2394"/>
  <c r="BE2404"/>
  <c r="BE2415"/>
  <c r="BE2418"/>
  <c r="BE2421"/>
  <c r="BE2425"/>
  <c r="BE2436"/>
  <c r="BE2437"/>
  <c r="BE2445"/>
  <c r="BE2461"/>
  <c r="BE2487"/>
  <c r="BE2501"/>
  <c r="BE2504"/>
  <c r="BE2505"/>
  <c r="BE2523"/>
  <c r="BE2531"/>
  <c r="BE2533"/>
  <c r="BE2552"/>
  <c r="BE2565"/>
  <c r="BE2576"/>
  <c r="BE2579"/>
  <c r="BE2580"/>
  <c r="BE2583"/>
  <c r="BE2588"/>
  <c r="BE2613"/>
  <c r="BE2616"/>
  <c r="BE2621"/>
  <c r="BE2623"/>
  <c r="BE2626"/>
  <c r="BE2635"/>
  <c r="BE2639"/>
  <c r="BE2647"/>
  <c r="BE2663"/>
  <c r="BE2674"/>
  <c r="BE2692"/>
  <c r="BE2700"/>
  <c r="BE2792"/>
  <c r="BE2804"/>
  <c r="BE2806"/>
  <c r="BE2819"/>
  <c r="BE2824"/>
  <c r="BE2833"/>
  <c r="BE2843"/>
  <c r="BE2847"/>
  <c i="5" r="E85"/>
  <c r="BE125"/>
  <c r="J114"/>
  <c r="F117"/>
  <c r="BE123"/>
  <c r="BE128"/>
  <c r="BE130"/>
  <c i="4" r="E85"/>
  <c r="BE132"/>
  <c r="BE133"/>
  <c r="BE192"/>
  <c r="BE208"/>
  <c r="BE219"/>
  <c r="BE220"/>
  <c r="BE234"/>
  <c r="BE235"/>
  <c r="BE240"/>
  <c r="BE242"/>
  <c r="BE246"/>
  <c r="BE247"/>
  <c r="BE258"/>
  <c r="BE273"/>
  <c r="BE274"/>
  <c r="BE275"/>
  <c r="F92"/>
  <c r="J121"/>
  <c r="BE130"/>
  <c r="BE158"/>
  <c r="BE169"/>
  <c r="BE180"/>
  <c r="BE190"/>
  <c r="BE222"/>
  <c r="BE224"/>
  <c r="BE226"/>
  <c r="BE228"/>
  <c r="BE230"/>
  <c r="BE232"/>
  <c r="BE253"/>
  <c r="BE254"/>
  <c r="BE260"/>
  <c r="BE270"/>
  <c r="BE271"/>
  <c r="BE277"/>
  <c r="BE278"/>
  <c i="3" r="BK276"/>
  <c r="J276"/>
  <c r="J105"/>
  <c i="4" r="BE136"/>
  <c r="BE155"/>
  <c r="BE177"/>
  <c r="BE200"/>
  <c r="BE203"/>
  <c r="BE206"/>
  <c r="BE211"/>
  <c r="BE213"/>
  <c r="BE214"/>
  <c r="BE216"/>
  <c r="BE233"/>
  <c r="BE237"/>
  <c r="BE238"/>
  <c r="BE241"/>
  <c r="BE243"/>
  <c r="BE244"/>
  <c r="BE245"/>
  <c r="BE249"/>
  <c r="BE252"/>
  <c r="BE255"/>
  <c r="BE261"/>
  <c r="BE135"/>
  <c r="BE171"/>
  <c r="BE182"/>
  <c r="BE217"/>
  <c r="BE231"/>
  <c r="BE236"/>
  <c r="BE239"/>
  <c r="BE248"/>
  <c r="BE250"/>
  <c r="BE251"/>
  <c r="BE256"/>
  <c r="BE262"/>
  <c r="BE264"/>
  <c r="BE265"/>
  <c r="BE267"/>
  <c i="3" r="F92"/>
  <c r="BE141"/>
  <c r="BE142"/>
  <c r="BE161"/>
  <c r="BE163"/>
  <c r="BE166"/>
  <c r="BE193"/>
  <c r="BE208"/>
  <c r="BE217"/>
  <c r="BE223"/>
  <c r="BE243"/>
  <c r="BE246"/>
  <c r="BE255"/>
  <c r="BE265"/>
  <c r="BE267"/>
  <c r="BE287"/>
  <c r="BE293"/>
  <c r="J89"/>
  <c r="BE130"/>
  <c r="BE140"/>
  <c r="BE158"/>
  <c r="BE162"/>
  <c r="BE169"/>
  <c r="BE178"/>
  <c r="BE192"/>
  <c r="BE200"/>
  <c r="BE231"/>
  <c r="BE249"/>
  <c r="BE251"/>
  <c r="BE272"/>
  <c r="BE275"/>
  <c r="BE280"/>
  <c r="BE282"/>
  <c r="BE285"/>
  <c r="BE135"/>
  <c r="BE185"/>
  <c r="BE210"/>
  <c r="BE233"/>
  <c r="BE242"/>
  <c r="BE245"/>
  <c r="BE260"/>
  <c r="BE278"/>
  <c r="BE284"/>
  <c r="BE289"/>
  <c r="E85"/>
  <c r="BE151"/>
  <c r="BE165"/>
  <c r="BE253"/>
  <c r="BE262"/>
  <c r="BE271"/>
  <c r="BE281"/>
  <c r="BE286"/>
  <c i="2" r="BE140"/>
  <c r="BE141"/>
  <c r="BE188"/>
  <c r="BE189"/>
  <c r="J119"/>
  <c r="F122"/>
  <c r="BE128"/>
  <c r="BE146"/>
  <c r="BE151"/>
  <c r="BE154"/>
  <c r="BE174"/>
  <c r="BE176"/>
  <c r="BE180"/>
  <c r="BE181"/>
  <c r="BE182"/>
  <c r="BE130"/>
  <c r="BE134"/>
  <c r="BE136"/>
  <c r="BE143"/>
  <c r="BE147"/>
  <c r="BE148"/>
  <c r="BE149"/>
  <c r="BE159"/>
  <c r="BE160"/>
  <c r="BE161"/>
  <c r="BE166"/>
  <c r="BE170"/>
  <c r="BE172"/>
  <c r="BE184"/>
  <c r="BE193"/>
  <c r="BE201"/>
  <c r="E85"/>
  <c r="BE144"/>
  <c r="BE150"/>
  <c r="BE152"/>
  <c r="BE157"/>
  <c r="BE164"/>
  <c r="BE191"/>
  <c r="BE195"/>
  <c r="BE198"/>
  <c r="F35"/>
  <c i="1" r="BB95"/>
  <c i="3" r="J34"/>
  <c i="1" r="AW96"/>
  <c i="4" r="F37"/>
  <c i="1" r="BD97"/>
  <c i="5" r="F36"/>
  <c i="1" r="BC98"/>
  <c i="5" r="F34"/>
  <c i="1" r="BA98"/>
  <c i="6" r="F36"/>
  <c i="1" r="BC99"/>
  <c i="7" r="F37"/>
  <c i="1" r="BD100"/>
  <c i="7" r="F35"/>
  <c i="1" r="BB100"/>
  <c i="9" r="F34"/>
  <c i="1" r="BA102"/>
  <c i="9" r="F35"/>
  <c i="1" r="BB102"/>
  <c i="10" r="F35"/>
  <c i="1" r="BB103"/>
  <c i="11" r="F35"/>
  <c i="1" r="BB104"/>
  <c i="11" r="F36"/>
  <c i="1" r="BC104"/>
  <c i="13" r="F36"/>
  <c i="1" r="BC106"/>
  <c i="14" r="J34"/>
  <c i="1" r="AW107"/>
  <c i="15" r="F35"/>
  <c i="1" r="BB108"/>
  <c i="15" r="F37"/>
  <c i="1" r="BD108"/>
  <c i="2" r="F34"/>
  <c i="1" r="BA95"/>
  <c i="3" r="F36"/>
  <c i="1" r="BC96"/>
  <c i="4" r="F35"/>
  <c i="1" r="BB97"/>
  <c i="4" r="F36"/>
  <c i="1" r="BC97"/>
  <c i="6" r="F35"/>
  <c i="1" r="BB99"/>
  <c i="6" r="F37"/>
  <c i="1" r="BD99"/>
  <c i="12" r="F37"/>
  <c i="1" r="BD105"/>
  <c i="13" r="F37"/>
  <c i="1" r="BD106"/>
  <c i="14" r="F37"/>
  <c i="1" r="BD107"/>
  <c i="14" r="F35"/>
  <c i="1" r="BB107"/>
  <c i="2" r="F36"/>
  <c i="1" r="BC95"/>
  <c i="3" r="F34"/>
  <c i="1" r="BA96"/>
  <c i="4" r="J34"/>
  <c i="1" r="AW97"/>
  <c i="5" r="J34"/>
  <c i="1" r="AW98"/>
  <c i="6" r="J34"/>
  <c i="1" r="AW99"/>
  <c i="7" r="J34"/>
  <c i="1" r="AW100"/>
  <c i="7" r="F34"/>
  <c i="1" r="BA100"/>
  <c i="8" r="F34"/>
  <c i="1" r="BA101"/>
  <c i="8" r="F37"/>
  <c i="1" r="BD101"/>
  <c i="9" r="F36"/>
  <c i="1" r="BC102"/>
  <c i="10" r="F36"/>
  <c i="1" r="BC103"/>
  <c i="10" r="F34"/>
  <c i="1" r="BA103"/>
  <c i="11" r="F34"/>
  <c i="1" r="BA104"/>
  <c i="11" r="F37"/>
  <c i="1" r="BD104"/>
  <c i="13" r="F35"/>
  <c i="1" r="BB106"/>
  <c i="14" r="F36"/>
  <c i="1" r="BC107"/>
  <c i="15" r="F36"/>
  <c i="1" r="BC108"/>
  <c i="15" r="J34"/>
  <c i="1" r="AW108"/>
  <c i="2" r="F37"/>
  <c i="1" r="BD95"/>
  <c i="2" r="J34"/>
  <c i="1" r="AW95"/>
  <c i="3" r="F35"/>
  <c i="1" r="BB96"/>
  <c i="3" r="F37"/>
  <c i="1" r="BD96"/>
  <c i="4" r="F34"/>
  <c i="1" r="BA97"/>
  <c i="5" r="F35"/>
  <c i="1" r="BB98"/>
  <c i="5" r="F37"/>
  <c i="1" r="BD98"/>
  <c i="6" r="F34"/>
  <c i="1" r="BA99"/>
  <c i="7" r="F36"/>
  <c i="1" r="BC100"/>
  <c i="8" r="F35"/>
  <c i="1" r="BB101"/>
  <c i="8" r="J34"/>
  <c i="1" r="AW101"/>
  <c i="8" r="F36"/>
  <c i="1" r="BC101"/>
  <c i="9" r="J34"/>
  <c i="1" r="AW102"/>
  <c i="9" r="F37"/>
  <c i="1" r="BD102"/>
  <c i="10" r="F37"/>
  <c i="1" r="BD103"/>
  <c i="10" r="J34"/>
  <c i="1" r="AW103"/>
  <c i="11" r="J34"/>
  <c i="1" r="AW104"/>
  <c i="12" r="F34"/>
  <c i="1" r="BA105"/>
  <c i="12" r="F35"/>
  <c i="1" r="BB105"/>
  <c i="12" r="J34"/>
  <c i="1" r="AW105"/>
  <c i="12" r="F36"/>
  <c i="1" r="BC105"/>
  <c i="13" r="J34"/>
  <c i="1" r="AW106"/>
  <c i="13" r="F34"/>
  <c i="1" r="BA106"/>
  <c i="14" r="F34"/>
  <c i="1" r="BA107"/>
  <c i="15" r="F34"/>
  <c i="1" r="BA108"/>
  <c i="15" l="1" r="P121"/>
  <c r="P120"/>
  <c i="1" r="AU108"/>
  <c i="9" r="T126"/>
  <c r="T125"/>
  <c i="7" r="R132"/>
  <c i="9" r="R126"/>
  <c r="R125"/>
  <c i="7" r="T132"/>
  <c i="2" r="R126"/>
  <c r="R125"/>
  <c i="14" r="T157"/>
  <c i="13" r="R124"/>
  <c i="10" r="P129"/>
  <c r="P128"/>
  <c i="1" r="AU103"/>
  <c i="9" r="P126"/>
  <c r="P125"/>
  <c i="1" r="AU102"/>
  <c i="3" r="P276"/>
  <c i="6" r="T1529"/>
  <c r="R1529"/>
  <c i="4" r="P128"/>
  <c i="14" r="P127"/>
  <c i="13" r="P124"/>
  <c i="1" r="AU106"/>
  <c i="12" r="R120"/>
  <c r="R119"/>
  <c i="15" r="T121"/>
  <c r="T120"/>
  <c i="8" r="R127"/>
  <c r="R126"/>
  <c i="6" r="P150"/>
  <c i="10" r="R129"/>
  <c r="R128"/>
  <c i="7" r="P132"/>
  <c i="1" r="AU100"/>
  <c i="3" r="R128"/>
  <c i="14" r="P157"/>
  <c i="3" r="T128"/>
  <c r="T127"/>
  <c i="15" r="R121"/>
  <c r="R120"/>
  <c i="13" r="BK124"/>
  <c r="J124"/>
  <c i="2" r="P126"/>
  <c r="P125"/>
  <c i="1" r="AU95"/>
  <c i="14" r="T126"/>
  <c i="13" r="T124"/>
  <c i="12" r="P120"/>
  <c r="P119"/>
  <c i="1" r="AU105"/>
  <c i="8" r="T127"/>
  <c r="T126"/>
  <c i="6" r="T150"/>
  <c r="T149"/>
  <c i="4" r="P268"/>
  <c i="3" r="R276"/>
  <c r="P128"/>
  <c r="P127"/>
  <c i="1" r="AU96"/>
  <c i="14" r="R127"/>
  <c r="R126"/>
  <c i="6" r="P1529"/>
  <c i="4" r="T128"/>
  <c i="11" r="R122"/>
  <c r="R121"/>
  <c i="8" r="P127"/>
  <c r="P126"/>
  <c i="1" r="AU101"/>
  <c i="6" r="R150"/>
  <c r="R149"/>
  <c i="4" r="T268"/>
  <c i="2" r="T126"/>
  <c r="T125"/>
  <c i="3" r="BK128"/>
  <c r="J128"/>
  <c r="J97"/>
  <c i="4" r="BK128"/>
  <c r="J128"/>
  <c r="J97"/>
  <c r="BK268"/>
  <c r="J268"/>
  <c r="J104"/>
  <c i="5" r="BK121"/>
  <c r="J121"/>
  <c r="J97"/>
  <c i="2" r="BK126"/>
  <c r="J126"/>
  <c r="J97"/>
  <c i="6" r="BK150"/>
  <c r="J150"/>
  <c r="J97"/>
  <c i="14" r="BK157"/>
  <c r="J157"/>
  <c r="J102"/>
  <c i="7" r="BK132"/>
  <c r="J132"/>
  <c i="10" r="BK234"/>
  <c r="J234"/>
  <c r="J106"/>
  <c i="11" r="BK122"/>
  <c r="J122"/>
  <c r="J97"/>
  <c r="BK466"/>
  <c r="J466"/>
  <c r="J100"/>
  <c i="12" r="BK120"/>
  <c r="J120"/>
  <c r="J97"/>
  <c i="14" r="BK127"/>
  <c r="J127"/>
  <c r="J97"/>
  <c i="2" r="BK199"/>
  <c r="J199"/>
  <c r="J104"/>
  <c i="6" r="BK1529"/>
  <c r="J1529"/>
  <c r="J107"/>
  <c i="15" r="BK121"/>
  <c r="J121"/>
  <c r="J97"/>
  <c i="10" r="J129"/>
  <c r="J97"/>
  <c i="9" r="BK125"/>
  <c r="J125"/>
  <c i="8" r="J127"/>
  <c r="J97"/>
  <c i="3" r="BK127"/>
  <c r="J127"/>
  <c i="7" r="J30"/>
  <c i="1" r="AG100"/>
  <c i="3" r="F33"/>
  <c i="1" r="AZ96"/>
  <c i="5" r="J33"/>
  <c i="1" r="AV98"/>
  <c r="AT98"/>
  <c i="6" r="J33"/>
  <c i="1" r="AV99"/>
  <c r="AT99"/>
  <c i="13" r="J30"/>
  <c i="1" r="AG106"/>
  <c i="2" r="F33"/>
  <c i="1" r="AZ95"/>
  <c i="3" r="J30"/>
  <c i="1" r="AG96"/>
  <c i="4" r="J33"/>
  <c i="1" r="AV97"/>
  <c r="AT97"/>
  <c i="7" r="J33"/>
  <c i="1" r="AV100"/>
  <c r="AT100"/>
  <c r="AN100"/>
  <c i="8" r="J33"/>
  <c i="1" r="AV101"/>
  <c r="AT101"/>
  <c i="9" r="J33"/>
  <c i="1" r="AV102"/>
  <c r="AT102"/>
  <c i="10" r="F33"/>
  <c i="1" r="AZ103"/>
  <c i="11" r="J33"/>
  <c i="1" r="AV104"/>
  <c r="AT104"/>
  <c i="12" r="J33"/>
  <c i="1" r="AV105"/>
  <c r="AT105"/>
  <c i="13" r="F33"/>
  <c i="1" r="AZ106"/>
  <c i="14" r="F33"/>
  <c i="1" r="AZ107"/>
  <c i="15" r="J33"/>
  <c i="1" r="AV108"/>
  <c r="AT108"/>
  <c r="BB94"/>
  <c r="W31"/>
  <c i="15" r="F33"/>
  <c i="1" r="AZ108"/>
  <c i="2" r="J33"/>
  <c i="1" r="AV95"/>
  <c r="AT95"/>
  <c i="4" r="F33"/>
  <c i="1" r="AZ97"/>
  <c i="7" r="F33"/>
  <c i="1" r="AZ100"/>
  <c i="8" r="F33"/>
  <c i="1" r="AZ101"/>
  <c i="8" r="J30"/>
  <c i="1" r="AG101"/>
  <c i="9" r="F33"/>
  <c i="1" r="AZ102"/>
  <c i="9" r="J30"/>
  <c i="1" r="AG102"/>
  <c i="10" r="J33"/>
  <c i="1" r="AV103"/>
  <c r="AT103"/>
  <c i="11" r="F33"/>
  <c i="1" r="AZ104"/>
  <c i="12" r="F33"/>
  <c i="1" r="AZ105"/>
  <c i="13" r="J33"/>
  <c i="1" r="AV106"/>
  <c r="AT106"/>
  <c r="AN106"/>
  <c i="14" r="J33"/>
  <c i="1" r="AV107"/>
  <c r="AT107"/>
  <c r="BC94"/>
  <c r="W32"/>
  <c r="BD94"/>
  <c r="W33"/>
  <c r="BA94"/>
  <c r="W30"/>
  <c i="3" r="J33"/>
  <c i="1" r="AV96"/>
  <c r="AT96"/>
  <c i="5" r="F33"/>
  <c i="1" r="AZ98"/>
  <c i="6" r="F33"/>
  <c i="1" r="AZ99"/>
  <c i="3" l="1" r="R127"/>
  <c i="14" r="P126"/>
  <c i="1" r="AU107"/>
  <c i="4" r="T127"/>
  <c i="6" r="P149"/>
  <c i="1" r="AU99"/>
  <c i="4" r="P127"/>
  <c i="1" r="AU97"/>
  <c i="7" r="J96"/>
  <c i="6" r="BK149"/>
  <c r="J149"/>
  <c i="11" r="BK121"/>
  <c r="J121"/>
  <c i="2" r="BK125"/>
  <c r="J125"/>
  <c r="J96"/>
  <c i="10" r="BK128"/>
  <c r="J128"/>
  <c r="J96"/>
  <c i="12" r="BK119"/>
  <c r="J119"/>
  <c i="4" r="BK127"/>
  <c r="J127"/>
  <c r="J96"/>
  <c i="13" r="J96"/>
  <c i="14" r="BK126"/>
  <c r="J126"/>
  <c r="J96"/>
  <c i="15" r="BK120"/>
  <c r="J120"/>
  <c r="J96"/>
  <c i="5" r="BK120"/>
  <c r="J120"/>
  <c r="J96"/>
  <c i="13" r="J39"/>
  <c i="1" r="AN102"/>
  <c i="9" r="J96"/>
  <c i="1" r="AN101"/>
  <c i="9" r="J39"/>
  <c i="8" r="J39"/>
  <c i="7" r="J39"/>
  <c i="1" r="AN96"/>
  <c i="3" r="J96"/>
  <c r="J39"/>
  <c i="6" r="J30"/>
  <c i="1" r="AG99"/>
  <c i="12" r="J30"/>
  <c i="1" r="AG105"/>
  <c r="AY94"/>
  <c i="11" r="J30"/>
  <c i="1" r="AG104"/>
  <c r="AW94"/>
  <c r="AK30"/>
  <c r="AZ94"/>
  <c r="W29"/>
  <c r="AX94"/>
  <c i="12" l="1" r="J39"/>
  <c i="11" r="J39"/>
  <c i="6" r="J39"/>
  <c i="12" r="J96"/>
  <c i="11" r="J96"/>
  <c i="6" r="J96"/>
  <c i="1" r="AN99"/>
  <c r="AN104"/>
  <c r="AN105"/>
  <c i="15" r="J30"/>
  <c i="1" r="AG108"/>
  <c i="2" r="J30"/>
  <c i="1" r="AG95"/>
  <c i="10" r="J30"/>
  <c i="1" r="AG103"/>
  <c r="AN103"/>
  <c i="14" r="J30"/>
  <c i="1" r="AG107"/>
  <c i="5" r="J30"/>
  <c i="1" r="AG98"/>
  <c r="AV94"/>
  <c r="AK29"/>
  <c i="4" r="J30"/>
  <c i="1" r="AG97"/>
  <c r="AU94"/>
  <c i="4" l="1" r="J39"/>
  <c i="10" r="J39"/>
  <c i="15" r="J39"/>
  <c i="2" r="J39"/>
  <c i="14" r="J39"/>
  <c i="5" r="J39"/>
  <c i="1" r="AN98"/>
  <c r="AN97"/>
  <c r="AN108"/>
  <c r="AN95"/>
  <c r="AN107"/>
  <c r="AG94"/>
  <c r="AK26"/>
  <c r="AT94"/>
  <c l="1" r="AN94"/>
  <c r="AK35"/>
</calcChain>
</file>

<file path=xl/sharedStrings.xml><?xml version="1.0" encoding="utf-8"?>
<sst xmlns="http://schemas.openxmlformats.org/spreadsheetml/2006/main">
  <si>
    <t>Export Komplet</t>
  </si>
  <si>
    <t/>
  </si>
  <si>
    <t>2.0</t>
  </si>
  <si>
    <t>ZAMOK</t>
  </si>
  <si>
    <t>False</t>
  </si>
  <si>
    <t>{7d2e87f5-6fb9-4b6c-99c8-e7097063c034}</t>
  </si>
  <si>
    <t>0,01</t>
  </si>
  <si>
    <t>21</t>
  </si>
  <si>
    <t>12</t>
  </si>
  <si>
    <t>REKAPITULACE STAVBY</t>
  </si>
  <si>
    <t xml:space="preserve">v ---  níže se nacházejí doplnkové a pomocné údaje k sestavám  --- v</t>
  </si>
  <si>
    <t>Návod na vyplnění</t>
  </si>
  <si>
    <t>0,001</t>
  </si>
  <si>
    <t>Kód:</t>
  </si>
  <si>
    <t>ZN2022_031akt</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</si>
  <si>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</si>
  <si>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</si>
  <si>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Budova čp. 55 v ul. Trčků z Lípy, Chotěboř - aktual 2023</t>
  </si>
  <si>
    <t>KSO:</t>
  </si>
  <si>
    <t>CC-CZ:</t>
  </si>
  <si>
    <t>Místo:</t>
  </si>
  <si>
    <t>Chotěboř</t>
  </si>
  <si>
    <t>Datum:</t>
  </si>
  <si>
    <t>15. 7. 2023</t>
  </si>
  <si>
    <t>Zadavatel:</t>
  </si>
  <si>
    <t>IČ:</t>
  </si>
  <si>
    <t>Město Chotěboř</t>
  </si>
  <si>
    <t>DIČ:</t>
  </si>
  <si>
    <t>Uchazeč:</t>
  </si>
  <si>
    <t>Vyplň údaj</t>
  </si>
  <si>
    <t>Projektant:</t>
  </si>
  <si>
    <t>Projektový atelier DAVID</t>
  </si>
  <si>
    <t>True</t>
  </si>
  <si>
    <t>Zpracovatel:</t>
  </si>
  <si>
    <t>Bc. Zuzana Kosáková</t>
  </si>
  <si>
    <t>Poznámka:</t>
  </si>
  <si>
    <t>Výrobky uvedené kdekoli v PD nebo ZD jejich obchod. názvy či označeními jsou pouze referenční a zadavatel umožňuje dle §89 odst. 6 ZZVZ nabídnout rovnocenné řešení. V případě uvedení tech. norem (ČSN, EN, DIN apod.) umožňuje zadavatel dle §90 odst. 3 ZZVZ nabídnout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</si>
  <si>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</si>
  <si>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</si>
  <si>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</si>
  <si>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</si>
  <si>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</si>
  <si>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</si>
  <si>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</si>
  <si>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</si>
  <si>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</si>
  <si>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</si>
  <si>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</si>
  <si>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</si>
  <si>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</si>
  <si>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</si>
  <si>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</si>
  <si>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</si>
  <si>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</si>
  <si>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</si>
  <si>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</si>
  <si>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</si>
  <si>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</si>
  <si>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</si>
  <si>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</si>
  <si>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</si>
  <si>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</si>
  <si>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</si>
  <si>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</si>
  <si>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</si>
  <si>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</si>
  <si>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</si>
  <si>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</si>
  <si>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</si>
  <si>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</si>
  <si>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</si>
  <si>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</si>
  <si>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</si>
  <si>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</si>
  <si>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</si>
  <si>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</si>
  <si>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</si>
  <si>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</si>
  <si>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</si>
  <si>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</si>
  <si>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</si>
  <si>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</si>
  <si>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</si>
  <si>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Úprava dvora</t>
  </si>
  <si>
    <t>STA</t>
  </si>
  <si>
    <t>1</t>
  </si>
  <si>
    <t>{a9601a73-8b88-455b-9179-d8d036b848ea}</t>
  </si>
  <si>
    <t>2</t>
  </si>
  <si>
    <t>SO 102</t>
  </si>
  <si>
    <t>Vstupní schodiště</t>
  </si>
  <si>
    <t>{332359e7-1449-4ee6-b568-0f5901296ae3}</t>
  </si>
  <si>
    <t>SO 301</t>
  </si>
  <si>
    <t>Areálová kanalizace</t>
  </si>
  <si>
    <t>{99fee832-754c-4a5b-8c8e-a5669de9963c}</t>
  </si>
  <si>
    <t>SO 301_01</t>
  </si>
  <si>
    <t>Vedlejší rozpočtové náklady</t>
  </si>
  <si>
    <t>{782610b8-0706-40f4-a5dd-ed12aa2b8361}</t>
  </si>
  <si>
    <t>SO 701</t>
  </si>
  <si>
    <t>Budova čp. 55</t>
  </si>
  <si>
    <t>{c009b663-b57a-4436-85bb-dd844eab236d}</t>
  </si>
  <si>
    <t>SO 701_01</t>
  </si>
  <si>
    <t>MaR</t>
  </si>
  <si>
    <t>{43730471-c233-40f4-88d8-4e0a35da52a5}</t>
  </si>
  <si>
    <t>SO 701_02</t>
  </si>
  <si>
    <t>Vytápění</t>
  </si>
  <si>
    <t>{121e4159-fd3d-4454-83c9-d881f3a20f10}</t>
  </si>
  <si>
    <t>SO 701_03</t>
  </si>
  <si>
    <t>Chlazení</t>
  </si>
  <si>
    <t>{cb91a1b7-e294-4435-b875-45a3bba1af9a}</t>
  </si>
  <si>
    <t>SO 701_04</t>
  </si>
  <si>
    <t>Zdravotně technické instalace</t>
  </si>
  <si>
    <t>{5e70af94-d484-44ec-9dbe-70d1b5a8dd22}</t>
  </si>
  <si>
    <t>SO 701_05</t>
  </si>
  <si>
    <t>Elektro</t>
  </si>
  <si>
    <t>{ff416451-1398-4d29-a541-7328de3f2c3d}</t>
  </si>
  <si>
    <t>SO 701_06</t>
  </si>
  <si>
    <t xml:space="preserve">Osvětlení </t>
  </si>
  <si>
    <t>{ac52fa14-a534-4c19-81f8-0be5053f04e9}</t>
  </si>
  <si>
    <t>SO 701_07</t>
  </si>
  <si>
    <t>Vzduchotechnika</t>
  </si>
  <si>
    <t>{0c853a99-2ed1-4c6e-803e-2808851c94ec}</t>
  </si>
  <si>
    <t>SO 702</t>
  </si>
  <si>
    <t>Přístřešek</t>
  </si>
  <si>
    <t>{ffb580c3-c13e-4926-9cc0-7e88d03a99a1}</t>
  </si>
  <si>
    <t>SO 909_01</t>
  </si>
  <si>
    <t>VRN</t>
  </si>
  <si>
    <t>{2c147d17-65c0-4978-9e09-52f60db05bf3}</t>
  </si>
  <si>
    <t>KRYCÍ LIST SOUPISU PRACÍ</t>
  </si>
  <si>
    <t>Objekt:</t>
  </si>
  <si>
    <t>SO 101 - Úprava dvora</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</si>
  <si>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</si>
  <si>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</si>
  <si>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</si>
  <si>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</si>
  <si>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</si>
  <si>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</si>
  <si>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</si>
  <si>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</si>
  <si>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</si>
  <si>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</si>
  <si>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</si>
  <si>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</si>
  <si>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</si>
  <si>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721 - Zdravotechnika - vnitřní kanalizace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</si>
  <si>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</si>
  <si>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</si>
  <si>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</si>
  <si>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</si>
  <si>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</si>
  <si>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</si>
  <si>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</si>
  <si>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</si>
  <si>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</si>
  <si>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</si>
  <si>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</si>
  <si>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</si>
  <si>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</si>
  <si>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</si>
  <si>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</si>
  <si>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</si>
  <si>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</si>
  <si>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</si>
  <si>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113106271</t>
  </si>
  <si>
    <t>Rozebrání dlažeb vozovek ze zámkové dlažby s ložem z kameniva strojně pl přes 50 do 200 m2</t>
  </si>
  <si>
    <t>m2</t>
  </si>
  <si>
    <t>CS ÚRS 2023 02</t>
  </si>
  <si>
    <t>4</t>
  </si>
  <si>
    <t>-1435889090</t>
  </si>
  <si>
    <t>VV</t>
  </si>
  <si>
    <t xml:space="preserve">104,5   "zámková dlažba</t>
  </si>
  <si>
    <t>113107162</t>
  </si>
  <si>
    <t>Odstranění podkladu z kameniva drceného tl přes 100 do 200 mm strojně pl přes 50 do 200 m2</t>
  </si>
  <si>
    <t>-42744525</t>
  </si>
  <si>
    <t xml:space="preserve">59,0   "betonová plocha</t>
  </si>
  <si>
    <t>Součet</t>
  </si>
  <si>
    <t>3</t>
  </si>
  <si>
    <t>113107171</t>
  </si>
  <si>
    <t>Odstranění podkladu z betonu prostého tl přes 100 do 150 mm strojně pl přes 50 do 200 m2</t>
  </si>
  <si>
    <t>-1525996213</t>
  </si>
  <si>
    <t>122251102</t>
  </si>
  <si>
    <t>Odkopávky a prokopávky nezapažené v hornině třídy těžitelnosti I skupiny 3 objem do 50 m3 strojně</t>
  </si>
  <si>
    <t>m3</t>
  </si>
  <si>
    <t>-112688693</t>
  </si>
  <si>
    <t xml:space="preserve">59*0,17    "odkop po beton. ploše</t>
  </si>
  <si>
    <t xml:space="preserve">104,5*0,24   "odpkop pod stáv. zámk. dlažbou</t>
  </si>
  <si>
    <t>5</t>
  </si>
  <si>
    <t>162751117</t>
  </si>
  <si>
    <t>Vodorovné přemístění přes 9 000 do 10000 m výkopku/sypaniny z horniny třídy těžitelnosti I skupiny 1 až 3</t>
  </si>
  <si>
    <t>791110915</t>
  </si>
  <si>
    <t>6</t>
  </si>
  <si>
    <t>162751119</t>
  </si>
  <si>
    <t>Příplatek k vodorovnému přemístění výkopku/sypaniny z horniny třídy těžitelnosti I skupiny 1 až 3 ZKD 1000 m přes 10000 m</t>
  </si>
  <si>
    <t>1197307503</t>
  </si>
  <si>
    <t xml:space="preserve">35,11*5   "do 15-ti km</t>
  </si>
  <si>
    <t>7</t>
  </si>
  <si>
    <t>167151101</t>
  </si>
  <si>
    <t>Nakládání výkopku z hornin třídy těžitelnosti I skupiny 1 až 3 do 100 m3</t>
  </si>
  <si>
    <t>-1239093693</t>
  </si>
  <si>
    <t>8</t>
  </si>
  <si>
    <t>171201231</t>
  </si>
  <si>
    <t>Poplatek za uložení zeminy a kamení na recyklační skládce (skládkovné) kód odpadu 17 05 04</t>
  </si>
  <si>
    <t>t</t>
  </si>
  <si>
    <t>1373447364</t>
  </si>
  <si>
    <t>35,11*1,95</t>
  </si>
  <si>
    <t>9</t>
  </si>
  <si>
    <t>171251201</t>
  </si>
  <si>
    <t>Uložení sypaniny na skládky nebo meziskládky</t>
  </si>
  <si>
    <t>1070090562</t>
  </si>
  <si>
    <t>10</t>
  </si>
  <si>
    <t>181951111</t>
  </si>
  <si>
    <t>Úprava pláně v hornině třídy těžitelnosti I skupiny 1 až 3 bez zhutnění strojně</t>
  </si>
  <si>
    <t>-1370522368</t>
  </si>
  <si>
    <t>11</t>
  </si>
  <si>
    <t>183111214</t>
  </si>
  <si>
    <t>Jamky pro výsadbu s výměnou 50 % půdy zeminy tř 1 až 4 obj přes 0,01 do 0,02 m3 v rovině a svahu do 1:5</t>
  </si>
  <si>
    <t>kus</t>
  </si>
  <si>
    <t>-747638106</t>
  </si>
  <si>
    <t>38</t>
  </si>
  <si>
    <t>M</t>
  </si>
  <si>
    <t>10321100.x</t>
  </si>
  <si>
    <t>zahradní substrát pro výsadbu VL</t>
  </si>
  <si>
    <t>-911613621</t>
  </si>
  <si>
    <t>13</t>
  </si>
  <si>
    <t>184211112</t>
  </si>
  <si>
    <t xml:space="preserve">Výsadba rostlin s balem do 100 mm </t>
  </si>
  <si>
    <t>4179474</t>
  </si>
  <si>
    <t>14</t>
  </si>
  <si>
    <t>026520.R1</t>
  </si>
  <si>
    <t>břečťan popínavý vel. min. 30cm</t>
  </si>
  <si>
    <t>960328774</t>
  </si>
  <si>
    <t>15</t>
  </si>
  <si>
    <t>184911161</t>
  </si>
  <si>
    <t>Mulčování záhonů kačírkem tl vrstvy přes 0,05 do 0,1 m v rovině a svahu do 1:5</t>
  </si>
  <si>
    <t>-1857347495</t>
  </si>
  <si>
    <t>0,38*12,0</t>
  </si>
  <si>
    <t>16</t>
  </si>
  <si>
    <t>58337401</t>
  </si>
  <si>
    <t>kamenivo dekorační (kačírek) frakce 8/16</t>
  </si>
  <si>
    <t>1082075000</t>
  </si>
  <si>
    <t>4,56*0,25 'Přepočtené koeficientem množství</t>
  </si>
  <si>
    <t>Komunikace pozemní</t>
  </si>
  <si>
    <t>17</t>
  </si>
  <si>
    <t>564760111</t>
  </si>
  <si>
    <t>Podklad z kameniva hrubého drceného vel. 16-32 mm plochy přes 100 m2 tl 200 mm</t>
  </si>
  <si>
    <t>-263936368</t>
  </si>
  <si>
    <t>169,1</t>
  </si>
  <si>
    <t>18</t>
  </si>
  <si>
    <t>564861111</t>
  </si>
  <si>
    <t>Podklad ze štěrkodrtě ŠD plochy přes 100 m2 tl 200 mm</t>
  </si>
  <si>
    <t>-1907639807</t>
  </si>
  <si>
    <t>19</t>
  </si>
  <si>
    <t>591111111</t>
  </si>
  <si>
    <t>Kladení dlažby z kostek velkých z kamene do lože z kameniva těženého tl 50 mm</t>
  </si>
  <si>
    <t>875723522</t>
  </si>
  <si>
    <t>20</t>
  </si>
  <si>
    <t>58381014</t>
  </si>
  <si>
    <t>kostka řezanoštípaná dlažební žula 10x10x8cm</t>
  </si>
  <si>
    <t>140070605</t>
  </si>
  <si>
    <t>169,1*1,03 'Přepočtené koeficientem množství</t>
  </si>
  <si>
    <t>Trubní vedení</t>
  </si>
  <si>
    <t>899332111</t>
  </si>
  <si>
    <t>Výšková úprava uličního vstupu nebo vpusti do 200 mm snížením / zvýšením poklopu</t>
  </si>
  <si>
    <t>CS ÚRS 2022 01</t>
  </si>
  <si>
    <t>1535691726</t>
  </si>
  <si>
    <t>Ostatní konstrukce a práce, bourání</t>
  </si>
  <si>
    <t>22</t>
  </si>
  <si>
    <t>915223111</t>
  </si>
  <si>
    <t>Varovný pás pro orientaci nevidomých šířky 420 mm</t>
  </si>
  <si>
    <t>m</t>
  </si>
  <si>
    <t>561674967</t>
  </si>
  <si>
    <t xml:space="preserve">4,2   "vjezd do dvora</t>
  </si>
  <si>
    <t xml:space="preserve">3,9*2   "pruh přes chodník</t>
  </si>
  <si>
    <t>23</t>
  </si>
  <si>
    <t>916241213</t>
  </si>
  <si>
    <t>Osazení obrubníku kamenného stojatého s boční opěrou do lože z betonu prostého</t>
  </si>
  <si>
    <t>1951324156</t>
  </si>
  <si>
    <t>12,15+0,4*2</t>
  </si>
  <si>
    <t>24</t>
  </si>
  <si>
    <t>58380374</t>
  </si>
  <si>
    <t>obrubník kamenný žulový přímý 1000x80x250mm</t>
  </si>
  <si>
    <t>930919075</t>
  </si>
  <si>
    <t>12,95*1,05 'Přepočtené koeficientem množství</t>
  </si>
  <si>
    <t>25</t>
  </si>
  <si>
    <t>916991121</t>
  </si>
  <si>
    <t>Lože pod obrubníky, krajníky nebo obruby z dlažebních kostek z betonu prostého</t>
  </si>
  <si>
    <t>1301051029</t>
  </si>
  <si>
    <t>(12,15+0,4*2)*0,15</t>
  </si>
  <si>
    <t>26</t>
  </si>
  <si>
    <t>961055111</t>
  </si>
  <si>
    <t>Bourání základů ze ŽB</t>
  </si>
  <si>
    <t>577200004</t>
  </si>
  <si>
    <t xml:space="preserve">2,0*3,0*0,15*4   "septik</t>
  </si>
  <si>
    <t>3,0*3,0*0,15*2</t>
  </si>
  <si>
    <t>27</t>
  </si>
  <si>
    <t>966073812</t>
  </si>
  <si>
    <t>Rozebrání vrat a vrátek k oplocení pl přes 8 do 10 m2</t>
  </si>
  <si>
    <t>1100640691</t>
  </si>
  <si>
    <t>28</t>
  </si>
  <si>
    <t>979054451</t>
  </si>
  <si>
    <t>Očištění vybouraných zámkových dlaždic s původním spárováním z kameniva těženého</t>
  </si>
  <si>
    <t>1223839804</t>
  </si>
  <si>
    <t>29</t>
  </si>
  <si>
    <t>7127714.R1</t>
  </si>
  <si>
    <t>Provedení vegetační vrstvy ze substrátu tl přes 200 do 300 mm - vegetační prostor pro výsadbu popínavých rostlin</t>
  </si>
  <si>
    <t>1341719775</t>
  </si>
  <si>
    <t>30</t>
  </si>
  <si>
    <t>10321100</t>
  </si>
  <si>
    <t>-1467365130</t>
  </si>
  <si>
    <t>0,38*12,0*0,25</t>
  </si>
  <si>
    <t>1,14*1,1 'Přepočtené koeficientem množství</t>
  </si>
  <si>
    <t>997</t>
  </si>
  <si>
    <t>Přesun sutě</t>
  </si>
  <si>
    <t>31</t>
  </si>
  <si>
    <t>997013501</t>
  </si>
  <si>
    <t>Odvoz suti a vybouraných hmot na skládku nebo meziskládku do 1 km se složením</t>
  </si>
  <si>
    <t>976004421</t>
  </si>
  <si>
    <t>32</t>
  </si>
  <si>
    <t>997013509</t>
  </si>
  <si>
    <t>Příplatek k odvozu suti a vybouraných hmot na skládku ZKD 1 km přes 1 km</t>
  </si>
  <si>
    <t>-1169795790</t>
  </si>
  <si>
    <t>112,823*14 'Přepočtené koeficientem množství</t>
  </si>
  <si>
    <t>33</t>
  </si>
  <si>
    <t>997013861</t>
  </si>
  <si>
    <t>Poplatek za uložení stavebního odpadu na recyklační skládce (skládkovné) z prostého betonu kód odpadu 17 01 01</t>
  </si>
  <si>
    <t>1639019741</t>
  </si>
  <si>
    <t>112,823*0,5 'Přepočtené koeficientem množství</t>
  </si>
  <si>
    <t>34</t>
  </si>
  <si>
    <t>997013862</t>
  </si>
  <si>
    <t xml:space="preserve">Poplatek za uložení stavebního odpadu na recyklační skládce (skládkovné) z armovaného betonu kód odpadu  17 01 01</t>
  </si>
  <si>
    <t>1694555594</t>
  </si>
  <si>
    <t>112,823*0,15 'Přepočtené koeficientem množství</t>
  </si>
  <si>
    <t>35</t>
  </si>
  <si>
    <t>997013873</t>
  </si>
  <si>
    <t>Poplatek za uložení stavebního odpadu na recyklační skládce (skládkovné) zeminy a kamení zatříděného do Katalogu odpadů pod kódem 17 05 04</t>
  </si>
  <si>
    <t>-660959968</t>
  </si>
  <si>
    <t>112,823*0,25 'Přepočtené koeficientem množství</t>
  </si>
  <si>
    <t>998</t>
  </si>
  <si>
    <t>Přesun hmot</t>
  </si>
  <si>
    <t>36</t>
  </si>
  <si>
    <t>998223011</t>
  </si>
  <si>
    <t>Přesun hmot pro pozemní komunikace s krytem dlážděným</t>
  </si>
  <si>
    <t>1677803115</t>
  </si>
  <si>
    <t>PSV</t>
  </si>
  <si>
    <t>Práce a dodávky PSV</t>
  </si>
  <si>
    <t>721</t>
  </si>
  <si>
    <t>Zdravotechnika - vnitřní kanalizace</t>
  </si>
  <si>
    <t>37</t>
  </si>
  <si>
    <t>7219109.R1</t>
  </si>
  <si>
    <t>Odstranění stávajících vpustí dvorních D 300</t>
  </si>
  <si>
    <t>490218173</t>
  </si>
  <si>
    <t>2+1</t>
  </si>
  <si>
    <t>SO 102 - Vstupní schodiště</t>
  </si>
  <si>
    <t xml:space="preserve">    2 - Zakládání</t>
  </si>
  <si>
    <t xml:space="preserve">    4 - Vodorovné konstrukce</t>
  </si>
  <si>
    <t xml:space="preserve">    761 - Konstrukce prosvětlovací</t>
  </si>
  <si>
    <t xml:space="preserve">    767 - Konstrukce zámečnické</t>
  </si>
  <si>
    <t>113106111</t>
  </si>
  <si>
    <t>Rozebrání dlažeb z mozaiky komunikací pro pěší ručně</t>
  </si>
  <si>
    <t>-296818171</t>
  </si>
  <si>
    <t>(1,2+1,5+0,6+1,0)*(22,54+1,0*2)</t>
  </si>
  <si>
    <t>0,93*2,5</t>
  </si>
  <si>
    <t>Mezisoučet</t>
  </si>
  <si>
    <t xml:space="preserve">107,847*0,1   "10% - okolo objektu</t>
  </si>
  <si>
    <t>113106131</t>
  </si>
  <si>
    <t>Rozebrání dlažeb z mozaiky komunikací pro pěší strojně pl do 50 m2</t>
  </si>
  <si>
    <t>-1962053492</t>
  </si>
  <si>
    <t xml:space="preserve">107,847*0,9   "90%</t>
  </si>
  <si>
    <t>113107111</t>
  </si>
  <si>
    <t>Odstranění podkladu z kameniva těženého tl do 100 mm ručně</t>
  </si>
  <si>
    <t>1856497325</t>
  </si>
  <si>
    <t>113107311</t>
  </si>
  <si>
    <t>Odstranění podkladu z kameniva těženého tl do 100 mm strojně pl do 50 m2</t>
  </si>
  <si>
    <t>-436441952</t>
  </si>
  <si>
    <t>122251101</t>
  </si>
  <si>
    <t>Odkopávky a prokopávky nezapažené v hornině třídy těžitelnosti I skupiny 3 objem do 20 m3 strojně</t>
  </si>
  <si>
    <t>-276721133</t>
  </si>
  <si>
    <t>1,5*2,95*1,5</t>
  </si>
  <si>
    <t>8,74*2,1*1,5</t>
  </si>
  <si>
    <t>9,5*1,5*1,5</t>
  </si>
  <si>
    <t>1,78*0,55*1,5</t>
  </si>
  <si>
    <t>0,95*(1,78-0,93)*1,5</t>
  </si>
  <si>
    <t xml:space="preserve">58,224*0,25   "příplatek množsví za šikminu výkopku</t>
  </si>
  <si>
    <t>1405130359</t>
  </si>
  <si>
    <t>1854649252</t>
  </si>
  <si>
    <t>58,224</t>
  </si>
  <si>
    <t>58,224*5 'Přepočtené koeficientem množství</t>
  </si>
  <si>
    <t>1990446323</t>
  </si>
  <si>
    <t>171152501</t>
  </si>
  <si>
    <t>Zhutnění podloží z hornin soudržných nebo nesoudržných pod násypy</t>
  </si>
  <si>
    <t>501086534</t>
  </si>
  <si>
    <t>2095586623</t>
  </si>
  <si>
    <t>58,224*1,85</t>
  </si>
  <si>
    <t>-2132863344</t>
  </si>
  <si>
    <t>174111102</t>
  </si>
  <si>
    <t>Zásyp v uzavřených prostorech sypaninou se zhutněním ručně</t>
  </si>
  <si>
    <t>643837774</t>
  </si>
  <si>
    <t>Zakládání</t>
  </si>
  <si>
    <t>273313511</t>
  </si>
  <si>
    <t>Základové desky z betonu tř. C 12/15</t>
  </si>
  <si>
    <t>690659572</t>
  </si>
  <si>
    <t>1,5*2,95*0,05</t>
  </si>
  <si>
    <t>8,74*2,1*0,05</t>
  </si>
  <si>
    <t>9,5*1,5*0,05</t>
  </si>
  <si>
    <t>1,78*0,55*0,05</t>
  </si>
  <si>
    <t>0,95*(1,78-0,93)*0,05</t>
  </si>
  <si>
    <t xml:space="preserve">1,941*0,15   "příplatek za lití do země</t>
  </si>
  <si>
    <t>273313711</t>
  </si>
  <si>
    <t>Základové desky z betonu tř. C 20/25</t>
  </si>
  <si>
    <t>1998105533</t>
  </si>
  <si>
    <t>1,5*2,95*0,25</t>
  </si>
  <si>
    <t>8,74*2,1*0,25</t>
  </si>
  <si>
    <t>9,5*1,5*0,25</t>
  </si>
  <si>
    <t>1,78*0,55*0,25</t>
  </si>
  <si>
    <t>0,95*(1,78-0,93)*0,25</t>
  </si>
  <si>
    <t>273351121</t>
  </si>
  <si>
    <t>Zřízení bednění základových desek</t>
  </si>
  <si>
    <t>1030174727</t>
  </si>
  <si>
    <t>(1,5+2,95)*2*0,25</t>
  </si>
  <si>
    <t>(8,74+2,1)*2*0,25</t>
  </si>
  <si>
    <t>(9,5+1,5)*2*0,25</t>
  </si>
  <si>
    <t>(1,78+0,55)*2*0,25</t>
  </si>
  <si>
    <t>(0,95+(1,78-0,93))*2*0,25</t>
  </si>
  <si>
    <t>273351122</t>
  </si>
  <si>
    <t>Odstranění bednění základových desek</t>
  </si>
  <si>
    <t>2111354163</t>
  </si>
  <si>
    <t>273362021</t>
  </si>
  <si>
    <t>Výztuž základových desek svařovanými sítěmi Kari</t>
  </si>
  <si>
    <t>-937831643</t>
  </si>
  <si>
    <t>1,5*2,95/6*1,25*85,91/1000*2</t>
  </si>
  <si>
    <t>8,74*2,1/6*1,25*85,91/1000*2</t>
  </si>
  <si>
    <t>9,5*1,5/6*1,25*85,91/1000*2</t>
  </si>
  <si>
    <t>1,78*0,55/6*1,25*85,91/1000*2</t>
  </si>
  <si>
    <t>0,95*(1,78-0,93)/6*1,25*85,91/1000*2</t>
  </si>
  <si>
    <t>279113151</t>
  </si>
  <si>
    <t>Základová zeď tl 150 mm z tvárnic ztraceného bednění včetně výplně z betonu tř. C 25/30</t>
  </si>
  <si>
    <t>-961998795</t>
  </si>
  <si>
    <t xml:space="preserve">1,9*0,75+0,85*1,25   "řez 1-1</t>
  </si>
  <si>
    <t xml:space="preserve">9,1*0,75+8,0*(1,75-0,5)   "řez 2-2</t>
  </si>
  <si>
    <t xml:space="preserve">2,49*(1,5-1,0)+(0,75+2,75)*(1,5-0,5)    "řez 3-3</t>
  </si>
  <si>
    <t xml:space="preserve">5,5*(1,5-0,75)+2,95*(1,5-0,375)   "řez 4-4 / 6-6</t>
  </si>
  <si>
    <t xml:space="preserve">0,5*(1,5-0,625)+2,04*(1,5-0,25)    "řez 7-7 / 8-8</t>
  </si>
  <si>
    <t xml:space="preserve">2,8*0,625+2,8*1,0    "řez 9-9</t>
  </si>
  <si>
    <t>279113153</t>
  </si>
  <si>
    <t>Základová zeď tl přes 200 do 250 mm z tvárnic ztraceného bednění včetně výplně z betonu tř. C 25/30</t>
  </si>
  <si>
    <t>448993676</t>
  </si>
  <si>
    <t xml:space="preserve">0,93*1,125   "řez 11-11</t>
  </si>
  <si>
    <t>279113154</t>
  </si>
  <si>
    <t>Základová zeď tl přes 250 do 300 mm z tvárnic ztraceného bednění včetně výplně z betonu tř. C 25/30</t>
  </si>
  <si>
    <t>-1993484563</t>
  </si>
  <si>
    <t xml:space="preserve">0,9*(1,25+0,75)/2*8   "řez 1-1 / 2-2</t>
  </si>
  <si>
    <t xml:space="preserve">0,3*0,5+0,3*0,75+0,6*1,0*2   "řez 3-3</t>
  </si>
  <si>
    <t xml:space="preserve">1,2*(0,75+1,125)/2*2   "řez 5-5 / 6-6</t>
  </si>
  <si>
    <t xml:space="preserve">1,2*(0,75+1,25)/2*2   "řez 7-7</t>
  </si>
  <si>
    <t xml:space="preserve">0,9*(0,625+1,0)/2*2   "řez 9-9</t>
  </si>
  <si>
    <t>279361821</t>
  </si>
  <si>
    <t>Výztuž základových zdí nosných betonářskou ocelí 10 505</t>
  </si>
  <si>
    <t>2102939280</t>
  </si>
  <si>
    <t xml:space="preserve">39,04*0,15*0,1   "předpokládané vyztužení 100 kg / m3</t>
  </si>
  <si>
    <t>1,046*0,25*0,1</t>
  </si>
  <si>
    <t>14,888*0,3*0,1</t>
  </si>
  <si>
    <t>Vodorovné konstrukce</t>
  </si>
  <si>
    <t>434191462</t>
  </si>
  <si>
    <t>Osazení schodišťových stupňů kamenných pemrlovaných jednostranně do otvorů se zazděním</t>
  </si>
  <si>
    <t>873055678</t>
  </si>
  <si>
    <t>1,5</t>
  </si>
  <si>
    <t>4,35+2,64+2,95</t>
  </si>
  <si>
    <t>7,65+2,75+8,95+2,1</t>
  </si>
  <si>
    <t>19,65+1,15</t>
  </si>
  <si>
    <t>16,6+1,45</t>
  </si>
  <si>
    <t>11,44+1,75</t>
  </si>
  <si>
    <t>58388024</t>
  </si>
  <si>
    <t>stupeň schodišťový žulový snímaný s drážkou 160x300mm výžlabková podstupnice- pemrlovaný</t>
  </si>
  <si>
    <t>-1487506495</t>
  </si>
  <si>
    <t>564730001</t>
  </si>
  <si>
    <t>Podklad z kameniva hrubého drceného vel. 8-16 mm plochy do 100 m2 tl 100 mm</t>
  </si>
  <si>
    <t>259465257</t>
  </si>
  <si>
    <t>4,05*1,5</t>
  </si>
  <si>
    <t>2,64*1,7</t>
  </si>
  <si>
    <t>2,95*1,5+2,75*1,8</t>
  </si>
  <si>
    <t>8,95*2,1</t>
  </si>
  <si>
    <t>-(0,9*0,45+1,7*0,8)</t>
  </si>
  <si>
    <t>(22,54+1,0*2)*1,2+4,5*1,2</t>
  </si>
  <si>
    <t>564730101</t>
  </si>
  <si>
    <t>Podklad z kameniva hrubého drceného vel. 16-32 mm plochy do 100 m2 tl 100 mm</t>
  </si>
  <si>
    <t>746745697</t>
  </si>
  <si>
    <t>591411111</t>
  </si>
  <si>
    <t>Kladení dlažby z mozaiky jednobarevné komunikací pro pěší lože z kameniva</t>
  </si>
  <si>
    <t>722963771</t>
  </si>
  <si>
    <t>596811311</t>
  </si>
  <si>
    <t>Kladení velkoformátové betonové dlažby tl do 100 mm velikosti do 0,5 m2 pl do 300 m2</t>
  </si>
  <si>
    <t>1326508540</t>
  </si>
  <si>
    <t>58381169</t>
  </si>
  <si>
    <t>deska dlažební tryskaná žula tl 50mm</t>
  </si>
  <si>
    <t>-1751393402</t>
  </si>
  <si>
    <t>69,968*1,08 'Přepočtené koeficientem množství</t>
  </si>
  <si>
    <t>-2033214244</t>
  </si>
  <si>
    <t xml:space="preserve">84,93*0,35*0,15   "podbetonávka schodů</t>
  </si>
  <si>
    <t>953312122</t>
  </si>
  <si>
    <t>Vložky do svislých dilatačních spár z extrudovaných polystyrénových desek tl. přes 10 do 20 mm</t>
  </si>
  <si>
    <t>-31880953</t>
  </si>
  <si>
    <t xml:space="preserve">0,55*0,25+0,25*1,1125   "řez 11-11</t>
  </si>
  <si>
    <t>9537311.R1</t>
  </si>
  <si>
    <t>Odvětrání svislé troubami plastovými DN přes 140 do 160 mm ve stropních prostupech - v základové desce</t>
  </si>
  <si>
    <t>-1447705760</t>
  </si>
  <si>
    <t xml:space="preserve">0,25*17    "otvory v zákl.desce pro odvod sráž. vod</t>
  </si>
  <si>
    <t>979071131</t>
  </si>
  <si>
    <t>Očištění dlažebních kostek mozaikových kamenivem těženým nebo MV</t>
  </si>
  <si>
    <t>-1073502774</t>
  </si>
  <si>
    <t>(1,2+1,5+0,6+1,0)*21,69</t>
  </si>
  <si>
    <t>997221551</t>
  </si>
  <si>
    <t>Vodorovná doprava suti ze sypkých materiálů do 1 km</t>
  </si>
  <si>
    <t>-1027030174</t>
  </si>
  <si>
    <t>49,717*0,4 'Přepočtené koeficientem množství</t>
  </si>
  <si>
    <t>997221559</t>
  </si>
  <si>
    <t>Příplatek ZKD 1 km u vodorovné dopravy suti ze sypkých materiálů</t>
  </si>
  <si>
    <t>1050344204</t>
  </si>
  <si>
    <t>19,953</t>
  </si>
  <si>
    <t>19,953*14 'Přepočtené koeficientem množství</t>
  </si>
  <si>
    <t>997221571</t>
  </si>
  <si>
    <t>Vodorovná doprava vybouraných hmot do 1 km</t>
  </si>
  <si>
    <t>1199527981</t>
  </si>
  <si>
    <t>49,717*0,6 'Přepočtené koeficientem množství</t>
  </si>
  <si>
    <t>997221579</t>
  </si>
  <si>
    <t>Příplatek ZKD 1 km u vodorovné dopravy vybouraných hmot</t>
  </si>
  <si>
    <t>440956719</t>
  </si>
  <si>
    <t>mozaika</t>
  </si>
  <si>
    <t>29,93</t>
  </si>
  <si>
    <t>29,93*5 'Přepočtené koeficientem množství</t>
  </si>
  <si>
    <t>997221612</t>
  </si>
  <si>
    <t>Nakládání vybouraných hmot na dopravní prostředky pro vodorovnou dopravu</t>
  </si>
  <si>
    <t>-1691919041</t>
  </si>
  <si>
    <t>997221873</t>
  </si>
  <si>
    <t>-1417571143</t>
  </si>
  <si>
    <t>19,953*1,85</t>
  </si>
  <si>
    <t>39</t>
  </si>
  <si>
    <t>978110431</t>
  </si>
  <si>
    <t>761</t>
  </si>
  <si>
    <t>Konstrukce prosvětlovací</t>
  </si>
  <si>
    <t>40</t>
  </si>
  <si>
    <t>761661021</t>
  </si>
  <si>
    <t>Osazení sklepních světlíků (anglických dvorků) hl přes 0,60 do 1,0 m š do 1,0 m</t>
  </si>
  <si>
    <t>-1345283156</t>
  </si>
  <si>
    <t xml:space="preserve">1   "I12</t>
  </si>
  <si>
    <t>41</t>
  </si>
  <si>
    <t>56245290_I12</t>
  </si>
  <si>
    <t>světlík sklepní (anglický dvorek) pojízdný včetně odvodňovacího prvku plast vyztužený skleněnými vlákny rošt mřížkový 800x600x400mm</t>
  </si>
  <si>
    <t>938711371</t>
  </si>
  <si>
    <t>42</t>
  </si>
  <si>
    <t>56245311</t>
  </si>
  <si>
    <t>vpusť odtoková sklepního světlíku (anglického dvorku) DN 110 s lapačem nečistot a pachovým uzávěrem</t>
  </si>
  <si>
    <t>-1498457567</t>
  </si>
  <si>
    <t>43</t>
  </si>
  <si>
    <t>761661071</t>
  </si>
  <si>
    <t>Osazení sklepních světlíků (anglických dvorků) hl přes 1,0 m š přes 1,25 do 1,5 m</t>
  </si>
  <si>
    <t>-647893789</t>
  </si>
  <si>
    <t xml:space="preserve">1   "I11</t>
  </si>
  <si>
    <t>44</t>
  </si>
  <si>
    <t>56245302_I11</t>
  </si>
  <si>
    <t>světlík sklepní (anglický dvorek) pochozí včetně odvodňovacího prvku plast vyztužený skleněnými vlákny z děrovaného plechu 1250x1300x600mm</t>
  </si>
  <si>
    <t>-1154294509</t>
  </si>
  <si>
    <t>45</t>
  </si>
  <si>
    <t>-1618792748</t>
  </si>
  <si>
    <t>46</t>
  </si>
  <si>
    <t>998761101</t>
  </si>
  <si>
    <t>Přesun hmot tonážní pro konstrukce prosvětlovací v objektech v do 6 m</t>
  </si>
  <si>
    <t>2141014710</t>
  </si>
  <si>
    <t>47</t>
  </si>
  <si>
    <t>998761181</t>
  </si>
  <si>
    <t>Příplatek k přesunu hmot tonážní 761 prováděný bez použití mechanizace</t>
  </si>
  <si>
    <t>-357453767</t>
  </si>
  <si>
    <t>767</t>
  </si>
  <si>
    <t>Konstrukce zámečnické</t>
  </si>
  <si>
    <t>48</t>
  </si>
  <si>
    <t>7671611_Z07-08</t>
  </si>
  <si>
    <t xml:space="preserve">D+M zábradlí dle specifikace v PD, vč. PÚ ozn. Z07 a Z08 </t>
  </si>
  <si>
    <t>kg</t>
  </si>
  <si>
    <t>203823616</t>
  </si>
  <si>
    <t xml:space="preserve">14,7    "Z07</t>
  </si>
  <si>
    <t xml:space="preserve">15,6    "Z08</t>
  </si>
  <si>
    <t>49</t>
  </si>
  <si>
    <t>998767201</t>
  </si>
  <si>
    <t>Přesun hmot procentní pro zámečnické konstrukce v objektech v do 6 m</t>
  </si>
  <si>
    <t>%</t>
  </si>
  <si>
    <t>-377553573</t>
  </si>
  <si>
    <t>LOŽE_ŠP</t>
  </si>
  <si>
    <t>9,221</t>
  </si>
  <si>
    <t>OBSYP_ŠP</t>
  </si>
  <si>
    <t>26,242</t>
  </si>
  <si>
    <t>PAŽENÍ</t>
  </si>
  <si>
    <t>93,257</t>
  </si>
  <si>
    <t>SKLÁDKA_3</t>
  </si>
  <si>
    <t>22,787</t>
  </si>
  <si>
    <t>VÝKO_PRÝHA</t>
  </si>
  <si>
    <t>45,574</t>
  </si>
  <si>
    <t>ZÁSYP_ŠD</t>
  </si>
  <si>
    <t>10,111</t>
  </si>
  <si>
    <t>SO 301 - Areálová kanalizace</t>
  </si>
  <si>
    <t xml:space="preserve">    3 - Svislé a kompletní konstrukce</t>
  </si>
  <si>
    <t xml:space="preserve">    722 - Zdravotechnika - vnitřní vodovod</t>
  </si>
  <si>
    <t xml:space="preserve">    724 - Zdravotechnika - strojní vybavení</t>
  </si>
  <si>
    <t>119003217</t>
  </si>
  <si>
    <t>Mobilní plotová zábrana vyplněná dráty výšky do 1,5 m pro zabezpečení výkopu zřízení</t>
  </si>
  <si>
    <t>925634151</t>
  </si>
  <si>
    <t>(7,4+2+2+24,6+20+4,2+1+2,7+2,7)*2</t>
  </si>
  <si>
    <t>119003218</t>
  </si>
  <si>
    <t>Mobilní plotová zábrana vyplněná dráty výšky do 1,5 m pro zabezpečení výkopu odstranění</t>
  </si>
  <si>
    <t>1820161749</t>
  </si>
  <si>
    <t>119004111</t>
  </si>
  <si>
    <t>Bezpečný vstup nebo výstup z výkopu pomocí žebříku zřízení</t>
  </si>
  <si>
    <t>1491916044</t>
  </si>
  <si>
    <t>1,5*1</t>
  </si>
  <si>
    <t>119004112</t>
  </si>
  <si>
    <t>Bezpečný vstup nebo výstup z výkopu pomocí žebříku odstranění</t>
  </si>
  <si>
    <t>1025164410</t>
  </si>
  <si>
    <t>132212211</t>
  </si>
  <si>
    <t>Hloubení rýh š do 2000 mm v soudržných horninách třídy těžitelnosti I, skupiny 3 ručně</t>
  </si>
  <si>
    <t>2051831928</t>
  </si>
  <si>
    <t>JP, SP3</t>
  </si>
  <si>
    <t>((1,3+1,13)/2*7,9+(1,13+0,91)/2*(21,6-7,9)+(0,91+0,72)/2*(32-21,6))*0,9</t>
  </si>
  <si>
    <t>SP1, SP2</t>
  </si>
  <si>
    <t>(0,72+0,72)/2*1,95*0,9</t>
  </si>
  <si>
    <t>(0,91+0,88)/2*1,98*0,9</t>
  </si>
  <si>
    <t>DP1, DP2, DP3, DP4, DP5</t>
  </si>
  <si>
    <t>((0,42+0,32)/2*(3,35-1)+(0,32+0,21)/2*(21-3,35))*0,9</t>
  </si>
  <si>
    <t>(0,32+0,23)/2*4,25*0,95</t>
  </si>
  <si>
    <t>(0,27+0,25)/2*1*0,9</t>
  </si>
  <si>
    <t>(1,13+0,69)/2*2,7*0,9</t>
  </si>
  <si>
    <t>(1,3+0,16)/2*2,7*0,9</t>
  </si>
  <si>
    <t>rozšíření u šachet</t>
  </si>
  <si>
    <t>(1,3+1,13)*1*1</t>
  </si>
  <si>
    <t>liniový žlab</t>
  </si>
  <si>
    <t>0,4*0,4*7</t>
  </si>
  <si>
    <t>20% ručně</t>
  </si>
  <si>
    <t>VÝKO_PRÝHA*0,2</t>
  </si>
  <si>
    <t>132251252</t>
  </si>
  <si>
    <t>Hloubení rýh nezapažených š do 2000 mm v hornině třídy těžitelnosti I skupiny 3 objem do 50 m3 strojně</t>
  </si>
  <si>
    <t>533334687</t>
  </si>
  <si>
    <t>80% strojně</t>
  </si>
  <si>
    <t>VÝKO_PRÝHA*0,8</t>
  </si>
  <si>
    <t>151101101</t>
  </si>
  <si>
    <t>Zřízení příložného pažení a rozepření stěn rýh hl do 2 m</t>
  </si>
  <si>
    <t>-1040645814</t>
  </si>
  <si>
    <t>((1,3+1,13)/2*7,9+(1,13+0,91)/2*(21,6-7,9)+(0,91+0,72)/2*(32-21,6))*2</t>
  </si>
  <si>
    <t>(0,72+0,72)/2*1,95*2</t>
  </si>
  <si>
    <t>(0,91+0,88)/2*1,98*2</t>
  </si>
  <si>
    <t>((0,42+0,32)/2*(3,35-1)+(0,32+0,21)/2*(21-3,35))*2</t>
  </si>
  <si>
    <t>(0,32+0,23)/2*4,25*2</t>
  </si>
  <si>
    <t>(0,27+0,25)/2*1*2</t>
  </si>
  <si>
    <t>(1,13+0,69)/2*2,7*2</t>
  </si>
  <si>
    <t>(1,3+0,16)/2*2,7*2</t>
  </si>
  <si>
    <t>PAŽENÍ*0,2</t>
  </si>
  <si>
    <t>151101111</t>
  </si>
  <si>
    <t>Odstranění příložného pažení a rozepření stěn rýh hl do 2 m</t>
  </si>
  <si>
    <t>-169033180</t>
  </si>
  <si>
    <t>162351103</t>
  </si>
  <si>
    <t>Vodorovné přemístění přes 50 do 500 m výkopku/sypaniny z horniny třídy těžitelnosti I skupiny 1 až 3</t>
  </si>
  <si>
    <t>-266736211</t>
  </si>
  <si>
    <t>lože obsyp ŠP</t>
  </si>
  <si>
    <t>OBSYP_ŠP+LOŽE_ŠP</t>
  </si>
  <si>
    <t>zásyp ŠD</t>
  </si>
  <si>
    <t>1973260384</t>
  </si>
  <si>
    <t>výkopek na skládku do 10 km</t>
  </si>
  <si>
    <t>VÝKO_PRÝHA*0,5</t>
  </si>
  <si>
    <t>171201221</t>
  </si>
  <si>
    <t>Poplatek za uložení na skládce (skládkovné) zeminy a kamení kód odpadu 17 05 04</t>
  </si>
  <si>
    <t>1114696231</t>
  </si>
  <si>
    <t>(SKLÁDKA_3)*1,7</t>
  </si>
  <si>
    <t>174101101</t>
  </si>
  <si>
    <t>Zásyp jam, šachet rýh nebo kolem objektů sypaninou se zhutněním</t>
  </si>
  <si>
    <t>-1216046079</t>
  </si>
  <si>
    <t>zásyp výkopu ŠD</t>
  </si>
  <si>
    <t>VÝKO_PRÝHA-LOŽE_ŠP-OBSYP_ŠP</t>
  </si>
  <si>
    <t>zásyp rýhy výkopkem</t>
  </si>
  <si>
    <t>ZÁSYP_VÝKOPKEM</t>
  </si>
  <si>
    <t>58344155</t>
  </si>
  <si>
    <t>štěrkodrť frakce 0/22</t>
  </si>
  <si>
    <t>288426596</t>
  </si>
  <si>
    <t>ZÁSYP_ŠD*1,8</t>
  </si>
  <si>
    <t>175151101</t>
  </si>
  <si>
    <t>Obsypání potrubí strojně sypaninou bez prohození, uloženou do 3 m</t>
  </si>
  <si>
    <t>-1138082210</t>
  </si>
  <si>
    <t>pískový obsyp</t>
  </si>
  <si>
    <t>(7,4+24,6+2,7)*0,9*(0,15+0,3)</t>
  </si>
  <si>
    <t>(2+2+20+4,2+2,7)*0,9*(0,125+0,3)</t>
  </si>
  <si>
    <t>1*0,9*(0,11+0,3)</t>
  </si>
  <si>
    <t>50% strojní obsyp</t>
  </si>
  <si>
    <t>OBSYP_ŠP*0,5</t>
  </si>
  <si>
    <t>175111101</t>
  </si>
  <si>
    <t>Obsypání potrubí ručně sypaninou bez prohození, uloženou do 3 m</t>
  </si>
  <si>
    <t>-1624751231</t>
  </si>
  <si>
    <t>50% ruční obsyp</t>
  </si>
  <si>
    <t>58337303</t>
  </si>
  <si>
    <t>štěrkopísek frakce 0/8</t>
  </si>
  <si>
    <t>-1236288637</t>
  </si>
  <si>
    <t>OBSYP_ŠP*1,7*1,01</t>
  </si>
  <si>
    <t>Svislé a kompletní konstrukce</t>
  </si>
  <si>
    <t>359901111</t>
  </si>
  <si>
    <t>Vyčištění stok</t>
  </si>
  <si>
    <t>659680022</t>
  </si>
  <si>
    <t>7,4+2+2+24,6+20+4,2+1+2,7+2,7</t>
  </si>
  <si>
    <t>359901211</t>
  </si>
  <si>
    <t>Monitoring stoky jakékoli výšky na nové kanalizaci</t>
  </si>
  <si>
    <t>385501543</t>
  </si>
  <si>
    <t>451573111</t>
  </si>
  <si>
    <t>Lože pod potrubí otevřený výkop ze štěrkopísku</t>
  </si>
  <si>
    <t>-1683487672</t>
  </si>
  <si>
    <t>(7,4+2+2+24,6+20+4,2+1+4,4+2,7)*0,9*0,15</t>
  </si>
  <si>
    <t>452112122</t>
  </si>
  <si>
    <t>Osazení betonových prstenců nebo rámů v do 200 mm</t>
  </si>
  <si>
    <t>1538417226</t>
  </si>
  <si>
    <t>59224188</t>
  </si>
  <si>
    <t>prstenec šachtový vyrovnávací betonový 625x120x120mm</t>
  </si>
  <si>
    <t>-969900255</t>
  </si>
  <si>
    <t>871225201</t>
  </si>
  <si>
    <t>Montáž kanalizačního potrubí z PE SDR11 otevřený výkop svařovaných elektrotvarovkou D 63x5,8 mm</t>
  </si>
  <si>
    <t>1467814166</t>
  </si>
  <si>
    <t>WVN.KP103063W</t>
  </si>
  <si>
    <t>Trubka jednovrstvá PE 100 kanal SDR11 63x5,8 100m</t>
  </si>
  <si>
    <t>-1796489680</t>
  </si>
  <si>
    <t>5,8*1,015 "Přepočtené koeficientem množství</t>
  </si>
  <si>
    <t>871263121</t>
  </si>
  <si>
    <t>Montáž kanalizačního potrubí z PVC těsněné gumovým kroužkem otevřený výkop sklon do 20 % DN 110</t>
  </si>
  <si>
    <t>-395782930</t>
  </si>
  <si>
    <t>28611170</t>
  </si>
  <si>
    <t>trubka kanalizační PVC DN 110x1000mm SN10</t>
  </si>
  <si>
    <t>-1874215556</t>
  </si>
  <si>
    <t>1*1,03 "Přepočtené koeficientem množství</t>
  </si>
  <si>
    <t>871273121</t>
  </si>
  <si>
    <t>Montáž kanalizačního potrubí z PVC těsněné gumovým kroužkem otevřený výkop sklon do 20 % DN 125</t>
  </si>
  <si>
    <t>1999062948</t>
  </si>
  <si>
    <t>2+2+20+4,2+2,7</t>
  </si>
  <si>
    <t>28611170.1</t>
  </si>
  <si>
    <t>trubka kanalizační PVC DN 125x1000mm SN10</t>
  </si>
  <si>
    <t>218647199</t>
  </si>
  <si>
    <t>30,9*1,03 "Přepočtené koeficientem množství</t>
  </si>
  <si>
    <t>871313121</t>
  </si>
  <si>
    <t>Montáž kanalizačního potrubí z PVC těsněné gumovým kroužkem otevřený výkop sklon do 20 % DN 160</t>
  </si>
  <si>
    <t>-772494016</t>
  </si>
  <si>
    <t>7,4+24,6+2,7</t>
  </si>
  <si>
    <t>28611230</t>
  </si>
  <si>
    <t>trubka kanalizační PVC-U DN 160x3000mm SN12</t>
  </si>
  <si>
    <t>-1622962413</t>
  </si>
  <si>
    <t>34,7*1,03 "Přepočtené koeficientem množství</t>
  </si>
  <si>
    <t>877211101</t>
  </si>
  <si>
    <t>Montáž elektrospojek na vodovodním potrubí z PE trub d 63</t>
  </si>
  <si>
    <t>-929615816</t>
  </si>
  <si>
    <t>AVK.21110632</t>
  </si>
  <si>
    <t>Isiflo přechodka s vnějším závitem, typ 110, rozměr 63x2”</t>
  </si>
  <si>
    <t>-596718419</t>
  </si>
  <si>
    <t>AVK.2118063</t>
  </si>
  <si>
    <t>Isiflo vnitřní podpůrná vsuvka, typ 180, rozměr 63</t>
  </si>
  <si>
    <t>2077194367</t>
  </si>
  <si>
    <t>877211112</t>
  </si>
  <si>
    <t>Montáž elektrokolen 90° na vodovodním potrubí z PE trub d 63</t>
  </si>
  <si>
    <t>1233271445</t>
  </si>
  <si>
    <t>28653055</t>
  </si>
  <si>
    <t>elektrokoleno 90° PE 100 D 63mm</t>
  </si>
  <si>
    <t>-187824414</t>
  </si>
  <si>
    <t>877275211</t>
  </si>
  <si>
    <t>Montáž tvarovek z tvrdého PVC-systém KG nebo z polypropylenu-systém KG 2000 jednoosé DN 125</t>
  </si>
  <si>
    <t>-1425759515</t>
  </si>
  <si>
    <t>28611356</t>
  </si>
  <si>
    <t>koleno kanalizační PVC KG 125x45°</t>
  </si>
  <si>
    <t>1913388009</t>
  </si>
  <si>
    <t>877275221</t>
  </si>
  <si>
    <t>Montáž tvarovek z tvrdého PVC-systém KG nebo z polypropylenu-systém KG 2000 dvouosé DN 125</t>
  </si>
  <si>
    <t>1003690722</t>
  </si>
  <si>
    <t>28611425</t>
  </si>
  <si>
    <t>odbočka kanalizační plastová s hrdlem KG 125/110/87°</t>
  </si>
  <si>
    <t>-1338757040</t>
  </si>
  <si>
    <t>877315211</t>
  </si>
  <si>
    <t>Montáž tvarovek z tvrdého PVC-systém KG nebo z polypropylenu-systém KG 2000 jednoosé DN 160</t>
  </si>
  <si>
    <t>1415620698</t>
  </si>
  <si>
    <t>28611506</t>
  </si>
  <si>
    <t>redukce kanalizační PVC 160/125</t>
  </si>
  <si>
    <t>-71701407</t>
  </si>
  <si>
    <t>28651067</t>
  </si>
  <si>
    <t>spojka dvouhrdlá kanalizace plastové PVC-U DN 150</t>
  </si>
  <si>
    <t>-1715876274</t>
  </si>
  <si>
    <t>892312121</t>
  </si>
  <si>
    <t>Tlaková zkouška vzduchem potrubí DN 150 těsnícím vakem ucpávkovým</t>
  </si>
  <si>
    <t>úsek</t>
  </si>
  <si>
    <t>664809018</t>
  </si>
  <si>
    <t>894411311</t>
  </si>
  <si>
    <t>Osazení betonových nebo železobetonových dílců pro šachty skruží rovných</t>
  </si>
  <si>
    <t>1606819264</t>
  </si>
  <si>
    <t>PFB.1122103</t>
  </si>
  <si>
    <t>Skruž výšky 250 mm TBS-Q.1 100/25/12 PS</t>
  </si>
  <si>
    <t>-1402247191</t>
  </si>
  <si>
    <t>894412411</t>
  </si>
  <si>
    <t>Osazení betonových nebo železobetonových dílců pro šachty skruží přechodových</t>
  </si>
  <si>
    <t>740508908</t>
  </si>
  <si>
    <t>BTL.0006185.URS</t>
  </si>
  <si>
    <t>skruž betonová přechodová TBR-Q 625/600/120 SPK 62,5/100x60x12cm</t>
  </si>
  <si>
    <t>-927250305</t>
  </si>
  <si>
    <t>894414111</t>
  </si>
  <si>
    <t>Osazení betonových nebo železobetonových dílců pro šachty skruží základových (dno)</t>
  </si>
  <si>
    <t>-1274692540</t>
  </si>
  <si>
    <t>PFB.1130001G</t>
  </si>
  <si>
    <t>Dno výšky 600 mm přímé TBZ-Q.1 100/60 V max 40</t>
  </si>
  <si>
    <t>1376619007</t>
  </si>
  <si>
    <t>894812312</t>
  </si>
  <si>
    <t>Revizní a čistící šachta z PP typ DN 600/160 šachtové dno průtočné 30°, 60°, 90°</t>
  </si>
  <si>
    <t>-2074788756</t>
  </si>
  <si>
    <t>50</t>
  </si>
  <si>
    <t>894812313</t>
  </si>
  <si>
    <t>Revizní a čistící šachta z PP typ DN 600/160 šachtové dno s přítokem tvaru T</t>
  </si>
  <si>
    <t>-1156841588</t>
  </si>
  <si>
    <t>51</t>
  </si>
  <si>
    <t>894812332</t>
  </si>
  <si>
    <t>Revizní a čistící šachta z PP DN 600 šachtová roura korugovaná světlé hloubky 2000 mm</t>
  </si>
  <si>
    <t>-731723813</t>
  </si>
  <si>
    <t>52</t>
  </si>
  <si>
    <t>894812339</t>
  </si>
  <si>
    <t>Příplatek k rourám revizní a čistící šachty z PP DN 600 za uříznutí šachtové roury</t>
  </si>
  <si>
    <t>208868243</t>
  </si>
  <si>
    <t>53</t>
  </si>
  <si>
    <t>894812356</t>
  </si>
  <si>
    <t>Revizní a čistící šachta z PP DN 600 poklop litinový pro třídu zatížení B125 s betonovým prstencem</t>
  </si>
  <si>
    <t>1731679422</t>
  </si>
  <si>
    <t>54</t>
  </si>
  <si>
    <t>899104112</t>
  </si>
  <si>
    <t>Osazení poklopů litinových nebo ocelových včetně rámů pro třídu zatížení D400, E600</t>
  </si>
  <si>
    <t>-1733250184</t>
  </si>
  <si>
    <t>55</t>
  </si>
  <si>
    <t>55241003</t>
  </si>
  <si>
    <t>poklop kanalizační betonolitinový, rám betonolitinový 160mm, D 400 bez odvětrání</t>
  </si>
  <si>
    <t>1258233915</t>
  </si>
  <si>
    <t>56</t>
  </si>
  <si>
    <t>899722114</t>
  </si>
  <si>
    <t>Krytí potrubí z plastů výstražnou fólií z PVC 40 cm</t>
  </si>
  <si>
    <t>-1858006541</t>
  </si>
  <si>
    <t>57</t>
  </si>
  <si>
    <t>R-201</t>
  </si>
  <si>
    <t>Napojení šachta S1 na stávající kanalizační přípojku PVC 200</t>
  </si>
  <si>
    <t>kpl</t>
  </si>
  <si>
    <t>294370645</t>
  </si>
  <si>
    <t>58</t>
  </si>
  <si>
    <t>935113111</t>
  </si>
  <si>
    <t>Osazení odvodňovacího polymerbetonového žlabu s krycím roštem šířky do 200 mm</t>
  </si>
  <si>
    <t>-859374323</t>
  </si>
  <si>
    <t>59</t>
  </si>
  <si>
    <t>59227011</t>
  </si>
  <si>
    <t>žlab odvodňovací z polymerbetonu se spádem dna 0,5% 1000x130x180mm</t>
  </si>
  <si>
    <t>-36548272</t>
  </si>
  <si>
    <t>60</t>
  </si>
  <si>
    <t>56241018</t>
  </si>
  <si>
    <t>rošt můstkový D400 litina dl 0,5m oka 12/96 pro žlab PE š 100mm</t>
  </si>
  <si>
    <t>1309054338</t>
  </si>
  <si>
    <t>7,000*2</t>
  </si>
  <si>
    <t>61</t>
  </si>
  <si>
    <t>59227027</t>
  </si>
  <si>
    <t>čelo plné na začátek a konec odvodňovacího žlabu polymerický beton všechny stavební výšky</t>
  </si>
  <si>
    <t>-795556126</t>
  </si>
  <si>
    <t>62</t>
  </si>
  <si>
    <t>59227028.1</t>
  </si>
  <si>
    <t>vpusť odvodňovací z polymerbetonu</t>
  </si>
  <si>
    <t>-1250631238</t>
  </si>
  <si>
    <t>63</t>
  </si>
  <si>
    <t>998276101</t>
  </si>
  <si>
    <t>Přesun hmot pro trubní vedení z trub z plastických hmot otevřený výkop</t>
  </si>
  <si>
    <t>-1572099160</t>
  </si>
  <si>
    <t>64</t>
  </si>
  <si>
    <t>721249116</t>
  </si>
  <si>
    <t>Montáž lapače střešních splavenin z PP DN 125 ostatní typ</t>
  </si>
  <si>
    <t>619720459</t>
  </si>
  <si>
    <t>65</t>
  </si>
  <si>
    <t>56231163</t>
  </si>
  <si>
    <t>lapač střešních splavenin se zápachovou klapkou a lapacím košem DN 125/110</t>
  </si>
  <si>
    <t>917658479</t>
  </si>
  <si>
    <t>722</t>
  </si>
  <si>
    <t>Zdravotechnika - vnitřní vodovod</t>
  </si>
  <si>
    <t>66</t>
  </si>
  <si>
    <t>722229106</t>
  </si>
  <si>
    <t>Montáž vodovodních armatur s jedním závitem G 2" ostatní typ</t>
  </si>
  <si>
    <t>-1173748403</t>
  </si>
  <si>
    <t>67</t>
  </si>
  <si>
    <t>44981602</t>
  </si>
  <si>
    <t>ventil 2" PN 25 se spojkou Al nástěnného hydrantu C52 Ms</t>
  </si>
  <si>
    <t>1915009923</t>
  </si>
  <si>
    <t>68</t>
  </si>
  <si>
    <t>44981513</t>
  </si>
  <si>
    <t>víčko zaslepovací C52 Al</t>
  </si>
  <si>
    <t>-1845908951</t>
  </si>
  <si>
    <t>724</t>
  </si>
  <si>
    <t>Zdravotechnika - strojní vybavení</t>
  </si>
  <si>
    <t>69</t>
  </si>
  <si>
    <t>724149R-101</t>
  </si>
  <si>
    <t>Montáž čerpadla kalového ponorného výkonu 5l/s bez potrubí a s příslušenstvím</t>
  </si>
  <si>
    <t>352111238</t>
  </si>
  <si>
    <t>70</t>
  </si>
  <si>
    <t>MAT-101</t>
  </si>
  <si>
    <t>ponorné kalové čerpadlo Q= 5 l/s a H=15m s příslušenstvím</t>
  </si>
  <si>
    <t>-523245429</t>
  </si>
  <si>
    <t>SO 301_01 - Vedlejší rozpočtové náklady</t>
  </si>
  <si>
    <t>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</si>
  <si>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</si>
  <si>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</si>
  <si>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</si>
  <si>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</si>
  <si>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</si>
  <si>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012203000</t>
  </si>
  <si>
    <t>Geodetické práce při provádění stavby</t>
  </si>
  <si>
    <t>1024</t>
  </si>
  <si>
    <t>327845555</t>
  </si>
  <si>
    <t>012303000</t>
  </si>
  <si>
    <t>Geodetické práce po výstavbě</t>
  </si>
  <si>
    <t>2112121298</t>
  </si>
  <si>
    <t>VRN3</t>
  </si>
  <si>
    <t>Zařízení staveniště</t>
  </si>
  <si>
    <t>032903000</t>
  </si>
  <si>
    <t>Náklady na provoz a údržbu vybavení staveniště</t>
  </si>
  <si>
    <t>1132386782</t>
  </si>
  <si>
    <t>VRN4</t>
  </si>
  <si>
    <t>Inženýrská činnost</t>
  </si>
  <si>
    <t>045203000</t>
  </si>
  <si>
    <t>Kompletační činnost</t>
  </si>
  <si>
    <t>485051697</t>
  </si>
  <si>
    <t>SO 701 - Budova čp. 55</t>
  </si>
  <si>
    <t xml:space="preserve">    6 - Úpravy povrchů, podlahy a osazování výplní</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</si>
  <si>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</si>
  <si>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</si>
  <si>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</si>
  <si>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</si>
  <si>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</si>
  <si>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</si>
  <si>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</si>
  <si>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</si>
  <si>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</si>
  <si>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</si>
  <si>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772 - Podlahy z kamene</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</si>
  <si>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</si>
  <si>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</si>
  <si>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</si>
  <si>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</si>
  <si>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</si>
  <si>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</si>
  <si>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</si>
  <si>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</si>
  <si>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132153301</t>
  </si>
  <si>
    <t>Hloubení rýh pro sběrné a svodné drény rýhovačem hl do 1,0 m v hornině třídy těžitelnosti I a II skupiny 1 až 4</t>
  </si>
  <si>
    <t>-1330500783</t>
  </si>
  <si>
    <t>odvětr. radonu D6.1.7</t>
  </si>
  <si>
    <t xml:space="preserve">3,85+4,3+3,913+3,9+3,65  "dn100</t>
  </si>
  <si>
    <t>2,765*5+1,765</t>
  </si>
  <si>
    <t xml:space="preserve">7,7+0,675+3,913+1,8+6,588+5,038+0,775  "DN150</t>
  </si>
  <si>
    <t>139751101</t>
  </si>
  <si>
    <t>Vykopávky v uzavřených prostorech v hornině třídy těžitelnosti I skupiny 1 až 3 ručně</t>
  </si>
  <si>
    <t>1580525250</t>
  </si>
  <si>
    <t>1PP</t>
  </si>
  <si>
    <t xml:space="preserve">1,25*1,0*0,7   "základ pro pilíř mč. 0.01</t>
  </si>
  <si>
    <t xml:space="preserve">1,05*1,1*1,53   "základ pod zděný pilíř pro točité schodiště</t>
  </si>
  <si>
    <t xml:space="preserve">(1,2+0,5)*(0,7+0,3)*1,5   "výkop pro ang. dvorek</t>
  </si>
  <si>
    <t>-1263036061</t>
  </si>
  <si>
    <t>1PP zásyp prostoru topného kanálu - pozn. 10</t>
  </si>
  <si>
    <t>(2,841*0,975+8,578*1,125+4,204*1,2)*0,28</t>
  </si>
  <si>
    <t>(3,675*1,125+3,78*0,975)*0,28</t>
  </si>
  <si>
    <t xml:space="preserve">2,347*0,6*1,0   "ang. dvorek u mč. 0.03</t>
  </si>
  <si>
    <t>174253301</t>
  </si>
  <si>
    <t>Zásyp rýh pro drény hl do 1,0 m</t>
  </si>
  <si>
    <t>-1606137293</t>
  </si>
  <si>
    <t>-2011742067</t>
  </si>
  <si>
    <t>-1596751392</t>
  </si>
  <si>
    <t>48*0,01 'Přepočtené koeficientem množství</t>
  </si>
  <si>
    <t>1999231169</t>
  </si>
  <si>
    <t>565565488</t>
  </si>
  <si>
    <t>-1161430031</t>
  </si>
  <si>
    <t>-460599914</t>
  </si>
  <si>
    <t>212755214</t>
  </si>
  <si>
    <t>Trativody z drenážních trubek plastových flexibilních D 100 mm bez lože</t>
  </si>
  <si>
    <t>68890720</t>
  </si>
  <si>
    <t>3,85+4,3+3,913+3,9+3,65</t>
  </si>
  <si>
    <t>212755216</t>
  </si>
  <si>
    <t>Trativody z drenážních trubek plastových flexibilních D 160 mm bez lože</t>
  </si>
  <si>
    <t>-1180410027</t>
  </si>
  <si>
    <t>7,7+0,675+3,913+1,8+6,588+5,038+0,775</t>
  </si>
  <si>
    <t>213141111</t>
  </si>
  <si>
    <t>Zřízení vrstvy z geotextilie v rovině nebo ve sklonu do 1:5 š do 3 m</t>
  </si>
  <si>
    <t>-1806561547</t>
  </si>
  <si>
    <t xml:space="preserve">P3 -1NP </t>
  </si>
  <si>
    <t>(126,5+14,57)</t>
  </si>
  <si>
    <t>P1 - 1PP</t>
  </si>
  <si>
    <t>1,0*1,0</t>
  </si>
  <si>
    <t>69311080</t>
  </si>
  <si>
    <t>geotextilie netkaná separační, ochranná, filtrační, drenážní PES 200g/m2</t>
  </si>
  <si>
    <t>2068368599</t>
  </si>
  <si>
    <t>142,07*1,1845 'Přepočtené koeficientem množství</t>
  </si>
  <si>
    <t>271532212</t>
  </si>
  <si>
    <t>Podsyp pod základové konstrukce se zhutněním z hrubého kameniva frakce 16 až 32 mm</t>
  </si>
  <si>
    <t>-1730518456</t>
  </si>
  <si>
    <t>(126,5+14,57)*0,2</t>
  </si>
  <si>
    <t>P1 - 1PP 0.03</t>
  </si>
  <si>
    <t xml:space="preserve">(14,79-1,0*1,0)*0,9   </t>
  </si>
  <si>
    <t>275313711</t>
  </si>
  <si>
    <t>Základové patky z betonu tř. C 20/25</t>
  </si>
  <si>
    <t>-1848947850</t>
  </si>
  <si>
    <t xml:space="preserve">2,642*0,15   "příplatek za lití do země</t>
  </si>
  <si>
    <t>275321311</t>
  </si>
  <si>
    <t>Základové patky ze ŽB bez zvýšených nároků na prostředí tř. C 16/20</t>
  </si>
  <si>
    <t>622659554</t>
  </si>
  <si>
    <t xml:space="preserve">2,23*2,08*0,9    "základ pod výtahovou šachtu</t>
  </si>
  <si>
    <t>275351121</t>
  </si>
  <si>
    <t>Zřízení bednění základových patek</t>
  </si>
  <si>
    <t>8900541</t>
  </si>
  <si>
    <t xml:space="preserve">(2,23+2,08)*0,9    "základ pod výtahovou šachtu</t>
  </si>
  <si>
    <t>275351122</t>
  </si>
  <si>
    <t>Odstranění bednění základových patek</t>
  </si>
  <si>
    <t>512197126</t>
  </si>
  <si>
    <t>275362021</t>
  </si>
  <si>
    <t>Výztuž základových patek svařovanými sítěmi Kari</t>
  </si>
  <si>
    <t>903873020</t>
  </si>
  <si>
    <t xml:space="preserve">2,23*2,08/6*1,25*32,39/1000*2   "základ pod výtahovou šachtu - 2x kari 8/150/150</t>
  </si>
  <si>
    <t>278231111</t>
  </si>
  <si>
    <t>Podezdívka do 2 m2 ze zdiva cihelného pod ventilátory, čerpadla nebo jiná zařízení</t>
  </si>
  <si>
    <t>1202348024</t>
  </si>
  <si>
    <t>3NP - D6.1.13</t>
  </si>
  <si>
    <t xml:space="preserve">0,6*0,4*0,225*16   "detail C</t>
  </si>
  <si>
    <t>278381134</t>
  </si>
  <si>
    <t>Základy pod technologická zařízení půdorysné plochy přes 0,09 do 0,25 m2 z betonu prostého tř. C 16/20</t>
  </si>
  <si>
    <t>1285957824</t>
  </si>
  <si>
    <t xml:space="preserve">0,6*0,4*0,165*16   "detail C vč. bednění</t>
  </si>
  <si>
    <t>279113142</t>
  </si>
  <si>
    <t>Základová zeď tl přes 150 do 200 mm z tvárnic ztraceného bednění včetně výplně z betonu tř. C 20/25</t>
  </si>
  <si>
    <t>285612517</t>
  </si>
  <si>
    <t>(1,7+1,3)*2*0,92</t>
  </si>
  <si>
    <t>-2069776293</t>
  </si>
  <si>
    <t>zdivo výtahové šachty</t>
  </si>
  <si>
    <t>1,9*(10,205+1,45)</t>
  </si>
  <si>
    <t>(1,6+0,24+0,15)*4,5-1,185*2,2</t>
  </si>
  <si>
    <t>279232513.R1</t>
  </si>
  <si>
    <t>Zazdívka základového zdiva cihlami betonovými na MC</t>
  </si>
  <si>
    <t>-1721741199</t>
  </si>
  <si>
    <t>1PP - kanály</t>
  </si>
  <si>
    <t>0,75*(0,6+0,7+0,6)*1,0</t>
  </si>
  <si>
    <t>0,6*0,35*1,0</t>
  </si>
  <si>
    <t>120105653</t>
  </si>
  <si>
    <t xml:space="preserve">5,52*0,2*0,08   "vyztužení 80 kg / m3</t>
  </si>
  <si>
    <t>28,493*0,15*0,08</t>
  </si>
  <si>
    <t>310238211</t>
  </si>
  <si>
    <t>Zazdívka otvorů pl přes 0,25 do 1 m2 ve zdivu nadzákladovém cihlami pálenými na MVC</t>
  </si>
  <si>
    <t>-698323123</t>
  </si>
  <si>
    <t>1PP - D6.1.1</t>
  </si>
  <si>
    <t xml:space="preserve">1,3*1,1*1,97   "0.03</t>
  </si>
  <si>
    <t xml:space="preserve">1,03*1,8*0,7   "0.07/0.01</t>
  </si>
  <si>
    <t xml:space="preserve">1,2*1,9*0,7    "0.06/0.01</t>
  </si>
  <si>
    <t xml:space="preserve">0,86*0,51*0,8   "0.08</t>
  </si>
  <si>
    <t>1NP - D6.1.2</t>
  </si>
  <si>
    <t xml:space="preserve">2,31*2,16*0,45+1,26*0,98*0,2   "1.18</t>
  </si>
  <si>
    <t xml:space="preserve">0,795*2,1*0,5+0,435*0,17*3,38   "1.16a</t>
  </si>
  <si>
    <t xml:space="preserve">0,75*1,95*0,65+0,17*0,5*2,2   "1.09</t>
  </si>
  <si>
    <t xml:space="preserve">0,4*0,95*0,735+0,6*0,91*0,5+0,38*2,75*0,5*2   "1.10</t>
  </si>
  <si>
    <t xml:space="preserve">0,15*0,91*0,5   "1.14</t>
  </si>
  <si>
    <t xml:space="preserve">0,25*0,6*0,5+0,25*2,98*0,5   "1.20 a 1.03</t>
  </si>
  <si>
    <t xml:space="preserve">1,55*2,5*0,65   "1.01</t>
  </si>
  <si>
    <t xml:space="preserve">0,8*0,5*2,98+0,9*1,45*0,65*2   "1.02</t>
  </si>
  <si>
    <t xml:space="preserve">0,6*0,95*0,65*2   "1.03</t>
  </si>
  <si>
    <t xml:space="preserve">0,3*0,42*0,27+0,2*0,3*0,15+0,77*0,208*0,3   "niky 1.03</t>
  </si>
  <si>
    <t xml:space="preserve">0,22*2,2*0,5   "1.06</t>
  </si>
  <si>
    <t xml:space="preserve">0,95*0,95*0,25+0,25*0,5*2,2+0,45*0,82*0,33+0,5*0,4*0,33    "1.08</t>
  </si>
  <si>
    <t xml:space="preserve">0,55*0,75*0,25+0,75*0,95*0,25   "1.07</t>
  </si>
  <si>
    <t xml:space="preserve">0,65*0,15*0,585+0,35*0,095*2*0,585   "nika u vstupu</t>
  </si>
  <si>
    <t xml:space="preserve">0,75*0,25*0,95    "nika u vstupu </t>
  </si>
  <si>
    <t>1NP - D6.1.9</t>
  </si>
  <si>
    <t xml:space="preserve">2,255*3,0*0,17   "1.01</t>
  </si>
  <si>
    <t>2NP - D6.1.3</t>
  </si>
  <si>
    <t xml:space="preserve">1,06*2,1*0,5   "2.24</t>
  </si>
  <si>
    <t xml:space="preserve">1,03*2,1*0,5   "2.23</t>
  </si>
  <si>
    <t xml:space="preserve">1,1*2,2*0,5   "2.03</t>
  </si>
  <si>
    <t xml:space="preserve">0,7*2,4*0,5    "2.01</t>
  </si>
  <si>
    <t xml:space="preserve">0,28*0,95*0,5   "2.03</t>
  </si>
  <si>
    <t xml:space="preserve">0,6*0,95*0,5+0,97*2,2*0,5    "2.04</t>
  </si>
  <si>
    <t xml:space="preserve">0,9*1,25*0,5    "2.05</t>
  </si>
  <si>
    <t xml:space="preserve">0,23*2,2*0,5   "2.06</t>
  </si>
  <si>
    <t xml:space="preserve">1,01*2,6*0,5+1,74*2,7*0,5   "2.21 vč. dočasné zazdívky - pozn. 23</t>
  </si>
  <si>
    <t xml:space="preserve">0,6*0,95*0,5*2+1,95*3,05*0,5   "2.11 a 2.13</t>
  </si>
  <si>
    <t xml:space="preserve">0,515*0,15*3,0   "2.09</t>
  </si>
  <si>
    <t xml:space="preserve">1,0*1,45*0,5   "2.16</t>
  </si>
  <si>
    <t xml:space="preserve">1,1*2,0*0,38   "2.20</t>
  </si>
  <si>
    <t>3NP - D6.1.4</t>
  </si>
  <si>
    <t xml:space="preserve">(0,148+0,185)*0,5*1,83    "3.08</t>
  </si>
  <si>
    <t xml:space="preserve">0,235*2,1*0,36   "3.03</t>
  </si>
  <si>
    <t>3NP - D6.1.12</t>
  </si>
  <si>
    <t xml:space="preserve">2,7*0,28*(1,12+3,14)/2*2   "3.07 a 3.08</t>
  </si>
  <si>
    <t>2,125*0,28*(3,51+5,1)/2*2</t>
  </si>
  <si>
    <t xml:space="preserve">0,465*0,355*4,6  "3.02</t>
  </si>
  <si>
    <t>0,2*0,5*4,6</t>
  </si>
  <si>
    <t xml:space="preserve">1,551*(3,33+4,74)/2*0,28   "3.05 štít ke KB</t>
  </si>
  <si>
    <t>2,13*(3,46+5,19)/2*0,28</t>
  </si>
  <si>
    <t>2,695*(0,6+3,0)/2*0,28</t>
  </si>
  <si>
    <t xml:space="preserve">5   "rezerva</t>
  </si>
  <si>
    <t>311231125</t>
  </si>
  <si>
    <t>Zdivo nosné z cihel dl 290 mm P20 až 25 na SMS 5 MPa</t>
  </si>
  <si>
    <t>1564722619</t>
  </si>
  <si>
    <t xml:space="preserve">0,75*0,75*2,10    "pilíř mč. 0.08</t>
  </si>
  <si>
    <t xml:space="preserve">0,81*0,515*3,42   "pilíř 1.02</t>
  </si>
  <si>
    <t xml:space="preserve">0,5*0,5*2,75   "pilíř na venkovní podestě 1NP</t>
  </si>
  <si>
    <t>311231155</t>
  </si>
  <si>
    <t>Zdivo nosné režné z cihel dl 290 mm P40 na SMS 5 Mpa</t>
  </si>
  <si>
    <t>497288414</t>
  </si>
  <si>
    <t>3NP</t>
  </si>
  <si>
    <t>(7,15+3,7)*4,5*0,15</t>
  </si>
  <si>
    <t>-1,75*2,35*2*0,15</t>
  </si>
  <si>
    <t>310901115</t>
  </si>
  <si>
    <t>Úprava líce režného zdiva prováděného na lišty bez spárování</t>
  </si>
  <si>
    <t>-311961477</t>
  </si>
  <si>
    <t>(7,15+3,7)*4,5*2</t>
  </si>
  <si>
    <t>-1,75*2,35*2*2</t>
  </si>
  <si>
    <t>311270521</t>
  </si>
  <si>
    <t>Zdivo z vápenopískových přesných plných tvárnic 8DF do P15 tl 240 mm</t>
  </si>
  <si>
    <t>-1461598296</t>
  </si>
  <si>
    <t xml:space="preserve">(1,9+0,24+1,75)*(1,75*4+1,5+1,455)   "1PP-3NP - výtahová šachta</t>
  </si>
  <si>
    <t xml:space="preserve">0,73*(0,24+1,6+0,15)   "3NP výtahová šachta </t>
  </si>
  <si>
    <t>312311911</t>
  </si>
  <si>
    <t>Výplňová zeď z betonu prostého tř. C 16/20</t>
  </si>
  <si>
    <t>-196314913</t>
  </si>
  <si>
    <t>zálivka nepoužívaných stáv. komín. průduchů - pozn. 11</t>
  </si>
  <si>
    <t>0,15*0,15*(13,5+2,5)*3</t>
  </si>
  <si>
    <t xml:space="preserve">0,2*0,2*3,0   "komín. průduch ukončený v 1NP</t>
  </si>
  <si>
    <t xml:space="preserve">0,15*0,15*7,2*3   "komín.průducyh ukončené ve 3NP v podlaze</t>
  </si>
  <si>
    <t>317234410</t>
  </si>
  <si>
    <t>Vyzdívka mezi nosníky z cihel pálených na MC</t>
  </si>
  <si>
    <t>669299520</t>
  </si>
  <si>
    <t>1NP</t>
  </si>
  <si>
    <t xml:space="preserve">2*1,1*2*0,12*0,12  "IPE120</t>
  </si>
  <si>
    <t>2*1,05*0,12*0,12</t>
  </si>
  <si>
    <t>2*1,0*0,12*0,12</t>
  </si>
  <si>
    <t>6*1,2*3*0,12*0,12</t>
  </si>
  <si>
    <t>4*1,2*0,12*0,12</t>
  </si>
  <si>
    <t>2*0,9*0,12*0,12</t>
  </si>
  <si>
    <t>2NP</t>
  </si>
  <si>
    <t xml:space="preserve">4*1,2*3*0,12*0,12   "IPE120</t>
  </si>
  <si>
    <t>2*1,1*0,12*0,12</t>
  </si>
  <si>
    <t xml:space="preserve">4*1,62*0,14*0,14   "IPE140</t>
  </si>
  <si>
    <t>4*1,3*0,14*0,14</t>
  </si>
  <si>
    <t xml:space="preserve">4*1,95*0,16*0,16   "IPE160</t>
  </si>
  <si>
    <t>4*2,0*0,16*0,16</t>
  </si>
  <si>
    <t xml:space="preserve">2*2,0*0,18*0,18   "HEB180</t>
  </si>
  <si>
    <t xml:space="preserve">4*1,4*2*0,14*0,14   "IPE140</t>
  </si>
  <si>
    <t>3*1,4*2*0,14*0,14</t>
  </si>
  <si>
    <t>4*1,62*0,14*0,14</t>
  </si>
  <si>
    <t>4*2,15*2*0,16*0,16</t>
  </si>
  <si>
    <t xml:space="preserve">2*3,81*0,18*0,18   "HEB180</t>
  </si>
  <si>
    <t xml:space="preserve">4*1,4*0,14*0,14   "IPE140</t>
  </si>
  <si>
    <t>3*1,3*0,14*0,14</t>
  </si>
  <si>
    <t xml:space="preserve">5,44*0,2*0,2    "HEB200</t>
  </si>
  <si>
    <t xml:space="preserve">3*6,34*0,36*0,36    "IPN360</t>
  </si>
  <si>
    <t xml:space="preserve">3*7,4*0,32*0,32    "IPN320</t>
  </si>
  <si>
    <t xml:space="preserve">(6,0+2*5,1)*0,24*0,24     "IPE240</t>
  </si>
  <si>
    <t>3173181.R1</t>
  </si>
  <si>
    <t>Tlaková zóna ocelových profillů z betonu tř. C 16/20 š 30 a více cm</t>
  </si>
  <si>
    <t>-1237432799</t>
  </si>
  <si>
    <t>(118-64)*0,25</t>
  </si>
  <si>
    <t>64*0,3</t>
  </si>
  <si>
    <t>6,0*0,3</t>
  </si>
  <si>
    <t>3173181.R2</t>
  </si>
  <si>
    <t>Tlaková zóna ocelových profillů z betonu tř. C 16/20 do š24 cm</t>
  </si>
  <si>
    <t>904375499</t>
  </si>
  <si>
    <t>128*0,25</t>
  </si>
  <si>
    <t>317944321</t>
  </si>
  <si>
    <t>Válcované nosníky do č.12 dodatečně osazované do připravených otvorů</t>
  </si>
  <si>
    <t>-1500740707</t>
  </si>
  <si>
    <t xml:space="preserve">2*1,1*2*10,7/1000    "IPE120</t>
  </si>
  <si>
    <t>2*1,05*10,7/1000</t>
  </si>
  <si>
    <t>2*1,0*10,7/1000</t>
  </si>
  <si>
    <t>6*1,2*3*10,7/1000</t>
  </si>
  <si>
    <t>4*1,2*10,7/1000</t>
  </si>
  <si>
    <t>2*0,9*10,7/1000</t>
  </si>
  <si>
    <t xml:space="preserve">2*0,65*5,42/1000   "L60/60/6</t>
  </si>
  <si>
    <t xml:space="preserve">4*1,2*3*10,7/1000   "IPE120</t>
  </si>
  <si>
    <t>2*1,1*10,7/1000</t>
  </si>
  <si>
    <t xml:space="preserve">2*1,4*9,63/1000    "L80/80/6</t>
  </si>
  <si>
    <t>317944323</t>
  </si>
  <si>
    <t>Válcované nosníky č.14 až 22 dodatečně osazované do připravených otvorů</t>
  </si>
  <si>
    <t>-157839520</t>
  </si>
  <si>
    <t xml:space="preserve">4*1,62*13,2/1000   "IPE140</t>
  </si>
  <si>
    <t>4*1,3*13,2/1000</t>
  </si>
  <si>
    <t xml:space="preserve">4*1,95*16,2/1000   "IPE160</t>
  </si>
  <si>
    <t>4*2,0*16,2/1000</t>
  </si>
  <si>
    <t xml:space="preserve">2*2,0*52,6/1000   "HEB180</t>
  </si>
  <si>
    <t xml:space="preserve">4*1,4*2*13,2/1000   "IPE140</t>
  </si>
  <si>
    <t>3*1,4*2*13,2/1000</t>
  </si>
  <si>
    <t>4*1,62*13,2/1000</t>
  </si>
  <si>
    <t>4*2,15*2*16,2/1000</t>
  </si>
  <si>
    <t xml:space="preserve">2*3,81*52,6/1000   "HEB180</t>
  </si>
  <si>
    <t xml:space="preserve">4*1,4*13,2/1000*2   "IPE140</t>
  </si>
  <si>
    <t>3*1,3*13,2/1000</t>
  </si>
  <si>
    <t xml:space="preserve">5,44*63,0/1000    "HEB200</t>
  </si>
  <si>
    <t xml:space="preserve">0,55    "rezerva</t>
  </si>
  <si>
    <t>317944325</t>
  </si>
  <si>
    <t>Válcované nosníky č.24 a vyšší dodatečně osazované do připravených otvorů</t>
  </si>
  <si>
    <t>1790374453</t>
  </si>
  <si>
    <t xml:space="preserve">3*6,24*78,0/1000    "IPN360</t>
  </si>
  <si>
    <t xml:space="preserve">3*7,3*63,0/1000    "IPN320</t>
  </si>
  <si>
    <t xml:space="preserve">(6,0+2*5,1)*31,5/1000     "IPE240</t>
  </si>
  <si>
    <t>319202215</t>
  </si>
  <si>
    <t>Dodatečná izolace zdiva tl přes 600 do 900 mm beztlakou injektáží silikonovou mikroemulzí</t>
  </si>
  <si>
    <t>757906493</t>
  </si>
  <si>
    <t>X1</t>
  </si>
  <si>
    <t xml:space="preserve">(3,586+20,585+12,15+30,068+3,211+13,781)   "obvod v úrovni 1NP</t>
  </si>
  <si>
    <t>3311239.R1</t>
  </si>
  <si>
    <t xml:space="preserve">D+M ŽB prefabrikovaného sloupu bez výztuže - dle specifikace v PD </t>
  </si>
  <si>
    <t>-1212075121</t>
  </si>
  <si>
    <t xml:space="preserve">3,0   "1NP - 1.10</t>
  </si>
  <si>
    <t>332361821</t>
  </si>
  <si>
    <t>Výztuž sloupů oblých betonářskou ocelí 10 505</t>
  </si>
  <si>
    <t>1696927597</t>
  </si>
  <si>
    <t>D6.2.8 SL1</t>
  </si>
  <si>
    <t>0,117</t>
  </si>
  <si>
    <t>342244201</t>
  </si>
  <si>
    <t>Příčka z cihel broušených na tenkovrstvou maltu tloušťky 80 mm</t>
  </si>
  <si>
    <t>1584271638</t>
  </si>
  <si>
    <t xml:space="preserve">1,55*2,2-0,8*1,97   "1.06</t>
  </si>
  <si>
    <t xml:space="preserve">1,6*2,2-0,8*1,97   "1.05</t>
  </si>
  <si>
    <t xml:space="preserve">1,0*2,1-0,8*1,97   "1.03</t>
  </si>
  <si>
    <t xml:space="preserve">1,0*2,1-0,8*1,97   "2.10</t>
  </si>
  <si>
    <t xml:space="preserve">1,55*2,2-0,9*1,97  "2.03</t>
  </si>
  <si>
    <t xml:space="preserve">1,0*2,2-0,8*1,97   "2.04</t>
  </si>
  <si>
    <t xml:space="preserve">1,04*2,1-0,8*1,97  "2.06</t>
  </si>
  <si>
    <t>342244221</t>
  </si>
  <si>
    <t>Příčka z cihel broušených na tenkovrstvou maltu tloušťky 140 mm</t>
  </si>
  <si>
    <t>2056817351</t>
  </si>
  <si>
    <t xml:space="preserve">0,6*2,8   "1.10</t>
  </si>
  <si>
    <t xml:space="preserve">0,86*2,9-0,6*1,97   "1.09</t>
  </si>
  <si>
    <t xml:space="preserve">(0,815+0,665)*3,0   "2.10</t>
  </si>
  <si>
    <t xml:space="preserve">0,9*1,05   "2.04 - zazdívka okna</t>
  </si>
  <si>
    <t xml:space="preserve">1,01*3,0-0,6*1,97   "2.06</t>
  </si>
  <si>
    <t xml:space="preserve">1,7*1,95*4   "2.08 - zazdívka okna</t>
  </si>
  <si>
    <t xml:space="preserve">1,75*2,3-0,9*1,97+0,515*3,0   "2.09</t>
  </si>
  <si>
    <t xml:space="preserve">1,1*1,48*2      "2.09 - zazdívka okna</t>
  </si>
  <si>
    <t>342291121</t>
  </si>
  <si>
    <t>Ukotvení příček k cihelným konstrukcím plochými kotvami</t>
  </si>
  <si>
    <t>-741039124</t>
  </si>
  <si>
    <t>680</t>
  </si>
  <si>
    <t>389842R</t>
  </si>
  <si>
    <t>Lanový osobní výtah 1100x1400mm, v. 2200mm, nosnost výtahu 630 kg - 8 osob, vč. šachtových dveří EI30 DP2, vše dle specifikace v PD</t>
  </si>
  <si>
    <t>soubor</t>
  </si>
  <si>
    <t>-1612788194</t>
  </si>
  <si>
    <t>P</t>
  </si>
  <si>
    <t>Poznámka k položce:_x000d_
dle specifikace PD</t>
  </si>
  <si>
    <t xml:space="preserve">1    </t>
  </si>
  <si>
    <t>411321414</t>
  </si>
  <si>
    <t>Stropy deskové ze ŽB tř. C 25/30</t>
  </si>
  <si>
    <t>-1065714148</t>
  </si>
  <si>
    <t xml:space="preserve">2,5*(1,756+1,839)/2*(7,04-6,79)    "D6.2.5</t>
  </si>
  <si>
    <t>411351011</t>
  </si>
  <si>
    <t>Zřízení bednění stropů deskových tl přes 5 do 25 cm bez podpěrné kce</t>
  </si>
  <si>
    <t>1424156645</t>
  </si>
  <si>
    <t xml:space="preserve">2,5*(1,756+1,839)/2    "D6.2.5</t>
  </si>
  <si>
    <t>411351012</t>
  </si>
  <si>
    <t>Odstranění bednění stropů deskových tl přes 5 do 25 cm bez podpěrné kce</t>
  </si>
  <si>
    <t>-399911349</t>
  </si>
  <si>
    <t>411354313</t>
  </si>
  <si>
    <t>Zřízení podpěrné konstrukce stropů výšky do 4 m tl přes 15 do 25 cm</t>
  </si>
  <si>
    <t>-1476799462</t>
  </si>
  <si>
    <t>411354314</t>
  </si>
  <si>
    <t>Odstranění podpěrné konstrukce stropů výšky do 4 m tl přes 15 do 25 cm</t>
  </si>
  <si>
    <t>-249549189</t>
  </si>
  <si>
    <t>411362021</t>
  </si>
  <si>
    <t>Výztuž stropů svařovanými sítěmi Kari</t>
  </si>
  <si>
    <t>-1137086455</t>
  </si>
  <si>
    <t xml:space="preserve">0,104    "D6.2.5</t>
  </si>
  <si>
    <t>413232211</t>
  </si>
  <si>
    <t>Zazdívka zhlaví válcovaných nosníků v do 150 mm</t>
  </si>
  <si>
    <t>1126111644</t>
  </si>
  <si>
    <t xml:space="preserve">2*2    "IPE120</t>
  </si>
  <si>
    <t>2*2</t>
  </si>
  <si>
    <t>6*2</t>
  </si>
  <si>
    <t>4*2</t>
  </si>
  <si>
    <t xml:space="preserve">2*2   "L60/60/6</t>
  </si>
  <si>
    <t xml:space="preserve">4*2   "IPE120</t>
  </si>
  <si>
    <t xml:space="preserve">2*2   "L80/80/6</t>
  </si>
  <si>
    <t xml:space="preserve">4*2  "IPE140</t>
  </si>
  <si>
    <t xml:space="preserve">4*2   "IPE140</t>
  </si>
  <si>
    <t>3*2</t>
  </si>
  <si>
    <t xml:space="preserve">4*2*2   "IPE140</t>
  </si>
  <si>
    <t>413232221</t>
  </si>
  <si>
    <t>Zazdívka zhlaví válcovaných nosníků v přes 150 do 300 mm</t>
  </si>
  <si>
    <t>1921154022</t>
  </si>
  <si>
    <t xml:space="preserve">3*2     "IPE240</t>
  </si>
  <si>
    <t xml:space="preserve">4*2   "IPE160</t>
  </si>
  <si>
    <t xml:space="preserve">2*2   "HEB180</t>
  </si>
  <si>
    <t xml:space="preserve">1*2   "HEB200</t>
  </si>
  <si>
    <t>413232231</t>
  </si>
  <si>
    <t>Zazdívka zhlaví válcovaných nosníků v přes 300 mm</t>
  </si>
  <si>
    <t>1196201283</t>
  </si>
  <si>
    <t xml:space="preserve">3*2   "IPN320</t>
  </si>
  <si>
    <t xml:space="preserve">3*2   "IPN360</t>
  </si>
  <si>
    <t>413941121</t>
  </si>
  <si>
    <t>Osazování ocelových válcovaných nosníků stropů I, IE, U, UE nebo L do č.12 nebo výšky do 120 mm</t>
  </si>
  <si>
    <t>-1322915598</t>
  </si>
  <si>
    <t xml:space="preserve">27,1*2/1000    "Z11   </t>
  </si>
  <si>
    <t xml:space="preserve">2*4,2*15,04/1000   "mč.1.01 - L 100/100/10</t>
  </si>
  <si>
    <t xml:space="preserve">2*2,5*15,04/1000    </t>
  </si>
  <si>
    <t>2*3,3*15,04/1000</t>
  </si>
  <si>
    <t>2*2,1*15,04/1000</t>
  </si>
  <si>
    <t>13010744</t>
  </si>
  <si>
    <t>ocel profilová jakost S235JR (11 375) průřez IPE 120</t>
  </si>
  <si>
    <t>-282019923</t>
  </si>
  <si>
    <t>0,054*1,1 'Přepočtené koeficientem množství</t>
  </si>
  <si>
    <t>13010442</t>
  </si>
  <si>
    <t>úhelník ocelový rovnostranný jakost S235JR (11 375) 100x100x10mm</t>
  </si>
  <si>
    <t>-193018152</t>
  </si>
  <si>
    <t>2*2,5*15,04/1000</t>
  </si>
  <si>
    <t>0,363*1,1 'Přepočtené koeficientem množství</t>
  </si>
  <si>
    <t>413941125</t>
  </si>
  <si>
    <t>Osazování ocelových válcovaných nosníků stropů I, IE, U, UE nebo L č. 24 a výše nebo výšky přes 220 mm</t>
  </si>
  <si>
    <t>1070188248</t>
  </si>
  <si>
    <t xml:space="preserve">0,3592*8   "OK01</t>
  </si>
  <si>
    <t xml:space="preserve">0,3805*6    "OK02</t>
  </si>
  <si>
    <t xml:space="preserve">0,3464   "OK05</t>
  </si>
  <si>
    <t xml:space="preserve">0,1569    "OK06</t>
  </si>
  <si>
    <t xml:space="preserve">0,1402   "OK08</t>
  </si>
  <si>
    <t xml:space="preserve">0,3541   "OK10</t>
  </si>
  <si>
    <t xml:space="preserve">0,3804    "OK11</t>
  </si>
  <si>
    <t xml:space="preserve">0,2746   "OK12</t>
  </si>
  <si>
    <t xml:space="preserve">0,4444   "OK13</t>
  </si>
  <si>
    <t xml:space="preserve">0,4564    "OK14</t>
  </si>
  <si>
    <t xml:space="preserve">0,4578    "OK15</t>
  </si>
  <si>
    <t xml:space="preserve">0,4692    "OK16</t>
  </si>
  <si>
    <t xml:space="preserve">0,3452   "OK17</t>
  </si>
  <si>
    <t xml:space="preserve">0,1979   "OK18</t>
  </si>
  <si>
    <t xml:space="preserve">0,1165*2   "OK19</t>
  </si>
  <si>
    <t xml:space="preserve">0,1992   "OK20</t>
  </si>
  <si>
    <t xml:space="preserve">0,2337   "OK21</t>
  </si>
  <si>
    <t xml:space="preserve">0,0832   "OK22</t>
  </si>
  <si>
    <t xml:space="preserve">0,3526   "OK23</t>
  </si>
  <si>
    <t xml:space="preserve">0,3801   "OK25</t>
  </si>
  <si>
    <t xml:space="preserve">0,368   "OK26</t>
  </si>
  <si>
    <t xml:space="preserve">0,3728*2   "OK29</t>
  </si>
  <si>
    <t xml:space="preserve">0,2956*2   "OK30</t>
  </si>
  <si>
    <t xml:space="preserve">0,3491   "OK31</t>
  </si>
  <si>
    <t xml:space="preserve">0,1576   "OK32</t>
  </si>
  <si>
    <t xml:space="preserve">0,1361   "OK33</t>
  </si>
  <si>
    <t xml:space="preserve">0,137   "OK34</t>
  </si>
  <si>
    <t xml:space="preserve">0,2125   "OK35</t>
  </si>
  <si>
    <t>13010834</t>
  </si>
  <si>
    <t>ocel profilová jakost S235JR (11 375) průřez U (UPN) 280</t>
  </si>
  <si>
    <t>970754820</t>
  </si>
  <si>
    <t>13,359*1,05 'Přepočtené koeficientem množství</t>
  </si>
  <si>
    <t>413941133</t>
  </si>
  <si>
    <t xml:space="preserve">Osazování ocelových válcovaných nosníků stropů HEA nebo HEB výšky přes 120 do  do 220 mm</t>
  </si>
  <si>
    <t>1840777184</t>
  </si>
  <si>
    <t xml:space="preserve">0,6556*2   "OK03</t>
  </si>
  <si>
    <t xml:space="preserve">0,705*2    "OK04</t>
  </si>
  <si>
    <t xml:space="preserve">0,8838   "OK07</t>
  </si>
  <si>
    <t xml:space="preserve">0,9125   "OK09</t>
  </si>
  <si>
    <t xml:space="preserve">0,6318   "OK24</t>
  </si>
  <si>
    <t xml:space="preserve">0,6807   "OK27</t>
  </si>
  <si>
    <t xml:space="preserve">0,5229   "OK28</t>
  </si>
  <si>
    <t>13010982</t>
  </si>
  <si>
    <t>ocel profilová jakost S235JR (11 375) průřez HEB 220</t>
  </si>
  <si>
    <t>-1495488919</t>
  </si>
  <si>
    <t>6,354*1,05 'Přepočtené koeficientem množství</t>
  </si>
  <si>
    <t>417321515</t>
  </si>
  <si>
    <t>Ztužující pásy a věnce ze ŽB tř. C 25/30</t>
  </si>
  <si>
    <t>-59486157</t>
  </si>
  <si>
    <t xml:space="preserve">3,9*0,24*0,25*4   "V1a-d</t>
  </si>
  <si>
    <t xml:space="preserve">4,2*0,24*0,25    "V2</t>
  </si>
  <si>
    <t xml:space="preserve">5,9*0,24*0,45     "V3</t>
  </si>
  <si>
    <t xml:space="preserve">6,9*0,25*0,28    "V4</t>
  </si>
  <si>
    <t xml:space="preserve">3,3*0,465*0,25    "V5</t>
  </si>
  <si>
    <t xml:space="preserve">4,0*0,5*0,28    "V6</t>
  </si>
  <si>
    <t xml:space="preserve">11,0*0,15*0,3    "V7</t>
  </si>
  <si>
    <t xml:space="preserve">11,0*0,15*0,25   "V8</t>
  </si>
  <si>
    <t>417351115</t>
  </si>
  <si>
    <t>Zřízení bednění ztužujících věnců</t>
  </si>
  <si>
    <t>-1558157120</t>
  </si>
  <si>
    <t xml:space="preserve">3,9*0,25*2*4   "V1a-d</t>
  </si>
  <si>
    <t xml:space="preserve">4,2*0,25*2    "V2</t>
  </si>
  <si>
    <t xml:space="preserve">5,9*0,45*2     "V3</t>
  </si>
  <si>
    <t xml:space="preserve">6,9*0,28*2    "V4</t>
  </si>
  <si>
    <t xml:space="preserve">3,3*0,25*2    "V5</t>
  </si>
  <si>
    <t xml:space="preserve">4,0*0,28*2    "V6</t>
  </si>
  <si>
    <t xml:space="preserve">11,0*0,3*2    "V7</t>
  </si>
  <si>
    <t xml:space="preserve">11,0*0,25*2   "V8</t>
  </si>
  <si>
    <t>417351116</t>
  </si>
  <si>
    <t>Odstranění bednění ztužujících věnců</t>
  </si>
  <si>
    <t>-1489627664</t>
  </si>
  <si>
    <t>417361821</t>
  </si>
  <si>
    <t>Výztuž ztužujících pásů a věnců betonářskou ocelí 10 505</t>
  </si>
  <si>
    <t>2055077529</t>
  </si>
  <si>
    <t xml:space="preserve">0,038*4   "V1a-d</t>
  </si>
  <si>
    <t xml:space="preserve">0,036    "V2</t>
  </si>
  <si>
    <t xml:space="preserve">0,075     "V3</t>
  </si>
  <si>
    <t xml:space="preserve">0,041    "V4</t>
  </si>
  <si>
    <t xml:space="preserve">0,035    "V5</t>
  </si>
  <si>
    <t xml:space="preserve">0,041    "V6</t>
  </si>
  <si>
    <t xml:space="preserve">0,179   "V7 - vč. táhel a překladu IPN 140</t>
  </si>
  <si>
    <t xml:space="preserve">0,053   "V8</t>
  </si>
  <si>
    <t>451475121</t>
  </si>
  <si>
    <t>Podkladní vrstva plastbetonová samonivelační první vrstva tl 10 mm</t>
  </si>
  <si>
    <t>-1384741172</t>
  </si>
  <si>
    <t>nabetonávka posledního ramene schodiště v prům. o 30mm</t>
  </si>
  <si>
    <t>3,18*1,17</t>
  </si>
  <si>
    <t>451475122</t>
  </si>
  <si>
    <t>Podkladní vrstva plastbetonová samonivelační každá další vrstva tl 10 mm</t>
  </si>
  <si>
    <t>-1156343118</t>
  </si>
  <si>
    <t>3,18*1,17*2</t>
  </si>
  <si>
    <t>Úpravy povrchů, podlahy a osazování výplní</t>
  </si>
  <si>
    <t>611321341</t>
  </si>
  <si>
    <t>Vápenocementová omítka štuková dvouvrstvá vnitřních stropů rovných nanášená strojně</t>
  </si>
  <si>
    <t>297475882</t>
  </si>
  <si>
    <t>1PP - omítka ocelových profilů stropní klenby</t>
  </si>
  <si>
    <t xml:space="preserve">4,28*0,2    "0.01</t>
  </si>
  <si>
    <t xml:space="preserve">2,9*2*0,2    "0.02</t>
  </si>
  <si>
    <t xml:space="preserve">4,8*4*0,2   "0.05</t>
  </si>
  <si>
    <t xml:space="preserve">1,995*2*0,2   "0.06</t>
  </si>
  <si>
    <t xml:space="preserve">4,8*4*0,2   "0.07</t>
  </si>
  <si>
    <t xml:space="preserve">4,8*4*0,2    "0.08</t>
  </si>
  <si>
    <t>612131300</t>
  </si>
  <si>
    <t>Vápenný postřik vnitřních stěn nanášený strojně</t>
  </si>
  <si>
    <t>1038916772</t>
  </si>
  <si>
    <t xml:space="preserve">(3,43+0,6+3,8+0,681+0,5)*2*2,8+0,5*3,8   "1.01</t>
  </si>
  <si>
    <t>((0,5+0,6+7,79)*2+3,8+0,695+4,5+0,57+(0,5+0,3)*2)*2,8</t>
  </si>
  <si>
    <t>(2,77+3,9+0,6+4,5+0,57+0,75+3,65)*2,8</t>
  </si>
  <si>
    <t>(5,21+10,83+1,405)*2,8</t>
  </si>
  <si>
    <t>-(4,6*2,75+3,8*2,75+4,5*2,75+2,8*2,85)</t>
  </si>
  <si>
    <t xml:space="preserve">(1,845+0,6+3,51+3,93)*2,8    "1.02</t>
  </si>
  <si>
    <t xml:space="preserve">(3,415*2+5,0)*2,8    "1.03</t>
  </si>
  <si>
    <t xml:space="preserve">(0,355*2+1,155*2)*2,8   "1.04</t>
  </si>
  <si>
    <t xml:space="preserve">(1,11+1,99+0,9*2+1,61)*2*2,5    "1.05</t>
  </si>
  <si>
    <t xml:space="preserve">(3,1+2,61+0,9)*2*2,5   "1.06</t>
  </si>
  <si>
    <t xml:space="preserve">(13,09+1,75+4,15)*2*2,8    "1.07</t>
  </si>
  <si>
    <t xml:space="preserve">(1,64+0,86)*2,8    "1.09</t>
  </si>
  <si>
    <t xml:space="preserve">(12,85+5,0+5,85+0,8+0,75+1,85+0,6)*2*2,8-1,75*2,8   "1.10</t>
  </si>
  <si>
    <t xml:space="preserve">(2,17+3,1)*2*2,8+(1,57+2,17)*2*(2,8+0,49)   "1.11</t>
  </si>
  <si>
    <t xml:space="preserve">(4,9*2+3,31)*3,0   "2.01</t>
  </si>
  <si>
    <t xml:space="preserve">(1,75+15,55*2)*2,8-3,31*2,8   "2.02</t>
  </si>
  <si>
    <t xml:space="preserve">(1,65+3,25+0,55)*2*2,5   "2.03</t>
  </si>
  <si>
    <t xml:space="preserve">(3,775+3,2)*2*2,8-(0,4+0,545)*2,8   "2.04</t>
  </si>
  <si>
    <t xml:space="preserve">((4,26+7,33)*2+0,81)*2,8-4,6*2,16+0,5*(2,1*2+4,6)    "2.05</t>
  </si>
  <si>
    <t>(8,88+5,6)*2*2,8+4,6*2,1</t>
  </si>
  <si>
    <t xml:space="preserve">(8,59-0,3*2)*2*3,0   "2.06</t>
  </si>
  <si>
    <t xml:space="preserve">(5,87+5,63+4,06+0,648+1,48+0,5*2+0,75*3+3,85)*2,9   "2.07</t>
  </si>
  <si>
    <t xml:space="preserve">(8,52+0,33*2+6,93+2,95)*2*3,0    "2.08</t>
  </si>
  <si>
    <t xml:space="preserve">(5,5+4,62)*2*3,0   "2.09</t>
  </si>
  <si>
    <t xml:space="preserve">(3,76+3,25)*2*3,0-(0,665+0,665)*3,0   "2.10</t>
  </si>
  <si>
    <t xml:space="preserve">(1,64+1,01)*2*3,0   "2.11</t>
  </si>
  <si>
    <t xml:space="preserve">(1,64+1,01)*2*2,45-0,6*1,97   "2.13</t>
  </si>
  <si>
    <t xml:space="preserve">(2,0+0,95+0,465+4,2+3,31+3,9+0,5)*4,65   "3.01 a 3.02</t>
  </si>
  <si>
    <t xml:space="preserve">1,2*4,65   "3.05 - komín</t>
  </si>
  <si>
    <t xml:space="preserve">1,965*(0,605+2,075)/2   "3.13</t>
  </si>
  <si>
    <t xml:space="preserve">7,18*(0,6+5,19+3,33+4,74)/4   "3.05  štít</t>
  </si>
  <si>
    <t xml:space="preserve">6,7*(0,604+5,1)/2    "3.07</t>
  </si>
  <si>
    <t xml:space="preserve">4,0*(0,605+5,1)/2   "3.08</t>
  </si>
  <si>
    <t xml:space="preserve">(1,6+1,85)*11,65-1,185*2,2*3   "výtahová šachta</t>
  </si>
  <si>
    <t>612142001</t>
  </si>
  <si>
    <t>Potažení vnitřních stěn sklovláknitým pletivem vtlačeným do tenkovrstvé hmoty</t>
  </si>
  <si>
    <t>-1071294395</t>
  </si>
  <si>
    <t>W1</t>
  </si>
  <si>
    <t xml:space="preserve">(14,76+11,3)*2*2,8-(2,8*2,85+1,75*2,75)   "1.01</t>
  </si>
  <si>
    <t xml:space="preserve">(1,11+1,99+0,9*2+1,61)*2*2,45    "1.05</t>
  </si>
  <si>
    <t xml:space="preserve">(3,1+2,61+0,9)*2*2,45   "1.06</t>
  </si>
  <si>
    <t xml:space="preserve">(12,85+5,0+5,85+0,8+0,7+1,85+0,6)*2*2,8-1,6*2,67   "1.10</t>
  </si>
  <si>
    <t xml:space="preserve">(1,65+3,25+0,55)*2*2,45   "2.03</t>
  </si>
  <si>
    <t xml:space="preserve">(3,18+1,095+3,95+3,31)*4,65   "3.01</t>
  </si>
  <si>
    <t xml:space="preserve">(2,3+12,05)*4,0-3,31*4,0   "3.02</t>
  </si>
  <si>
    <t xml:space="preserve">(1,61+1,34+0,9)*2*2,1   "3.03</t>
  </si>
  <si>
    <t xml:space="preserve">(1,61+1,34+0,9)*2*2,1   "3.04</t>
  </si>
  <si>
    <t>612321311</t>
  </si>
  <si>
    <t>Vápenocementová omítka hrubá jednovrstvá zatřená vnitřních stěn nanášená strojně</t>
  </si>
  <si>
    <t>745004708</t>
  </si>
  <si>
    <t>71</t>
  </si>
  <si>
    <t>612321341</t>
  </si>
  <si>
    <t>Vápenocementová omítka štuková dvouvrstvá vnitřních stěn nanášená strojně</t>
  </si>
  <si>
    <t>-1357939959</t>
  </si>
  <si>
    <t xml:space="preserve">100   "rezerva</t>
  </si>
  <si>
    <t>72</t>
  </si>
  <si>
    <t>612321391</t>
  </si>
  <si>
    <t>Příplatek k vápenocementové omítce vnitřních stěn za každých dalších 5 mm tloušťky strojně</t>
  </si>
  <si>
    <t>-461918349</t>
  </si>
  <si>
    <t>1592,422*2</t>
  </si>
  <si>
    <t>73</t>
  </si>
  <si>
    <t>621142001</t>
  </si>
  <si>
    <t>Potažení vnějších podhledů sklovláknitým pletivem vtlačeným do tenkovrstvé hmoty</t>
  </si>
  <si>
    <t>1874971091</t>
  </si>
  <si>
    <t xml:space="preserve">4,31*0,67  "S5</t>
  </si>
  <si>
    <t>1,405*0,5*2</t>
  </si>
  <si>
    <t>74</t>
  </si>
  <si>
    <t>621221141</t>
  </si>
  <si>
    <t>Montáž kontaktního zateplení vnějších podhledů lepením a mechanickým kotvením desek z minerální vlny s kolmou orientací do zdiva a betonu tl přes 160 do 200 mm</t>
  </si>
  <si>
    <t>-110092104</t>
  </si>
  <si>
    <t>75</t>
  </si>
  <si>
    <t>63151535</t>
  </si>
  <si>
    <t>deska tepelně izolační minerální kontaktních fasád kolmé vlákno λ=0,040-0,041 tl 200mm</t>
  </si>
  <si>
    <t>1532853648</t>
  </si>
  <si>
    <t>4,293*1,05 'Přepočtené koeficientem množství</t>
  </si>
  <si>
    <t>76</t>
  </si>
  <si>
    <t>621251105</t>
  </si>
  <si>
    <t xml:space="preserve">Příplatek k cenám kontaktního zateplení podhledů za zápustnou montáž a použití  použití tepelněizolačních zátek z minerální vlny</t>
  </si>
  <si>
    <t>1657377023</t>
  </si>
  <si>
    <t>77</t>
  </si>
  <si>
    <t>621322111</t>
  </si>
  <si>
    <t>Vápenocementová lehčená omítka hrubá jednovrstvá zatřená vnějších podhledů nanášená ručně</t>
  </si>
  <si>
    <t>-1345117523</t>
  </si>
  <si>
    <t>78</t>
  </si>
  <si>
    <t>621322191</t>
  </si>
  <si>
    <t>Příplatek k vápenocementové lehčené omítce vnějších podhledů za každých dalších 5 mm tloušťky ručně</t>
  </si>
  <si>
    <t>637275790</t>
  </si>
  <si>
    <t>S5</t>
  </si>
  <si>
    <t>4,31*0,67*2</t>
  </si>
  <si>
    <t>1,405*0,5*2*2</t>
  </si>
  <si>
    <t>79</t>
  </si>
  <si>
    <t>621324111</t>
  </si>
  <si>
    <t>Škrábaná omítka vápenocementová (břízolitová) vnějších podhledů nanášená ručně</t>
  </si>
  <si>
    <t>1021844260</t>
  </si>
  <si>
    <t>80</t>
  </si>
  <si>
    <t>622131300</t>
  </si>
  <si>
    <t>Vápenný postřik vnějších stěn nanášený celoplošně strojně</t>
  </si>
  <si>
    <t>1879832272</t>
  </si>
  <si>
    <t>W11 - ozn. A</t>
  </si>
  <si>
    <t xml:space="preserve">(3,125+5,1)   "severní do dvora</t>
  </si>
  <si>
    <t xml:space="preserve">(0,9*1,25)    "podstřešní římsa</t>
  </si>
  <si>
    <t xml:space="preserve">(19,714+4,525)   "východní do dvora</t>
  </si>
  <si>
    <t xml:space="preserve">((1,344+4,3+2,45+2,95+4,202)*1,25)    "podstřešní římsa</t>
  </si>
  <si>
    <t xml:space="preserve">(15,17+1,224*3)    "severní - štítová stěna (vstup schodiště)</t>
  </si>
  <si>
    <t xml:space="preserve">(6,611+(0,546+1,735*1,25+0,55)*1,25)    "jihozápadní - nárožní věž</t>
  </si>
  <si>
    <t xml:space="preserve">((1,631-1,05)*3)   "okna</t>
  </si>
  <si>
    <t xml:space="preserve">(96,651-(2,806*4+5,086+5,78*2))     "západní spodní část</t>
  </si>
  <si>
    <t xml:space="preserve">((4,301+4,441)*1,25)   "podstřešní římsa</t>
  </si>
  <si>
    <t xml:space="preserve">(13,464*2*1,25)     "nadstřešní část </t>
  </si>
  <si>
    <t xml:space="preserve">((4,5-2,9)*7)    "okna - vrchní řada</t>
  </si>
  <si>
    <t xml:space="preserve">(39,463-(5,86*2+7,246))    "jižní do náměstí</t>
  </si>
  <si>
    <t xml:space="preserve">(6,94*1,25)  "podstřešní římsa</t>
  </si>
  <si>
    <t xml:space="preserve">(4,487*2+6,047-(2,88*2+1,87*2))   "okna horní řada</t>
  </si>
  <si>
    <t xml:space="preserve">W12 - ozn. B1 </t>
  </si>
  <si>
    <t xml:space="preserve">26,122    "severní do dvora</t>
  </si>
  <si>
    <t xml:space="preserve">((159,824+4,639+7,208)*2)   "východní do dvora</t>
  </si>
  <si>
    <t xml:space="preserve">(130,521+4,932*3)    "severní - štít</t>
  </si>
  <si>
    <t xml:space="preserve">(101,735-4,487*7)   "západní</t>
  </si>
  <si>
    <t xml:space="preserve">(15,553*1,25)    "jihozápadní - věž</t>
  </si>
  <si>
    <t xml:space="preserve">44,733-(5,86*2+7,246)    "jižní do náměstí</t>
  </si>
  <si>
    <t xml:space="preserve">W13 - ozn. B2 </t>
  </si>
  <si>
    <t xml:space="preserve">45,235     "západní</t>
  </si>
  <si>
    <t xml:space="preserve">7,418*1,25    "jihozápadní - věž</t>
  </si>
  <si>
    <t xml:space="preserve">19,5    "jižní </t>
  </si>
  <si>
    <t>81</t>
  </si>
  <si>
    <t>622142001</t>
  </si>
  <si>
    <t>Potažení vnějších stěn sklovláknitým pletivem vtlačeným do tenkovrstvé hmoty</t>
  </si>
  <si>
    <t>-1561613065</t>
  </si>
  <si>
    <t>82</t>
  </si>
  <si>
    <t>622151001</t>
  </si>
  <si>
    <t>Penetrační akrylátový nátěr vnějších pastovitých tenkovrstvých omítek stěn</t>
  </si>
  <si>
    <t>-326429801</t>
  </si>
  <si>
    <t>83</t>
  </si>
  <si>
    <t>622323111</t>
  </si>
  <si>
    <t>Vápenocementová omítka hladkých vnějších stěn tloušťky do 5 mm nanášená ručně</t>
  </si>
  <si>
    <t>-1862825840</t>
  </si>
  <si>
    <t>84</t>
  </si>
  <si>
    <t>622323191</t>
  </si>
  <si>
    <t>Příplatek k vápenocementové omítce hladkých vnějších stěn za každý další 1 mm tloušťky ručně</t>
  </si>
  <si>
    <t>1298736745</t>
  </si>
  <si>
    <t>W11 - tl. 25 - ozn. A ...... 25-5=20</t>
  </si>
  <si>
    <t xml:space="preserve">(3,125+5,1)*20   "severní do dvora</t>
  </si>
  <si>
    <t xml:space="preserve">(0,9*1,25)*20    "podstřešní římsa</t>
  </si>
  <si>
    <t xml:space="preserve">(19,714+4,525)*20   "východní do dvora</t>
  </si>
  <si>
    <t xml:space="preserve">((1,344+4,3+2,45+2,95+4,202)*1,25)*20    "podstřešní římsa</t>
  </si>
  <si>
    <t xml:space="preserve">(15,17+1,224*3)*20    "severní - štítová stěna (vstup schodiště)</t>
  </si>
  <si>
    <t xml:space="preserve">(6,611+(0,546+1,735*1,25+0,55)*1,25)*20    "jihozápadní - nárožní věž</t>
  </si>
  <si>
    <t xml:space="preserve">((1,631-1,05)*3)*20   "okna</t>
  </si>
  <si>
    <t xml:space="preserve">(96,651-(2,806*4+5,086+5,78*2))*20     "západní spodní část</t>
  </si>
  <si>
    <t xml:space="preserve">((4,301+4,441)*1,25)*20   "podstřešní římsa</t>
  </si>
  <si>
    <t xml:space="preserve">(13,464*2*1,25)*20     "nadstřešní část </t>
  </si>
  <si>
    <t xml:space="preserve">((4,5-2,9)*7)*20    "okna - vrchní řada</t>
  </si>
  <si>
    <t xml:space="preserve">(39,463-(5,86*2+7,246))*20    "jižní do náměstí</t>
  </si>
  <si>
    <t xml:space="preserve">(6,94*1,25)*20  "podstřešní římsa</t>
  </si>
  <si>
    <t xml:space="preserve">(4,487*2+6,047-(2,88*2+1,87*2))*20   "okna horní řada</t>
  </si>
  <si>
    <t xml:space="preserve">W11 - tl. 70mm - ozn. A - 25+5mm již započítáno  ..... 70-30=40</t>
  </si>
  <si>
    <t xml:space="preserve">(2,5+1,155*4+3,328+3,315+3,276+3,0+2,568+2,097)*40   "západní</t>
  </si>
  <si>
    <t xml:space="preserve">(2,447+2,297+2,233+2,056)*40     "jižní do náměstí</t>
  </si>
  <si>
    <t>W12 - tl. 20mm - ozn. B1 .... 20-5=15</t>
  </si>
  <si>
    <t xml:space="preserve">26,122*15    "severní do dvora</t>
  </si>
  <si>
    <t xml:space="preserve">((159,824+4,639+7,208)*2)*15   "východní do dvora</t>
  </si>
  <si>
    <t xml:space="preserve">(130,521+4,932*3)*15    "severní - štít</t>
  </si>
  <si>
    <t xml:space="preserve">(101,735-4,487*7)*15   "západní</t>
  </si>
  <si>
    <t xml:space="preserve">(15,553*1,25)*15    "jihozápadní - věž</t>
  </si>
  <si>
    <t xml:space="preserve">44,733-(5,86*2+7,246)*15    "jižní do náměstí</t>
  </si>
  <si>
    <t xml:space="preserve">W13 - tl. 25mm  - ozn. B2 ... 25-5=20</t>
  </si>
  <si>
    <t xml:space="preserve">45,235*20     "západní</t>
  </si>
  <si>
    <t xml:space="preserve">7,418*1,25*20    "jihozápadní - věž</t>
  </si>
  <si>
    <t xml:space="preserve">19,5*20    "jižní </t>
  </si>
  <si>
    <t>85</t>
  </si>
  <si>
    <t>622321131</t>
  </si>
  <si>
    <t>Potažení vnějších stěn vápenocementovým aktivovaným štukem tloušťky do 3 mm</t>
  </si>
  <si>
    <t>-132361421</t>
  </si>
  <si>
    <t>86</t>
  </si>
  <si>
    <t>622324111</t>
  </si>
  <si>
    <t>Škrábaná omítka vápenocementová (břízolitová) vnějších stěn nanášená ručně</t>
  </si>
  <si>
    <t>-2131934959</t>
  </si>
  <si>
    <t>87</t>
  </si>
  <si>
    <t>622531062</t>
  </si>
  <si>
    <t>Tenkovrstvá silikonová rýhovaná omítka zrnitost 3,0 mm vnějších stěn</t>
  </si>
  <si>
    <t>1198177207</t>
  </si>
  <si>
    <t>88</t>
  </si>
  <si>
    <t>629999011</t>
  </si>
  <si>
    <t>Příplatek k úpravám povrchů za provádění styku dvou barev nebo struktur na fasádě</t>
  </si>
  <si>
    <t>-1143283618</t>
  </si>
  <si>
    <t>89</t>
  </si>
  <si>
    <t>629999042</t>
  </si>
  <si>
    <t>Příplatek k úpravám vnějších povrchů za provádění prací v nadstřešní části</t>
  </si>
  <si>
    <t>-1685604628</t>
  </si>
  <si>
    <t>90</t>
  </si>
  <si>
    <t>631311125</t>
  </si>
  <si>
    <t>Mazanina tl přes 80 do 120 mm z betonu prostého bez zvýšených nároků na prostředí tř. C 20/25</t>
  </si>
  <si>
    <t>-428786170</t>
  </si>
  <si>
    <t>P1 - 0.03</t>
  </si>
  <si>
    <t>(14,79-1,0)*0,1</t>
  </si>
  <si>
    <t>91</t>
  </si>
  <si>
    <t>631311135</t>
  </si>
  <si>
    <t>Mazanina tl přes 120 do 240 mm z betonu prostého bez zvýšených nároků na prostředí tř. C 20/25</t>
  </si>
  <si>
    <t>-538811936</t>
  </si>
  <si>
    <t>92</t>
  </si>
  <si>
    <t>631319173</t>
  </si>
  <si>
    <t>Příplatek k mazanině tl přes 80 do 120 mm za stržení povrchu spodní vrstvy před vložením výztuže</t>
  </si>
  <si>
    <t>-1411588986</t>
  </si>
  <si>
    <t>93</t>
  </si>
  <si>
    <t>631319175</t>
  </si>
  <si>
    <t>Příplatek k mazanině tl přes 120 do 240 mm za stržení povrchu spodní vrstvy před vložením výztuže</t>
  </si>
  <si>
    <t>-871088448</t>
  </si>
  <si>
    <t>94</t>
  </si>
  <si>
    <t>631319196</t>
  </si>
  <si>
    <t>Příplatek k mazanině tl přes 80 do 120 mm za plochu do 5 m2</t>
  </si>
  <si>
    <t>-451492791</t>
  </si>
  <si>
    <t>95</t>
  </si>
  <si>
    <t>631351111</t>
  </si>
  <si>
    <t>Zřízení bednění otvorů a prostupů v podlahách</t>
  </si>
  <si>
    <t>1902119627</t>
  </si>
  <si>
    <t>1PP - 0.03</t>
  </si>
  <si>
    <t>(1,0*4)*0,1</t>
  </si>
  <si>
    <t>96</t>
  </si>
  <si>
    <t>631351112</t>
  </si>
  <si>
    <t>Odstranění bednění otvorů a prostupů v podlahách</t>
  </si>
  <si>
    <t>-821319170</t>
  </si>
  <si>
    <t>97</t>
  </si>
  <si>
    <t>631362021</t>
  </si>
  <si>
    <t>Výztuž mazanin svařovanými sítěmi Kari</t>
  </si>
  <si>
    <t>2063241932</t>
  </si>
  <si>
    <t xml:space="preserve">(14,79-1,0)/6*1,25*32,39/100   "kari 8/150/150</t>
  </si>
  <si>
    <t xml:space="preserve">(126,5+14,57)/6*1,25*32,39/1000   </t>
  </si>
  <si>
    <t>98</t>
  </si>
  <si>
    <t>632451233</t>
  </si>
  <si>
    <t>Potěr cementový samonivelační litý C25 tl přes 40 do 45 mm</t>
  </si>
  <si>
    <t>-113056773</t>
  </si>
  <si>
    <t>F3b</t>
  </si>
  <si>
    <t xml:space="preserve">23,1+3,55+3,55+11,9+5,2+6,0   "3NP</t>
  </si>
  <si>
    <t>F4b</t>
  </si>
  <si>
    <t xml:space="preserve">18,91+27,75    "3NP</t>
  </si>
  <si>
    <t>99</t>
  </si>
  <si>
    <t>632451234</t>
  </si>
  <si>
    <t>Potěr cementový samonivelační litý C25 tl přes 45 do 50 mm</t>
  </si>
  <si>
    <t>1722717404</t>
  </si>
  <si>
    <t>F1c - vsyp</t>
  </si>
  <si>
    <t xml:space="preserve">16,5+9,29+11,29   "3NP</t>
  </si>
  <si>
    <t>100</t>
  </si>
  <si>
    <t>1771443247</t>
  </si>
  <si>
    <t xml:space="preserve">P3 -1NP  (55-65mm)</t>
  </si>
  <si>
    <t xml:space="preserve">P1 a P2 - 1PP  (86mm)</t>
  </si>
  <si>
    <t>14,79</t>
  </si>
  <si>
    <t xml:space="preserve">P4 - 1 a 2NP   (81-86mm)</t>
  </si>
  <si>
    <t xml:space="preserve">6,7+17,81+6,75+8,21+32,58+1,5+110,59+11,34+7  "1NP</t>
  </si>
  <si>
    <t xml:space="preserve">29,98+5,07+11,93+80,94+42,79+34,33+80,3+26,45+11,81+6,64+1,66  "2NP</t>
  </si>
  <si>
    <t>101</t>
  </si>
  <si>
    <t>632451292</t>
  </si>
  <si>
    <t>Příplatek k cementovému samonivelačnímu litému potěru C25 ZKD 5 mm tl přes 50 mm</t>
  </si>
  <si>
    <t>807950899</t>
  </si>
  <si>
    <t>(126,5+14,57)*((0,55-0,5)+(0,65-0,5))/2/0,05</t>
  </si>
  <si>
    <t>14,79*(0,86-0,5)/0,05</t>
  </si>
  <si>
    <t xml:space="preserve">(6,7+17,81+6,75+8,21+32,58+1,5+110,59+11,34+7)*((0,81-0,5)+(0,86-0,5))/2/0,05  "1NP</t>
  </si>
  <si>
    <t xml:space="preserve">(29,98+5,07+11,93+80,94+42,79+34,33+80,3+26,45+11,81+6,64+1,66)*((0,81-0,5)+(0,86-0,5))/2/0,05  "2NP</t>
  </si>
  <si>
    <t>102</t>
  </si>
  <si>
    <t>642942951</t>
  </si>
  <si>
    <t>Osazování zárubní dveřních skrytých do 2,5 m2</t>
  </si>
  <si>
    <t>-2018419803</t>
  </si>
  <si>
    <t xml:space="preserve">1   "D12</t>
  </si>
  <si>
    <t xml:space="preserve">2   "D13a</t>
  </si>
  <si>
    <t xml:space="preserve">1   "D13b</t>
  </si>
  <si>
    <t xml:space="preserve">1   "D14</t>
  </si>
  <si>
    <t>103</t>
  </si>
  <si>
    <t>55331002</t>
  </si>
  <si>
    <t>zárubeň skrytá jednokřídlá kovová tl stěny přes 75mm rozměru 800/1970, 2100mm</t>
  </si>
  <si>
    <t>1200421814</t>
  </si>
  <si>
    <t>104</t>
  </si>
  <si>
    <t>642944121</t>
  </si>
  <si>
    <t>Osazování ocelových zárubní dodatečné pl do 2,5 m2</t>
  </si>
  <si>
    <t>510096044</t>
  </si>
  <si>
    <t>3+5+4</t>
  </si>
  <si>
    <t>105</t>
  </si>
  <si>
    <t>55331435</t>
  </si>
  <si>
    <t>zárubeň jednokřídlá ocelová pro dodatečnou montáž tl stěny 110-150mm rozměru 600/1970, 2100mm</t>
  </si>
  <si>
    <t>-1772048772</t>
  </si>
  <si>
    <t xml:space="preserve">1   "D07</t>
  </si>
  <si>
    <t xml:space="preserve">2   "D08</t>
  </si>
  <si>
    <t>106</t>
  </si>
  <si>
    <t>55331437</t>
  </si>
  <si>
    <t>zárubeň jednokřídlá ocelová pro dodatečnou montáž tl stěny 110-150mm rozměru 800/1970, 2100mm</t>
  </si>
  <si>
    <t>1707791840</t>
  </si>
  <si>
    <t xml:space="preserve">5    "D05</t>
  </si>
  <si>
    <t>107</t>
  </si>
  <si>
    <t>55331438</t>
  </si>
  <si>
    <t>zárubeň jednokřídlá ocelová pro dodatečnou montáž tl stěny 110-150mm rozměru 900/1970, 2100mm</t>
  </si>
  <si>
    <t>-953455922</t>
  </si>
  <si>
    <t xml:space="preserve">1   "D06</t>
  </si>
  <si>
    <t xml:space="preserve">2   "D11a</t>
  </si>
  <si>
    <t xml:space="preserve">1    "D11b</t>
  </si>
  <si>
    <t>108</t>
  </si>
  <si>
    <t>642944221</t>
  </si>
  <si>
    <t>Osazování ocelových zárubní dodatečné pl přes 2,5 m2</t>
  </si>
  <si>
    <t>1400268337</t>
  </si>
  <si>
    <t xml:space="preserve">1   "D16</t>
  </si>
  <si>
    <t>109</t>
  </si>
  <si>
    <t>55331717</t>
  </si>
  <si>
    <t>zárubeň dvoukřídlá ocelová pro dodatečnou montáž tl stěny 110-150mm rozměru 1400/1970, 2100mm</t>
  </si>
  <si>
    <t>1157013959</t>
  </si>
  <si>
    <t>110</t>
  </si>
  <si>
    <t>642945111</t>
  </si>
  <si>
    <t>Osazování protipožárních nebo protiplynových zárubní dveří jednokřídlových do 2,5 m2</t>
  </si>
  <si>
    <t>-977593823</t>
  </si>
  <si>
    <t>111</t>
  </si>
  <si>
    <t>55331563</t>
  </si>
  <si>
    <t>zárubeň jednokřídlá ocelová pro zdění s protipožární úpravou tl stěny 110-150mm rozměru 900/1970, 2100mm</t>
  </si>
  <si>
    <t>628862418</t>
  </si>
  <si>
    <t>112</t>
  </si>
  <si>
    <t>1191802329</t>
  </si>
  <si>
    <t>113</t>
  </si>
  <si>
    <t>-149358861</t>
  </si>
  <si>
    <t>114</t>
  </si>
  <si>
    <t>-570964207</t>
  </si>
  <si>
    <t>115</t>
  </si>
  <si>
    <t>-212450801</t>
  </si>
  <si>
    <t>116</t>
  </si>
  <si>
    <t>1102346620</t>
  </si>
  <si>
    <t>117</t>
  </si>
  <si>
    <t>941211112</t>
  </si>
  <si>
    <t>Montáž lešení řadového rámového lehkého zatížení do 200 kg/m2 š přes 0,6 do 0,9 m v přes 10 do 25 m</t>
  </si>
  <si>
    <t>-429664138</t>
  </si>
  <si>
    <t>(3,586+20,585+12,15+30,068+3,211+13,781)*8,5</t>
  </si>
  <si>
    <t>118</t>
  </si>
  <si>
    <t>941211211</t>
  </si>
  <si>
    <t>Příplatek k lešení řadovému rámovému lehkému š 0,9 m v přes 10 do 25 m za první a ZKD den použití</t>
  </si>
  <si>
    <t>834351709</t>
  </si>
  <si>
    <t xml:space="preserve">708,739*30*6   "předpokládaná doba použití 6 měsíců</t>
  </si>
  <si>
    <t>119</t>
  </si>
  <si>
    <t>941211812</t>
  </si>
  <si>
    <t>Demontáž lešení řadového rámového lehkého zatížení do 200 kg/m2 š přes 0,6 do 0,9 m v přes 10 do 25 m</t>
  </si>
  <si>
    <t>1925808867</t>
  </si>
  <si>
    <t>120</t>
  </si>
  <si>
    <t>944511111</t>
  </si>
  <si>
    <t>Montáž ochranné sítě z textilie z umělých vláken</t>
  </si>
  <si>
    <t>-1485521555</t>
  </si>
  <si>
    <t>121</t>
  </si>
  <si>
    <t>944511211</t>
  </si>
  <si>
    <t>Příplatek k ochranné síti za první a ZKD den použití</t>
  </si>
  <si>
    <t>-1500287703</t>
  </si>
  <si>
    <t>122</t>
  </si>
  <si>
    <t>944511811</t>
  </si>
  <si>
    <t>Demontáž ochranné sítě z textilie z umělých vláken</t>
  </si>
  <si>
    <t>-1541080890</t>
  </si>
  <si>
    <t>123</t>
  </si>
  <si>
    <t>949101111</t>
  </si>
  <si>
    <t>Lešení pomocné pro objekty pozemních staveb s lešeňovou podlahou v do 1,9 m zatížení do 150 kg/m2</t>
  </si>
  <si>
    <t>-1161417383</t>
  </si>
  <si>
    <t xml:space="preserve">32,37+2,96+14,79+19,76+9,58+38,28+19,7+15,06+11,14+1,18    "1PP</t>
  </si>
  <si>
    <t xml:space="preserve">133,16+14,57+17,81+4,53+6,75+8,21+32,58+2,96+1,44+110,52+11,34+7,75+5,5   "1NP</t>
  </si>
  <si>
    <t xml:space="preserve">16,2+29,98+5,07+11,93+80,94+43,69+34,33+80,3+26,45+11,81+6,64+2,96+1,59   "2NP</t>
  </si>
  <si>
    <t xml:space="preserve">10,74+23,1+3,55*2+200,65+18,91+27,75+16,5+9,29+5,2+6,0+2,96+11,29+4,45   "3NP</t>
  </si>
  <si>
    <t>124</t>
  </si>
  <si>
    <t>952901111</t>
  </si>
  <si>
    <t>Vyčištění budov bytové a občanské výstavby při výšce podlaží do 4 m</t>
  </si>
  <si>
    <t>1244530028</t>
  </si>
  <si>
    <t xml:space="preserve">32,37+2,96+14,79+19,76+9,58+38,28+19,7+15,06+11,14+ 1,18   "1PP</t>
  </si>
  <si>
    <t>125</t>
  </si>
  <si>
    <t>953731115</t>
  </si>
  <si>
    <t>Odvětrání svislé troubami plastovými DN přes 140 do 160 mm ve stropních prostupech včetně obetonování</t>
  </si>
  <si>
    <t>444920044</t>
  </si>
  <si>
    <t>3*13</t>
  </si>
  <si>
    <t>126</t>
  </si>
  <si>
    <t>953731311</t>
  </si>
  <si>
    <t>Odvětrání svislé - montáž větrací hlavice plastové DN do 160 mm</t>
  </si>
  <si>
    <t>1132781948</t>
  </si>
  <si>
    <t>127</t>
  </si>
  <si>
    <t>28612265</t>
  </si>
  <si>
    <t>hlavice ventilační plastová PP DN 160</t>
  </si>
  <si>
    <t>234390186</t>
  </si>
  <si>
    <t>128</t>
  </si>
  <si>
    <t>953943211</t>
  </si>
  <si>
    <t>Osazování hasicího přístroje</t>
  </si>
  <si>
    <t>1481652113</t>
  </si>
  <si>
    <t>129</t>
  </si>
  <si>
    <t>44932114</t>
  </si>
  <si>
    <t>přístroj hasicí ruční práškový PG 6 LE</t>
  </si>
  <si>
    <t>506070329</t>
  </si>
  <si>
    <t>130</t>
  </si>
  <si>
    <t>953961212</t>
  </si>
  <si>
    <t>Kotvy chemickou patronou M 10 hl 90 mm do betonu, ŽB nebo kamene s vyvrtáním otvoru</t>
  </si>
  <si>
    <t>1177515473</t>
  </si>
  <si>
    <t xml:space="preserve">12    "D6.2.7= V8</t>
  </si>
  <si>
    <t>131</t>
  </si>
  <si>
    <t>953961213</t>
  </si>
  <si>
    <t>Kotvy chemickou patronou M 12 hl 110 mm do betonu, ŽB nebo kamene s vyvrtáním otvoru</t>
  </si>
  <si>
    <t>-254990772</t>
  </si>
  <si>
    <t xml:space="preserve">12   "D6.2.6 = V7</t>
  </si>
  <si>
    <t>132</t>
  </si>
  <si>
    <t>953961214</t>
  </si>
  <si>
    <t>Kotvy chemickou patronou M 16 hl 125 mm do betonu, ŽB nebo kamene s vyvrtáním otvoru</t>
  </si>
  <si>
    <t>1305554219</t>
  </si>
  <si>
    <t xml:space="preserve">32   "dle specifikace v PD D6.1.17</t>
  </si>
  <si>
    <t xml:space="preserve">4*2*4   "D6.1.2</t>
  </si>
  <si>
    <t>133</t>
  </si>
  <si>
    <t>31197006</t>
  </si>
  <si>
    <t>tyč závitová Pz 4.6 M16</t>
  </si>
  <si>
    <t>-311991305</t>
  </si>
  <si>
    <t xml:space="preserve">32*0,5   "dle specifikace v PD D6.1.17 - ozn. 27</t>
  </si>
  <si>
    <t xml:space="preserve">6*0,5    "dle specifikace v PD ozn. 29 - D6.1.17</t>
  </si>
  <si>
    <t>134</t>
  </si>
  <si>
    <t>953961216</t>
  </si>
  <si>
    <t>Kotvy chemickou patronou M 24 hl 210 mm do betonu, ŽB nebo kamene s vyvrtáním otvoru</t>
  </si>
  <si>
    <t>99203149</t>
  </si>
  <si>
    <t>135</t>
  </si>
  <si>
    <t>31197011</t>
  </si>
  <si>
    <t>tyč závitová Zn bílý DIN 975 8.8 M24</t>
  </si>
  <si>
    <t>-1867107838</t>
  </si>
  <si>
    <t>70*0,5 'Přepočtené koeficientem množství</t>
  </si>
  <si>
    <t>136</t>
  </si>
  <si>
    <t>31111022</t>
  </si>
  <si>
    <t>matice vysoká metrická pro závitovou tyč Pz M16 výška24mm</t>
  </si>
  <si>
    <t>809105592</t>
  </si>
  <si>
    <t>137</t>
  </si>
  <si>
    <t>961044111</t>
  </si>
  <si>
    <t>Bourání základů z betonu prostého</t>
  </si>
  <si>
    <t>286003994</t>
  </si>
  <si>
    <t>1PP Stěny topný kanál - pozn. 10</t>
  </si>
  <si>
    <t>(2,841+0,975+8,578+1,125+4,204+1,2)*2*0,15*0,45</t>
  </si>
  <si>
    <t>(3,675+1,125+3,78+0,975)*2*0,15*0,45</t>
  </si>
  <si>
    <t>základ nadzákladové rampy</t>
  </si>
  <si>
    <t>3,77*1,47*1,73</t>
  </si>
  <si>
    <t>stěny shozu</t>
  </si>
  <si>
    <t>(1,85+0,98*2)*0,4*(1,42-0,15)</t>
  </si>
  <si>
    <t>schodiště stáv. vč. základů</t>
  </si>
  <si>
    <t>0,575*1,12*1,5</t>
  </si>
  <si>
    <t>stáv. angl. dvorky před KB</t>
  </si>
  <si>
    <t>(0,86*2+1,29)*0,15*1,5+0,86*1,29*0,15</t>
  </si>
  <si>
    <t>(0,51*2+0,7)*0,15*1,5+0,51*0,7*0,15</t>
  </si>
  <si>
    <t xml:space="preserve">17,618*0,8    "předpoklad 80% betonů bez výztuže</t>
  </si>
  <si>
    <t>138</t>
  </si>
  <si>
    <t>718653087</t>
  </si>
  <si>
    <t xml:space="preserve">17,618*0,2    "předpoklad 20% betonů s výztuží</t>
  </si>
  <si>
    <t>139</t>
  </si>
  <si>
    <t>962031132</t>
  </si>
  <si>
    <t>Bourání příček z cihel pálených na MVC tl do 100 mm</t>
  </si>
  <si>
    <t>861677887</t>
  </si>
  <si>
    <t>1NP - pozn. 01</t>
  </si>
  <si>
    <t>(1,02+1,53+1,57+1,51)*3,42</t>
  </si>
  <si>
    <t>-0,6*1,97*2</t>
  </si>
  <si>
    <t>2NP - pozn. 01</t>
  </si>
  <si>
    <t xml:space="preserve">4,6*2,16-0,8*1,97   "2.19/2.16</t>
  </si>
  <si>
    <t>(3,25+3,65+1,24+1,0+0,97)*3,05</t>
  </si>
  <si>
    <t>1,75*2*3,05-1,45*2*2</t>
  </si>
  <si>
    <t>(1,095+1,0+0,91+4,025)*3,05</t>
  </si>
  <si>
    <t>-0,8*1,97</t>
  </si>
  <si>
    <t xml:space="preserve">(0,7+1,7)*2*0,8*2   "2.03 a 2.17 - podezdívka vany</t>
  </si>
  <si>
    <t>140</t>
  </si>
  <si>
    <t>962032231</t>
  </si>
  <si>
    <t>Bourání zdiva z cihel pálených nebo vápenopískových na MV nebo MVC přes 1 m3</t>
  </si>
  <si>
    <t>353623399</t>
  </si>
  <si>
    <t>1PP - pozn. 1</t>
  </si>
  <si>
    <t xml:space="preserve">1,19*0,16*2,1   "0.04</t>
  </si>
  <si>
    <t xml:space="preserve">1,625*0,3*2*2,1   "0.05</t>
  </si>
  <si>
    <t xml:space="preserve">1,25*1,9*0,35   "0.07/0.08</t>
  </si>
  <si>
    <t>(1,24-0,8)*0,1*2</t>
  </si>
  <si>
    <t>(1,3-0,8)*0,1*2</t>
  </si>
  <si>
    <t>(1,2-0,8)*0,1</t>
  </si>
  <si>
    <t>(1,19-0,8)*0,1</t>
  </si>
  <si>
    <t>- pozn. 2</t>
  </si>
  <si>
    <t xml:space="preserve">0,36*0,8*0,46   "0.05</t>
  </si>
  <si>
    <t>- pozn. 4</t>
  </si>
  <si>
    <t>0,975*0,9*0,86</t>
  </si>
  <si>
    <t xml:space="preserve">1NP - pozn. 01 </t>
  </si>
  <si>
    <t xml:space="preserve">4,47*0,16*2,98-(1,45*1,97)*0,16   "1.02</t>
  </si>
  <si>
    <t xml:space="preserve">3,1*0,16*3,42*2   "1.03</t>
  </si>
  <si>
    <t xml:space="preserve">(1,7+0,16*2+0,25)*2,98*0,5-0,8*1,97*0,5   </t>
  </si>
  <si>
    <t xml:space="preserve">(6,8+0,25)*0,304*0,5-(0,8*1,97*2)*0,5-2,8*0,6*0,5   "1.21/1.20</t>
  </si>
  <si>
    <t>5,0*3,42*0,32</t>
  </si>
  <si>
    <t xml:space="preserve">0,15*2*1,05*0,5   "1.07</t>
  </si>
  <si>
    <t xml:space="preserve">0,3*0,3/2*3,42   "1.09</t>
  </si>
  <si>
    <t xml:space="preserve">(0,17*2+2,77)*0,355*3,42   "1.16a</t>
  </si>
  <si>
    <t xml:space="preserve">(1,385*0,39+(039+1,475+0,365)*0,33+(0,33+1,02+0,365+0,15)*0,365)*3,42   "1.16a</t>
  </si>
  <si>
    <t xml:space="preserve">1,75*0,1*3,42-1,35*2,0*2*0,1   "1.07</t>
  </si>
  <si>
    <t xml:space="preserve">1,7*3,0*0,1-1,45*2,0*0,1   "1.10</t>
  </si>
  <si>
    <t xml:space="preserve">0,45*0,5*2,1+0,45*1,03*0,5   "1.14</t>
  </si>
  <si>
    <t>- pozn. 02</t>
  </si>
  <si>
    <t xml:space="preserve">(1,21+0,22)*0,5*2,2-0,8*1,97*0,5   "1.06</t>
  </si>
  <si>
    <t xml:space="preserve">0,8*0,7*0,24+0,7*0,7*0,2+0,6*0,7*0,19   "1.07</t>
  </si>
  <si>
    <t xml:space="preserve">1,8*0,5*2,2-0,8*1,97*0,5   "1.08</t>
  </si>
  <si>
    <t xml:space="preserve">2,75*0,5*2,2-0,8*1,97*0,5   "1.09</t>
  </si>
  <si>
    <t xml:space="preserve">4,4*0,5*2,2-0,7*2,75*0,5   "1.10</t>
  </si>
  <si>
    <t xml:space="preserve">5,0*0,33*2,75-0,8*1,97*0,33   "1.15</t>
  </si>
  <si>
    <t xml:space="preserve">1,8*0,5*2,0-1,35*2,0*0,5   "1.16a</t>
  </si>
  <si>
    <t xml:space="preserve">0,75*1,2*0,25   "nika vedle vstupu</t>
  </si>
  <si>
    <t>- pozn. 15</t>
  </si>
  <si>
    <t xml:space="preserve">0,9*0,3*0,65   "1.06</t>
  </si>
  <si>
    <t xml:space="preserve">0,9*0,3*0,65   "1.08</t>
  </si>
  <si>
    <t xml:space="preserve">1,1*0,13*0,735   "1.10</t>
  </si>
  <si>
    <t xml:space="preserve">2,3*0,9*0,65   "1.14</t>
  </si>
  <si>
    <t xml:space="preserve">(2,8+2,3)*0,9*0,65   "1.10</t>
  </si>
  <si>
    <t xml:space="preserve">(1,7+2,3)*0,9*0,65   "1.15</t>
  </si>
  <si>
    <t xml:space="preserve">2,3*0,9*0,65   "1.16b</t>
  </si>
  <si>
    <t xml:space="preserve">0,725*0,2*0,25   "nika vedle vstupu</t>
  </si>
  <si>
    <t>- pozn. 26</t>
  </si>
  <si>
    <t xml:space="preserve">0,2*0,2*3,42  "1.10</t>
  </si>
  <si>
    <t xml:space="preserve">5,150*0,32*3,02   "2.24/2.23</t>
  </si>
  <si>
    <t xml:space="preserve">5,150*0,32*3,02   "2.22/2.21</t>
  </si>
  <si>
    <t xml:space="preserve">5,255*0,16*2,96   "2.18/2.19</t>
  </si>
  <si>
    <t xml:space="preserve">2,05*0,16*3,07   "2.17</t>
  </si>
  <si>
    <t xml:space="preserve">1,329*0,16*3,07-1,329*1,8*0,16   "2.17</t>
  </si>
  <si>
    <t xml:space="preserve">3,65*0,16*3,05   "2.13</t>
  </si>
  <si>
    <t xml:space="preserve">(1,135+2,14)*0,16*3,05   "2.14</t>
  </si>
  <si>
    <t xml:space="preserve">(3,25+1,14)*0,16*3,05   "2.06/2.08</t>
  </si>
  <si>
    <t xml:space="preserve">1,06*2,1*0,1-0,8*1,97*0,1   "2.01/2.24</t>
  </si>
  <si>
    <t xml:space="preserve">1,1*2,2*0,1-0,8*1,97*0,1   "2.02/2.03</t>
  </si>
  <si>
    <t xml:space="preserve">1,75*3,05*0,1-1,45*2,0*0,1   "2.09</t>
  </si>
  <si>
    <t xml:space="preserve">1,06*2,1*0,1-0,8*1,97*0,1   "2.20/2.21</t>
  </si>
  <si>
    <t xml:space="preserve">1,1*2,6*0,33*2  "2.23/2.22</t>
  </si>
  <si>
    <t xml:space="preserve">1,75*2,3*0,5-0,8*1,97*0,5   "2.01/2.02</t>
  </si>
  <si>
    <t xml:space="preserve">0,81*1,48*0,5   "2.03 </t>
  </si>
  <si>
    <t xml:space="preserve">1,1*1,48*0,5   "2.01   </t>
  </si>
  <si>
    <t xml:space="preserve">0,8*0,7*0,24   "2.09</t>
  </si>
  <si>
    <t xml:space="preserve">(1,21+0,23)*0,5*2,2   "2.08/2.09</t>
  </si>
  <si>
    <t xml:space="preserve">2,3*0,5*2,6   "2.22/2.09</t>
  </si>
  <si>
    <t xml:space="preserve">1,75*2,6*0,5   "2.15/2.21</t>
  </si>
  <si>
    <t xml:space="preserve">0,7*0,7*0,2   "2.15</t>
  </si>
  <si>
    <t xml:space="preserve">0,3*0,5*1,05   "2.10</t>
  </si>
  <si>
    <t xml:space="preserve">0,35*0,5*1,05   "2.14</t>
  </si>
  <si>
    <t xml:space="preserve">0,25*0,25*3,05   "2.17</t>
  </si>
  <si>
    <t xml:space="preserve">1,55*2,2*0,5-0,8*1,97*0,5   "2.10/2.15</t>
  </si>
  <si>
    <t xml:space="preserve">0,9*0,2*0,5   "2.08</t>
  </si>
  <si>
    <t xml:space="preserve">0,9*0,18*0,5   "2.01</t>
  </si>
  <si>
    <t xml:space="preserve">0,9*0,6*0,5   "2.10</t>
  </si>
  <si>
    <t xml:space="preserve">0,9*0,6*0,5   "2.14</t>
  </si>
  <si>
    <t xml:space="preserve">0,2*0,2*3,05    "2.20</t>
  </si>
  <si>
    <t>- pozn. 23</t>
  </si>
  <si>
    <t xml:space="preserve">1,01*0,5*2,6  "dočasná zazdívka</t>
  </si>
  <si>
    <t>- pozn. 28</t>
  </si>
  <si>
    <t xml:space="preserve">5,619*0,16*0,25    "odbourání horní části příčky v úrovni 3NP</t>
  </si>
  <si>
    <t xml:space="preserve">0,15*0,15*3,05   "mč. 2.20</t>
  </si>
  <si>
    <t>3NP - pozn. 01</t>
  </si>
  <si>
    <t>0,595*2,1*0,36</t>
  </si>
  <si>
    <t xml:space="preserve">0,465*0,36*3,5+1,672*0,16*3,5    "3.01</t>
  </si>
  <si>
    <t>0,19*0,445*3,5</t>
  </si>
  <si>
    <t>(0,248+2,82)*0,5*1,83</t>
  </si>
  <si>
    <t>0,6*0,245*0,36</t>
  </si>
  <si>
    <t>141</t>
  </si>
  <si>
    <t>962032631</t>
  </si>
  <si>
    <t>Bourání zdiva komínového nad střechou z cihel na MV nebo MVC</t>
  </si>
  <si>
    <t>1560326433</t>
  </si>
  <si>
    <t xml:space="preserve">0,7*0,47*(13,5-7,15)   "pozn. 31</t>
  </si>
  <si>
    <t>0,47*0,47*(13,5-7,15)</t>
  </si>
  <si>
    <t>142</t>
  </si>
  <si>
    <t>962081131</t>
  </si>
  <si>
    <t>Bourání příček ze skleněných tvárnic tl do 100 mm</t>
  </si>
  <si>
    <t>1944352979</t>
  </si>
  <si>
    <t>1NP - pozn. 03 - copilit</t>
  </si>
  <si>
    <t xml:space="preserve">1,5*0,95   "1.10</t>
  </si>
  <si>
    <t>3,805*3,0</t>
  </si>
  <si>
    <t xml:space="preserve">2,8*0,6   "1.20</t>
  </si>
  <si>
    <t xml:space="preserve">1,2*1,8*2  "2.25</t>
  </si>
  <si>
    <t xml:space="preserve">1,329*1,8   "2.17</t>
  </si>
  <si>
    <t xml:space="preserve">1,0*1,83*2  "3.08</t>
  </si>
  <si>
    <t>143</t>
  </si>
  <si>
    <t>963012510</t>
  </si>
  <si>
    <t>Bourání stropů z ŽB desek š do 300 mm tl do 140 mm</t>
  </si>
  <si>
    <t>828619328</t>
  </si>
  <si>
    <t>1PP krycí desky topného kanálu - pozn. 10</t>
  </si>
  <si>
    <t>(2,841*0,975+8,578*1,125+4,204*1,2)*0,1</t>
  </si>
  <si>
    <t>(3,675*1,125+3,78*0,975)*0,1</t>
  </si>
  <si>
    <t>krycí desky shozu</t>
  </si>
  <si>
    <t>1,85*0,98*0,15</t>
  </si>
  <si>
    <t>144</t>
  </si>
  <si>
    <t>963013530</t>
  </si>
  <si>
    <t>Bourání stropů s keramickou výplní</t>
  </si>
  <si>
    <t>-139937586</t>
  </si>
  <si>
    <t xml:space="preserve">2,26*1,1*0,2   "balkon ve 2NP</t>
  </si>
  <si>
    <t>145</t>
  </si>
  <si>
    <t>963031532</t>
  </si>
  <si>
    <t>Bourání cihelných kleneb na MVC tl do 150 mm do ocelových nosníků</t>
  </si>
  <si>
    <t>484052376</t>
  </si>
  <si>
    <t xml:space="preserve">2,0*2,3*2   "vybourání otvoru pro výtahovou šachtu - strop 1NP / 2NP a 1PP / 1NP</t>
  </si>
  <si>
    <t>146</t>
  </si>
  <si>
    <t>963042819</t>
  </si>
  <si>
    <t>Bourání schodišťových stupňů betonových zhotovených na místě</t>
  </si>
  <si>
    <t>-1985321022</t>
  </si>
  <si>
    <t>vstup ze dvora do 1NP - zadní vstup</t>
  </si>
  <si>
    <t>1,12*2</t>
  </si>
  <si>
    <t>147</t>
  </si>
  <si>
    <t>964073211</t>
  </si>
  <si>
    <t>Vybourání válcovaných nosníků ze zdiva cihelného dl do 4 m hmotnosti 10 kg/m</t>
  </si>
  <si>
    <t>-1991007360</t>
  </si>
  <si>
    <t xml:space="preserve">14,7*3*1,5/1000    "nosná kce balkonu</t>
  </si>
  <si>
    <t>148</t>
  </si>
  <si>
    <t>965031131</t>
  </si>
  <si>
    <t>Bourání podlah z cihel kladených na plocho pl přes 1 m2</t>
  </si>
  <si>
    <t>1269939660</t>
  </si>
  <si>
    <t>1PP - pozn. 5</t>
  </si>
  <si>
    <t xml:space="preserve">1,52*2,25   "0.01</t>
  </si>
  <si>
    <t>149</t>
  </si>
  <si>
    <t>965042131</t>
  </si>
  <si>
    <t>Bourání podkladů pod dlažby nebo mazanin betonových nebo z litého asfaltu tl do 100 mm pl do 4 m2</t>
  </si>
  <si>
    <t>982017666</t>
  </si>
  <si>
    <t xml:space="preserve">1,52*2,25*0,03   "0.01</t>
  </si>
  <si>
    <t>2NP -pozn. 24</t>
  </si>
  <si>
    <t xml:space="preserve">1,52*2,14*0,07    "2.14</t>
  </si>
  <si>
    <t>1,135*0,95*0,07</t>
  </si>
  <si>
    <t xml:space="preserve">2,0*2,3*0,04   "výtahová šachta - 1PP/1NP</t>
  </si>
  <si>
    <t xml:space="preserve">2,0*2,3*0,075   "výtahová šachta - 1NP/2NP</t>
  </si>
  <si>
    <t>150</t>
  </si>
  <si>
    <t>965042141</t>
  </si>
  <si>
    <t>Bourání podkladů pod dlažby nebo mazanin betonových nebo z litého asfaltu tl do 100 mm pl přes 4 m2</t>
  </si>
  <si>
    <t>333540565</t>
  </si>
  <si>
    <t>1NP - pozn. E a F</t>
  </si>
  <si>
    <t>(19,46+15,47+5,69+1,44+1,32+5,92+24,13+9,22+8,68+78,02)*0,03</t>
  </si>
  <si>
    <t>(1,15+1,19+1,23+18,26+14,56+19,09+21,75+1,99+9,14+4,4+41,75+22,52)*0,03</t>
  </si>
  <si>
    <t xml:space="preserve">-4,97*2,945*0,03   "pozn. 20 mč. 1.10</t>
  </si>
  <si>
    <t>2NP - pozn. E</t>
  </si>
  <si>
    <t>(26,12+7,32+6,06+3,47+1,29+1,4+1,29+5,53+15,93+5,79)*0,03</t>
  </si>
  <si>
    <t>(1,24+2,0+5,01+3,25+12,66+26,35+3,96+19,88+28,84+34,4)*0,03</t>
  </si>
  <si>
    <t>(61,06+20,77+20,73+23,78+15,73)*0,03</t>
  </si>
  <si>
    <t xml:space="preserve">-7,5*2,08*0,03   "pozn. 27 mč. 2.21</t>
  </si>
  <si>
    <t xml:space="preserve">2,0*2,3*0,09   "výtahová šachta 1NP/2NP</t>
  </si>
  <si>
    <t>151</t>
  </si>
  <si>
    <t>965042241</t>
  </si>
  <si>
    <t>Bourání podkladů pod dlažby nebo mazanin betonových nebo z litého asfaltu tl přes 100 mm pl přes 4 m2</t>
  </si>
  <si>
    <t>-699706668</t>
  </si>
  <si>
    <t>1NP - pozn. F</t>
  </si>
  <si>
    <t xml:space="preserve">18,26*0,11   "1.14</t>
  </si>
  <si>
    <t xml:space="preserve">78,02*0,11  "1.10</t>
  </si>
  <si>
    <t xml:space="preserve">14,56*0,11   "1.15</t>
  </si>
  <si>
    <t xml:space="preserve">21,75*0,11   "1.16b</t>
  </si>
  <si>
    <t xml:space="preserve">2,0*2,3*(0,06+0,15)/2    "výtahová šachta 1PP/1NP</t>
  </si>
  <si>
    <t>152</t>
  </si>
  <si>
    <t>965049111</t>
  </si>
  <si>
    <t>Příplatek k bourání betonových mazanin za bourání mazanin se svařovanou sítí tl do 100 mm</t>
  </si>
  <si>
    <t>-1937838069</t>
  </si>
  <si>
    <t>153</t>
  </si>
  <si>
    <t>965081113</t>
  </si>
  <si>
    <t>Bourání dlažby z dlaždic půdních plochy přes 1 m2</t>
  </si>
  <si>
    <t>58816441</t>
  </si>
  <si>
    <t>3NP - pozn G</t>
  </si>
  <si>
    <t>22,17+48,25+59,32+57,0+34,31+44,13+95,69</t>
  </si>
  <si>
    <t>154</t>
  </si>
  <si>
    <t>965083112</t>
  </si>
  <si>
    <t>Odstranění násypů pod podlahami mezi trámy tl do 100 mm pl přes 2 m2</t>
  </si>
  <si>
    <t>-1063383886</t>
  </si>
  <si>
    <t>(22,17+48,25+59,32+57,0+34,31+44,13+95,69)*0,075</t>
  </si>
  <si>
    <t>155</t>
  </si>
  <si>
    <t>966031314</t>
  </si>
  <si>
    <t>Vybourání částí říms z cihel vyložených do 250 mm tl přes 300 mm</t>
  </si>
  <si>
    <t>2117774438</t>
  </si>
  <si>
    <t>3NP - ppzn. 34</t>
  </si>
  <si>
    <t>2,375+0,34</t>
  </si>
  <si>
    <t>156</t>
  </si>
  <si>
    <t>968062374</t>
  </si>
  <si>
    <t>Vybourání dřevěných rámů oken zdvojených včetně křídel pl do 1 m2</t>
  </si>
  <si>
    <t>-919095263</t>
  </si>
  <si>
    <t>1PP - pozn. 3</t>
  </si>
  <si>
    <t>0,86*0,5</t>
  </si>
  <si>
    <t>0,86*0,4*2</t>
  </si>
  <si>
    <t>0,86*0,71*2</t>
  </si>
  <si>
    <t>0,86*0,51</t>
  </si>
  <si>
    <t xml:space="preserve">1,26*0,46*2   "mč. 0.03</t>
  </si>
  <si>
    <t>3NP - pozn. 03</t>
  </si>
  <si>
    <t>0,6*2,1</t>
  </si>
  <si>
    <t>157</t>
  </si>
  <si>
    <t>968062376</t>
  </si>
  <si>
    <t>Vybourání dřevěných rámů oken zdvojených včetně křídel pl do 4 m2</t>
  </si>
  <si>
    <t>-1093160229</t>
  </si>
  <si>
    <t>1,7*1,95*6</t>
  </si>
  <si>
    <t>2,3*1,95*4</t>
  </si>
  <si>
    <t>2,8*1,95</t>
  </si>
  <si>
    <t>0,9*1,05*3</t>
  </si>
  <si>
    <t>0,6*0,95*2</t>
  </si>
  <si>
    <t>0,9*1,45*2</t>
  </si>
  <si>
    <t>1,7*1,95*(7+2)</t>
  </si>
  <si>
    <t>0,75*1,95*3</t>
  </si>
  <si>
    <t>2,1*1,48</t>
  </si>
  <si>
    <t>0,6*0,95*3</t>
  </si>
  <si>
    <t>0,9*1,05*2</t>
  </si>
  <si>
    <t>0,9*1,25</t>
  </si>
  <si>
    <t>(0,9+0,2+0,7)*2,4</t>
  </si>
  <si>
    <t>158</t>
  </si>
  <si>
    <t>968062455</t>
  </si>
  <si>
    <t>Vybourání dřevěných dveřních zárubní pl do 2 m2</t>
  </si>
  <si>
    <t>1172634856</t>
  </si>
  <si>
    <t xml:space="preserve">3NP </t>
  </si>
  <si>
    <t>0,8*1,9*5</t>
  </si>
  <si>
    <t>159</t>
  </si>
  <si>
    <t>968072455</t>
  </si>
  <si>
    <t>Vybourání kovových dveřních zárubní pl do 2 m2</t>
  </si>
  <si>
    <t>1874327495</t>
  </si>
  <si>
    <t>1PP - pozn. 03</t>
  </si>
  <si>
    <t>0,8*1,85*7</t>
  </si>
  <si>
    <t>0,9*1,85</t>
  </si>
  <si>
    <t>1,8*1,92</t>
  </si>
  <si>
    <t>1NP - pozn. 03</t>
  </si>
  <si>
    <t>0,8*1,97*8</t>
  </si>
  <si>
    <t>0,6*1,97*2</t>
  </si>
  <si>
    <t>2NP - pozn. 03</t>
  </si>
  <si>
    <t>0,8*1,97*15</t>
  </si>
  <si>
    <t>0,6*1,97*8</t>
  </si>
  <si>
    <t>160</t>
  </si>
  <si>
    <t>968072456</t>
  </si>
  <si>
    <t>Vybourání kovových dveřních zárubní pl přes 2 m2</t>
  </si>
  <si>
    <t>-1881999292</t>
  </si>
  <si>
    <t>1,35*2,0*(2+1)</t>
  </si>
  <si>
    <t>1,45*2,0*(1+1+1)</t>
  </si>
  <si>
    <t>1,45*2,0*3</t>
  </si>
  <si>
    <t>1,12*1,9</t>
  </si>
  <si>
    <t>161</t>
  </si>
  <si>
    <t>975111311</t>
  </si>
  <si>
    <t>Zřízení plošného podchycení konstrukcí systémovými stojkami s nosníky v do 4 m zatížení do 6 kPa</t>
  </si>
  <si>
    <t>-1048560333</t>
  </si>
  <si>
    <t>3NP - úprava trámů střechy</t>
  </si>
  <si>
    <t xml:space="preserve">4,5*3,5*4   "pro volská oka</t>
  </si>
  <si>
    <t xml:space="preserve">12,0*4    "u schodiště</t>
  </si>
  <si>
    <t>162</t>
  </si>
  <si>
    <t>975111312</t>
  </si>
  <si>
    <t>Příplatek k plošnému podchycení konstrukcí systémovými stojkami s nosníky v do 4 m zatížení do 6 kPa za první a ZKD den použití</t>
  </si>
  <si>
    <t>-1012289781</t>
  </si>
  <si>
    <t xml:space="preserve">111,0*30*1,5  "předpokládaná doba použití 1,5 měsíce</t>
  </si>
  <si>
    <t>163</t>
  </si>
  <si>
    <t>975111313</t>
  </si>
  <si>
    <t>Odstranění plošného podchycení konstrukcí systémovými stojkami s nosníky v do 4 m zatížení do 6 kPa</t>
  </si>
  <si>
    <t>63599433</t>
  </si>
  <si>
    <t>164</t>
  </si>
  <si>
    <t>977151123</t>
  </si>
  <si>
    <t>Jádrové vrty diamantovými korunkami do stavebních materiálů D přes 130 do 150 mm</t>
  </si>
  <si>
    <t>1927913571</t>
  </si>
  <si>
    <t>řez D-D</t>
  </si>
  <si>
    <t xml:space="preserve">0,3*2   "průraz do dna světlíku</t>
  </si>
  <si>
    <t>165</t>
  </si>
  <si>
    <t>978011191</t>
  </si>
  <si>
    <t>Otlučení (osekání) vnitřní vápenné nebo vápenocementové omítky stropů v rozsahu přes 50 do 100 %</t>
  </si>
  <si>
    <t>-2055170636</t>
  </si>
  <si>
    <t xml:space="preserve">18,07+15,08+14,68+26,46+19,61+10,44+39,46+12,17+9,49   "1PP</t>
  </si>
  <si>
    <t>166</t>
  </si>
  <si>
    <t>978013191</t>
  </si>
  <si>
    <t>Otlučení (osekání) vnitřní vápenné nebo vápenocementové omítky stěn v rozsahu přes 50 do 100 %</t>
  </si>
  <si>
    <t>477195863</t>
  </si>
  <si>
    <t>- nadpraží = neodečtený otvor dveří</t>
  </si>
  <si>
    <t xml:space="preserve">(5,15+4,27)*2*2,1+0,3*1,85*2   "0.01 + ostění vstupních dveří</t>
  </si>
  <si>
    <t xml:space="preserve">(5,31+2,9)*2*2,1+0,7*1,9*2   "0.02</t>
  </si>
  <si>
    <t xml:space="preserve">(5,48+2,7)*2*2,1+0,7*1,85*2   "0.03</t>
  </si>
  <si>
    <t xml:space="preserve">(15,11+1,19)*2*2,1+3,6*2,1/2*2   "0.04 + schodiště</t>
  </si>
  <si>
    <t xml:space="preserve">(4,11+4,8)*2*2,1+0,7*1,9*2   "0.05</t>
  </si>
  <si>
    <t xml:space="preserve">(1,995+4,8)*2*2,1   "0.06</t>
  </si>
  <si>
    <t xml:space="preserve">(4,8+3,69+0,5+3,75+0,3+1,01*2)*2*2,1+0,7*1,9*2*2    "0.07</t>
  </si>
  <si>
    <t xml:space="preserve">(4,105+4,8)*2*2,1+0,7*1,85*2   "0.08+0.09</t>
  </si>
  <si>
    <t xml:space="preserve">(10,78+1,75)*2*3,42   "1.01</t>
  </si>
  <si>
    <t xml:space="preserve">(4,47+3,44)*3,42   "1.02</t>
  </si>
  <si>
    <t xml:space="preserve">1,7*3,42   "1.03</t>
  </si>
  <si>
    <t xml:space="preserve">(3,9*2+3,1)*3,42   "1.06</t>
  </si>
  <si>
    <t xml:space="preserve">(9,69+3,75)*2*3,42   "1.07</t>
  </si>
  <si>
    <t xml:space="preserve">(2,78+3,1)*2*3,42   "1.08</t>
  </si>
  <si>
    <t xml:space="preserve">(2,94+3,1)*2*3,42   "1.09</t>
  </si>
  <si>
    <t xml:space="preserve">(7,5+4,0+3,9+5,65+7,8+3,15+0,5+1,15+0,5+0,25+0,6+0,57+(0,39+0,37)*2)*3,42   "1.10</t>
  </si>
  <si>
    <t xml:space="preserve">(5,081+4,09*2)*3,42   "1.14</t>
  </si>
  <si>
    <t xml:space="preserve">(2,71+3,9+2,701+5,693+0,75)*3,42   "1.15</t>
  </si>
  <si>
    <t xml:space="preserve">(2,985+4,195+5,03+4,175+0,17*2)*3,42  "1.16a a 1.16b</t>
  </si>
  <si>
    <t xml:space="preserve">(4,37+0,8+5,0)*3,42   "1.21</t>
  </si>
  <si>
    <t xml:space="preserve">(8,16+5,0*2)*3,42   "1.20</t>
  </si>
  <si>
    <t xml:space="preserve">(5,5+4,62)*2*3,02   "2.01</t>
  </si>
  <si>
    <t xml:space="preserve">((3,89+8,61+7,05+3,62+1,4)*2+1,75)*3,02   "2.02, 09 a 15 </t>
  </si>
  <si>
    <t xml:space="preserve">(5,75+3,25)*2*3,02  "2.03-2.08</t>
  </si>
  <si>
    <t xml:space="preserve">(1,65+3,25)*2*3,05   "2.10</t>
  </si>
  <si>
    <t xml:space="preserve">(3,75+3,75)*2*3,05   "2.11-2.14</t>
  </si>
  <si>
    <t xml:space="preserve">(7,252+4,26)*2*3,05   "2.16</t>
  </si>
  <si>
    <t xml:space="preserve">(2,4+1,674)*2*3,05   "2.17</t>
  </si>
  <si>
    <t xml:space="preserve">(4,976+3,77*2)*3,05   "2.18</t>
  </si>
  <si>
    <t xml:space="preserve">(4,95*2+5,667)*3,05-4,6*2,16   "2.19</t>
  </si>
  <si>
    <t xml:space="preserve">(5,619+5,87+4,06+2,776+3,85+0,5*2+0,85*3)*3,05   "2.20</t>
  </si>
  <si>
    <t xml:space="preserve">(11,515+5,15+3,85)*2*3,05   "2.21-2.22</t>
  </si>
  <si>
    <t xml:space="preserve">(4,52+3,98+5,15)*2*3,05   "2.24-2.23</t>
  </si>
  <si>
    <t xml:space="preserve">((0,6+0,7)*2+0,5*3)*4,65  "3.02/3.05 - komíny</t>
  </si>
  <si>
    <t>167</t>
  </si>
  <si>
    <t>978015391</t>
  </si>
  <si>
    <t>Otlučení (osekání) vnější vápenné nebo vápenocementové omítky stupně členitosti 1 a 2 v rozsahu přes 80 do 100 %</t>
  </si>
  <si>
    <t>1167470309</t>
  </si>
  <si>
    <t>měřeno digitálně</t>
  </si>
  <si>
    <t xml:space="preserve">34,2   "pohled severní - dvůr</t>
  </si>
  <si>
    <t xml:space="preserve">4,1+186,3+11,7   "pohled východní do dvora</t>
  </si>
  <si>
    <t xml:space="preserve">142,9+(2,7+5,3)*2    "severní štít</t>
  </si>
  <si>
    <t>168</t>
  </si>
  <si>
    <t>978019391</t>
  </si>
  <si>
    <t>Otlučení (osekání) vnější vápenné nebo vápenocementové omítky stupně členitosti 3 až 5 vrozsahu přes 80 do 100 %</t>
  </si>
  <si>
    <t>-341810686</t>
  </si>
  <si>
    <t xml:space="preserve">260,1+12,3*2   "pohled západní</t>
  </si>
  <si>
    <t xml:space="preserve">34,42+14,688*1,25   "pohled jihozápadní s rohovou věží</t>
  </si>
  <si>
    <t xml:space="preserve">110,7   "pohled jižní do náměstí</t>
  </si>
  <si>
    <t>169</t>
  </si>
  <si>
    <t>978023411</t>
  </si>
  <si>
    <t>Vyškrabání spár zdiva cihelného mimo komínového</t>
  </si>
  <si>
    <t>1573215955</t>
  </si>
  <si>
    <t>170</t>
  </si>
  <si>
    <t>978023471</t>
  </si>
  <si>
    <t>Vyškrabání spár zdiva cihelného komínového</t>
  </si>
  <si>
    <t>1651205890</t>
  </si>
  <si>
    <t>171</t>
  </si>
  <si>
    <t>979031111</t>
  </si>
  <si>
    <t>Očištění cihel plných od malty vápenocementové</t>
  </si>
  <si>
    <t>1650796817</t>
  </si>
  <si>
    <t xml:space="preserve">6,09*0,15    "cihly navíc</t>
  </si>
  <si>
    <t>172</t>
  </si>
  <si>
    <t>979071143</t>
  </si>
  <si>
    <t>Očištění dlažby z dlaždic půdních tlakovou vodou</t>
  </si>
  <si>
    <t>-10565020</t>
  </si>
  <si>
    <t xml:space="preserve">188,8*1,3   "potřebné množství na použití</t>
  </si>
  <si>
    <t>173</t>
  </si>
  <si>
    <t>985131111</t>
  </si>
  <si>
    <t>Očištění ploch stěn, rubu kleneb a podlah tlakovou vodou</t>
  </si>
  <si>
    <t>-1842092008</t>
  </si>
  <si>
    <t>W14</t>
  </si>
  <si>
    <t xml:space="preserve">(5,48+2,7)*2*2,4   "0.03</t>
  </si>
  <si>
    <t xml:space="preserve">(3,586+20,585+12,15+30,068+3,211+13,781)*0,3   "obvod v úrovni 1NP</t>
  </si>
  <si>
    <t>174</t>
  </si>
  <si>
    <t>985131311</t>
  </si>
  <si>
    <t>Ruční dočištění ploch stěn, rubu kleneb a podlah ocelových kartáči</t>
  </si>
  <si>
    <t>-2101740083</t>
  </si>
  <si>
    <t>2888,758+19,065</t>
  </si>
  <si>
    <t>175</t>
  </si>
  <si>
    <t>985331212</t>
  </si>
  <si>
    <t>Dodatečné vlepování betonářské výztuže D 10 mm do chemické malty včetně vyvrtání otvoru</t>
  </si>
  <si>
    <t>-363225554</t>
  </si>
  <si>
    <t>zdivo výtahové šachty - kotvení</t>
  </si>
  <si>
    <t>1,9*(10,205+1,45)*8</t>
  </si>
  <si>
    <t>((1,6+0,24+0,15)*4,5-1,185*2,2)*8</t>
  </si>
  <si>
    <t xml:space="preserve">228*0,41    "délka dle PD</t>
  </si>
  <si>
    <t>176</t>
  </si>
  <si>
    <t>13021012</t>
  </si>
  <si>
    <t>tyč ocelová kruhová žebírková DIN 488 jakost B500B (10 505) výztuž do betonu D 10mm</t>
  </si>
  <si>
    <t>1958585738</t>
  </si>
  <si>
    <t>93,48*0,00064 'Přepočtené koeficientem množství</t>
  </si>
  <si>
    <t>177</t>
  </si>
  <si>
    <t>985331213</t>
  </si>
  <si>
    <t>Dodatečné vlepování betonářské výztuže D 12 mm do chemické malty včetně vyvrtání otvoru</t>
  </si>
  <si>
    <t>1616618077</t>
  </si>
  <si>
    <t xml:space="preserve">3*2*0,5   "základ mč. 0.01</t>
  </si>
  <si>
    <t xml:space="preserve">3*3*0,5*2   "základ pro pilíř točitého schodiště</t>
  </si>
  <si>
    <t>178</t>
  </si>
  <si>
    <t>13021013</t>
  </si>
  <si>
    <t>tyč ocelová kruhová žebírková DIN 488 jakost B500B (10 505) výztuž do betonu D 12mm</t>
  </si>
  <si>
    <t>51125395</t>
  </si>
  <si>
    <t>12,0*0,89/1000</t>
  </si>
  <si>
    <t>0,011*1,05 'Přepočtené koeficientem množství</t>
  </si>
  <si>
    <t>179</t>
  </si>
  <si>
    <t>-1148591901</t>
  </si>
  <si>
    <t>řez B-B</t>
  </si>
  <si>
    <t>kotvení torketu</t>
  </si>
  <si>
    <t xml:space="preserve">(1,6*1,45*6+0,08)*0,3  "6x kotva / m2 D12 </t>
  </si>
  <si>
    <t>180</t>
  </si>
  <si>
    <t>-1056214343</t>
  </si>
  <si>
    <t>4,2*0,00091 'Přepočtené koeficientem množství</t>
  </si>
  <si>
    <t>181</t>
  </si>
  <si>
    <t>985331912</t>
  </si>
  <si>
    <t>Příplatek k dodatečnému vlepování betonářské výztuže za délku do 1 m jednotlivě</t>
  </si>
  <si>
    <t>879122308</t>
  </si>
  <si>
    <t>182</t>
  </si>
  <si>
    <t>985511113</t>
  </si>
  <si>
    <t>Stříkaný beton stěn ze suché směsi pevnosti min. 25 MPa tl 50 mm</t>
  </si>
  <si>
    <t>708120767</t>
  </si>
  <si>
    <t>1,6*1,45</t>
  </si>
  <si>
    <t>183</t>
  </si>
  <si>
    <t>985562312</t>
  </si>
  <si>
    <t>Výztuž stříkaného betonu stěn ze svařovaných sítí jednovrstvých D drátu 6 mm velikost ok přes 100 mm</t>
  </si>
  <si>
    <t>-587156896</t>
  </si>
  <si>
    <t>184</t>
  </si>
  <si>
    <t>985562911</t>
  </si>
  <si>
    <t>Příplatek k cenám výztuže stříkaného betonu ze svařovaných sítí za práci ve stísněném prostoru</t>
  </si>
  <si>
    <t>1815462835</t>
  </si>
  <si>
    <t>185</t>
  </si>
  <si>
    <t>985562912</t>
  </si>
  <si>
    <t>Příplatek k cenám výztuže stříkaného betonu ze svařovaných sítí za plochu do 10 m2 jednotlivě</t>
  </si>
  <si>
    <t>-437897970</t>
  </si>
  <si>
    <t>186</t>
  </si>
  <si>
    <t>997013001</t>
  </si>
  <si>
    <t>Vyklizení ulehlé suti z prostorů do 15 m2 s naložením z hl do 2 m</t>
  </si>
  <si>
    <t>1528989074</t>
  </si>
  <si>
    <t>1NP mč. 1.10</t>
  </si>
  <si>
    <t xml:space="preserve">4,97*2,945*0,03   "pozn. 20</t>
  </si>
  <si>
    <t>2NP mč. 2.21</t>
  </si>
  <si>
    <t xml:space="preserve">7,5*2,08*0,03*2   "pozn. 27 - vč. dlažby</t>
  </si>
  <si>
    <t>187</t>
  </si>
  <si>
    <t>997013153</t>
  </si>
  <si>
    <t>Vnitrostaveništní doprava suti a vybouraných hmot pro budovy v přes 9 do 12 m s omezením mechanizace</t>
  </si>
  <si>
    <t>-871595120</t>
  </si>
  <si>
    <t>188</t>
  </si>
  <si>
    <t>-521288917</t>
  </si>
  <si>
    <t>189</t>
  </si>
  <si>
    <t>1515382566</t>
  </si>
  <si>
    <t>723,851*14 'Přepočtené koeficientem množství</t>
  </si>
  <si>
    <t>190</t>
  </si>
  <si>
    <t>997013645</t>
  </si>
  <si>
    <t>Poplatek za uložení na skládce (skládkovné) odpadu asfaltového bez dehtu kód odpadu 17 03 02</t>
  </si>
  <si>
    <t>748032431</t>
  </si>
  <si>
    <t>723,851*0,05 'Přepočtené koeficientem množství</t>
  </si>
  <si>
    <t>191</t>
  </si>
  <si>
    <t>997013811</t>
  </si>
  <si>
    <t>Poplatek za uložení na skládce (skládkovné) stavebního odpadu dřevěného kód odpadu 17 02 01</t>
  </si>
  <si>
    <t>-304925001</t>
  </si>
  <si>
    <t>723,851*0,1 'Přepočtené koeficientem množství</t>
  </si>
  <si>
    <t>192</t>
  </si>
  <si>
    <t>-244915581</t>
  </si>
  <si>
    <t>723,851*0,2 'Přepočtené koeficientem množství</t>
  </si>
  <si>
    <t>193</t>
  </si>
  <si>
    <t>997013863</t>
  </si>
  <si>
    <t xml:space="preserve">Poplatek za uložení stavebního odpadu na recyklační skládce (skládkovné) cihelného kód odpadu  17 01 02</t>
  </si>
  <si>
    <t>1328484977</t>
  </si>
  <si>
    <t>723,851*0,45 'Přepočtené koeficientem množství</t>
  </si>
  <si>
    <t>194</t>
  </si>
  <si>
    <t>997013871</t>
  </si>
  <si>
    <t xml:space="preserve">Poplatek za uložení stavebního odpadu na recyklační skládce (skládkovné) směsného stavebního a demoličního kód odpadu  17 09 04</t>
  </si>
  <si>
    <t>339109206</t>
  </si>
  <si>
    <t>195</t>
  </si>
  <si>
    <t>-418175701</t>
  </si>
  <si>
    <t>196</t>
  </si>
  <si>
    <t>998011003</t>
  </si>
  <si>
    <t>Přesun hmot pro budovy zděné v přes 12 do 24 m</t>
  </si>
  <si>
    <t>-520334033</t>
  </si>
  <si>
    <t>711</t>
  </si>
  <si>
    <t>Izolace proti vodě, vlhkosti a plynům</t>
  </si>
  <si>
    <t>197</t>
  </si>
  <si>
    <t>711111001</t>
  </si>
  <si>
    <t>Provedení izolace proti zemní vlhkosti vodorovné za studena nátěrem penetračním</t>
  </si>
  <si>
    <t>470261797</t>
  </si>
  <si>
    <t xml:space="preserve">1PP </t>
  </si>
  <si>
    <t>P1 + P2 - mč. 0.03</t>
  </si>
  <si>
    <t>198</t>
  </si>
  <si>
    <t>11163150</t>
  </si>
  <si>
    <t>lak penetrační asfaltový</t>
  </si>
  <si>
    <t>-1308804695</t>
  </si>
  <si>
    <t>159,28*0,00033 'Přepočtené koeficientem množství</t>
  </si>
  <si>
    <t>199</t>
  </si>
  <si>
    <t>711111051</t>
  </si>
  <si>
    <t>Provedení izolace proti zemní vlhkosti vodorovné za studena nátěr tekutou elastickou hydroizolací</t>
  </si>
  <si>
    <t>-73441216</t>
  </si>
  <si>
    <t>F1a - vsyp</t>
  </si>
  <si>
    <t xml:space="preserve">13,0+13,8   "1PP</t>
  </si>
  <si>
    <t xml:space="preserve">4,53+4,4   "1NP</t>
  </si>
  <si>
    <t xml:space="preserve">11,93+26,45+11,81+1,66   "2NP</t>
  </si>
  <si>
    <t xml:space="preserve">124,66*0,1   "sokl</t>
  </si>
  <si>
    <t>200</t>
  </si>
  <si>
    <t>24613621</t>
  </si>
  <si>
    <t>nátěr hydroizolační polyuretanový</t>
  </si>
  <si>
    <t>litr</t>
  </si>
  <si>
    <t>-1037549186</t>
  </si>
  <si>
    <t>137,126*0,52 'Přepočtené koeficientem množství</t>
  </si>
  <si>
    <t>201</t>
  </si>
  <si>
    <t>711112001</t>
  </si>
  <si>
    <t>Provedení izolace proti zemní vlhkosti svislé za studena nátěrem penetračním</t>
  </si>
  <si>
    <t>-2104866504</t>
  </si>
  <si>
    <t>1PP 0.03</t>
  </si>
  <si>
    <t xml:space="preserve">1,2*1,1   "zazdívka </t>
  </si>
  <si>
    <t>202</t>
  </si>
  <si>
    <t>-871575182</t>
  </si>
  <si>
    <t>2,94117647058824*0,00034 'Přepočtené koeficientem množství</t>
  </si>
  <si>
    <t>203</t>
  </si>
  <si>
    <t>711131811</t>
  </si>
  <si>
    <t>Odstranění izolace proti zemní vlhkosti vodorovné</t>
  </si>
  <si>
    <t>1515732211</t>
  </si>
  <si>
    <t xml:space="preserve">18,26   "1.14</t>
  </si>
  <si>
    <t xml:space="preserve">78,02   "1.10 + pozn. 18</t>
  </si>
  <si>
    <t xml:space="preserve">14,56   "1.15</t>
  </si>
  <si>
    <t xml:space="preserve">21,75   "1.16b</t>
  </si>
  <si>
    <t>204</t>
  </si>
  <si>
    <t>711141559</t>
  </si>
  <si>
    <t>Provedení izolace proti zemní vlhkosti pásy přitavením vodorovné NAIP</t>
  </si>
  <si>
    <t>-157286543</t>
  </si>
  <si>
    <t>205</t>
  </si>
  <si>
    <t>62832134</t>
  </si>
  <si>
    <t>pás asfaltový natavitelný oxidovaný tl 4,0mm typu V60 S40 s vložkou ze skleněné rohože, s jemnozrnným minerálním posypem</t>
  </si>
  <si>
    <t>488962144</t>
  </si>
  <si>
    <t>159,28*1,1655 'Přepočtené koeficientem množství</t>
  </si>
  <si>
    <t>206</t>
  </si>
  <si>
    <t>711142559</t>
  </si>
  <si>
    <t>Provedení izolace proti zemní vlhkosti pásy přitavením svislé NAIP</t>
  </si>
  <si>
    <t>1549967113</t>
  </si>
  <si>
    <t>207</t>
  </si>
  <si>
    <t>62832001</t>
  </si>
  <si>
    <t>pás asfaltový natavitelný oxidovaný tl 3,5mm typu V60 S35 s vložkou ze skleněné rohože, s jemnozrnným minerálním posypem</t>
  </si>
  <si>
    <t>237117037</t>
  </si>
  <si>
    <t>1,32*1,221 'Přepočtené koeficientem množství</t>
  </si>
  <si>
    <t>208</t>
  </si>
  <si>
    <t>711199095</t>
  </si>
  <si>
    <t>Příplatek k izolacím proti zemní vlhkosti za plochu do 10 m2 natěradly za studena nebo za horka</t>
  </si>
  <si>
    <t>-2000943663</t>
  </si>
  <si>
    <t>209</t>
  </si>
  <si>
    <t>711199096</t>
  </si>
  <si>
    <t>Příplatek k izolacím proti zemní vlhkosti za plochu do 10 m2 pásy na sucho a AIP</t>
  </si>
  <si>
    <t>-1924873503</t>
  </si>
  <si>
    <t>210</t>
  </si>
  <si>
    <t>711493122</t>
  </si>
  <si>
    <t>Izolace proti podpovrchové a tlakové vodě svislá těsnicí stěrkou jednosložkovou na bázi cementu</t>
  </si>
  <si>
    <t>-995645726</t>
  </si>
  <si>
    <t>211</t>
  </si>
  <si>
    <t>998711102</t>
  </si>
  <si>
    <t>Přesun hmot tonážní pro izolace proti vodě, vlhkosti a plynům v objektech v přes 6 do 12 m</t>
  </si>
  <si>
    <t>-259803305</t>
  </si>
  <si>
    <t>212</t>
  </si>
  <si>
    <t>998711103</t>
  </si>
  <si>
    <t>Přesun hmot tonážní pro izolace proti vodě, vlhkosti a plynům v objektech v přes 12 do 60 m</t>
  </si>
  <si>
    <t>2057269103</t>
  </si>
  <si>
    <t>213</t>
  </si>
  <si>
    <t>998711181</t>
  </si>
  <si>
    <t>Příplatek k přesunu hmot tonážní 711 prováděný bez použití mechanizace</t>
  </si>
  <si>
    <t>-1058660280</t>
  </si>
  <si>
    <t>712</t>
  </si>
  <si>
    <t>Povlakové krytiny</t>
  </si>
  <si>
    <t>214</t>
  </si>
  <si>
    <t>712311101</t>
  </si>
  <si>
    <t>Provedení povlakové krytiny střech do 10° za studena lakem penetračním nebo asfaltovým</t>
  </si>
  <si>
    <t>-390383042</t>
  </si>
  <si>
    <t xml:space="preserve">1,48*4,67   "S3</t>
  </si>
  <si>
    <t xml:space="preserve">1,743*2,45    "S6</t>
  </si>
  <si>
    <t>215</t>
  </si>
  <si>
    <t>-2127224190</t>
  </si>
  <si>
    <t>11,182*0,00032 'Přepočtené koeficientem množství</t>
  </si>
  <si>
    <t>216</t>
  </si>
  <si>
    <t>712331111</t>
  </si>
  <si>
    <t>Provedení povlakové krytiny střech do 10° podkladní vrstvy pásy na sucho samolepící</t>
  </si>
  <si>
    <t>2069817476</t>
  </si>
  <si>
    <t>217</t>
  </si>
  <si>
    <t>62866281</t>
  </si>
  <si>
    <t>pás asfaltový samolepicí modifikovaný SBS tl 3,0mm s vložkou ze skleněné tkaniny se spalitelnou fólií nebo jemnozrnným minerálním posypem nebo textilií na horním povrchu</t>
  </si>
  <si>
    <t>1728445648</t>
  </si>
  <si>
    <t>6,912*1,1655 'Přepočtené koeficientem množství</t>
  </si>
  <si>
    <t>218</t>
  </si>
  <si>
    <t>712341559</t>
  </si>
  <si>
    <t>Provedení povlakové krytiny střech do 10° pásy NAIP přitavením v plné ploše</t>
  </si>
  <si>
    <t>2145292630</t>
  </si>
  <si>
    <t>219</t>
  </si>
  <si>
    <t>-331756093</t>
  </si>
  <si>
    <t>11,182*1,1655 'Přepočtené koeficientem množství</t>
  </si>
  <si>
    <t>220</t>
  </si>
  <si>
    <t>712361701</t>
  </si>
  <si>
    <t>Provedení povlakové krytiny střech do 10° fólií položenou volně s přilepením spojů</t>
  </si>
  <si>
    <t>-1785273576</t>
  </si>
  <si>
    <t>221</t>
  </si>
  <si>
    <t>28342411</t>
  </si>
  <si>
    <t>fólie hydroizolační střešní mPVC s nakašírovaným PES rounem určená k lepení tl 1,5mm (účinná tloušťka)</t>
  </si>
  <si>
    <t>-898649587</t>
  </si>
  <si>
    <t>4,27*1,1655 'Přepočtené koeficientem množství</t>
  </si>
  <si>
    <t>222</t>
  </si>
  <si>
    <t>712391171</t>
  </si>
  <si>
    <t>Provedení povlakové krytiny střech do 10° podkladní textilní vrstvy</t>
  </si>
  <si>
    <t>44064895</t>
  </si>
  <si>
    <t>223</t>
  </si>
  <si>
    <t>69311168</t>
  </si>
  <si>
    <t>geotextilie PP s ÚV stabilizací 150g/m2</t>
  </si>
  <si>
    <t>1103393839</t>
  </si>
  <si>
    <t>4,27*1,155 'Přepočtené koeficientem množství</t>
  </si>
  <si>
    <t>224</t>
  </si>
  <si>
    <t>712399095</t>
  </si>
  <si>
    <t>Příplatek k povlakové krytině střech do 10° za plochu do 10 m2 natěradly za studena nebo za horka</t>
  </si>
  <si>
    <t>1337917792</t>
  </si>
  <si>
    <t>225</t>
  </si>
  <si>
    <t>712399097</t>
  </si>
  <si>
    <t>Příplatek k povlakové krytině střech do 10° za plochu do 10 m2 NAIP, folie nebo termoplasty</t>
  </si>
  <si>
    <t>1760667339</t>
  </si>
  <si>
    <t>226</t>
  </si>
  <si>
    <t>998712103</t>
  </si>
  <si>
    <t>Přesun hmot tonážní tonážní pro krytiny povlakové v objektech v přes 12 do 24 m</t>
  </si>
  <si>
    <t>-1029463469</t>
  </si>
  <si>
    <t>227</t>
  </si>
  <si>
    <t>998712181</t>
  </si>
  <si>
    <t>Příplatek k přesunu hmot tonážní 712 prováděný bez použití mechanizace</t>
  </si>
  <si>
    <t>1036077941</t>
  </si>
  <si>
    <t>713</t>
  </si>
  <si>
    <t>Izolace tepelné</t>
  </si>
  <si>
    <t>228</t>
  </si>
  <si>
    <t>713121111</t>
  </si>
  <si>
    <t>Montáž izolace tepelné podlah volně kladenými rohožemi, pásy, dílci, deskami 1 vrstva</t>
  </si>
  <si>
    <t>-1933881109</t>
  </si>
  <si>
    <t>229</t>
  </si>
  <si>
    <t>28375926</t>
  </si>
  <si>
    <t>deska EPS 200 pro konstrukce s velmi vysokým zatížením λ=0,034 tl 100mm</t>
  </si>
  <si>
    <t>-1303621413</t>
  </si>
  <si>
    <t>141,07*1,08 'Přepočtené koeficientem množství</t>
  </si>
  <si>
    <t>230</t>
  </si>
  <si>
    <t>145988230</t>
  </si>
  <si>
    <t xml:space="preserve">podklad pod retenční / akumulační nádrž   0.08</t>
  </si>
  <si>
    <t xml:space="preserve">15,06*2   "vč. stropu</t>
  </si>
  <si>
    <t>231</t>
  </si>
  <si>
    <t>28376422</t>
  </si>
  <si>
    <t>deska z polystyrénu XPS, hrana polodrážková a hladký povrch 300kPA tl 100mm</t>
  </si>
  <si>
    <t>-1957267399</t>
  </si>
  <si>
    <t>30,12*1,05 'Přepočtené koeficientem množství</t>
  </si>
  <si>
    <t>232</t>
  </si>
  <si>
    <t>7131311.R1</t>
  </si>
  <si>
    <t>Montáž izolace tepelné podlah lepením celoplošně rohoží, pásů, dílců, desek</t>
  </si>
  <si>
    <t>-1040253421</t>
  </si>
  <si>
    <t>F6</t>
  </si>
  <si>
    <t xml:space="preserve">188,8   "3NP - 3.05</t>
  </si>
  <si>
    <t>233</t>
  </si>
  <si>
    <t>284511.R1</t>
  </si>
  <si>
    <t>separační a zvukově izolační panel z polymerových vláken pojených latexem, tl 6mm</t>
  </si>
  <si>
    <t>1868912546</t>
  </si>
  <si>
    <t>188,8*1,02 'Přepočtené koeficientem množství</t>
  </si>
  <si>
    <t>234</t>
  </si>
  <si>
    <t>713131151</t>
  </si>
  <si>
    <t>Montáž izolace tepelné stěn a základů volně vloženými rohožemi, pásy, dílci, deskami 1 vrstva</t>
  </si>
  <si>
    <t>450918520</t>
  </si>
  <si>
    <t xml:space="preserve">okolo retenční / akumulační nádrže   0.08</t>
  </si>
  <si>
    <t>((3,94+0,2*2)+(3,36+0,2*2))*2*1,4</t>
  </si>
  <si>
    <t>235</t>
  </si>
  <si>
    <t>1016084244</t>
  </si>
  <si>
    <t>22,68*1,05 'Přepočtené koeficientem množství</t>
  </si>
  <si>
    <t>236</t>
  </si>
  <si>
    <t>713131155</t>
  </si>
  <si>
    <t>Montáž izolace tepelné stěn a základů volně vloženými rohožemi, pásy, dílci, deskami 2 vrstvy</t>
  </si>
  <si>
    <t>1182951610</t>
  </si>
  <si>
    <t>W7 - 3NP</t>
  </si>
  <si>
    <t xml:space="preserve">10,55*0,61   "3.08-3.10, 3.12</t>
  </si>
  <si>
    <t xml:space="preserve">(5,95+2,0+2,25)*0,61+2,0*(2,1+0,759)-0,8*2,0   "3.13 + 3.05</t>
  </si>
  <si>
    <t xml:space="preserve">(12,968+20,684+8,55)*0,61  "3.05, 3.06, 3.07</t>
  </si>
  <si>
    <t xml:space="preserve">(1,775+0,529+0,986)*4,1  "3.05 - věž</t>
  </si>
  <si>
    <t>237</t>
  </si>
  <si>
    <t>63141416</t>
  </si>
  <si>
    <t>deska tepelně izolační minerální kontaktních fasád podélné vlákno λ=0,035 tl 120mm</t>
  </si>
  <si>
    <t>410062</t>
  </si>
  <si>
    <t>56,008*1,05 'Přepočtené koeficientem množství</t>
  </si>
  <si>
    <t>238</t>
  </si>
  <si>
    <t>63152260</t>
  </si>
  <si>
    <t>deska tepelně izolační minerální kontaktních fasád podélné vlákno λ=0,034 tl 50mm</t>
  </si>
  <si>
    <t>-914522616</t>
  </si>
  <si>
    <t>239</t>
  </si>
  <si>
    <t>713141151</t>
  </si>
  <si>
    <t>Montáž izolace tepelné střech plochých kladené volně 1 vrstva rohoží, pásů, dílců, desek</t>
  </si>
  <si>
    <t>-1812904050</t>
  </si>
  <si>
    <t>240</t>
  </si>
  <si>
    <t>28376516</t>
  </si>
  <si>
    <t>deska izolační PIR s oboustrannou kompozitní fólií s hliníkovou vložkou pro ploché střechy tl 100mm</t>
  </si>
  <si>
    <t>552612007</t>
  </si>
  <si>
    <t>6,912*1,055 'Přepočtené koeficientem množství</t>
  </si>
  <si>
    <t>241</t>
  </si>
  <si>
    <t>713141263</t>
  </si>
  <si>
    <t>Přikotvení tepelné izolace šrouby do betonu pro izolaci tl přes 240 mm</t>
  </si>
  <si>
    <t>-1157212555</t>
  </si>
  <si>
    <t xml:space="preserve">1,743*2,45*2    "S6</t>
  </si>
  <si>
    <t>242</t>
  </si>
  <si>
    <t>28375912</t>
  </si>
  <si>
    <t>deska EPS 150 pro konstrukce s vysokým zatížením λ=0,035 tl 80mm</t>
  </si>
  <si>
    <t>2053448415</t>
  </si>
  <si>
    <t>4,27*1,08 'Přepočtené koeficientem množství</t>
  </si>
  <si>
    <t>243</t>
  </si>
  <si>
    <t>28372326</t>
  </si>
  <si>
    <t>deska EPS 150 pro konstrukce s vysokým zatížením λ=0,035</t>
  </si>
  <si>
    <t>726794531</t>
  </si>
  <si>
    <t xml:space="preserve">1,743*2,45*(0,17+0,22)/2    "S6</t>
  </si>
  <si>
    <t>0,833*1,08 'Přepočtené koeficientem množství</t>
  </si>
  <si>
    <t>244</t>
  </si>
  <si>
    <t>713151111</t>
  </si>
  <si>
    <t>Montáž izolace tepelné střech šikmých kladené volně mezi krokve rohoží, pásů, desek</t>
  </si>
  <si>
    <t>-422377135</t>
  </si>
  <si>
    <t>6,9*(14,6+15,0)</t>
  </si>
  <si>
    <t>6,9*13,0</t>
  </si>
  <si>
    <t>6,9*(10,5+3,25+5,9)</t>
  </si>
  <si>
    <t>6,9*2,0+3,6*1,95</t>
  </si>
  <si>
    <t xml:space="preserve">-11,5*4*1,1   "plocha volských ok - měřeno digitálně</t>
  </si>
  <si>
    <t>245</t>
  </si>
  <si>
    <t>63148156</t>
  </si>
  <si>
    <t>deska tepelně izolační minerální univerzální λ=0,035 tl 140mm</t>
  </si>
  <si>
    <t>-1422249336</t>
  </si>
  <si>
    <t>399,745*1,05 'Přepočtené koeficientem množství</t>
  </si>
  <si>
    <t>246</t>
  </si>
  <si>
    <t>889463197</t>
  </si>
  <si>
    <t xml:space="preserve">11,5*4*1,1   "plocha volských ok - měřeno digitálně</t>
  </si>
  <si>
    <t>247</t>
  </si>
  <si>
    <t>63148155</t>
  </si>
  <si>
    <t>deska tepelně izolační minerální univerzální λ=0,035 tl 120mm</t>
  </si>
  <si>
    <t>476453324</t>
  </si>
  <si>
    <t>50,6*1,05 'Přepočtené koeficientem množství</t>
  </si>
  <si>
    <t>248</t>
  </si>
  <si>
    <t>713151121</t>
  </si>
  <si>
    <t>Montáž izolace tepelné střech šikmých kladené volně pod krokve rohoží, pásů, desek</t>
  </si>
  <si>
    <t>1567123851</t>
  </si>
  <si>
    <t>249</t>
  </si>
  <si>
    <t>63148153</t>
  </si>
  <si>
    <t>deska tepelně izolační minerální univerzální λ=0,035 tl 80mm</t>
  </si>
  <si>
    <t>-1166107085</t>
  </si>
  <si>
    <t>250</t>
  </si>
  <si>
    <t>-931624250</t>
  </si>
  <si>
    <t>251</t>
  </si>
  <si>
    <t>63148152</t>
  </si>
  <si>
    <t>deska tepelně izolační minerální univerzální λ=0,035 tl 60mm</t>
  </si>
  <si>
    <t>1227836201</t>
  </si>
  <si>
    <t>252</t>
  </si>
  <si>
    <t>713151141</t>
  </si>
  <si>
    <t>Montáž izolace tepelné střech šikmých parotěsné reflexní tl do 5 mm</t>
  </si>
  <si>
    <t>-1726081406</t>
  </si>
  <si>
    <t>253</t>
  </si>
  <si>
    <t>28329282</t>
  </si>
  <si>
    <t>fólie PE vyztužená Al vrstvou pro parotěsnou vrstvu 170g/m2</t>
  </si>
  <si>
    <t>332260398</t>
  </si>
  <si>
    <t>500,945*1,05 'Přepočtené koeficientem množství</t>
  </si>
  <si>
    <t>254</t>
  </si>
  <si>
    <t>713191411</t>
  </si>
  <si>
    <t>Montáž izolace tepelné střech šikmých provedení podkladového roštu pod krokve</t>
  </si>
  <si>
    <t>2062366290</t>
  </si>
  <si>
    <t>399,745*2,5</t>
  </si>
  <si>
    <t>255</t>
  </si>
  <si>
    <t>60514106</t>
  </si>
  <si>
    <t>řezivo jehličnaté lať pevnostní třída S10-13 průřez 40x60mm</t>
  </si>
  <si>
    <t>288022630</t>
  </si>
  <si>
    <t>999,363*0,04*0,06</t>
  </si>
  <si>
    <t>2,398*1,15 'Přepočtené koeficientem množství</t>
  </si>
  <si>
    <t>256</t>
  </si>
  <si>
    <t>998713103</t>
  </si>
  <si>
    <t>Přesun hmot tonážní pro izolace tepelné v objektech v přes 12 do 24 m</t>
  </si>
  <si>
    <t>2083975822</t>
  </si>
  <si>
    <t>257</t>
  </si>
  <si>
    <t>998713181</t>
  </si>
  <si>
    <t>Příplatek k přesunu hmot tonážní 713 prováděný bez použití mechanizace</t>
  </si>
  <si>
    <t>418773134</t>
  </si>
  <si>
    <t>258</t>
  </si>
  <si>
    <t>721241102_K30</t>
  </si>
  <si>
    <t>Lapač střešních splavenin z litiny DN 125 - dle specifikace v PD ozn. K30</t>
  </si>
  <si>
    <t>-1134779751</t>
  </si>
  <si>
    <t>259</t>
  </si>
  <si>
    <t>721242804</t>
  </si>
  <si>
    <t>Demontáž lapače střešních splavenin DN 125</t>
  </si>
  <si>
    <t>1988829202</t>
  </si>
  <si>
    <t>260</t>
  </si>
  <si>
    <t>998721103</t>
  </si>
  <si>
    <t>Přesun hmot tonážní pro vnitřní kanalizace v objektech v přes 12 do 24 m</t>
  </si>
  <si>
    <t>469971398</t>
  </si>
  <si>
    <t>261</t>
  </si>
  <si>
    <t>998721181</t>
  </si>
  <si>
    <t>Příplatek k přesunu hmot tonážní 721 prováděný bez použití mechanizace</t>
  </si>
  <si>
    <t>1397146405</t>
  </si>
  <si>
    <t>725</t>
  </si>
  <si>
    <t>Zdravotechnika - zařizovací předměty</t>
  </si>
  <si>
    <t>262</t>
  </si>
  <si>
    <t>725110811</t>
  </si>
  <si>
    <t>Demontáž klozetů splachovací s nádrží</t>
  </si>
  <si>
    <t>1585617814</t>
  </si>
  <si>
    <t xml:space="preserve">1NP </t>
  </si>
  <si>
    <t xml:space="preserve">2  "1.06</t>
  </si>
  <si>
    <t xml:space="preserve">3  "2.06-2.08</t>
  </si>
  <si>
    <t xml:space="preserve">1   "2.13</t>
  </si>
  <si>
    <t>263</t>
  </si>
  <si>
    <t>725210821</t>
  </si>
  <si>
    <t>Demontáž umyvadel bez výtokových armatur</t>
  </si>
  <si>
    <t>-194015617</t>
  </si>
  <si>
    <t xml:space="preserve">1    "2.03</t>
  </si>
  <si>
    <t xml:space="preserve">1   "2.17</t>
  </si>
  <si>
    <t>264</t>
  </si>
  <si>
    <t>725220841</t>
  </si>
  <si>
    <t>Demontáž van ocelová rohová</t>
  </si>
  <si>
    <t>-1765729756</t>
  </si>
  <si>
    <t xml:space="preserve">1   "2.03</t>
  </si>
  <si>
    <t>265</t>
  </si>
  <si>
    <t>725330840</t>
  </si>
  <si>
    <t>Demontáž výlevka litinová nebo ocelová</t>
  </si>
  <si>
    <t>624085706</t>
  </si>
  <si>
    <t>1PP - pozn. 4</t>
  </si>
  <si>
    <t xml:space="preserve">1   "mč. 0.01</t>
  </si>
  <si>
    <t>266</t>
  </si>
  <si>
    <t>-610597994</t>
  </si>
  <si>
    <t xml:space="preserve">1    "I12</t>
  </si>
  <si>
    <t>267</t>
  </si>
  <si>
    <t>-1508936512</t>
  </si>
  <si>
    <t>268</t>
  </si>
  <si>
    <t>1924195103</t>
  </si>
  <si>
    <t>269</t>
  </si>
  <si>
    <t>998761103</t>
  </si>
  <si>
    <t>Přesun hmot tonážní pro konstrukce prosvětlovací v objektech v přes 12 do 24 m</t>
  </si>
  <si>
    <t>-869931324</t>
  </si>
  <si>
    <t>270</t>
  </si>
  <si>
    <t>768164204</t>
  </si>
  <si>
    <t>762</t>
  </si>
  <si>
    <t>Konstrukce tesařské</t>
  </si>
  <si>
    <t>271</t>
  </si>
  <si>
    <t>762331812</t>
  </si>
  <si>
    <t>Demontáž vázaných kcí krovů z hranolů průřezové pl přes 120 do 224 cm2</t>
  </si>
  <si>
    <t>-1817250643</t>
  </si>
  <si>
    <t xml:space="preserve">1,4*4  "pásky 100/120</t>
  </si>
  <si>
    <t xml:space="preserve">2,0*4   "kleštiny 80/160</t>
  </si>
  <si>
    <t xml:space="preserve">3,4*2   "vzpěry 160/160</t>
  </si>
  <si>
    <t xml:space="preserve">4,3*2+1,9+4,0+1,6*4   "krokve 100/140</t>
  </si>
  <si>
    <t>3,3*2+1,8*2+2,5+0,6+1,8</t>
  </si>
  <si>
    <t xml:space="preserve">(2*2,464+(2+2+2)*2,044)*1,25   "krokve v místě volského oka</t>
  </si>
  <si>
    <t>272</t>
  </si>
  <si>
    <t>762332531</t>
  </si>
  <si>
    <t>Montáž vázaných kcí krovů pravidelných z řeziva hoblovaného průřezové pl do 120 cm2</t>
  </si>
  <si>
    <t>-1317480566</t>
  </si>
  <si>
    <t xml:space="preserve">19,6    "ZK01  40/220</t>
  </si>
  <si>
    <t xml:space="preserve">714,2   "ZK02  40/220</t>
  </si>
  <si>
    <t xml:space="preserve">6,9   "PZ01  120/80</t>
  </si>
  <si>
    <t>273</t>
  </si>
  <si>
    <t>60512125</t>
  </si>
  <si>
    <t>hranol stavební řezivo průřezu do 120cm2 do dl 6m</t>
  </si>
  <si>
    <t>1419898010</t>
  </si>
  <si>
    <t xml:space="preserve">19,6*0,04*0,22    "ZK01  40/220</t>
  </si>
  <si>
    <t xml:space="preserve">714,2*0,04*0,22  "ZK02  40/220</t>
  </si>
  <si>
    <t xml:space="preserve">6,9*0,12*0,08   "PZ01  120/80</t>
  </si>
  <si>
    <t>6,523*1,1 'Přepočtené koeficientem množství</t>
  </si>
  <si>
    <t>274</t>
  </si>
  <si>
    <t>762332532</t>
  </si>
  <si>
    <t>Montáž vázaných kcí krovů pravidelných z řeziva hoblovaného průřezové pl přes 120 do 224 cm2</t>
  </si>
  <si>
    <t>1521965849</t>
  </si>
  <si>
    <t xml:space="preserve">80,1   "ZK03  100/220</t>
  </si>
  <si>
    <t xml:space="preserve">1,95*8   "KR01  100/140</t>
  </si>
  <si>
    <t xml:space="preserve">3,1*8   "KR02  100/140</t>
  </si>
  <si>
    <t>275</t>
  </si>
  <si>
    <t>60512130</t>
  </si>
  <si>
    <t>hranol stavební řezivo průřezu do 224cm2 do dl 6m</t>
  </si>
  <si>
    <t>1406130282</t>
  </si>
  <si>
    <t xml:space="preserve">80,1*0,1*0,22   "ZK03  100/220</t>
  </si>
  <si>
    <t xml:space="preserve">1,95*8*0,1*0,14   "KR01  100/140</t>
  </si>
  <si>
    <t xml:space="preserve">3,1*8*0,1*0,14   "KR02  100/140</t>
  </si>
  <si>
    <t>2,327*1,1 'Přepočtené koeficientem množství</t>
  </si>
  <si>
    <t>276</t>
  </si>
  <si>
    <t>762332534</t>
  </si>
  <si>
    <t>Montáž vázaných kcí krovů pravidelných z řeziva hoblovaného průřezové pl přes 288 do 450 cm2</t>
  </si>
  <si>
    <t>689356821</t>
  </si>
  <si>
    <t xml:space="preserve">2,8    "ZK04  160/220</t>
  </si>
  <si>
    <t xml:space="preserve">7,0    "VZ01  160/200</t>
  </si>
  <si>
    <t xml:space="preserve">1,2   "SL01  160/160</t>
  </si>
  <si>
    <t>277</t>
  </si>
  <si>
    <t>60512140</t>
  </si>
  <si>
    <t>hranol stavební řezivo průřezu do 450cm2 do dl 6m</t>
  </si>
  <si>
    <t>1368511534</t>
  </si>
  <si>
    <t xml:space="preserve">2,8*0,16*0,22    "ZK04  160/220</t>
  </si>
  <si>
    <t xml:space="preserve">7,0*0,16*0,2    "VZ01  160/200</t>
  </si>
  <si>
    <t xml:space="preserve">1,2*0,16*0,16   "SL01  160/160</t>
  </si>
  <si>
    <t>0,354*1,1 'Přepočtené koeficientem množství</t>
  </si>
  <si>
    <t>278</t>
  </si>
  <si>
    <t>762341210</t>
  </si>
  <si>
    <t>Montáž bednění střech rovných a šikmých sklonu do 60° z hrubých prken na sraz tl do 32 mm</t>
  </si>
  <si>
    <t>-1418441562</t>
  </si>
  <si>
    <t xml:space="preserve">1,89*7,19  "S7</t>
  </si>
  <si>
    <t>279</t>
  </si>
  <si>
    <t>60515111</t>
  </si>
  <si>
    <t>řezivo jehličnaté boční prkno 20-30mm</t>
  </si>
  <si>
    <t>87094376</t>
  </si>
  <si>
    <t xml:space="preserve">1,48*4,67*0,025   "S3</t>
  </si>
  <si>
    <t xml:space="preserve">1,89*7,19*0,025  "S7</t>
  </si>
  <si>
    <t>0,513*1,05 'Přepočtené koeficientem množství</t>
  </si>
  <si>
    <t>280</t>
  </si>
  <si>
    <t>762341811</t>
  </si>
  <si>
    <t>Demontáž bednění střech z prken</t>
  </si>
  <si>
    <t>-678945609</t>
  </si>
  <si>
    <t>8,0*2*(30,198+13,912)</t>
  </si>
  <si>
    <t>1,45*4,67</t>
  </si>
  <si>
    <t>1,756*2,5</t>
  </si>
  <si>
    <t>281</t>
  </si>
  <si>
    <t>762342216</t>
  </si>
  <si>
    <t>Montáž laťování na střechách jednoduchých sklonu do 60° osové vzdálenosti přes 360 do 600 mm</t>
  </si>
  <si>
    <t>1208830726</t>
  </si>
  <si>
    <t>282</t>
  </si>
  <si>
    <t>60514105</t>
  </si>
  <si>
    <t>-1252362583</t>
  </si>
  <si>
    <t xml:space="preserve">1,48*4,67*2,5*0,06*0,06   "S3</t>
  </si>
  <si>
    <t xml:space="preserve">1,89*7,19*2,5*0,04*0,06  "S7</t>
  </si>
  <si>
    <t>0,144*1,15 'Přepočtené koeficientem množství</t>
  </si>
  <si>
    <t>283</t>
  </si>
  <si>
    <t>762342311</t>
  </si>
  <si>
    <t>Montáž laťování na střechách složitých sklonu do 60° osové vzdálenosti do 150 mm</t>
  </si>
  <si>
    <t>1000496693</t>
  </si>
  <si>
    <t>(30,198+13,912+3,273+20,285)*8,0</t>
  </si>
  <si>
    <t>-7,19*5,5</t>
  </si>
  <si>
    <t>7,19*3,0</t>
  </si>
  <si>
    <t xml:space="preserve">11,5*4*0,25   "přípočet množství na vytvarování volského oka (4ks)</t>
  </si>
  <si>
    <t>284</t>
  </si>
  <si>
    <t>871028977</t>
  </si>
  <si>
    <t>534,869*0,06*0,04*10</t>
  </si>
  <si>
    <t>12,837*1,15 'Přepočtené koeficientem množství</t>
  </si>
  <si>
    <t>285</t>
  </si>
  <si>
    <t>762342316</t>
  </si>
  <si>
    <t>Montáž laťování na střechách složitých sklonu do 60° osové vzdálenosti přes 360 do 600 mm</t>
  </si>
  <si>
    <t>-104311679</t>
  </si>
  <si>
    <t xml:space="preserve">11,5*4*1,25   "přípočet množství na vytvarování volského oka (4ks)</t>
  </si>
  <si>
    <t>286</t>
  </si>
  <si>
    <t>2104621812</t>
  </si>
  <si>
    <t>57,5*2,5*0,04*0,06</t>
  </si>
  <si>
    <t>0,345*1,15 'Přepočtené koeficientem množství</t>
  </si>
  <si>
    <t>287</t>
  </si>
  <si>
    <t>762342511</t>
  </si>
  <si>
    <t>Montáž kontralatí na podklad bez tepelné izolace</t>
  </si>
  <si>
    <t>2119784817</t>
  </si>
  <si>
    <t>(30,198+13,912+3,273+20,285)*8,0*3</t>
  </si>
  <si>
    <t>-7,19*5,5*3</t>
  </si>
  <si>
    <t>7,19*3,0*3</t>
  </si>
  <si>
    <t xml:space="preserve">11,5*4*0,25*3   "přípočet množství na vytvarování volského oka (4ks)</t>
  </si>
  <si>
    <t>288</t>
  </si>
  <si>
    <t>-213916234</t>
  </si>
  <si>
    <t>1604,607*0,04*0,06</t>
  </si>
  <si>
    <t>3,851*1,15 'Přepočtené koeficientem množství</t>
  </si>
  <si>
    <t>289</t>
  </si>
  <si>
    <t>76235_VO1_R0</t>
  </si>
  <si>
    <t>D+M rámu 0 volského oka č.1 dle specifikace v D6.1.15</t>
  </si>
  <si>
    <t>790500938</t>
  </si>
  <si>
    <t>1,05+2,1+2,025+1,015</t>
  </si>
  <si>
    <t>290</t>
  </si>
  <si>
    <t>76235_VO1_R1</t>
  </si>
  <si>
    <t>D+M rámu 1 volského oka č.1 dle specifikace v D6.1.15</t>
  </si>
  <si>
    <t>400701193</t>
  </si>
  <si>
    <t>2,56+1,0+2,45</t>
  </si>
  <si>
    <t>291</t>
  </si>
  <si>
    <t>76235_VO1_R2</t>
  </si>
  <si>
    <t>D+M rámu 2 volského oka č.1 dle specifikace v D6.1.15</t>
  </si>
  <si>
    <t>-720975551</t>
  </si>
  <si>
    <t>2,1+2,025</t>
  </si>
  <si>
    <t>292</t>
  </si>
  <si>
    <t>76235_VO1_R3</t>
  </si>
  <si>
    <t>D+M rámu 3 volského oka č.1 dle specifikace v D6.1.15</t>
  </si>
  <si>
    <t>-781648632</t>
  </si>
  <si>
    <t>1,671+1,0+1,671</t>
  </si>
  <si>
    <t>293</t>
  </si>
  <si>
    <t>76235_VO1_R4</t>
  </si>
  <si>
    <t>D+M rámu 4 volského oka č.1 dle specifikace v D6.1.15</t>
  </si>
  <si>
    <t>-1489834354</t>
  </si>
  <si>
    <t>1,45+1,0+1,425</t>
  </si>
  <si>
    <t>294</t>
  </si>
  <si>
    <t>76235_VO1_R5</t>
  </si>
  <si>
    <t>D+M rámu 5 volského oka č.1 dle specifikace v D6.1.15</t>
  </si>
  <si>
    <t>688099976</t>
  </si>
  <si>
    <t>0,141+1,309*2+1,0+0,066</t>
  </si>
  <si>
    <t>295</t>
  </si>
  <si>
    <t>76235_VO1_R6</t>
  </si>
  <si>
    <t>D+M rámu 6 volského oka č.1 dle specifikace v D6.1.15</t>
  </si>
  <si>
    <t>1235081283</t>
  </si>
  <si>
    <t>0,28+1,17*2+1,0+0,205</t>
  </si>
  <si>
    <t>296</t>
  </si>
  <si>
    <t>76235_VO1_R7</t>
  </si>
  <si>
    <t>D+M rámu 7 volského oka č.1 dle specifikace v D6.1.15</t>
  </si>
  <si>
    <t>2123619410</t>
  </si>
  <si>
    <t>0,406+1,044*2+1,0+0,331</t>
  </si>
  <si>
    <t>297</t>
  </si>
  <si>
    <t>76235_VO1_R8</t>
  </si>
  <si>
    <t>D+M rámu 8 volského oka č.1 dle specifikace v D6.1.15</t>
  </si>
  <si>
    <t>1101924071</t>
  </si>
  <si>
    <t>0,53+0,92*2+1,0+0,455</t>
  </si>
  <si>
    <t>298</t>
  </si>
  <si>
    <t>76235_VO1_R9</t>
  </si>
  <si>
    <t>D+M rámu 9 volského oka č.1 dle specifikace v D6.1.15</t>
  </si>
  <si>
    <t>226060855</t>
  </si>
  <si>
    <t>1,05*2+1,01+1,015</t>
  </si>
  <si>
    <t>299</t>
  </si>
  <si>
    <t>76235_VO1_R10</t>
  </si>
  <si>
    <t>D+M rámu 10 volského oka č.1 dle specifikace v D6.1.15</t>
  </si>
  <si>
    <t>1608625822</t>
  </si>
  <si>
    <t>1,05+1,01</t>
  </si>
  <si>
    <t>300</t>
  </si>
  <si>
    <t>76235_VO1_R11</t>
  </si>
  <si>
    <t>D+M rámu 11 volského oka č.1 dle specifikace v D6.1.15</t>
  </si>
  <si>
    <t>2057579410</t>
  </si>
  <si>
    <t>2,0</t>
  </si>
  <si>
    <t>301</t>
  </si>
  <si>
    <t>76235_VO2_R0</t>
  </si>
  <si>
    <t>D+M rámu 0 volského oka č.2 dle specifikace v D6.1.15</t>
  </si>
  <si>
    <t>743523473</t>
  </si>
  <si>
    <t>0,95+3,97+1,005</t>
  </si>
  <si>
    <t>302</t>
  </si>
  <si>
    <t>76235_VO2_R1</t>
  </si>
  <si>
    <t>D+M rámu 1 volského oka č.2 dle specifikace v D6.1.15</t>
  </si>
  <si>
    <t>853870834</t>
  </si>
  <si>
    <t>2,345+1,0+2,4</t>
  </si>
  <si>
    <t>303</t>
  </si>
  <si>
    <t>76235_VO2_R2</t>
  </si>
  <si>
    <t>D+M rámu 2 volského oka č.2 dle specifikace v D6.1.15</t>
  </si>
  <si>
    <t>-1973959116</t>
  </si>
  <si>
    <t>3,97</t>
  </si>
  <si>
    <t>304</t>
  </si>
  <si>
    <t>76235_VO2_R3</t>
  </si>
  <si>
    <t>D+M rámu 3 volského oka č.2 dle specifikace v D6.1.15</t>
  </si>
  <si>
    <t>-1397023457</t>
  </si>
  <si>
    <t>1,585*2+1,0</t>
  </si>
  <si>
    <t>305</t>
  </si>
  <si>
    <t>76235_VO2_R4</t>
  </si>
  <si>
    <t>D+M rámu 4 volského oka č.2 dle specifikace v D6.1.15</t>
  </si>
  <si>
    <t>93726238</t>
  </si>
  <si>
    <t>1,474*2+1,0</t>
  </si>
  <si>
    <t>306</t>
  </si>
  <si>
    <t>76235_VO2_R5</t>
  </si>
  <si>
    <t>D+M rámu 5 volského oka č.2 dle specifikace v D6.1.15</t>
  </si>
  <si>
    <t>-584979239</t>
  </si>
  <si>
    <t>(0,026+1,309)*2+1,0</t>
  </si>
  <si>
    <t>307</t>
  </si>
  <si>
    <t>76235_VO2_R6</t>
  </si>
  <si>
    <t>D+M rámu 6 volského oka č.2 dle specifikace v D6.1.15</t>
  </si>
  <si>
    <t>763272474</t>
  </si>
  <si>
    <t>(0,165+1,17)*2+1,0</t>
  </si>
  <si>
    <t>308</t>
  </si>
  <si>
    <t>76235_VO2_R7</t>
  </si>
  <si>
    <t>D+M rámu 7 volského oka č.2 dle specifikace v D6.1.15</t>
  </si>
  <si>
    <t>-1808207146</t>
  </si>
  <si>
    <t>(0,291+1,044)*2+1,0</t>
  </si>
  <si>
    <t>309</t>
  </si>
  <si>
    <t>76235_VO2_R8</t>
  </si>
  <si>
    <t>D+M rámu 8 volského oka č.2 dle specifikace v D6.1.15</t>
  </si>
  <si>
    <t>595139004</t>
  </si>
  <si>
    <t>(0,415+0,92)*2+1,0</t>
  </si>
  <si>
    <t>310</t>
  </si>
  <si>
    <t>76235_VO2_R9</t>
  </si>
  <si>
    <t>D+M rámu 9 volského oka č.2 dle specifikace v D6.1.15</t>
  </si>
  <si>
    <t>420162485</t>
  </si>
  <si>
    <t>(0,639+0,796)*2+1,0</t>
  </si>
  <si>
    <t>311</t>
  </si>
  <si>
    <t>76235_VO2_R10</t>
  </si>
  <si>
    <t>D+M rámu 10 volského oka č.2 dle specifikace v D6.1.15</t>
  </si>
  <si>
    <t>1510333958</t>
  </si>
  <si>
    <t>1,99</t>
  </si>
  <si>
    <t>312</t>
  </si>
  <si>
    <t>76235_VO2_R11</t>
  </si>
  <si>
    <t>D+M rámu 11 volského oka č.2 dle specifikace v D6.1.15</t>
  </si>
  <si>
    <t>691395715</t>
  </si>
  <si>
    <t>313</t>
  </si>
  <si>
    <t>76235_VO3_R0</t>
  </si>
  <si>
    <t>D+M rámu 0 volského oka č.3 dle specifikace v D6.1.15</t>
  </si>
  <si>
    <t>-1092373912</t>
  </si>
  <si>
    <t>1,01+1,005+3,245+0,94*2</t>
  </si>
  <si>
    <t>314</t>
  </si>
  <si>
    <t>76235_VO3_R1</t>
  </si>
  <si>
    <t>D+M rámu 1 volského oka č.3 dle specifikace v D6.1.15</t>
  </si>
  <si>
    <t>1218273220</t>
  </si>
  <si>
    <t>1,005+3,245+0,94</t>
  </si>
  <si>
    <t>315</t>
  </si>
  <si>
    <t>76235_VO3_R2</t>
  </si>
  <si>
    <t>D+M rámu 2 volského oka č.3 dle specifikace v D6.1.15</t>
  </si>
  <si>
    <t>485920782</t>
  </si>
  <si>
    <t>0,092+1,946*2+1,0+0,027</t>
  </si>
  <si>
    <t>316</t>
  </si>
  <si>
    <t>76235_VO3_R3</t>
  </si>
  <si>
    <t>D+M rámu 3 volského oka č.3 dle specifikace v D6.1.15</t>
  </si>
  <si>
    <t>1071814911</t>
  </si>
  <si>
    <t>0,366+1,671*2+1,0+0,301</t>
  </si>
  <si>
    <t>317</t>
  </si>
  <si>
    <t>76235_VO3_R4</t>
  </si>
  <si>
    <t>D+M rámu 4 volského oka č.3 dle specifikace v D6.1.15</t>
  </si>
  <si>
    <t>-1380149198</t>
  </si>
  <si>
    <t>1,273*2+1,0</t>
  </si>
  <si>
    <t>318</t>
  </si>
  <si>
    <t>76235_VO3_R5</t>
  </si>
  <si>
    <t>D+M rámu 5 volského oka č.3 dle specifikace v D6.1.15</t>
  </si>
  <si>
    <t>-1067232331</t>
  </si>
  <si>
    <t>1,17*2+1,0</t>
  </si>
  <si>
    <t>319</t>
  </si>
  <si>
    <t>76235_VO3_R6</t>
  </si>
  <si>
    <t>D+M rámu 6 volského oka č.3 dle specifikace v D6.1.15</t>
  </si>
  <si>
    <t>12745398</t>
  </si>
  <si>
    <t>1,044*2+1,0</t>
  </si>
  <si>
    <t>320</t>
  </si>
  <si>
    <t>76235_VO3_R7</t>
  </si>
  <si>
    <t>D+M rámu 7 volského oka č.3 dle specifikace v D6.1.15</t>
  </si>
  <si>
    <t>-1141811608</t>
  </si>
  <si>
    <t>(0,053+0,92)*2+1,0</t>
  </si>
  <si>
    <t>321</t>
  </si>
  <si>
    <t>76235_VO3_R8</t>
  </si>
  <si>
    <t>D+M rámu 8 volského oka č.3 dle specifikace v D6.1.15</t>
  </si>
  <si>
    <t>-920855488</t>
  </si>
  <si>
    <t>(0,277+0,796)*2+1,0</t>
  </si>
  <si>
    <t>322</t>
  </si>
  <si>
    <t>76235_VO3_R9</t>
  </si>
  <si>
    <t>D+M rámu 9 volského oka č.3 dle specifikace v D6.1.15</t>
  </si>
  <si>
    <t>-584439329</t>
  </si>
  <si>
    <t>(0,18+0,9+0,18)*2+0,905</t>
  </si>
  <si>
    <t>323</t>
  </si>
  <si>
    <t>76235_VO3_R10</t>
  </si>
  <si>
    <t>D+M rámu 10 volského oka č.3 dle specifikace v D6.1.15</t>
  </si>
  <si>
    <t>-315936987</t>
  </si>
  <si>
    <t>(0,496+0,537)*2+1,0</t>
  </si>
  <si>
    <t>324</t>
  </si>
  <si>
    <t>76235_VO3_R11</t>
  </si>
  <si>
    <t>D+M rámu 11 volského oka č.3 dle specifikace v D6.1.15</t>
  </si>
  <si>
    <t>-108995520</t>
  </si>
  <si>
    <t>(0,687+0,345)*2+1,0</t>
  </si>
  <si>
    <t>325</t>
  </si>
  <si>
    <t>76235_VO4_R0</t>
  </si>
  <si>
    <t>D+M rámu 0 volského oka č.4 dle specifikace v D6.1.15</t>
  </si>
  <si>
    <t>1834160619</t>
  </si>
  <si>
    <t>0,915+0,94*2+2,82+0,85</t>
  </si>
  <si>
    <t>326</t>
  </si>
  <si>
    <t>76235_VO4_R1</t>
  </si>
  <si>
    <t>D+M rámu 1 volského oka č.4 dle specifikace v D6.1.15</t>
  </si>
  <si>
    <t>474638903</t>
  </si>
  <si>
    <t>0,94*2+2,82</t>
  </si>
  <si>
    <t>327</t>
  </si>
  <si>
    <t>76235_VO4_R2</t>
  </si>
  <si>
    <t>D+M rámu 2 volského oka č.4 dle specifikace v D6.1.15</t>
  </si>
  <si>
    <t>42135121</t>
  </si>
  <si>
    <t>1,94*2+1,0</t>
  </si>
  <si>
    <t>328</t>
  </si>
  <si>
    <t>76235_VO4_R3</t>
  </si>
  <si>
    <t>D+M rámu 3 volského oka č.4 dle specifikace v D6.1.15</t>
  </si>
  <si>
    <t>-1219055779</t>
  </si>
  <si>
    <t>(0,089+1,6671)*2+1,0</t>
  </si>
  <si>
    <t>329</t>
  </si>
  <si>
    <t>76235_VO4_R4</t>
  </si>
  <si>
    <t>D+M rámu 4 volského oka č.4 dle specifikace v D6.1.15</t>
  </si>
  <si>
    <t>1653193841</t>
  </si>
  <si>
    <t>(0,286+1,474)*2+1,0</t>
  </si>
  <si>
    <t>330</t>
  </si>
  <si>
    <t>76235_VO4_R5</t>
  </si>
  <si>
    <t>D+M rámu 5 volského oka č.4 dle specifikace v D6.1.15</t>
  </si>
  <si>
    <t>-203590393</t>
  </si>
  <si>
    <t>(0,451+1,309)*2+1,0</t>
  </si>
  <si>
    <t>331</t>
  </si>
  <si>
    <t>76235_VO4_R6</t>
  </si>
  <si>
    <t>D+M rámu 6 volského oka č.4 dle specifikace v D6.1.15</t>
  </si>
  <si>
    <t>-875924795</t>
  </si>
  <si>
    <t>332</t>
  </si>
  <si>
    <t>76235_VO4_R7</t>
  </si>
  <si>
    <t>D+M rámu 7 volského oka č.4 dle specifikace v D6.1.15</t>
  </si>
  <si>
    <t>-113346042</t>
  </si>
  <si>
    <t>0,92*2+1,0</t>
  </si>
  <si>
    <t>333</t>
  </si>
  <si>
    <t>76235_VO4_R8</t>
  </si>
  <si>
    <t>D+M rámu 8 volského oka č.4 dle specifikace v D6.1.15</t>
  </si>
  <si>
    <t>-70105808</t>
  </si>
  <si>
    <t>0,796*2+1,0</t>
  </si>
  <si>
    <t>334</t>
  </si>
  <si>
    <t>76235_VO4_R9</t>
  </si>
  <si>
    <t>D+M rámu 9 volského oka č.4 dle specifikace v D6.1.15</t>
  </si>
  <si>
    <t>815194674</t>
  </si>
  <si>
    <t>0,94*3</t>
  </si>
  <si>
    <t>335</t>
  </si>
  <si>
    <t>76235_VO4_R10</t>
  </si>
  <si>
    <t>D+M rámu 10 volského oka č.4 dle specifikace v D6.1.15</t>
  </si>
  <si>
    <t>-1526730771</t>
  </si>
  <si>
    <t>3,85</t>
  </si>
  <si>
    <t>336</t>
  </si>
  <si>
    <t>76235_VO4_R11</t>
  </si>
  <si>
    <t>D+M rámu 11 volského oka č.4 dle specifikace v D6.1.15</t>
  </si>
  <si>
    <t>-771723961</t>
  </si>
  <si>
    <t>2,8</t>
  </si>
  <si>
    <t>337</t>
  </si>
  <si>
    <t>762395000</t>
  </si>
  <si>
    <t>Spojovací prostředky krovů, bednění, laťování, nadstřešních konstrukcí</t>
  </si>
  <si>
    <t>-214534121</t>
  </si>
  <si>
    <t xml:space="preserve">7,175+2,56+0,389   "krov D6.1.14 - výpis součástí</t>
  </si>
  <si>
    <t>338</t>
  </si>
  <si>
    <t>762511173</t>
  </si>
  <si>
    <t>Podlahové kce podkladové dvouvrstvé z cementotřískových desek tl 2x12 mm na sraz šroubovaných</t>
  </si>
  <si>
    <t>-2000617354</t>
  </si>
  <si>
    <t>3NP - celá plocha</t>
  </si>
  <si>
    <t>339</t>
  </si>
  <si>
    <t>762522811</t>
  </si>
  <si>
    <t>Demontáž podlah s polštáři z prken tloušťky do 32 mm</t>
  </si>
  <si>
    <t>704154448</t>
  </si>
  <si>
    <t xml:space="preserve">2,3*2,0   "3NP - vyřezání podlahy pro výtahovou šachtu</t>
  </si>
  <si>
    <t>340</t>
  </si>
  <si>
    <t>762713121</t>
  </si>
  <si>
    <t>Montáž prostorové vázané kce z hoblovaného řeziva průřezové pl přes 120 do 224 cm2</t>
  </si>
  <si>
    <t>614523089</t>
  </si>
  <si>
    <t xml:space="preserve">1,77*38  "TK01  100/140</t>
  </si>
  <si>
    <t xml:space="preserve">1,695*38   "TK02  100/140</t>
  </si>
  <si>
    <t xml:space="preserve">2,12*11   "TK03  100/140</t>
  </si>
  <si>
    <t xml:space="preserve">1,99*2    "TK04  100/140</t>
  </si>
  <si>
    <t xml:space="preserve">1,025*10   "TK05  100/140</t>
  </si>
  <si>
    <t xml:space="preserve">1,32*2   "TK06  100/140</t>
  </si>
  <si>
    <t xml:space="preserve">2,11*14   "TK07  100/140</t>
  </si>
  <si>
    <t xml:space="preserve">1,2*14   "TK08  100/140</t>
  </si>
  <si>
    <t xml:space="preserve">1,05*7   "TK09  100/140</t>
  </si>
  <si>
    <t xml:space="preserve">2,6*30   "TK10  100/200</t>
  </si>
  <si>
    <t xml:space="preserve">2,825*15   "TK11 100/200</t>
  </si>
  <si>
    <t xml:space="preserve">2,4*5   "TK12  100/200</t>
  </si>
  <si>
    <t xml:space="preserve">1,09*9   "TK13  100/140</t>
  </si>
  <si>
    <t xml:space="preserve">1,475*17   "TK14  100/140</t>
  </si>
  <si>
    <t xml:space="preserve">2,57*16   "TK15  100/200</t>
  </si>
  <si>
    <t xml:space="preserve">25,6  "TK16  100/140</t>
  </si>
  <si>
    <t xml:space="preserve">69,9   "TK17  100/200</t>
  </si>
  <si>
    <t xml:space="preserve">286,5   "TK18  80/60</t>
  </si>
  <si>
    <t>341</t>
  </si>
  <si>
    <t>-447737922</t>
  </si>
  <si>
    <t xml:space="preserve">1,77*38*0,1*0,14  "TK01  100/140</t>
  </si>
  <si>
    <t xml:space="preserve">1,695*38*0,1*0,14   "TK02  100/140</t>
  </si>
  <si>
    <t xml:space="preserve">2,12*11*0,1*0,14   "TK03  100/140</t>
  </si>
  <si>
    <t xml:space="preserve">1,99*2*0,1*0,14    "TK04  100/140</t>
  </si>
  <si>
    <t xml:space="preserve">1,025*10*0,1*0,14   "TK05  100/140</t>
  </si>
  <si>
    <t xml:space="preserve">1,32*2*0,1*0,14   "TK06  100/140</t>
  </si>
  <si>
    <t xml:space="preserve">2,11*14*0,1*0,14   "TK07  100/140</t>
  </si>
  <si>
    <t xml:space="preserve">1,2*14*0,1*0,14   "TK08  100/140</t>
  </si>
  <si>
    <t xml:space="preserve">1,05*7*0,1*0,14   "TK09  100/140</t>
  </si>
  <si>
    <t xml:space="preserve">2,6*30*0,1*0,2   "TK10  100/200</t>
  </si>
  <si>
    <t xml:space="preserve">2,825*15*0,1*0,2   "TK11 100/200</t>
  </si>
  <si>
    <t xml:space="preserve">2,4*5*0,1*0,2   "TK12  100/200</t>
  </si>
  <si>
    <t xml:space="preserve">1,09*9*0,1*0,14   "TK13  100/140</t>
  </si>
  <si>
    <t xml:space="preserve">1,475*17*0,1*0,14   "TK14  100/140</t>
  </si>
  <si>
    <t xml:space="preserve">2,57*16*0,1*0,2   "TK15  100/200</t>
  </si>
  <si>
    <t xml:space="preserve">25,6*0,1*0,14  "TK16  100/140</t>
  </si>
  <si>
    <t xml:space="preserve">69,9*0,1*0,2   "TK17  100/200</t>
  </si>
  <si>
    <t xml:space="preserve">286,5*0,08*0,06   "TK18  80/60</t>
  </si>
  <si>
    <t>10,248*1,1 'Přepočtené koeficientem množství</t>
  </si>
  <si>
    <t>342</t>
  </si>
  <si>
    <t>762795000</t>
  </si>
  <si>
    <t>Spojovací prostředky pro montáž prostorových vázaných kcí</t>
  </si>
  <si>
    <t>748307719</t>
  </si>
  <si>
    <t>343</t>
  </si>
  <si>
    <t>762815811</t>
  </si>
  <si>
    <t>Demontáž záklopů stropů k dalšímu použití z hrubých prken tl do 32 mm</t>
  </si>
  <si>
    <t>115740378</t>
  </si>
  <si>
    <t>344</t>
  </si>
  <si>
    <t>998762203</t>
  </si>
  <si>
    <t>Přesun hmot procentní pro kce tesařské v objektech v přes 12 do 24 m</t>
  </si>
  <si>
    <t>1242596342</t>
  </si>
  <si>
    <t>763</t>
  </si>
  <si>
    <t>Konstrukce suché výstavby</t>
  </si>
  <si>
    <t>345</t>
  </si>
  <si>
    <t>7631113.R1</t>
  </si>
  <si>
    <t xml:space="preserve">SDK příčka tl 175 mm profil CW+UW 150 desky 1xA 12,5 s izolací tl. 160mm </t>
  </si>
  <si>
    <t>424173430</t>
  </si>
  <si>
    <t>W5 - 2NP</t>
  </si>
  <si>
    <t>5,15*3,0-1,75*2,6</t>
  </si>
  <si>
    <t>346</t>
  </si>
  <si>
    <t>763111333</t>
  </si>
  <si>
    <t>SDK příčka tl 100 mm profil CW+UW 75 desky 1xH2 12,5 s izolací EI 30 Rw do 45 dB</t>
  </si>
  <si>
    <t>-1511350636</t>
  </si>
  <si>
    <t>1NP - W3</t>
  </si>
  <si>
    <t xml:space="preserve">(3,1+0,9*2)*3,0   "1.05/1.06</t>
  </si>
  <si>
    <t>2NP - W3</t>
  </si>
  <si>
    <t xml:space="preserve">0,55*3,0   "2.03</t>
  </si>
  <si>
    <t xml:space="preserve">4,0*(0,605+3,6)/2    "3.09</t>
  </si>
  <si>
    <t xml:space="preserve">1,61*2,1   "3.03/3.04</t>
  </si>
  <si>
    <t xml:space="preserve">5,04*2,1   "3.13</t>
  </si>
  <si>
    <t>347</t>
  </si>
  <si>
    <t>763111343</t>
  </si>
  <si>
    <t>SDK příčka tl 100 mm profil CW+UW 75 desky 1xDFH2 12,5 s izolací EI 45 Rw do 49 dB</t>
  </si>
  <si>
    <t>439005002</t>
  </si>
  <si>
    <t>W16</t>
  </si>
  <si>
    <t xml:space="preserve">1,75*0,63*2   "1NP</t>
  </si>
  <si>
    <t xml:space="preserve">1,76*0,4   "2NP</t>
  </si>
  <si>
    <t>348</t>
  </si>
  <si>
    <t>763111361</t>
  </si>
  <si>
    <t>SDK příčka tl 100 mm profil CW+UW 75 desky 1x akustická 12,5 s izolací EI 45 Rw do 50 dB</t>
  </si>
  <si>
    <t>-596625944</t>
  </si>
  <si>
    <t>3NP - W4</t>
  </si>
  <si>
    <t xml:space="preserve">(6,48+0,6)*2,4+2,0*(2,1+0,605)/2-0,8*(1,1+1,675)/2   "3.02 + 3.13</t>
  </si>
  <si>
    <t xml:space="preserve">0,7*4*0,3   "okolo hydrantu</t>
  </si>
  <si>
    <t>-0,8*1,97*2</t>
  </si>
  <si>
    <t xml:space="preserve">8,1*2,4-(0,6*1,97+0,9*1,97)   "3.11 + 3.07</t>
  </si>
  <si>
    <t>349</t>
  </si>
  <si>
    <t>763111411</t>
  </si>
  <si>
    <t>SDK příčka tl 100 mm profil CW+UW 50 desky 2xA 12,5 s izolací EI 60 Rw do 51 dB</t>
  </si>
  <si>
    <t>956287087</t>
  </si>
  <si>
    <t>1NP - W2</t>
  </si>
  <si>
    <t xml:space="preserve">4,025*3,0   "1.02</t>
  </si>
  <si>
    <t xml:space="preserve">5,0*3,0   "1.03</t>
  </si>
  <si>
    <t>2NP - W2</t>
  </si>
  <si>
    <t xml:space="preserve">(2,05+1,4)*3,0-0,8*1,97   "2.11</t>
  </si>
  <si>
    <t>350</t>
  </si>
  <si>
    <t>763111713</t>
  </si>
  <si>
    <t>SDK příčka ukončení ve volném prostoru</t>
  </si>
  <si>
    <t>-430867497</t>
  </si>
  <si>
    <t xml:space="preserve">3,0   "2.03</t>
  </si>
  <si>
    <t>351</t>
  </si>
  <si>
    <t>763111717</t>
  </si>
  <si>
    <t>SDK příčka základní penetrační nátěr (oboustranně)</t>
  </si>
  <si>
    <t>980927462</t>
  </si>
  <si>
    <t>10,9*2</t>
  </si>
  <si>
    <t>38,725*2</t>
  </si>
  <si>
    <t>2,909*2</t>
  </si>
  <si>
    <t>32,76*2</t>
  </si>
  <si>
    <t>35,849*2</t>
  </si>
  <si>
    <t>352</t>
  </si>
  <si>
    <t>763111719</t>
  </si>
  <si>
    <t>SDK příčka úprava styku příčky a podhledu akrylátovým tmelem (oboustranně)</t>
  </si>
  <si>
    <t>-1477372335</t>
  </si>
  <si>
    <t>353</t>
  </si>
  <si>
    <t>763121411</t>
  </si>
  <si>
    <t>SDK stěna předsazená tl 62,5 mm profil CW+UW 50 deska 1xA 12,5 bez izolace EI 15</t>
  </si>
  <si>
    <t>-1170078950</t>
  </si>
  <si>
    <t>1NP - W8</t>
  </si>
  <si>
    <t xml:space="preserve">(0,515+1,247)*3,0   "1.02</t>
  </si>
  <si>
    <t xml:space="preserve">(0,22+3,58)*3,0   "1.01</t>
  </si>
  <si>
    <t>2NP - W8</t>
  </si>
  <si>
    <t xml:space="preserve">(0,665+0,665)*3,0   "2.10</t>
  </si>
  <si>
    <t xml:space="preserve">5,15*3,0-1,75*2,6+0,3*2,6*2+1,75*0,3  "2.06</t>
  </si>
  <si>
    <t xml:space="preserve">5,15*3,0-1,04*2,0+0,3*2,1*2+1,04*0,3   "2.06</t>
  </si>
  <si>
    <t xml:space="preserve">5,15*3,0-1,75*2,6+0,3*2,6*2+1,75*0,3  "2.08</t>
  </si>
  <si>
    <t xml:space="preserve">5,15*3,0   "2.08 - štítová zeď</t>
  </si>
  <si>
    <t>354</t>
  </si>
  <si>
    <t>763121483</t>
  </si>
  <si>
    <t>SDK stěna předsazená tl 127,5 mm profil CW+UW 100 desky 2x akustická 12,5 s izolací EI 30 Rw do 28 dB</t>
  </si>
  <si>
    <t>751132288</t>
  </si>
  <si>
    <t>3NP - W6</t>
  </si>
  <si>
    <t xml:space="preserve">(2,25+1,45)*4,605-0,9*1,97+(0,275+0,125)*2,0*2+1,0*(0,275+0,125)    "u výtahu</t>
  </si>
  <si>
    <t xml:space="preserve">4,1*(4,605+0,605)/2   "3.10</t>
  </si>
  <si>
    <t xml:space="preserve">5,7*(4,645+0,605)/2+5,165*(4,645+0,605)/2   "3.06</t>
  </si>
  <si>
    <t xml:space="preserve">4,8*(4,645+0,605)/2   "3.05</t>
  </si>
  <si>
    <t xml:space="preserve">(1,535+0,275+0,125)*4,605-0,9*1,97   "3.11</t>
  </si>
  <si>
    <t xml:space="preserve">6,7*4,645+(0,275+0,125)*2,0*2-1,0*2,0+1,0*(0,275+0,125)   "3.07</t>
  </si>
  <si>
    <t xml:space="preserve">4,0*2*(4,645+0,605)/2-1,0*2,0*2+(0,275+0,125)*2,0*2+1,0*(0,275+0,125)  "3.08</t>
  </si>
  <si>
    <t>355</t>
  </si>
  <si>
    <t>763121511</t>
  </si>
  <si>
    <t>SDK stěna předsazená tl 39,5 mm profil CD+UD desky 1xA 12,5 bez izolace EI 15</t>
  </si>
  <si>
    <t>53319142</t>
  </si>
  <si>
    <t>356</t>
  </si>
  <si>
    <t>763121590</t>
  </si>
  <si>
    <t>SDK stěna předsazená pro osazení závěsného WC tl 150 - 250 mm profil CW+UW 50 desky 2xH2 12,5 bez TI</t>
  </si>
  <si>
    <t>1794403126</t>
  </si>
  <si>
    <t xml:space="preserve">(3,1+1,5+0,9+0,2)*2,5   "1.06</t>
  </si>
  <si>
    <t xml:space="preserve">((0,9+0,2)*2+1,99)*2,5   "1.05</t>
  </si>
  <si>
    <t xml:space="preserve">1,65*1,05   "2.03</t>
  </si>
  <si>
    <t>3NP - W8</t>
  </si>
  <si>
    <t xml:space="preserve">(0,9+0,2+1,61)*2,2   "3.03</t>
  </si>
  <si>
    <t xml:space="preserve">(0,9+0,2+1,61)*2,2   "3.04</t>
  </si>
  <si>
    <t>357</t>
  </si>
  <si>
    <t>763121714</t>
  </si>
  <si>
    <t>SDK stěna předsazená základní penetrační nátěr</t>
  </si>
  <si>
    <t>-439884349</t>
  </si>
  <si>
    <t>77,038</t>
  </si>
  <si>
    <t>126,328</t>
  </si>
  <si>
    <t>56,008</t>
  </si>
  <si>
    <t>38,382</t>
  </si>
  <si>
    <t>12,276</t>
  </si>
  <si>
    <t>2,835</t>
  </si>
  <si>
    <t>358</t>
  </si>
  <si>
    <t>763122411</t>
  </si>
  <si>
    <t>SDK stěna šachtová tl 75 mm profil CW+UW 50 desky 2xDF 12,5 bez izolace EI 30</t>
  </si>
  <si>
    <t>-425068025</t>
  </si>
  <si>
    <t>W9</t>
  </si>
  <si>
    <t xml:space="preserve">0,86*2,5   "1.09</t>
  </si>
  <si>
    <t xml:space="preserve">1,0*2,5   "2.13</t>
  </si>
  <si>
    <t xml:space="preserve">(0,4*2+0,84)*4,65   "3NP</t>
  </si>
  <si>
    <t>359</t>
  </si>
  <si>
    <t>763122415</t>
  </si>
  <si>
    <t>SDK stěna šachtová tl 125 mm profil CW+UW 100 desky 2xDF 12,5 bez TI EI 30</t>
  </si>
  <si>
    <t>1425827645</t>
  </si>
  <si>
    <t>W10 - 2NP</t>
  </si>
  <si>
    <t>(0,4+0,545)*3,0</t>
  </si>
  <si>
    <t>360</t>
  </si>
  <si>
    <t>7631314_P12M</t>
  </si>
  <si>
    <t>Montáž bezesparý akustický obklad stropní kce - kompletní skladba - dle specifikace v PD ozn. P12</t>
  </si>
  <si>
    <t>-829828574</t>
  </si>
  <si>
    <t>P8a</t>
  </si>
  <si>
    <t xml:space="preserve">133,16+32,58    "1NP</t>
  </si>
  <si>
    <t>P8b</t>
  </si>
  <si>
    <t xml:space="preserve">29,98+30,4   "2NP</t>
  </si>
  <si>
    <t xml:space="preserve">23,1   "3NP</t>
  </si>
  <si>
    <t>361</t>
  </si>
  <si>
    <t>7631314_P12D</t>
  </si>
  <si>
    <t>bezesparý akustický obklad stropní kce - kompletní skladba - dle specifikace v PD ozn. P12</t>
  </si>
  <si>
    <t>380092455</t>
  </si>
  <si>
    <t>249,22*1,1 'Přepočtené koeficientem množství</t>
  </si>
  <si>
    <t>362</t>
  </si>
  <si>
    <t>763131411</t>
  </si>
  <si>
    <t>SDK podhled desky 1xA 12,5 bez izolace dvouvrstvá spodní kce profil CD+UD</t>
  </si>
  <si>
    <t>400421836</t>
  </si>
  <si>
    <t>P6a</t>
  </si>
  <si>
    <t xml:space="preserve">14,57+17,81+11,34   "1NP</t>
  </si>
  <si>
    <t xml:space="preserve">6,64   "2NP</t>
  </si>
  <si>
    <t xml:space="preserve">10,74+2,1+6,0   "3NP</t>
  </si>
  <si>
    <t>363</t>
  </si>
  <si>
    <t>763131451</t>
  </si>
  <si>
    <t>SDK podhled deska 1xH2 12,5 bez izolace dvouvrstvá spodní kce profil CD+UD</t>
  </si>
  <si>
    <t>-1429509984</t>
  </si>
  <si>
    <t xml:space="preserve">1,5  "1NP</t>
  </si>
  <si>
    <t xml:space="preserve">1,66  "2NP</t>
  </si>
  <si>
    <t>364</t>
  </si>
  <si>
    <t>763131491</t>
  </si>
  <si>
    <t>SDK podhled deska 1x akustická s izolací dvouvrstvá spodní kce profil CD+UD REI 90 Rw 60 dB</t>
  </si>
  <si>
    <t>1125592517</t>
  </si>
  <si>
    <t>P7a</t>
  </si>
  <si>
    <t xml:space="preserve">110,59   "1NP</t>
  </si>
  <si>
    <t xml:space="preserve">47,5   "2NP</t>
  </si>
  <si>
    <t>P7b</t>
  </si>
  <si>
    <t xml:space="preserve">42,79+34,33+80,3   "2NP</t>
  </si>
  <si>
    <t>365</t>
  </si>
  <si>
    <t>763131714</t>
  </si>
  <si>
    <t>SDK podhled základní penetrační nátěr</t>
  </si>
  <si>
    <t>1454922795</t>
  </si>
  <si>
    <t>249,22</t>
  </si>
  <si>
    <t>69,2</t>
  </si>
  <si>
    <t>3,16</t>
  </si>
  <si>
    <t>315,51</t>
  </si>
  <si>
    <t>366</t>
  </si>
  <si>
    <t>763131762</t>
  </si>
  <si>
    <t>Příplatek k SDK podhledu za prostorové zakřivení</t>
  </si>
  <si>
    <t>-1891478077</t>
  </si>
  <si>
    <t>v místě volského oka</t>
  </si>
  <si>
    <t>11,5*4*1,1</t>
  </si>
  <si>
    <t>367</t>
  </si>
  <si>
    <t>763131765</t>
  </si>
  <si>
    <t>Příplatek k SDK podhledu za výšku zavěšení přes 0,5 do 1,0 m</t>
  </si>
  <si>
    <t>-761723953</t>
  </si>
  <si>
    <t>různé podhledy - mimo lamelový AL</t>
  </si>
  <si>
    <t xml:space="preserve">110,59+11,34   "1NP</t>
  </si>
  <si>
    <t xml:space="preserve">6,64+1,66   "2NP</t>
  </si>
  <si>
    <t>368</t>
  </si>
  <si>
    <t>763161710</t>
  </si>
  <si>
    <t>SDK podkroví deska 1xA 12,5 bez TI REI 15 dvouvrstvá spodní kce profil CD+UD na krokvových závěsech</t>
  </si>
  <si>
    <t>1080781499</t>
  </si>
  <si>
    <t>369</t>
  </si>
  <si>
    <t>763172352</t>
  </si>
  <si>
    <t>Montáž dvířek revizních jednoplášťových SDK kcí vel. 300 x 300 mm pro podhledy</t>
  </si>
  <si>
    <t>854304406</t>
  </si>
  <si>
    <t>370</t>
  </si>
  <si>
    <t>59030711</t>
  </si>
  <si>
    <t>dvířka revizní jednokřídlá s automatickým zámkem 300x300mm</t>
  </si>
  <si>
    <t>994487992</t>
  </si>
  <si>
    <t>371</t>
  </si>
  <si>
    <t>763172378</t>
  </si>
  <si>
    <t>Montáž dvířek revizních jednoplášťových SDK kcí ostatních vel. do 0,5 m2 pro podhledy</t>
  </si>
  <si>
    <t>-1082257230</t>
  </si>
  <si>
    <t xml:space="preserve">1   "1.10</t>
  </si>
  <si>
    <t>372</t>
  </si>
  <si>
    <t>59030753</t>
  </si>
  <si>
    <t>dvířka revizní jednokřídlá s automatickým zámkem 400x600mm</t>
  </si>
  <si>
    <t>771761342</t>
  </si>
  <si>
    <t>373</t>
  </si>
  <si>
    <t>763182411</t>
  </si>
  <si>
    <t>SDK opláštění obvodu střešního okna hl do 0,5 m</t>
  </si>
  <si>
    <t>1685303893</t>
  </si>
  <si>
    <t>(0,78+0,62)*2*2</t>
  </si>
  <si>
    <t>(0,55+0,78)*2*3</t>
  </si>
  <si>
    <t>(0,78+1,6)*2*(3+1)</t>
  </si>
  <si>
    <t>374</t>
  </si>
  <si>
    <t>763711825</t>
  </si>
  <si>
    <t>Demontáž dřevostaveb stěn a příček z panelů s izolací bez omítky tl přes 350 mm</t>
  </si>
  <si>
    <t>1850653226</t>
  </si>
  <si>
    <t>1NP - pozn. 21</t>
  </si>
  <si>
    <t>(4,0+1,055+1,012+0,939)*2*2,1</t>
  </si>
  <si>
    <t>375</t>
  </si>
  <si>
    <t>763781812</t>
  </si>
  <si>
    <t>Demontáž dřevostaveb stropní konstrukce v do 10 m z panelů bez omítky tl přes 100 do 250 mm</t>
  </si>
  <si>
    <t>-1772458741</t>
  </si>
  <si>
    <t>1Np - pozn. 21</t>
  </si>
  <si>
    <t>4,0*(1,4+1,5)/2</t>
  </si>
  <si>
    <t>376</t>
  </si>
  <si>
    <t>998763102</t>
  </si>
  <si>
    <t>Přesun hmot tonážní pro dřevostavby v objektech v přes 12 do 24 m</t>
  </si>
  <si>
    <t>786070410</t>
  </si>
  <si>
    <t>377</t>
  </si>
  <si>
    <t>998763181</t>
  </si>
  <si>
    <t>Příplatek k přesunu hmot tonážní pro 763 dřevostavby prováděný bez použití mechanizace</t>
  </si>
  <si>
    <t>-1922974237</t>
  </si>
  <si>
    <t>764</t>
  </si>
  <si>
    <t>Konstrukce klempířské</t>
  </si>
  <si>
    <t>378</t>
  </si>
  <si>
    <t>764001821</t>
  </si>
  <si>
    <t>Demontáž krytiny ze svitků nebo tabulí do suti</t>
  </si>
  <si>
    <t>1524657952</t>
  </si>
  <si>
    <t>379</t>
  </si>
  <si>
    <t>764001851</t>
  </si>
  <si>
    <t>Demontáž hřebene s větrací mřížkou nebo hřebenovým plechem do suti</t>
  </si>
  <si>
    <t>-2034890204</t>
  </si>
  <si>
    <t>30,198-6,379+9,85</t>
  </si>
  <si>
    <t>380</t>
  </si>
  <si>
    <t>764001891</t>
  </si>
  <si>
    <t>Demontáž úžlabí do suti</t>
  </si>
  <si>
    <t>-428234874</t>
  </si>
  <si>
    <t>9,2</t>
  </si>
  <si>
    <t>4,0*2</t>
  </si>
  <si>
    <t>381</t>
  </si>
  <si>
    <t>764002414</t>
  </si>
  <si>
    <t>Montáž strukturované oddělovací rohože jakkékoliv rš</t>
  </si>
  <si>
    <t>-1261774886</t>
  </si>
  <si>
    <t>382</t>
  </si>
  <si>
    <t>28329043</t>
  </si>
  <si>
    <t>fólie difuzně propustné s nakašírovanou strukturovanou rohoží pod hladkou plechovou krytinu se samolepící páskou v podélném přesahu</t>
  </si>
  <si>
    <t>-280543988</t>
  </si>
  <si>
    <t>20,501*1,15 'Přepočtené koeficientem množství</t>
  </si>
  <si>
    <t>383</t>
  </si>
  <si>
    <t>764002812</t>
  </si>
  <si>
    <t>Demontáž okapového plechu do suti</t>
  </si>
  <si>
    <t>-1420942639</t>
  </si>
  <si>
    <t>8,885+8,913+11,065+4,945+13,912+1,4</t>
  </si>
  <si>
    <t>4,6+1,7</t>
  </si>
  <si>
    <t>1,2*2+4,275</t>
  </si>
  <si>
    <t>384</t>
  </si>
  <si>
    <t>764002841</t>
  </si>
  <si>
    <t>Demontáž oplechování horních ploch zdí a nadezdívek do suti</t>
  </si>
  <si>
    <t>572789673</t>
  </si>
  <si>
    <t>12,75+8,835+12,4+2,353</t>
  </si>
  <si>
    <t>385</t>
  </si>
  <si>
    <t>764002851</t>
  </si>
  <si>
    <t>Demontáž oplechování parapetů do suti</t>
  </si>
  <si>
    <t>-126169235</t>
  </si>
  <si>
    <t>1NP - pozn. 12</t>
  </si>
  <si>
    <t>1,7*(4+1)</t>
  </si>
  <si>
    <t xml:space="preserve">2,3*4+2,8+1,7   "parapety kamenné, které mají i oplechování</t>
  </si>
  <si>
    <t>0,9*5</t>
  </si>
  <si>
    <t>0,6*2</t>
  </si>
  <si>
    <t>2NP - pozn. 12</t>
  </si>
  <si>
    <t>(0,7+0,2+0,9)</t>
  </si>
  <si>
    <t>0,6*6</t>
  </si>
  <si>
    <t>1,7*9</t>
  </si>
  <si>
    <t>2,8+2,1</t>
  </si>
  <si>
    <t>0,9*2</t>
  </si>
  <si>
    <t>0,75*3</t>
  </si>
  <si>
    <t xml:space="preserve">1,2*2   "schodiště</t>
  </si>
  <si>
    <t>3NP - pozn. 12</t>
  </si>
  <si>
    <t>1,0*2</t>
  </si>
  <si>
    <t>0,6</t>
  </si>
  <si>
    <t>386</t>
  </si>
  <si>
    <t>7640028.R1</t>
  </si>
  <si>
    <t>Demontáž oplechování komínů do suti</t>
  </si>
  <si>
    <t>-696702371</t>
  </si>
  <si>
    <t>4+3</t>
  </si>
  <si>
    <t>387</t>
  </si>
  <si>
    <t>764004801</t>
  </si>
  <si>
    <t>Demontáž podokapního žlabu do suti</t>
  </si>
  <si>
    <t>-1754876492</t>
  </si>
  <si>
    <t>388</t>
  </si>
  <si>
    <t>764004821</t>
  </si>
  <si>
    <t>Demontáž nástřešního žlabu do suti</t>
  </si>
  <si>
    <t>827328992</t>
  </si>
  <si>
    <t>389</t>
  </si>
  <si>
    <t>764004861</t>
  </si>
  <si>
    <t>Demontáž svodu do suti</t>
  </si>
  <si>
    <t>-1080471735</t>
  </si>
  <si>
    <t>pozn. 12</t>
  </si>
  <si>
    <t>4,5</t>
  </si>
  <si>
    <t>47,5</t>
  </si>
  <si>
    <t>390</t>
  </si>
  <si>
    <t>764011424_K07</t>
  </si>
  <si>
    <t>Podkladní plech z PZ plechu pro hřebeny, nároží, úžlabí nebo okapové hrany tl 1,0 mm rš 340 mm - dle specifikace v PD ozn. K07</t>
  </si>
  <si>
    <t>1525563303</t>
  </si>
  <si>
    <t>391</t>
  </si>
  <si>
    <t>764011441_K06</t>
  </si>
  <si>
    <t>Podkladní plech z PZ plechu pro hřebeny, nároží, úžlabí nebo okapové hrany tl 1,0 mm rš 170 mm - dle specifikace v PD ozn. K06</t>
  </si>
  <si>
    <t>-1007030184</t>
  </si>
  <si>
    <t>392</t>
  </si>
  <si>
    <t>764011441_K08</t>
  </si>
  <si>
    <t>Podkladní plech z PZ plechu pro hřebeny, nároží, úžlabí nebo okapové hrany tl 1,0 mm rš 125 mm - dle specifikace v PD ozn. K08</t>
  </si>
  <si>
    <t>-27597423</t>
  </si>
  <si>
    <t>393</t>
  </si>
  <si>
    <t>764011441_K21</t>
  </si>
  <si>
    <t>Podkladní plech z PZ plechu pro hřebeny, nároží, úžlabí nebo okapové hrany tl 1,0 mm rš 140 mm - dle specifikace v PD ozn. K21</t>
  </si>
  <si>
    <t>-1118063177</t>
  </si>
  <si>
    <t>394</t>
  </si>
  <si>
    <t>764011441_K32</t>
  </si>
  <si>
    <t>Podkladní plech z PZ plechu pro hřebeny, nároží, úžlabí nebo okapové hrany tl 1,0 mm rš 140 mm - dle specifikace v PD ozn. K32</t>
  </si>
  <si>
    <t>-1553157736</t>
  </si>
  <si>
    <t>395</t>
  </si>
  <si>
    <t>764011442_K05</t>
  </si>
  <si>
    <t>Podkladní plech z PZ plechu pro hřebeny, nároží, úžlabí nebo okapové hrany tl 1,0 mm rš 210 mm - dle specifikace v PD ozn. K05</t>
  </si>
  <si>
    <t>-225663777</t>
  </si>
  <si>
    <t>396</t>
  </si>
  <si>
    <t>764011443_K09</t>
  </si>
  <si>
    <t>Podkladní plech z PZ plechu pro hřebeny, nároží, úžlabí nebo okapové hrany tl 1,0 mm rš 240 mm - dle specifikace v PD ozn. K09</t>
  </si>
  <si>
    <t>-1308387987</t>
  </si>
  <si>
    <t>12,9-6,51</t>
  </si>
  <si>
    <t>397</t>
  </si>
  <si>
    <t>7641314_K17</t>
  </si>
  <si>
    <t>Oplechování prostoru mezi volským oknem a dekorativním zábradlím - dle specifikace v PD ozn. K17</t>
  </si>
  <si>
    <t>-56411789</t>
  </si>
  <si>
    <t>398</t>
  </si>
  <si>
    <t>764131401</t>
  </si>
  <si>
    <t>Krytina střechy rovné drážkováním ze svitků z Cu plechu rš 500 mm sklonu do 30°</t>
  </si>
  <si>
    <t>968490980</t>
  </si>
  <si>
    <t>399</t>
  </si>
  <si>
    <t>764131491</t>
  </si>
  <si>
    <t>Příplatek k cenám krytiny z Cu plechu za těsnění drážek sklonu do 10°</t>
  </si>
  <si>
    <t>438301096</t>
  </si>
  <si>
    <t>400</t>
  </si>
  <si>
    <t>764232403_K21</t>
  </si>
  <si>
    <t>Oplechování štítu závětrnou lištou z Cu plechu rš 235 mm - dle specifikace v PD ozn. K21</t>
  </si>
  <si>
    <t>-2132982975</t>
  </si>
  <si>
    <t>2,9-1,9</t>
  </si>
  <si>
    <t>401</t>
  </si>
  <si>
    <t>764232405_K32</t>
  </si>
  <si>
    <t>Oplechování štítu závětrnou lištou z Cu plechu rš 385 mm - dle specifikace v PD ozn. K32</t>
  </si>
  <si>
    <t>-899060748</t>
  </si>
  <si>
    <t>402</t>
  </si>
  <si>
    <t>764232431_K08</t>
  </si>
  <si>
    <t>Oplechování rovné okapové hrany z Cu plechu rš 140 mm - dle specifikace v PD ozn. K08</t>
  </si>
  <si>
    <t>-661352781</t>
  </si>
  <si>
    <t>403</t>
  </si>
  <si>
    <t>764232432_K06</t>
  </si>
  <si>
    <t>Oplechování rovné okapové hrany z Cu plechu rš 190 mm - dle specifikace v PD ozn. K06</t>
  </si>
  <si>
    <t>-1259904979</t>
  </si>
  <si>
    <t>404</t>
  </si>
  <si>
    <t>764232433_K05</t>
  </si>
  <si>
    <t>Oplechování rovné okapové hrany z Cu plechu rš 220 mm - dle specifikace v PD ozn. K05</t>
  </si>
  <si>
    <t>-1985064044</t>
  </si>
  <si>
    <t>405</t>
  </si>
  <si>
    <t>764232433_K09</t>
  </si>
  <si>
    <t>Oplechování rovné okapové hrany z Cu plechu rš 265 mm - dle specifikace v PD ozn. K09</t>
  </si>
  <si>
    <t>1905135617</t>
  </si>
  <si>
    <t>406</t>
  </si>
  <si>
    <t>764232435_K07</t>
  </si>
  <si>
    <t>Oplechování rovné okapové hrany z Cu plechu rš 365 mm - dle specifikace v PD ozn. K07</t>
  </si>
  <si>
    <t>244798468</t>
  </si>
  <si>
    <t>407</t>
  </si>
  <si>
    <t>764236443_K03</t>
  </si>
  <si>
    <t>Oplechování parapetů rovných celoplošně lepené z Cu plechu rš 270 mm - dle specifikace v PD ozn. K03</t>
  </si>
  <si>
    <t>-1138438623</t>
  </si>
  <si>
    <t>408</t>
  </si>
  <si>
    <t>764236444_K02</t>
  </si>
  <si>
    <t>Oplechování parapetů rovných celoplošně lepené z Cu plechu rš 280 mm - dle specifikace v PD ozn. K02</t>
  </si>
  <si>
    <t>737507214</t>
  </si>
  <si>
    <t>409</t>
  </si>
  <si>
    <t>764236444_K29</t>
  </si>
  <si>
    <t>Oplechování parapetů rovných celoplošně lepené z Cu plechu rš 295 mm - dle specifikace v PD ozn. K29</t>
  </si>
  <si>
    <t>1837414343</t>
  </si>
  <si>
    <t>410</t>
  </si>
  <si>
    <t>764236444_K31</t>
  </si>
  <si>
    <t>Oplechování parapetů rovných celoplošně lepené z Cu plechu rš 300 mm - dle specifikace v PD ozn. K31</t>
  </si>
  <si>
    <t>-1532770816</t>
  </si>
  <si>
    <t>411</t>
  </si>
  <si>
    <t>764236445_K01</t>
  </si>
  <si>
    <t>Oplechování parapetů rovných celoplošně lepené z Cu plechu rš 380 mm - dle specifikace v PD ozn. K01</t>
  </si>
  <si>
    <t>62162088</t>
  </si>
  <si>
    <t>412</t>
  </si>
  <si>
    <t>764236446_K04</t>
  </si>
  <si>
    <t>Oplechování parapetů rovných celoplošně lepené z Cu plechu rš 530 mm - dle specifikace v PD ozn. K04</t>
  </si>
  <si>
    <t>2084409931</t>
  </si>
  <si>
    <t>413</t>
  </si>
  <si>
    <t>764311613_K23</t>
  </si>
  <si>
    <t>Lemování rovných zdí střech s krytinou skládanou z Pz s povrchovou úpravou rš 100mm - dle specifikace v PD ozn. K23</t>
  </si>
  <si>
    <t>-2097184504</t>
  </si>
  <si>
    <t>414</t>
  </si>
  <si>
    <t>764331416_K18</t>
  </si>
  <si>
    <t>Lemování rovných zdí střech s krytinou skládanou z Cu plechu rš 455 mm - dle specifikace v PD ozn. K19</t>
  </si>
  <si>
    <t>1088379406</t>
  </si>
  <si>
    <t>415</t>
  </si>
  <si>
    <t>764334412_K24</t>
  </si>
  <si>
    <t>Lemování prostupů střech (komínu) s krytinou skládanou nebo plechovou bez lišty z Cu plechu - dle specifikace v PD ozn. K24</t>
  </si>
  <si>
    <t>-1282544145</t>
  </si>
  <si>
    <t>416</t>
  </si>
  <si>
    <t>764335425_K27</t>
  </si>
  <si>
    <t>Lemování trub, konzol, držáků z Cu plechu střech s krytinou skládanou D přes 200 do 300 mm - dle specifikace v PD ozn. K27</t>
  </si>
  <si>
    <t>-1697394834</t>
  </si>
  <si>
    <t>417</t>
  </si>
  <si>
    <t>7643364_K28</t>
  </si>
  <si>
    <t>Větrací komínek z Cu plechu se stříškou - dle specifikace v PD ozn. K28</t>
  </si>
  <si>
    <t>1810003797</t>
  </si>
  <si>
    <t>418</t>
  </si>
  <si>
    <t>764531403_K13</t>
  </si>
  <si>
    <t>Žlab podokapní půlkruhový z Cu plechu rš 200 mm - dle specifikace v PD ozn. K13</t>
  </si>
  <si>
    <t>1604639181</t>
  </si>
  <si>
    <t>3,4+4,67</t>
  </si>
  <si>
    <t>419</t>
  </si>
  <si>
    <t>764533406_K12</t>
  </si>
  <si>
    <t>Žlaby nadokapní (nástřešní ) oblého tvaru včetně háků, čel a hrdel z Cu plechu rš 540 mm - dle specifikace v PD ozn. K12</t>
  </si>
  <si>
    <t>-1665713755</t>
  </si>
  <si>
    <t>420</t>
  </si>
  <si>
    <t>764538421_K15</t>
  </si>
  <si>
    <t>Svody kruhové včetně objímek, kolen, odskoků z Cu plechu průměru 60 mm - dle specifikace v PD ozn. K15</t>
  </si>
  <si>
    <t>803319407</t>
  </si>
  <si>
    <t>6,6-0,5</t>
  </si>
  <si>
    <t>421</t>
  </si>
  <si>
    <t>764538422_K14</t>
  </si>
  <si>
    <t>Svody kruhové včetně objímek, kolen, odskoků z Cu plechu průměru 100 mm - dle specifikace v PD ozn. K14</t>
  </si>
  <si>
    <t>-1635858594</t>
  </si>
  <si>
    <t>422</t>
  </si>
  <si>
    <t>998764103</t>
  </si>
  <si>
    <t>Přesun hmot tonážní pro konstrukce klempířské v objektech v přes 12 do 24 m</t>
  </si>
  <si>
    <t>2114947452</t>
  </si>
  <si>
    <t>423</t>
  </si>
  <si>
    <t>998764181</t>
  </si>
  <si>
    <t>Příplatek k přesunu hmot tonážní 764 prováděný bez použití mechanizace</t>
  </si>
  <si>
    <t>-1533963578</t>
  </si>
  <si>
    <t>765</t>
  </si>
  <si>
    <t>Krytina skládaná</t>
  </si>
  <si>
    <t>424</t>
  </si>
  <si>
    <t>765111102</t>
  </si>
  <si>
    <t>Montáž krytiny keramické hladké sklonu do 30° na sucho přes 32 do 40 ks/m2 šupinové krytí</t>
  </si>
  <si>
    <t>-749921404</t>
  </si>
  <si>
    <t>425</t>
  </si>
  <si>
    <t>59660010</t>
  </si>
  <si>
    <t>taška bobrovka režná základní kulatý řez</t>
  </si>
  <si>
    <t>49698352</t>
  </si>
  <si>
    <t>534,869*39,14 'Přepočtené koeficientem množství</t>
  </si>
  <si>
    <t>426</t>
  </si>
  <si>
    <t>765111253</t>
  </si>
  <si>
    <t>Montáž krytiny keramické hřeben na sucho s podhřebenovou střešní taškou</t>
  </si>
  <si>
    <t>-1768784001</t>
  </si>
  <si>
    <t>25,5+9,5</t>
  </si>
  <si>
    <t>427</t>
  </si>
  <si>
    <t>59660030</t>
  </si>
  <si>
    <t>hřebenáč drážkový keramický š 210mm režný</t>
  </si>
  <si>
    <t>-803877671</t>
  </si>
  <si>
    <t>35*3,09 'Přepočtené koeficientem množství</t>
  </si>
  <si>
    <t>428</t>
  </si>
  <si>
    <t>765111431</t>
  </si>
  <si>
    <t>Montáž krytiny keramické volských ok</t>
  </si>
  <si>
    <t>578515677</t>
  </si>
  <si>
    <t>429</t>
  </si>
  <si>
    <t>765111503</t>
  </si>
  <si>
    <t>Příplatek k montáži krytiny keramické za připevňovací prostředky za sklon přes 30° do 40°</t>
  </si>
  <si>
    <t>1414180330</t>
  </si>
  <si>
    <t>430</t>
  </si>
  <si>
    <t>765115401_K19</t>
  </si>
  <si>
    <t>Montáž protisněhového háku pro keramickou krytinu - dle specifikace v PD ozn. K19</t>
  </si>
  <si>
    <t>1759331963</t>
  </si>
  <si>
    <t>431</t>
  </si>
  <si>
    <t>59660885</t>
  </si>
  <si>
    <t>hák protisněhový keramické drážkové maloformátové krytiny</t>
  </si>
  <si>
    <t>-1782950611</t>
  </si>
  <si>
    <t>432</t>
  </si>
  <si>
    <t>765115403_K20</t>
  </si>
  <si>
    <t>Montáž mříže sněholamu pro keramickou krytinu - dle specifikace v PD ozn. K20</t>
  </si>
  <si>
    <t>565608000</t>
  </si>
  <si>
    <t>433</t>
  </si>
  <si>
    <t>59660033</t>
  </si>
  <si>
    <t>komplet protisněhový (4x držák mříže, sněhová mříž d 3000mm, 2x spojka mříže)</t>
  </si>
  <si>
    <t>sada</t>
  </si>
  <si>
    <t>-184447077</t>
  </si>
  <si>
    <t>26,6/3+0,133</t>
  </si>
  <si>
    <t>434</t>
  </si>
  <si>
    <t>765191011</t>
  </si>
  <si>
    <t>Montáž pojistné hydroizolační nebo parotěsné fólie kladené ve sklonu do 30° volně na krokve</t>
  </si>
  <si>
    <t>1884458768</t>
  </si>
  <si>
    <t xml:space="preserve">11,5*4*1,25   "S2 - volská oka</t>
  </si>
  <si>
    <t>435</t>
  </si>
  <si>
    <t>28329044</t>
  </si>
  <si>
    <t>fólie kontaktní difuzně propustná pro doplňkovou hydroizolační vrstvu, třívrstvá mikroporézní PP 150g/m2</t>
  </si>
  <si>
    <t>252694957</t>
  </si>
  <si>
    <t>57,5*1,1 'Přepočtené koeficientem množství</t>
  </si>
  <si>
    <t>436</t>
  </si>
  <si>
    <t>765191013</t>
  </si>
  <si>
    <t>Montáž pojistné hydroizolační nebo parotěsné fólie kladené přes 20° volně na bednění nebo tepelnou izolaci</t>
  </si>
  <si>
    <t>1497499786</t>
  </si>
  <si>
    <t>S1</t>
  </si>
  <si>
    <t xml:space="preserve">-11,5*4    "odečet volského oka (4ks)</t>
  </si>
  <si>
    <t>S7</t>
  </si>
  <si>
    <t>437</t>
  </si>
  <si>
    <t>290548438</t>
  </si>
  <si>
    <t>490,958*1,1 'Přepočtené koeficientem množství</t>
  </si>
  <si>
    <t>438</t>
  </si>
  <si>
    <t>765192811</t>
  </si>
  <si>
    <t>Demontáž střešního výlezu jakkékoliv plochy</t>
  </si>
  <si>
    <t>1110105073</t>
  </si>
  <si>
    <t>766</t>
  </si>
  <si>
    <t>Konstrukce truhlářské</t>
  </si>
  <si>
    <t>439</t>
  </si>
  <si>
    <t>766111820</t>
  </si>
  <si>
    <t>Demontáž truhlářských stěn dřevěných plných</t>
  </si>
  <si>
    <t>521444358</t>
  </si>
  <si>
    <t>1PP - pozn. 09</t>
  </si>
  <si>
    <t xml:space="preserve">(3,5+1,65*2)*2,1   "0.08/0.09</t>
  </si>
  <si>
    <t>3NP - pozn. 30</t>
  </si>
  <si>
    <t>(5,47+5,68*3+7,77+6,04+3,027+5,923+2,625+1,4+1,515+2,01+5,68)*2,2</t>
  </si>
  <si>
    <t>440</t>
  </si>
  <si>
    <t>766211811</t>
  </si>
  <si>
    <t>Demontáž schodišťového madla</t>
  </si>
  <si>
    <t>1749688646</t>
  </si>
  <si>
    <t xml:space="preserve">4,2*2   </t>
  </si>
  <si>
    <t>441</t>
  </si>
  <si>
    <t>766411811</t>
  </si>
  <si>
    <t>Demontáž truhlářského obložení stěn z panelů plochy do 1,5 m2</t>
  </si>
  <si>
    <t>-791129338</t>
  </si>
  <si>
    <t>1NP - pozn. 16</t>
  </si>
  <si>
    <t xml:space="preserve">(1,5+0,5)*2*1,2   "1.19</t>
  </si>
  <si>
    <t xml:space="preserve">(3,1+0,33+0,5+0,62)*2*1,2  "1.18</t>
  </si>
  <si>
    <t xml:space="preserve">(9,69-1,6+6,5-0,8*2+4,15-1,35+2,1)*1,2   "1.07</t>
  </si>
  <si>
    <t xml:space="preserve">(2,4+0,75)*1,8    "1.10 - nad mramorov.obkl.</t>
  </si>
  <si>
    <t>2NP - pozn. 16</t>
  </si>
  <si>
    <t xml:space="preserve">(1,75+3,89+8,61+7,025+3,52+1,4)*2*1,2   "2.02, 09, 15 a 2.25</t>
  </si>
  <si>
    <t>442</t>
  </si>
  <si>
    <t>766411822</t>
  </si>
  <si>
    <t>Demontáž truhlářského obložení stěn podkladových roštů</t>
  </si>
  <si>
    <t>1976813927</t>
  </si>
  <si>
    <t>443</t>
  </si>
  <si>
    <t>766421811</t>
  </si>
  <si>
    <t>Demontáž truhlářského obložení podhledů z panelů plochy do 1,5 m2</t>
  </si>
  <si>
    <t>2946607</t>
  </si>
  <si>
    <t xml:space="preserve">1,772*1,4   "2NP mč. 2.16 - pozn. 25</t>
  </si>
  <si>
    <t xml:space="preserve">12,26   "3NP nad schodištěm - pozn. 32</t>
  </si>
  <si>
    <t>444</t>
  </si>
  <si>
    <t>766421822</t>
  </si>
  <si>
    <t>Demontáž truhlářského obložení podhledů podkladových roštů</t>
  </si>
  <si>
    <t>1086562093</t>
  </si>
  <si>
    <t>445</t>
  </si>
  <si>
    <t>766441811.R1</t>
  </si>
  <si>
    <t xml:space="preserve">Demontáž parapetních desek dřevěných nebo plastových šířky do 300 mm </t>
  </si>
  <si>
    <t>904820218</t>
  </si>
  <si>
    <t>1NP - pozn. 14</t>
  </si>
  <si>
    <t xml:space="preserve">2,3*4+2,8+1,7 </t>
  </si>
  <si>
    <t>2NP - pozn. 14</t>
  </si>
  <si>
    <t>(0,2+0,9)</t>
  </si>
  <si>
    <t>446</t>
  </si>
  <si>
    <t>766621.O02a</t>
  </si>
  <si>
    <t>D+M atyp. dřevěného okna 1700x1950mm dle specifikace v PD ozn. O02a</t>
  </si>
  <si>
    <t>1300301132</t>
  </si>
  <si>
    <t>1,7*1,95*4</t>
  </si>
  <si>
    <t>447</t>
  </si>
  <si>
    <t>766621.O02b</t>
  </si>
  <si>
    <t>D+M atyp. dřevěného okna 1700x1950mm dle specifikace v PD ozn. O02b</t>
  </si>
  <si>
    <t>1923439021</t>
  </si>
  <si>
    <t>1,7*1,95*5</t>
  </si>
  <si>
    <t>448</t>
  </si>
  <si>
    <t>766621.O03a</t>
  </si>
  <si>
    <t>D+M atyp. dřevěného okna 2300x2850mm dle specifikace v PD ozn. O03a</t>
  </si>
  <si>
    <t>1474459512</t>
  </si>
  <si>
    <t>2,3*2,85*2</t>
  </si>
  <si>
    <t>449</t>
  </si>
  <si>
    <t>766621.O03b</t>
  </si>
  <si>
    <t>D+M atyp. dřevěného okna 2300x2850mm dle specifikace v PD ozn. O03b</t>
  </si>
  <si>
    <t>967144536</t>
  </si>
  <si>
    <t>450</t>
  </si>
  <si>
    <t>766621.O06a</t>
  </si>
  <si>
    <t>D+M atyp. dřevěného okna 750x1950mm dle specifikace v PD ozn. O06a</t>
  </si>
  <si>
    <t>175481228</t>
  </si>
  <si>
    <t>0,75*1,95*2</t>
  </si>
  <si>
    <t>451</t>
  </si>
  <si>
    <t>766621.O06b</t>
  </si>
  <si>
    <t>D+M atyp. dřevěného okna 750x1950mm dle specifikace v PD ozn. O06b</t>
  </si>
  <si>
    <t>1183573974</t>
  </si>
  <si>
    <t>0,75*1,95</t>
  </si>
  <si>
    <t>452</t>
  </si>
  <si>
    <t>766621.O07</t>
  </si>
  <si>
    <t>D+M atyp. dřevěného okna 1700x1950mm dle specifikace v PD ozn. O07</t>
  </si>
  <si>
    <t>1578838743</t>
  </si>
  <si>
    <t>453</t>
  </si>
  <si>
    <t>766621.O08</t>
  </si>
  <si>
    <t>D+M atyp. dřevěného okna 2300x1950mm dle specifikace v PD ozn. O08</t>
  </si>
  <si>
    <t>1961584450</t>
  </si>
  <si>
    <t>2,3*1,95</t>
  </si>
  <si>
    <t>454</t>
  </si>
  <si>
    <t>766621.O14a</t>
  </si>
  <si>
    <t>D+M atyp. dřevěného okna - volského oka 6010x1100mm dle specifikace v PD ozn. O14a</t>
  </si>
  <si>
    <t>245684118</t>
  </si>
  <si>
    <t>6,01*1,1</t>
  </si>
  <si>
    <t>455</t>
  </si>
  <si>
    <t>766621.O14b</t>
  </si>
  <si>
    <t>D+M atyp. dřevěného okna - volského oka 5745x1100mm dle specifikace v PD ozn. O14b</t>
  </si>
  <si>
    <t>25637806</t>
  </si>
  <si>
    <t>5,745*1,1</t>
  </si>
  <si>
    <t>456</t>
  </si>
  <si>
    <t>766621.O14c</t>
  </si>
  <si>
    <t>D+M atyp. dřevěného okna - volského oka 5290x1100mm dle specifikace v PD ozn. O14c</t>
  </si>
  <si>
    <t>706589972</t>
  </si>
  <si>
    <t>5,29*1,1</t>
  </si>
  <si>
    <t>457</t>
  </si>
  <si>
    <t>766621.O14d</t>
  </si>
  <si>
    <t>D+M atyp. dřevěného okna - volského oka 4820x1100mm dle specifikace v PD ozn. O14d</t>
  </si>
  <si>
    <t>774044370</t>
  </si>
  <si>
    <t>4,82*1,1</t>
  </si>
  <si>
    <t>458</t>
  </si>
  <si>
    <t>766621.S01</t>
  </si>
  <si>
    <t>D+M atyp. dřevěného vstupního portálu 1700x3300mm dle specifikace v PD ozn. S01</t>
  </si>
  <si>
    <t>182345509</t>
  </si>
  <si>
    <t>1,7*3,3</t>
  </si>
  <si>
    <t>459</t>
  </si>
  <si>
    <t>766621.S02</t>
  </si>
  <si>
    <t>D+M atyp. dřevěného vstupního portálu 1700x2850mm dle specifikace v PD ozn. S02</t>
  </si>
  <si>
    <t>1531165338</t>
  </si>
  <si>
    <t>1,7*2,85</t>
  </si>
  <si>
    <t>460</t>
  </si>
  <si>
    <t>766621.S03</t>
  </si>
  <si>
    <t>D+M atyp. dřevěného vstupního portálu 2800x2850mm dle specifikace v PD ozn. S03</t>
  </si>
  <si>
    <t>-1864820833</t>
  </si>
  <si>
    <t>2,8*2,85</t>
  </si>
  <si>
    <t>461</t>
  </si>
  <si>
    <t>766621.S10</t>
  </si>
  <si>
    <t>D+M atyp. dřevěného vstupního portálu 3650x2400mm dle specifikace v PD ozn. S10</t>
  </si>
  <si>
    <t>-309260267</t>
  </si>
  <si>
    <t>3,65*2,4</t>
  </si>
  <si>
    <t>462</t>
  </si>
  <si>
    <t>7666296_I13</t>
  </si>
  <si>
    <t xml:space="preserve">D+M podkladní tepelně izolační prvek tl. 80mm, v. 160mm  dle specifikace v PD ozn. I13 </t>
  </si>
  <si>
    <t>1138233711</t>
  </si>
  <si>
    <t>463</t>
  </si>
  <si>
    <t>7666600_D15</t>
  </si>
  <si>
    <t>D+M dveří atypických s PO EW30 DP3 vč. rámové bezfalcové zárubně - dle specifikace v PD ozn. D15</t>
  </si>
  <si>
    <t>1342893709</t>
  </si>
  <si>
    <t>464</t>
  </si>
  <si>
    <t>7666600_D16</t>
  </si>
  <si>
    <t>D+M dveří atypických s PO EW30 DP3 vč. rámové bezfalcové zárubně - dle specifikace v PD ozn. D16</t>
  </si>
  <si>
    <t>161438509</t>
  </si>
  <si>
    <t>465</t>
  </si>
  <si>
    <t>766660001</t>
  </si>
  <si>
    <t>Montáž dveřních křídel otvíravých jednokřídlových š do 0,8 m do ocelové zárubně</t>
  </si>
  <si>
    <t>130873429</t>
  </si>
  <si>
    <t>466</t>
  </si>
  <si>
    <t>61162074</t>
  </si>
  <si>
    <t>dveře jednokřídlé voštinové povrch laminátový plné 800x1970-2100mm</t>
  </si>
  <si>
    <t>584219472</t>
  </si>
  <si>
    <t>467</t>
  </si>
  <si>
    <t>61162072</t>
  </si>
  <si>
    <t>dveře jednokřídlé voštinové povrch laminátový plné 600x1970-2100mm</t>
  </si>
  <si>
    <t>-1809940571</t>
  </si>
  <si>
    <t>468</t>
  </si>
  <si>
    <t>766660002</t>
  </si>
  <si>
    <t>Montáž dveřních křídel otvíravých jednokřídlových š přes 0,8 m do ocelové zárubně</t>
  </si>
  <si>
    <t>-1160696007</t>
  </si>
  <si>
    <t>469</t>
  </si>
  <si>
    <t>61162075</t>
  </si>
  <si>
    <t>dveře jednokřídlé voštinové povrch laminátový plné 900x1970-2100mm</t>
  </si>
  <si>
    <t>-1958979119</t>
  </si>
  <si>
    <t>470</t>
  </si>
  <si>
    <t>766660011</t>
  </si>
  <si>
    <t>Montáž dveřních křídel otvíravých dvoukřídlových š do 1,45 m do ocelové zárubně</t>
  </si>
  <si>
    <t>-252694349</t>
  </si>
  <si>
    <t>471</t>
  </si>
  <si>
    <t>61162103</t>
  </si>
  <si>
    <t>dveře dvoukřídlé voštinové povrch laminátový plné 1400x1970-2100mm</t>
  </si>
  <si>
    <t>-2133429922</t>
  </si>
  <si>
    <t>472</t>
  </si>
  <si>
    <t>766660021</t>
  </si>
  <si>
    <t>Montáž dveřních křídel otvíravých jednokřídlových š do 0,8 m požárních do ocelové zárubně</t>
  </si>
  <si>
    <t>-485581158</t>
  </si>
  <si>
    <t>473</t>
  </si>
  <si>
    <t>61165339_D13a</t>
  </si>
  <si>
    <t>dveře jednokřídlé dřevotřískové protipožární EI (EW) 30 DP3-S,C povrch lakovaný plné 800x1970-2100mm</t>
  </si>
  <si>
    <t>-155923543</t>
  </si>
  <si>
    <t>474</t>
  </si>
  <si>
    <t>61165339_D13b</t>
  </si>
  <si>
    <t>-1139299865</t>
  </si>
  <si>
    <t>475</t>
  </si>
  <si>
    <t>61165339_D14</t>
  </si>
  <si>
    <t>dveře jednokřídlé dřevotřískové protipožární EI (EW) 30 DP3 povrch lakovaný plné 800x1970-2100mm</t>
  </si>
  <si>
    <t>1747553980</t>
  </si>
  <si>
    <t>476</t>
  </si>
  <si>
    <t>766660022</t>
  </si>
  <si>
    <t>Montáž dveřních křídel otvíravých jednokřídlových š přes 0,8 m požárních do ocelové zárubně</t>
  </si>
  <si>
    <t>-404517838</t>
  </si>
  <si>
    <t>477</t>
  </si>
  <si>
    <t>61165314_D09</t>
  </si>
  <si>
    <t>dveře jednokřídlé dřevotřískové protipožární EI (EW) 30 DP3-S,C povrch laminátový plné 900x1970-2100mm</t>
  </si>
  <si>
    <t>-1765905125</t>
  </si>
  <si>
    <t>478</t>
  </si>
  <si>
    <t>61165314_D10</t>
  </si>
  <si>
    <t>dveře jednokřídlé dřevotřískové protipožární EI (EW) 15 DP3-S,C povrch laminátový plné 900x1970-2100mm</t>
  </si>
  <si>
    <t>-1115350517</t>
  </si>
  <si>
    <t>479</t>
  </si>
  <si>
    <t>7666710_O12</t>
  </si>
  <si>
    <t>Montáž střešního okna do krytiny tvarované 78 x 62 cm - dle specifikace v PD ozn. O12</t>
  </si>
  <si>
    <t>1728822205</t>
  </si>
  <si>
    <t>480</t>
  </si>
  <si>
    <t>611246.R1</t>
  </si>
  <si>
    <t>okno střešní dřevěné výsuvně-kyvné, izolační trojsklo 78x62cm Uw=1,1W/m2K Al oplechování</t>
  </si>
  <si>
    <t>-499267058</t>
  </si>
  <si>
    <t>481</t>
  </si>
  <si>
    <t>611241.R1</t>
  </si>
  <si>
    <t>lemování střešních oken na profilované krytiny 78x62cm</t>
  </si>
  <si>
    <t>-1417944707</t>
  </si>
  <si>
    <t>482</t>
  </si>
  <si>
    <t>766671021_O13</t>
  </si>
  <si>
    <t>Montáž střešního okna do krytiny tvarované 55 x 78 cm - dle specifikace v PD ozn. O13</t>
  </si>
  <si>
    <t>-657772813</t>
  </si>
  <si>
    <t>483</t>
  </si>
  <si>
    <t>61124777</t>
  </si>
  <si>
    <t>okno střešní dřevěné kyvné, izolační trojsklo 55x78cm, Uw=1,1W/m2K Al oplechování</t>
  </si>
  <si>
    <t>1799778242</t>
  </si>
  <si>
    <t>484</t>
  </si>
  <si>
    <t>61124046</t>
  </si>
  <si>
    <t>zateplovací sada střešních oken rám 55x78cm</t>
  </si>
  <si>
    <t>-662276959</t>
  </si>
  <si>
    <t>485</t>
  </si>
  <si>
    <t>766671026_O11</t>
  </si>
  <si>
    <t>Montáž střešního okna do krytiny tvarované 78 x 160 cm - dle specifikace v PD ozn. O11</t>
  </si>
  <si>
    <t>1071484125</t>
  </si>
  <si>
    <t>486</t>
  </si>
  <si>
    <t>61124798</t>
  </si>
  <si>
    <t>okno střešní dřevěné výklopně-kyvné, izolační trojsklo 78x160cm, Uw=1,1W/m2K Al oplechování</t>
  </si>
  <si>
    <t>-485262399</t>
  </si>
  <si>
    <t>487</t>
  </si>
  <si>
    <t>61124155</t>
  </si>
  <si>
    <t>lemování střešních oken na profilované krytiny 78x160cm</t>
  </si>
  <si>
    <t>1705297432</t>
  </si>
  <si>
    <t>488</t>
  </si>
  <si>
    <t>61124235</t>
  </si>
  <si>
    <t>manžeta z parotěsné fólie pro střešní okno 78x160cm</t>
  </si>
  <si>
    <t>1557849357</t>
  </si>
  <si>
    <t>489</t>
  </si>
  <si>
    <t>61140703.R1</t>
  </si>
  <si>
    <t>roleta venkovní střešních oken rozměru do 78x160cm</t>
  </si>
  <si>
    <t>431715726</t>
  </si>
  <si>
    <t>490</t>
  </si>
  <si>
    <t>61124262.R1</t>
  </si>
  <si>
    <t>el. pohon k roletě</t>
  </si>
  <si>
    <t>-858072792</t>
  </si>
  <si>
    <t>491</t>
  </si>
  <si>
    <t>766671026_O15</t>
  </si>
  <si>
    <t>Montáž střešního okna do krytiny tvarované 78 x 160 cm - dle specifikace v PD ozn. O15</t>
  </si>
  <si>
    <t>1209621650</t>
  </si>
  <si>
    <t>492</t>
  </si>
  <si>
    <t>-1519748399</t>
  </si>
  <si>
    <t>493</t>
  </si>
  <si>
    <t>1919428641</t>
  </si>
  <si>
    <t>494</t>
  </si>
  <si>
    <t>-580895281</t>
  </si>
  <si>
    <t>495</t>
  </si>
  <si>
    <t>707513657</t>
  </si>
  <si>
    <t>496</t>
  </si>
  <si>
    <t>1283747456</t>
  </si>
  <si>
    <t>497</t>
  </si>
  <si>
    <t>766691911</t>
  </si>
  <si>
    <t>Vyvěšení nebo zavěšení dřevěných křídel oken pl do 1,5 m2</t>
  </si>
  <si>
    <t>-888150532</t>
  </si>
  <si>
    <t>6+2</t>
  </si>
  <si>
    <t>498</t>
  </si>
  <si>
    <t>766691912</t>
  </si>
  <si>
    <t>Vyvěšení nebo zavěšení dřevěných křídel oken pl přes 1,5 m2</t>
  </si>
  <si>
    <t>1217602481</t>
  </si>
  <si>
    <t>6+4+1+3+2+2</t>
  </si>
  <si>
    <t>(7+2)+3+1+1+3+2+1+2+1</t>
  </si>
  <si>
    <t>499</t>
  </si>
  <si>
    <t>766691914</t>
  </si>
  <si>
    <t>Vyvěšení nebo zavěšení dřevěných křídel dveří pl do 2 m2</t>
  </si>
  <si>
    <t>1823645347</t>
  </si>
  <si>
    <t>7+2</t>
  </si>
  <si>
    <t>8+2</t>
  </si>
  <si>
    <t>15+8</t>
  </si>
  <si>
    <t>500</t>
  </si>
  <si>
    <t>766691915</t>
  </si>
  <si>
    <t>Vyvěšení nebo zavěšení dřevěných křídel dveří pl přes 2 m2</t>
  </si>
  <si>
    <t>1772509824</t>
  </si>
  <si>
    <t>(2+1)</t>
  </si>
  <si>
    <t>(1+1+1)</t>
  </si>
  <si>
    <t>501</t>
  </si>
  <si>
    <t>766694111</t>
  </si>
  <si>
    <t xml:space="preserve">Montáž parapetních desek dřevěných nebo plastových š do 30 cm </t>
  </si>
  <si>
    <t>957047108</t>
  </si>
  <si>
    <t xml:space="preserve">7,5   "T01</t>
  </si>
  <si>
    <t xml:space="preserve">3,4   "T02</t>
  </si>
  <si>
    <t xml:space="preserve">1,7    "T04</t>
  </si>
  <si>
    <t xml:space="preserve">9,1    "T05</t>
  </si>
  <si>
    <t xml:space="preserve">18,8   "T06</t>
  </si>
  <si>
    <t>502</t>
  </si>
  <si>
    <t>60621167</t>
  </si>
  <si>
    <t>překližka truhlářská borovice tl 20mm</t>
  </si>
  <si>
    <t>1889834777</t>
  </si>
  <si>
    <t xml:space="preserve">7,5*0,23   "T01</t>
  </si>
  <si>
    <t xml:space="preserve">3,4*0,15   "T02</t>
  </si>
  <si>
    <t xml:space="preserve">1,7*0,16    "T04</t>
  </si>
  <si>
    <t xml:space="preserve">9,1*0,05    "T05</t>
  </si>
  <si>
    <t xml:space="preserve">18,8*0,09   "T06</t>
  </si>
  <si>
    <t>4,654*1,1 'Přepočtené koeficientem množství</t>
  </si>
  <si>
    <t>503</t>
  </si>
  <si>
    <t>766694121</t>
  </si>
  <si>
    <t xml:space="preserve">Montáž parapetních desek dřevěných nebo plastových š přes 30 cm </t>
  </si>
  <si>
    <t>2054626138</t>
  </si>
  <si>
    <t xml:space="preserve">3,4    "T03</t>
  </si>
  <si>
    <t xml:space="preserve">1,1    "T07</t>
  </si>
  <si>
    <t>504</t>
  </si>
  <si>
    <t>-3719209</t>
  </si>
  <si>
    <t xml:space="preserve">3,4*0,31    "T03</t>
  </si>
  <si>
    <t xml:space="preserve">1,1*0,465    "T07</t>
  </si>
  <si>
    <t>1,566*1,1 'Přepočtené koeficientem množství</t>
  </si>
  <si>
    <t>505</t>
  </si>
  <si>
    <t>998766203</t>
  </si>
  <si>
    <t>Přesun hmot procentní pro kce truhlářské v objektech v přes 12 do 24 m</t>
  </si>
  <si>
    <t>-1484155133</t>
  </si>
  <si>
    <t>506</t>
  </si>
  <si>
    <t>I01</t>
  </si>
  <si>
    <t>D+M držák na štětku pro údržbu wc dle specifikace v tabulce ostatních výrobků ozn. I01</t>
  </si>
  <si>
    <t>ks</t>
  </si>
  <si>
    <t>-1042641161</t>
  </si>
  <si>
    <t>507</t>
  </si>
  <si>
    <t>I02</t>
  </si>
  <si>
    <t>D+M dvojitý zásobník na toaletní papír dle specifikace v tabulce ostatních výrobků ozn. I02</t>
  </si>
  <si>
    <t>-1799039506</t>
  </si>
  <si>
    <t>508</t>
  </si>
  <si>
    <t>I03</t>
  </si>
  <si>
    <t>D+M zásobník papírových ručníků dle specifikace v tabulce ostatních výrobků ozn. I03</t>
  </si>
  <si>
    <t>-957560647</t>
  </si>
  <si>
    <t>509</t>
  </si>
  <si>
    <t>I04</t>
  </si>
  <si>
    <t>D+M bezpečnostní madlo k montáži na stěnu dle specifikace v PD ozn. I04</t>
  </si>
  <si>
    <t>1927484125</t>
  </si>
  <si>
    <t>510</t>
  </si>
  <si>
    <t>I05</t>
  </si>
  <si>
    <t>D+M zrcadlo s naklápěcím mechanizmem k montáži na stěnu dle specifikace v PD ozn. I05</t>
  </si>
  <si>
    <t>727567606</t>
  </si>
  <si>
    <t>511</t>
  </si>
  <si>
    <t>I06</t>
  </si>
  <si>
    <t>D+M sklopné madlo s držákem toaletního papíru tvaru "U" k montáži na stěnu dle specifikace v PD ozn. I06</t>
  </si>
  <si>
    <t>1830353007</t>
  </si>
  <si>
    <t>512</t>
  </si>
  <si>
    <t>I07</t>
  </si>
  <si>
    <t>D+M sklopné madlo tvaru "U" k montáži na stěnu dle specifikace v PD ozn. I07</t>
  </si>
  <si>
    <t>1344099979</t>
  </si>
  <si>
    <t>513</t>
  </si>
  <si>
    <t>767001_I14</t>
  </si>
  <si>
    <t>D+M vestavná budka pro rorýse dle specifikace v PD - ozn. I14</t>
  </si>
  <si>
    <t>1128788271</t>
  </si>
  <si>
    <t>514</t>
  </si>
  <si>
    <t>767001_I15</t>
  </si>
  <si>
    <t>D+M tabulek s označením ulice dle specifikace v PD - ozn. I15</t>
  </si>
  <si>
    <t>371364297</t>
  </si>
  <si>
    <t>515</t>
  </si>
  <si>
    <t>767001_I16</t>
  </si>
  <si>
    <t>D+M tabulek s číslem popisným dle specifikace v PD - ozn. I16</t>
  </si>
  <si>
    <t>-1528908143</t>
  </si>
  <si>
    <t>516</t>
  </si>
  <si>
    <t>767001_I17</t>
  </si>
  <si>
    <t>D+M venkovní nástěnný nápis dle specifikace v PD - ozn. I17</t>
  </si>
  <si>
    <t>1033572560</t>
  </si>
  <si>
    <t>517</t>
  </si>
  <si>
    <t>767001_xx</t>
  </si>
  <si>
    <t>D+M atyp. držáku svítidel - dle specifikace v PD - bez označení</t>
  </si>
  <si>
    <t>1266852057</t>
  </si>
  <si>
    <t>80*0,165</t>
  </si>
  <si>
    <t>3*0,485</t>
  </si>
  <si>
    <t>518</t>
  </si>
  <si>
    <t>767122111</t>
  </si>
  <si>
    <t>Montáž stěn s výplní z drátěné sítě, šroubované</t>
  </si>
  <si>
    <t>-1079038853</t>
  </si>
  <si>
    <t xml:space="preserve">43,41    "materiál je součástí pol. xxxx</t>
  </si>
  <si>
    <t>519</t>
  </si>
  <si>
    <t>15945235</t>
  </si>
  <si>
    <t>plech děrovaný tahokov oko 42/13/3 tl 2mm tabule</t>
  </si>
  <si>
    <t>2121567276</t>
  </si>
  <si>
    <t>43,41*7,38/1000</t>
  </si>
  <si>
    <t>0,32*1,05 'Přepočtené koeficientem množství</t>
  </si>
  <si>
    <t>520</t>
  </si>
  <si>
    <t>7671611_Z13-14</t>
  </si>
  <si>
    <t>D+M madla dle specifikace v PD, vč. PÚ ozn. Z13 a Z14</t>
  </si>
  <si>
    <t>-143117372</t>
  </si>
  <si>
    <t xml:space="preserve">8,8   "Z13</t>
  </si>
  <si>
    <t xml:space="preserve">3,5   "Z14</t>
  </si>
  <si>
    <t>521</t>
  </si>
  <si>
    <t>7671611_Z12,15-16</t>
  </si>
  <si>
    <t xml:space="preserve">D+M zábradlí dle specifikace v PD, vč. PÚ ozn. Z12, Z15 a Z16 </t>
  </si>
  <si>
    <t>-1950877623</t>
  </si>
  <si>
    <t xml:space="preserve">71,2    "Z12</t>
  </si>
  <si>
    <t xml:space="preserve">34,9*2    "Z15</t>
  </si>
  <si>
    <t xml:space="preserve">29,1    "Z16</t>
  </si>
  <si>
    <t>522</t>
  </si>
  <si>
    <t>767161823</t>
  </si>
  <si>
    <t>Demontáž zábradlí schodišťového nerozebíratelného hmotnosti 1 m zábradlí do 20 kg do suti</t>
  </si>
  <si>
    <t>100025998</t>
  </si>
  <si>
    <t>1NP - pozn. 8</t>
  </si>
  <si>
    <t xml:space="preserve">0,575+3,31+0,67   "1.23</t>
  </si>
  <si>
    <t xml:space="preserve">1,47   "1.22</t>
  </si>
  <si>
    <t>2NP - balkon</t>
  </si>
  <si>
    <t>2,26+1,1*2</t>
  </si>
  <si>
    <t>523</t>
  </si>
  <si>
    <t>767190115</t>
  </si>
  <si>
    <t>Montáž oplechování a lemování ocelových kcí stěn a střech ocelovým plechem rš přes 250 do 330 mm</t>
  </si>
  <si>
    <t>-975271558</t>
  </si>
  <si>
    <t xml:space="preserve">5,6   "Z09</t>
  </si>
  <si>
    <t>524</t>
  </si>
  <si>
    <t>13756615</t>
  </si>
  <si>
    <t>plech nerezový tl 1,5mm tabule</t>
  </si>
  <si>
    <t>-1767456016</t>
  </si>
  <si>
    <t xml:space="preserve">5,6*(0,24+0,05)*24/1000   "Z09</t>
  </si>
  <si>
    <t>0,039*1,05 'Přepočtené koeficientem množství</t>
  </si>
  <si>
    <t>525</t>
  </si>
  <si>
    <t>767190118</t>
  </si>
  <si>
    <t>Montáž oplechování a lemování ocelových kcí stěn a střech ocelovým plechem rš přes 500 do 600 mm</t>
  </si>
  <si>
    <t>963751147</t>
  </si>
  <si>
    <t xml:space="preserve">5,6    "Z09</t>
  </si>
  <si>
    <t xml:space="preserve">11,2  "Z10</t>
  </si>
  <si>
    <t>526</t>
  </si>
  <si>
    <t>-93339891</t>
  </si>
  <si>
    <t xml:space="preserve">5,6*(0,24+0,05*2)*12,0/1000    "Z9</t>
  </si>
  <si>
    <t xml:space="preserve">11,2*(0,5+0,05*2)*12/1000  "Z10</t>
  </si>
  <si>
    <t>0,104*1,05 'Přepočtené koeficientem množství</t>
  </si>
  <si>
    <t>527</t>
  </si>
  <si>
    <t>7675101_Z01</t>
  </si>
  <si>
    <t>D+M osazení kanálového krytu - dle specifikace v PD ozn. Z01</t>
  </si>
  <si>
    <t>1264970293</t>
  </si>
  <si>
    <t>41,9</t>
  </si>
  <si>
    <t>528</t>
  </si>
  <si>
    <t>767531111</t>
  </si>
  <si>
    <t>Montáž vstupních kovových nebo plastových rohoží čistících zón</t>
  </si>
  <si>
    <t>-419437731</t>
  </si>
  <si>
    <t>F7</t>
  </si>
  <si>
    <t>3,4+2,0+2,4</t>
  </si>
  <si>
    <t>529</t>
  </si>
  <si>
    <t>69752003</t>
  </si>
  <si>
    <t>rohož vstupní provedení hliník super 22 mm</t>
  </si>
  <si>
    <t>-326738519</t>
  </si>
  <si>
    <t>530</t>
  </si>
  <si>
    <t>767531121</t>
  </si>
  <si>
    <t>Osazení zapuštěného rámu z L profilů k čistícím rohožím</t>
  </si>
  <si>
    <t>794248222</t>
  </si>
  <si>
    <t>531</t>
  </si>
  <si>
    <t>69752160</t>
  </si>
  <si>
    <t>rám pro zapuštění profil L-30/30 25/25 20/30 15/30-Al</t>
  </si>
  <si>
    <t>788633049</t>
  </si>
  <si>
    <t>532</t>
  </si>
  <si>
    <t>7675833_P8a</t>
  </si>
  <si>
    <t>D+M zavěšený akustický lamelový podhled - světlý</t>
  </si>
  <si>
    <t>-2055605988</t>
  </si>
  <si>
    <t>133,16+32,58</t>
  </si>
  <si>
    <t>6,75+8,21</t>
  </si>
  <si>
    <t>533</t>
  </si>
  <si>
    <t>7675833_P8b</t>
  </si>
  <si>
    <t>D+M zavěšený akustický lamelový podhled - tmavý</t>
  </si>
  <si>
    <t>-1517588357</t>
  </si>
  <si>
    <t>5,07</t>
  </si>
  <si>
    <t>3,55+3,55</t>
  </si>
  <si>
    <t>534</t>
  </si>
  <si>
    <t>7675833_P8x</t>
  </si>
  <si>
    <t>D+M revizních otvorů pro zavěšený akustický lamelový podhled</t>
  </si>
  <si>
    <t>1766459581</t>
  </si>
  <si>
    <t xml:space="preserve">9   "předpokládané množství</t>
  </si>
  <si>
    <t>535</t>
  </si>
  <si>
    <t>7676402_D01</t>
  </si>
  <si>
    <t>D+M AL vstupních dveří vč. zárubně, kování, apod. 1060x1960mm dle specifikace v PD ozn. D01</t>
  </si>
  <si>
    <t>-1337929548</t>
  </si>
  <si>
    <t>536</t>
  </si>
  <si>
    <t>7676402_D02</t>
  </si>
  <si>
    <t xml:space="preserve">D+M atyp. AL dveří s PO EI15 DP3-SC vč. zárubně, kování, apod.  950x1800-2100mm dle specifikace v PD ozn. D02</t>
  </si>
  <si>
    <t>926416704</t>
  </si>
  <si>
    <t>537</t>
  </si>
  <si>
    <t>7676402_D03</t>
  </si>
  <si>
    <t>D+M AL vstupních dveří vč. zárubně, kování, apod. 1000x2020mm dle specifikace v PD ozn. D03</t>
  </si>
  <si>
    <t>-788810410</t>
  </si>
  <si>
    <t>538</t>
  </si>
  <si>
    <t>7676402_D04</t>
  </si>
  <si>
    <t>D+M AL vstupních dveří vč. zárubně 960x2080mm dle specifikace v PD ozn. D04</t>
  </si>
  <si>
    <t>-777054947</t>
  </si>
  <si>
    <t>539</t>
  </si>
  <si>
    <t>7676402_O01</t>
  </si>
  <si>
    <t>D+M AL okna 1260x460mm dle specifikace v PD ozn. O01</t>
  </si>
  <si>
    <t>489528679</t>
  </si>
  <si>
    <t>540</t>
  </si>
  <si>
    <t>7676402_O04a</t>
  </si>
  <si>
    <t>D+M AL okna 900x1050mm dle specifikace v PD ozn. O04a</t>
  </si>
  <si>
    <t>1510227420</t>
  </si>
  <si>
    <t>541</t>
  </si>
  <si>
    <t>7676402_O04b</t>
  </si>
  <si>
    <t>D+M AL okna 900x1050mm dle specifikace v PD ozn. O04b</t>
  </si>
  <si>
    <t>1172817829</t>
  </si>
  <si>
    <t>542</t>
  </si>
  <si>
    <t>7676402_O04c</t>
  </si>
  <si>
    <t>D+M AL okna 900x1050mm dle specifikace v PD ozn. O04c</t>
  </si>
  <si>
    <t>909609742</t>
  </si>
  <si>
    <t>543</t>
  </si>
  <si>
    <t>7676402_O05</t>
  </si>
  <si>
    <t>D+M AL okna s PO EW30 DP1 1100x1480mm dle specifikace v PD ozn. O05</t>
  </si>
  <si>
    <t>-1376990959</t>
  </si>
  <si>
    <t>544</t>
  </si>
  <si>
    <t>7676402_O09a</t>
  </si>
  <si>
    <t>D+M AL okna 1100x1480mm dle specifikace v PD ozn. O09a</t>
  </si>
  <si>
    <t>1732652453</t>
  </si>
  <si>
    <t>545</t>
  </si>
  <si>
    <t>7676402_O09b</t>
  </si>
  <si>
    <t>D+M AL okna 1100x1480mm dle specifikace v PD ozn. O09b</t>
  </si>
  <si>
    <t>669387091</t>
  </si>
  <si>
    <t>546</t>
  </si>
  <si>
    <t>7676402_O10</t>
  </si>
  <si>
    <t>D+M AL okna 1100x1830mm dle specifikace v PD ozn. O10</t>
  </si>
  <si>
    <t>890390763</t>
  </si>
  <si>
    <t>547</t>
  </si>
  <si>
    <t>7676402_O16</t>
  </si>
  <si>
    <t>D+M AL okna s PO EW30 DP3 520x575mm dle specifikace v PD ozn. O16</t>
  </si>
  <si>
    <t>-2013566409</t>
  </si>
  <si>
    <t>548</t>
  </si>
  <si>
    <t>7676402_S04a</t>
  </si>
  <si>
    <t>D+M AL vstupní stěny s PO EI30 DP3-S,C rozm. 1750x2750mm dle specifikace v PD ozn. S04a</t>
  </si>
  <si>
    <t>755544383</t>
  </si>
  <si>
    <t>549</t>
  </si>
  <si>
    <t>7676402_S04b</t>
  </si>
  <si>
    <t>1916861412</t>
  </si>
  <si>
    <t>550</t>
  </si>
  <si>
    <t>7676402_S05</t>
  </si>
  <si>
    <t>D+M AL vstupního portálu 1600x2750mm dle specifikace v PD ozn. S05</t>
  </si>
  <si>
    <t>51945255</t>
  </si>
  <si>
    <t>551</t>
  </si>
  <si>
    <t>7676402_S06</t>
  </si>
  <si>
    <t>D+M AL vstupní stěny s PO EI 30 DP3-C/ EI 45 DP1 rozm. 3310x2600mm dle specifikace v PD ozn. S06</t>
  </si>
  <si>
    <t>-1055805920</t>
  </si>
  <si>
    <t>552</t>
  </si>
  <si>
    <t>7676402_S07a</t>
  </si>
  <si>
    <t>D+M AL vstupní stěny s PO EI 30 DP3-S,C rozm. 1750x2600mm dle specifikace v PD ozn. S07a</t>
  </si>
  <si>
    <t>-913381942</t>
  </si>
  <si>
    <t>553</t>
  </si>
  <si>
    <t>7676402_S07b</t>
  </si>
  <si>
    <t>D+M AL vstupní stěny 1750x2600mm dle specifikace v PD ozn. S07b</t>
  </si>
  <si>
    <t>-770509198</t>
  </si>
  <si>
    <t>554</t>
  </si>
  <si>
    <t>7676402_S07c</t>
  </si>
  <si>
    <t>D+M AL vstupní stěny 1750x2600mm dle specifikace v PD ozn. S07c</t>
  </si>
  <si>
    <t>325545002</t>
  </si>
  <si>
    <t>555</t>
  </si>
  <si>
    <t>7676402_S08a</t>
  </si>
  <si>
    <t>D+M AL vstupní stěny s PO EI 30 DP3-S,C rozm. 1760x2350mm dle specifikace v PD ozn. S08a</t>
  </si>
  <si>
    <t>1737670361</t>
  </si>
  <si>
    <t>556</t>
  </si>
  <si>
    <t>7676402_S08b</t>
  </si>
  <si>
    <t>D+M AL vstupní stěny s PO EI 30 DP3-S,C rozm. 1760x2350mm dle specifikace v PD ozn. S08b</t>
  </si>
  <si>
    <t>250628620</t>
  </si>
  <si>
    <t>557</t>
  </si>
  <si>
    <t>7676402_S09</t>
  </si>
  <si>
    <t>D+M AL stěny s PO EI 30 DP1 rozm. 1750x2350mm dle specifikace v PD ozn. S09</t>
  </si>
  <si>
    <t>-714106698</t>
  </si>
  <si>
    <t>558</t>
  </si>
  <si>
    <t>7676402_S10</t>
  </si>
  <si>
    <t>D+M AL vstupní stěny 3650x2400mm dle specifikace v PD ozn. S10</t>
  </si>
  <si>
    <t>1776530588</t>
  </si>
  <si>
    <t>559</t>
  </si>
  <si>
    <t>7676417_I08</t>
  </si>
  <si>
    <t>D+M vstupního turniketu dle specifikace v PD ozn. I08</t>
  </si>
  <si>
    <t>-913747058</t>
  </si>
  <si>
    <t>560</t>
  </si>
  <si>
    <t>767641800.R1</t>
  </si>
  <si>
    <t>Demontáž zárubní dveří odřezáním plochy do 2,5 m2</t>
  </si>
  <si>
    <t>2140116163</t>
  </si>
  <si>
    <t>venkovní dveře dvou/jednokřídlé - 1NP</t>
  </si>
  <si>
    <t>1,45*2,45</t>
  </si>
  <si>
    <t>1,58*2,4</t>
  </si>
  <si>
    <t>0,9*1,97</t>
  </si>
  <si>
    <t>2NP dveře na balkon</t>
  </si>
  <si>
    <t>0,78*2,34</t>
  </si>
  <si>
    <t>561</t>
  </si>
  <si>
    <t>767646401</t>
  </si>
  <si>
    <t>Montáž revizních dvířek jednokřídlových s rámem v do 1000 mm</t>
  </si>
  <si>
    <t>-1663747027</t>
  </si>
  <si>
    <t xml:space="preserve">1     "Z06</t>
  </si>
  <si>
    <t>562</t>
  </si>
  <si>
    <t>55343510</t>
  </si>
  <si>
    <t>dvířka na hlavní uzávěr plynu komaxit HUP 500x500mm</t>
  </si>
  <si>
    <t>-1946247606</t>
  </si>
  <si>
    <t>563</t>
  </si>
  <si>
    <t>767661811</t>
  </si>
  <si>
    <t>Demontáž mříží pevných nebo otevíravých</t>
  </si>
  <si>
    <t>-1112019883</t>
  </si>
  <si>
    <t>1PP - pozn. 08</t>
  </si>
  <si>
    <t>1,08*0,77</t>
  </si>
  <si>
    <t>1,0*1,5</t>
  </si>
  <si>
    <t>1NP - pozn. 08</t>
  </si>
  <si>
    <t>2,5*2,15*2</t>
  </si>
  <si>
    <t>3,0*2,15</t>
  </si>
  <si>
    <t>564</t>
  </si>
  <si>
    <t>767662110</t>
  </si>
  <si>
    <t>Montáž mříží pevných šroubovaných</t>
  </si>
  <si>
    <t>-1221924515</t>
  </si>
  <si>
    <t>dle specifikace v PD ozn. Z02</t>
  </si>
  <si>
    <t>0,8*0,4*6</t>
  </si>
  <si>
    <t>565</t>
  </si>
  <si>
    <t>54912001_Z02</t>
  </si>
  <si>
    <t>mříž pro stavební otvory pevná dle specifikace v PD ozn. Z02</t>
  </si>
  <si>
    <t>1878101680</t>
  </si>
  <si>
    <t>566</t>
  </si>
  <si>
    <t>767810112</t>
  </si>
  <si>
    <t>Montáž mřížek větracích čtyřhranných průřezu přes 0,01 do 0,04 m2</t>
  </si>
  <si>
    <t>993850245</t>
  </si>
  <si>
    <t xml:space="preserve">6    "K33</t>
  </si>
  <si>
    <t>567</t>
  </si>
  <si>
    <t>55341420</t>
  </si>
  <si>
    <t>průvětrník bez klapek se sítí 150x150mm</t>
  </si>
  <si>
    <t>1815878049</t>
  </si>
  <si>
    <t>568</t>
  </si>
  <si>
    <t>767812412</t>
  </si>
  <si>
    <t>Montáž markýz balkonových š přes 2000 do 3500 mm na zeď</t>
  </si>
  <si>
    <t>-349178964</t>
  </si>
  <si>
    <t>569</t>
  </si>
  <si>
    <t>553465_I09</t>
  </si>
  <si>
    <t>markýza výsuvná 1 pár ramen s výsuvem 1,3m š 2,3m</t>
  </si>
  <si>
    <t>-837185296</t>
  </si>
  <si>
    <t>570</t>
  </si>
  <si>
    <t>1466524960</t>
  </si>
  <si>
    <t>571</t>
  </si>
  <si>
    <t>553465_I10</t>
  </si>
  <si>
    <t>markýza výsuvná 1 pár ramen s výsuvem 1,3m š 2,8m</t>
  </si>
  <si>
    <t>1283771843</t>
  </si>
  <si>
    <t>572</t>
  </si>
  <si>
    <t>7678511_K26</t>
  </si>
  <si>
    <t>Montáž lávek komínových - stupně ke komínové lávce dl. 0,5m</t>
  </si>
  <si>
    <t>soub.</t>
  </si>
  <si>
    <t>737630218</t>
  </si>
  <si>
    <t>573</t>
  </si>
  <si>
    <t>5534468.R1</t>
  </si>
  <si>
    <t>lávka komínová 250x500mm</t>
  </si>
  <si>
    <t>-1187512830</t>
  </si>
  <si>
    <t>574</t>
  </si>
  <si>
    <t>767851104_K25</t>
  </si>
  <si>
    <t>Montáž lávek komínových - kompletní celé lávky - dle specifikace v PD ozn. K25</t>
  </si>
  <si>
    <t>-1053908244</t>
  </si>
  <si>
    <t>575</t>
  </si>
  <si>
    <t>55344680</t>
  </si>
  <si>
    <t>lávka komínová 250x1000mm</t>
  </si>
  <si>
    <t>-1535410266</t>
  </si>
  <si>
    <t>576</t>
  </si>
  <si>
    <t>7678938.R1</t>
  </si>
  <si>
    <t>Demontáž stříšek nad vstupy s výplní z umělých hmot</t>
  </si>
  <si>
    <t>-1384426658</t>
  </si>
  <si>
    <t>1NP - stříška nad rampou</t>
  </si>
  <si>
    <t>1,79*5,7</t>
  </si>
  <si>
    <t>577</t>
  </si>
  <si>
    <t>767995.R2</t>
  </si>
  <si>
    <t>D+M atyp. kce schodiště, vč. PÚ - viz. specifikace v PD ozn. D6.1.17</t>
  </si>
  <si>
    <t>378984026</t>
  </si>
  <si>
    <t>2245</t>
  </si>
  <si>
    <t>578</t>
  </si>
  <si>
    <t>767995_Z04</t>
  </si>
  <si>
    <t>D+M sady pro upevnění klimatizačních jednotek dl. 600mm specifikace v PD ozn. Z04</t>
  </si>
  <si>
    <t>-1239506079</t>
  </si>
  <si>
    <t>579</t>
  </si>
  <si>
    <t>767995_Z05</t>
  </si>
  <si>
    <t>D+M sady pro upevnění klimatizačních jednotek dl. 450mm specifikace v PD ozn. Z05</t>
  </si>
  <si>
    <t>-364685993</t>
  </si>
  <si>
    <t>580</t>
  </si>
  <si>
    <t>767995_Z03</t>
  </si>
  <si>
    <t>Repase stávajícího ocelového zábradlí</t>
  </si>
  <si>
    <t>-1383333935</t>
  </si>
  <si>
    <t>581</t>
  </si>
  <si>
    <t>767151110</t>
  </si>
  <si>
    <t>Montáž přestavitelné příčky rámové v do 3 m modulu plného</t>
  </si>
  <si>
    <t>807117214</t>
  </si>
  <si>
    <t xml:space="preserve">1,6*2,02    "T08  </t>
  </si>
  <si>
    <t xml:space="preserve">0,35*1,25    "T09</t>
  </si>
  <si>
    <t xml:space="preserve">(1,55*2)*2,02    "T10</t>
  </si>
  <si>
    <t xml:space="preserve">1,61*2,02    "T11</t>
  </si>
  <si>
    <t xml:space="preserve">1,61*2,02    "T12</t>
  </si>
  <si>
    <t>582</t>
  </si>
  <si>
    <t>59054780</t>
  </si>
  <si>
    <t>příčka interiérová přestavitelná rámová plná, š modulu 1,2m, výška do 3m, tl 100mm dle specifikace v PD ozn. T08-T12</t>
  </si>
  <si>
    <t>1775607529</t>
  </si>
  <si>
    <t>16,436*1,05 'Přepočtené koeficientem množství</t>
  </si>
  <si>
    <t>583</t>
  </si>
  <si>
    <t>767159110</t>
  </si>
  <si>
    <t>Příplatek k cenám za osazení a seřízení dveří jednokřídlových u přestavitelných a mobilních příček - rozm. 600/2000mm</t>
  </si>
  <si>
    <t>-1917911713</t>
  </si>
  <si>
    <t xml:space="preserve">1   "T08</t>
  </si>
  <si>
    <t xml:space="preserve">2    "T10</t>
  </si>
  <si>
    <t>1 "T11</t>
  </si>
  <si>
    <t xml:space="preserve">1   "T12</t>
  </si>
  <si>
    <t>584</t>
  </si>
  <si>
    <t>7679951.R1</t>
  </si>
  <si>
    <t>Montáž atypických zámečnických konstrukcí - OK v 1NP</t>
  </si>
  <si>
    <t>1543595426</t>
  </si>
  <si>
    <t xml:space="preserve">4,2*2*63,0   "HEB200</t>
  </si>
  <si>
    <t xml:space="preserve">2,75*2*4*13,7    "UPN120</t>
  </si>
  <si>
    <t xml:space="preserve">2*4,9*56,0   "IPN300</t>
  </si>
  <si>
    <t xml:space="preserve">2,75*2*4*13,7   "UPN120</t>
  </si>
  <si>
    <t xml:space="preserve">0,24*0,12*2*4*78,5   "P10 240/120 - paty stojek</t>
  </si>
  <si>
    <t xml:space="preserve">0,3*0,15*2*4*78,5    "P10 300/100  - vzpěry </t>
  </si>
  <si>
    <t>585</t>
  </si>
  <si>
    <t>13010732</t>
  </si>
  <si>
    <t>ocel profilová jakost S235JR (11 375) průřez I (IPN) 300</t>
  </si>
  <si>
    <t>362801716</t>
  </si>
  <si>
    <t xml:space="preserve">2*4,9*56,0/1000   "IPN300</t>
  </si>
  <si>
    <t>0,549*1,15 'Přepočtené koeficientem množství</t>
  </si>
  <si>
    <t>586</t>
  </si>
  <si>
    <t>13010818</t>
  </si>
  <si>
    <t>ocel profilová jakost S235JR (11 375) průřez U (UPN) 120</t>
  </si>
  <si>
    <t>41321445</t>
  </si>
  <si>
    <t xml:space="preserve">2,75*2*4*13,7/1000    "UPN120</t>
  </si>
  <si>
    <t xml:space="preserve">2,75*2*4*13,7/1000   "UPN120</t>
  </si>
  <si>
    <t>0,602*1,15 'Přepočtené koeficientem množství</t>
  </si>
  <si>
    <t>587</t>
  </si>
  <si>
    <t>13010980</t>
  </si>
  <si>
    <t>ocel profilová jakost S235JR (11 375) průřez HEB 200</t>
  </si>
  <si>
    <t>-1038556885</t>
  </si>
  <si>
    <t xml:space="preserve">4,2*2*63,0/1000   "HEB200</t>
  </si>
  <si>
    <t>0,529*1,15 'Přepočtené koeficientem množství</t>
  </si>
  <si>
    <t>588</t>
  </si>
  <si>
    <t>13611228</t>
  </si>
  <si>
    <t>plech ocelový hladký jakost S235JR tl 10mm tabule</t>
  </si>
  <si>
    <t>-83051890</t>
  </si>
  <si>
    <t xml:space="preserve">0,24*0,12*2*4*78,5/1000   "P10 240/120</t>
  </si>
  <si>
    <t xml:space="preserve">0,3*0,15*2*4*78,5/1000    "P10 300/100 </t>
  </si>
  <si>
    <t>0,046*1,15 'Přepočtené koeficientem množství</t>
  </si>
  <si>
    <t>589</t>
  </si>
  <si>
    <t>7679951.R2</t>
  </si>
  <si>
    <t>D+M atyp. zámečnických kcí - OK statické zesílení komínového tělesa</t>
  </si>
  <si>
    <t>2019192336</t>
  </si>
  <si>
    <t xml:space="preserve">4*(2,8*2+5,0)*18,2    "L 120/120/10</t>
  </si>
  <si>
    <t xml:space="preserve">(2,8/0,5+0,4)*(1,61+0,94)*2*2,88*2   "P6/60 1-2NP</t>
  </si>
  <si>
    <t xml:space="preserve">(5,0/0,5+1)*(0,94+1,18)*2*2,88  "3NP</t>
  </si>
  <si>
    <t>590</t>
  </si>
  <si>
    <t>13010444</t>
  </si>
  <si>
    <t>úhelník ocelový rovnostranný jakost S235JR (11 375) 120x120x10mm</t>
  </si>
  <si>
    <t>685338439</t>
  </si>
  <si>
    <t xml:space="preserve">4*(2,8*2+5,0)*18,2/1000    "L 120/120/10</t>
  </si>
  <si>
    <t>0,772*1,15 'Přepočtené koeficientem množství</t>
  </si>
  <si>
    <t>591</t>
  </si>
  <si>
    <t>13010242</t>
  </si>
  <si>
    <t>tyč ocelová plochá jakost S235JR (11 375) 60x6mm</t>
  </si>
  <si>
    <t>706081527</t>
  </si>
  <si>
    <t xml:space="preserve">(2,8/0,5+0,4)*(1,61+0,94)*2*2,88*2/1000   "P6/60 1-2NP</t>
  </si>
  <si>
    <t xml:space="preserve">(5,0/0,5+1)*(0,94+1,18)*2*2,88/1000  "3NP</t>
  </si>
  <si>
    <t>0,31*1,15 'Přepočtené koeficientem množství</t>
  </si>
  <si>
    <t>592</t>
  </si>
  <si>
    <t>767996701</t>
  </si>
  <si>
    <t>Demontáž atypických zámečnických konstrukcí řezáním hm jednotlivých dílů do 50 kg</t>
  </si>
  <si>
    <t>-1050625648</t>
  </si>
  <si>
    <t xml:space="preserve">350,0    "předpokládaná hmotnost - mč. 0.03 - pozn. 08</t>
  </si>
  <si>
    <t xml:space="preserve">100,0   "ocelová nosná kce zastřešení rampy - předpokládaná hm. sklolaminát zvlášť</t>
  </si>
  <si>
    <t>593</t>
  </si>
  <si>
    <t>998767202</t>
  </si>
  <si>
    <t>Přesun hmot procentní pro zámečnické konstrukce v objektech v přes 6 do 12 m</t>
  </si>
  <si>
    <t>-1699475939</t>
  </si>
  <si>
    <t>771</t>
  </si>
  <si>
    <t>Podlahy z dlaždic</t>
  </si>
  <si>
    <t>594</t>
  </si>
  <si>
    <t>771111011</t>
  </si>
  <si>
    <t>Vysátí podkladu před pokládkou dlažby</t>
  </si>
  <si>
    <t>-1688442258</t>
  </si>
  <si>
    <t>595</t>
  </si>
  <si>
    <t>771121011</t>
  </si>
  <si>
    <t>Nátěr penetrační na podlahu</t>
  </si>
  <si>
    <t>1443785057</t>
  </si>
  <si>
    <t>596</t>
  </si>
  <si>
    <t>771474111</t>
  </si>
  <si>
    <t>Montáž soklů z dlaždic keramických rovných flexibilní lepidlo v do 65 mm</t>
  </si>
  <si>
    <t>-1313613846</t>
  </si>
  <si>
    <t>3NP mč 3.05</t>
  </si>
  <si>
    <t>5,15+20,684+1,775+0,529+0,986+12,968+7,15+2,026+2,15+7,515</t>
  </si>
  <si>
    <t>12,3+0,3*3+0,47*4*3</t>
  </si>
  <si>
    <t>-(1,75+0,8)*2</t>
  </si>
  <si>
    <t>597</t>
  </si>
  <si>
    <t>59623112</t>
  </si>
  <si>
    <t xml:space="preserve">pásek obkladový cihlový hladký 280x65x14mm  červený</t>
  </si>
  <si>
    <t>1961032602</t>
  </si>
  <si>
    <t>74,673*4 'Přepočtené koeficientem množství</t>
  </si>
  <si>
    <t>598</t>
  </si>
  <si>
    <t>771531041</t>
  </si>
  <si>
    <t>Montáž podlahy z dlaždic cihelných lepením flexibilním lepidlem do 15 ks/m2</t>
  </si>
  <si>
    <t>-667110700</t>
  </si>
  <si>
    <t>materiál použitý z vybouraných cihelných dlažeb ve 3NP</t>
  </si>
  <si>
    <t>599</t>
  </si>
  <si>
    <t>771551810</t>
  </si>
  <si>
    <t>Demontáž podlah z dlaždic teracových kladených do malty</t>
  </si>
  <si>
    <t>-1000894294</t>
  </si>
  <si>
    <t>1NP - pozn. E</t>
  </si>
  <si>
    <t>5,69+9,22</t>
  </si>
  <si>
    <t>5,79+5,01+3,25</t>
  </si>
  <si>
    <t>600</t>
  </si>
  <si>
    <t>771571810</t>
  </si>
  <si>
    <t>Demontáž podlah z dlaždic keramických kladených do malty</t>
  </si>
  <si>
    <t>-1131249813</t>
  </si>
  <si>
    <t>19,46+15,47+1,44+1,32+9,52</t>
  </si>
  <si>
    <t xml:space="preserve">24,13-9,69*1,75   "1.07</t>
  </si>
  <si>
    <t>7,32+6,06+1,29+1,4+1,29+5,53+1,24+2,0+5,01+12,66+3,96</t>
  </si>
  <si>
    <t>601</t>
  </si>
  <si>
    <t>771592011</t>
  </si>
  <si>
    <t>Čištění vnitřních ploch podlah nebo schodišť po položení dlažby chemickými prostředky</t>
  </si>
  <si>
    <t>-527987765</t>
  </si>
  <si>
    <t>602</t>
  </si>
  <si>
    <t>998771103</t>
  </si>
  <si>
    <t>Přesun hmot tonážní pro podlahy z dlaždic v objektech v přes 12 do 24 m</t>
  </si>
  <si>
    <t>1827799109</t>
  </si>
  <si>
    <t>603</t>
  </si>
  <si>
    <t>998771181</t>
  </si>
  <si>
    <t>Příplatek k přesunu hmot tonážní 771 prováděný bez použití mechanizace</t>
  </si>
  <si>
    <t>803114389</t>
  </si>
  <si>
    <t>772</t>
  </si>
  <si>
    <t>Podlahy z kamene</t>
  </si>
  <si>
    <t>604</t>
  </si>
  <si>
    <t>772522811</t>
  </si>
  <si>
    <t>Demontáž dlažby z kamene do suti z tvrdých kamenů kladených do malty</t>
  </si>
  <si>
    <t>430409966</t>
  </si>
  <si>
    <t>78,02+9,14+4,4</t>
  </si>
  <si>
    <t xml:space="preserve">-5,47*2,82   "pozn. 18 mč 1.10</t>
  </si>
  <si>
    <t xml:space="preserve">-4,97*2,591   "pozn. 20 mč. 1.10</t>
  </si>
  <si>
    <t xml:space="preserve">9,69*1,75   "1.07</t>
  </si>
  <si>
    <t>15,93+61,06</t>
  </si>
  <si>
    <t xml:space="preserve">-7,5*2,08   "pozn. 27 mč. 2.21</t>
  </si>
  <si>
    <t>776</t>
  </si>
  <si>
    <t>Podlahy povlakové</t>
  </si>
  <si>
    <t>605</t>
  </si>
  <si>
    <t>776111112</t>
  </si>
  <si>
    <t>Broušení betonového podkladu povlakových podlah</t>
  </si>
  <si>
    <t>-331503310</t>
  </si>
  <si>
    <t>606</t>
  </si>
  <si>
    <t>776111115</t>
  </si>
  <si>
    <t>Broušení podkladu povlakových podlah před litím stěrky</t>
  </si>
  <si>
    <t>1955039119</t>
  </si>
  <si>
    <t>F4a</t>
  </si>
  <si>
    <t xml:space="preserve">5,1    "1NP</t>
  </si>
  <si>
    <t>F5</t>
  </si>
  <si>
    <t>607</t>
  </si>
  <si>
    <t>776111311</t>
  </si>
  <si>
    <t>Vysátí podkladu povlakových podlah</t>
  </si>
  <si>
    <t>278708226</t>
  </si>
  <si>
    <t>608</t>
  </si>
  <si>
    <t>776121112</t>
  </si>
  <si>
    <t>Vodou ředitelná penetrace savého podkladu povlakových podlah</t>
  </si>
  <si>
    <t>438125857</t>
  </si>
  <si>
    <t xml:space="preserve">5,1*2    "1NP</t>
  </si>
  <si>
    <t xml:space="preserve">(42,79+34,33+80,3)*2   "2NP</t>
  </si>
  <si>
    <t>609</t>
  </si>
  <si>
    <t>776141121</t>
  </si>
  <si>
    <t>Vyrovnání podkladu povlakových podlah stěrkou pevnosti 30 MPa tl do 3 mm</t>
  </si>
  <si>
    <t>776951914</t>
  </si>
  <si>
    <t>610</t>
  </si>
  <si>
    <t>776201811</t>
  </si>
  <si>
    <t>Demontáž lepených povlakových podlah bez podložky ručně</t>
  </si>
  <si>
    <t>-335189762</t>
  </si>
  <si>
    <t>koberec mč. 2.18</t>
  </si>
  <si>
    <t>19,88</t>
  </si>
  <si>
    <t>611</t>
  </si>
  <si>
    <t>776201812</t>
  </si>
  <si>
    <t>Demontáž lepených povlakových podlah s podložkou ručně</t>
  </si>
  <si>
    <t>-1842064698</t>
  </si>
  <si>
    <t>8,68+1,15+1,19+1,23+18,26+14,56+19,09+21,75</t>
  </si>
  <si>
    <t>1,99+41,75+22,52</t>
  </si>
  <si>
    <t>1NP - pozn. 18</t>
  </si>
  <si>
    <t>5,47*2,82*3</t>
  </si>
  <si>
    <t>26,12+3,47+26,35+19,88+28,84+34,4+20,77+20,73+23,78+15,73</t>
  </si>
  <si>
    <t>612</t>
  </si>
  <si>
    <t>776221121</t>
  </si>
  <si>
    <t>Lepení elektrostaticky vodivých pásů z PVC standardním lepidlem</t>
  </si>
  <si>
    <t>-1469239742</t>
  </si>
  <si>
    <t>613</t>
  </si>
  <si>
    <t>28411026</t>
  </si>
  <si>
    <t>PVC vinyl homogenní zátěžová elektrostaticky vodivé tl 2,00mm, R 0,05-1MΩ, třída zátěže 34/43, třída otěru P, hořlavost Bfl S1</t>
  </si>
  <si>
    <t>1668143519</t>
  </si>
  <si>
    <t>6,64*1,1 'Přepočtené koeficientem množství</t>
  </si>
  <si>
    <t>614</t>
  </si>
  <si>
    <t>776241111</t>
  </si>
  <si>
    <t>Lepení hladkých (bez vzoru) pásů ze sametového vinylu</t>
  </si>
  <si>
    <t>-1833649398</t>
  </si>
  <si>
    <t>615</t>
  </si>
  <si>
    <t>28411080</t>
  </si>
  <si>
    <t>vinyl sametový vyrobený systémem vločkování tl 4,3mm, nylon 6.6, hustota vlákna 70mil/m2, zátěž 33, R10, hořlavost Bfl S1, útlum 20dB</t>
  </si>
  <si>
    <t>1601166105</t>
  </si>
  <si>
    <t>209,18*1,1 'Přepočtené koeficientem množství</t>
  </si>
  <si>
    <t>616</t>
  </si>
  <si>
    <t>776301812</t>
  </si>
  <si>
    <t>Odstranění lepených podlahovin s podložkou ze schodišťových stupňů</t>
  </si>
  <si>
    <t>-1503198278</t>
  </si>
  <si>
    <t xml:space="preserve">1,51*12*2  "2.25</t>
  </si>
  <si>
    <t>617</t>
  </si>
  <si>
    <t>776411111</t>
  </si>
  <si>
    <t>Montáž obvodových soklíků výšky do 80 mm</t>
  </si>
  <si>
    <t>1772321015</t>
  </si>
  <si>
    <t>618</t>
  </si>
  <si>
    <t>28411006</t>
  </si>
  <si>
    <t>lišta soklová PVC samolepící 15x50mm</t>
  </si>
  <si>
    <t>670905572</t>
  </si>
  <si>
    <t>230*1,02 'Přepočtené koeficientem množství</t>
  </si>
  <si>
    <t>619</t>
  </si>
  <si>
    <t>776421711</t>
  </si>
  <si>
    <t>Vložení nařezaných pásků z podlahoviny do lišt</t>
  </si>
  <si>
    <t>922668862</t>
  </si>
  <si>
    <t>620</t>
  </si>
  <si>
    <t>926481605</t>
  </si>
  <si>
    <t>220*0,055 'Přepočtené koeficientem množství</t>
  </si>
  <si>
    <t>621</t>
  </si>
  <si>
    <t>28411050</t>
  </si>
  <si>
    <t>dílce vinylové tl 2,0mm, nášlapná vrstva 0,40mm, úprava PUR, třída zátěže 23/32/41, otlak 0,05mm, R10, třída otěru T, hořlavost Bfl S1, bez ftalátů</t>
  </si>
  <si>
    <t>-90201849</t>
  </si>
  <si>
    <t>10*0,055 'Přepočtené koeficientem množství</t>
  </si>
  <si>
    <t>622</t>
  </si>
  <si>
    <t>776430811</t>
  </si>
  <si>
    <t>Odstranění hran schodišťových</t>
  </si>
  <si>
    <t>1927279575</t>
  </si>
  <si>
    <t>623</t>
  </si>
  <si>
    <t>776991121</t>
  </si>
  <si>
    <t>Základní čištění nově položených podlahovin vysátím a setřením vlhkým mopem</t>
  </si>
  <si>
    <t>-64549071</t>
  </si>
  <si>
    <t>209,18+6,64</t>
  </si>
  <si>
    <t>624</t>
  </si>
  <si>
    <t>776992111</t>
  </si>
  <si>
    <t>Montáž zemnícího pásku</t>
  </si>
  <si>
    <t>-320921565</t>
  </si>
  <si>
    <t xml:space="preserve">4,26*5   "2NP mč 2.11</t>
  </si>
  <si>
    <t>625</t>
  </si>
  <si>
    <t>19620200</t>
  </si>
  <si>
    <t xml:space="preserve">pásek Cu samolepící  pro lepení vodivých podlahovin</t>
  </si>
  <si>
    <t>-985297633</t>
  </si>
  <si>
    <t>21,3*1,02 'Přepočtené koeficientem množství</t>
  </si>
  <si>
    <t>626</t>
  </si>
  <si>
    <t>998776103</t>
  </si>
  <si>
    <t>Přesun hmot tonážní pro podlahy povlakové v objektech v přes 12 do 24 m</t>
  </si>
  <si>
    <t>1494776328</t>
  </si>
  <si>
    <t>627</t>
  </si>
  <si>
    <t>998776181</t>
  </si>
  <si>
    <t>Příplatek k přesunu hmot tonážní 776 prováděný bez použití mechanizace</t>
  </si>
  <si>
    <t>1799555961</t>
  </si>
  <si>
    <t>781</t>
  </si>
  <si>
    <t>Dokončovací práce - obklady</t>
  </si>
  <si>
    <t>628</t>
  </si>
  <si>
    <t>781111011</t>
  </si>
  <si>
    <t>Ometení (oprášení) stěny při přípravě podkladu</t>
  </si>
  <si>
    <t>-1928678993</t>
  </si>
  <si>
    <t xml:space="preserve">1,6*0,605+4,0*2*(0,605+2,4)/2+1,6*2,4-0,6*1,97       "3.10</t>
  </si>
  <si>
    <t xml:space="preserve">1,0*1,6    "3.09</t>
  </si>
  <si>
    <t>629</t>
  </si>
  <si>
    <t>781121011</t>
  </si>
  <si>
    <t>Nátěr penetrační na stěnu</t>
  </si>
  <si>
    <t>933162909</t>
  </si>
  <si>
    <t>630</t>
  </si>
  <si>
    <t>781151031</t>
  </si>
  <si>
    <t>Celoplošné vyrovnání podkladu stěrkou tl 3 mm</t>
  </si>
  <si>
    <t>-2028640829</t>
  </si>
  <si>
    <t>631</t>
  </si>
  <si>
    <t>781471810</t>
  </si>
  <si>
    <t>Demontáž obkladů z obkladaček keramických kladených do malty</t>
  </si>
  <si>
    <t>626562627</t>
  </si>
  <si>
    <t>1NP - pozn. 13</t>
  </si>
  <si>
    <t xml:space="preserve">(3,9*2+3,1)*1,8   "1.06</t>
  </si>
  <si>
    <t>2NP - pozn. 13</t>
  </si>
  <si>
    <t xml:space="preserve">(3,25+1,73*2)*1,5  "2.03</t>
  </si>
  <si>
    <t xml:space="preserve">(1,57*2+3,35)*1,5   "2.08</t>
  </si>
  <si>
    <t xml:space="preserve">(2,4+1,674)*2*1,5   "2.17</t>
  </si>
  <si>
    <t>632</t>
  </si>
  <si>
    <t>781474111</t>
  </si>
  <si>
    <t>Montáž obkladů vnitřních keramických hladkých přes 6 do 9 ks/m2 lepených flexibilním lepidlem</t>
  </si>
  <si>
    <t>1305184771</t>
  </si>
  <si>
    <t>633</t>
  </si>
  <si>
    <t>59761026</t>
  </si>
  <si>
    <t>obklad keramický hladký do 12ks/m2</t>
  </si>
  <si>
    <t>-258863493</t>
  </si>
  <si>
    <t>29,049*1,15 'Přepočtené koeficientem množství</t>
  </si>
  <si>
    <t>634</t>
  </si>
  <si>
    <t>781495115</t>
  </si>
  <si>
    <t>Spárování vnitřních obkladů silikonem</t>
  </si>
  <si>
    <t>-1085611443</t>
  </si>
  <si>
    <t>635</t>
  </si>
  <si>
    <t>781495117</t>
  </si>
  <si>
    <t>Spárování vnitřních obkladů akrylem</t>
  </si>
  <si>
    <t>2096888923</t>
  </si>
  <si>
    <t>636</t>
  </si>
  <si>
    <t>781495211</t>
  </si>
  <si>
    <t>Čištění vnitřních ploch stěn po provedení obkladu chemickými prostředky</t>
  </si>
  <si>
    <t>1878895910</t>
  </si>
  <si>
    <t>637</t>
  </si>
  <si>
    <t>998781103</t>
  </si>
  <si>
    <t>Přesun hmot tonážní pro obklady keramické v objektech v přes 12 do 24 m</t>
  </si>
  <si>
    <t>659345758</t>
  </si>
  <si>
    <t>638</t>
  </si>
  <si>
    <t>998781181</t>
  </si>
  <si>
    <t>Příplatek k přesunu hmot tonážní 781 prováděný bez použití mechanizace</t>
  </si>
  <si>
    <t>1210133121</t>
  </si>
  <si>
    <t>782</t>
  </si>
  <si>
    <t>Dokončovací práce - obklady z kamene</t>
  </si>
  <si>
    <t>639</t>
  </si>
  <si>
    <t>782132812</t>
  </si>
  <si>
    <t>Demontáž obkladů stěn z kamene do suti z tvrdých kamenů kladených do lepidla</t>
  </si>
  <si>
    <t>-1969824643</t>
  </si>
  <si>
    <t>1NP - pozn. 17</t>
  </si>
  <si>
    <t xml:space="preserve">(0,39+0,37)*2*3,0   "1.10</t>
  </si>
  <si>
    <t>(0,4+0,25+4,65+4,0-0,65*3)*0,75+(2,4+0,75)*0,75</t>
  </si>
  <si>
    <t>(0,3+0,5+1,2)*3</t>
  </si>
  <si>
    <t>(3,1+0,716)*0,75</t>
  </si>
  <si>
    <t>640</t>
  </si>
  <si>
    <t>782631811</t>
  </si>
  <si>
    <t>Demontáž obkladů parapetů z kamene do suti z tvrdých kamenů kladených do malty</t>
  </si>
  <si>
    <t>-1899384599</t>
  </si>
  <si>
    <t>1NP - pozn. 19</t>
  </si>
  <si>
    <t>2,3*0,3*4</t>
  </si>
  <si>
    <t>2,8*0,3</t>
  </si>
  <si>
    <t>1,7*0,3</t>
  </si>
  <si>
    <t>783</t>
  </si>
  <si>
    <t>Dokončovací práce - nátěry</t>
  </si>
  <si>
    <t>641</t>
  </si>
  <si>
    <t>783214121</t>
  </si>
  <si>
    <t>Sanační biocidní ošetření stříkáním tesařských konstrukcí zabudovaných do konstrukce</t>
  </si>
  <si>
    <t>338028495</t>
  </si>
  <si>
    <t xml:space="preserve">(0,16+0,16)*2*3,0*17   "sloupky</t>
  </si>
  <si>
    <t>(0,16+0,16)*2*4,9*11</t>
  </si>
  <si>
    <t xml:space="preserve">(0,16+0,16)*2*3,4*15   "vzpěry</t>
  </si>
  <si>
    <t xml:space="preserve">(0,1+0,12)*2*1,0*45   "pásky</t>
  </si>
  <si>
    <t xml:space="preserve">(0,08+0,16)*2*2,0*25  "spodní kleštiny</t>
  </si>
  <si>
    <t xml:space="preserve">(0,08+0,16)*2*5,9*20   "horní kleštiny</t>
  </si>
  <si>
    <t>642</t>
  </si>
  <si>
    <t>783226101</t>
  </si>
  <si>
    <t>Protipožární akrylátový nátěr tesařských konstrukcí</t>
  </si>
  <si>
    <t>-1083264289</t>
  </si>
  <si>
    <t>643</t>
  </si>
  <si>
    <t>783268111</t>
  </si>
  <si>
    <t>Lazurovací dvojnásobný olejový nátěr tesařských konstrukcí</t>
  </si>
  <si>
    <t>-2023741766</t>
  </si>
  <si>
    <t>644</t>
  </si>
  <si>
    <t>783268221</t>
  </si>
  <si>
    <t>Lakovací dvojnásobný olejový nátěr s mezibroušením tesařských konstrukcí</t>
  </si>
  <si>
    <t>1646931862</t>
  </si>
  <si>
    <t>645</t>
  </si>
  <si>
    <t>783301303</t>
  </si>
  <si>
    <t>Bezoplachové odrezivění zámečnických konstrukcí</t>
  </si>
  <si>
    <t>-1935492281</t>
  </si>
  <si>
    <t>1PP - pozn. D</t>
  </si>
  <si>
    <t xml:space="preserve">4,28*0,15    "0.01</t>
  </si>
  <si>
    <t xml:space="preserve">2,9*2*0,15    "0.02</t>
  </si>
  <si>
    <t xml:space="preserve">4,8*4*0,15   "0.05</t>
  </si>
  <si>
    <t xml:space="preserve">1,995*2*0,15   "0.06</t>
  </si>
  <si>
    <t xml:space="preserve">4,8*4*0,15   "0.07</t>
  </si>
  <si>
    <t xml:space="preserve">4,8*4*0,15    "0.08</t>
  </si>
  <si>
    <t>646</t>
  </si>
  <si>
    <t>783306809</t>
  </si>
  <si>
    <t>Odstranění nátěru ze zámečnických konstrukcí okartáčováním</t>
  </si>
  <si>
    <t>641233566</t>
  </si>
  <si>
    <t>647</t>
  </si>
  <si>
    <t>783317101_R1</t>
  </si>
  <si>
    <t>Krycí syntetický standardní nátěr zámečnických konstrukcí - nátěr ocelových zárubní</t>
  </si>
  <si>
    <t>1887835523</t>
  </si>
  <si>
    <t>barva dle investora</t>
  </si>
  <si>
    <t xml:space="preserve">1*2   "dvoukřídlé</t>
  </si>
  <si>
    <t xml:space="preserve">2   "s PO</t>
  </si>
  <si>
    <t>648</t>
  </si>
  <si>
    <t>783344201</t>
  </si>
  <si>
    <t>Základní antikorozní jednonásobný polyuretanový nátěr zámečnických konstrukcí</t>
  </si>
  <si>
    <t>1301944699</t>
  </si>
  <si>
    <t>649</t>
  </si>
  <si>
    <t>783801403</t>
  </si>
  <si>
    <t>Oprášení omítek před provedením nátěru</t>
  </si>
  <si>
    <t>1950728885</t>
  </si>
  <si>
    <t xml:space="preserve">(4,025+3,75+0,45)*2*2,25    "1.02</t>
  </si>
  <si>
    <t xml:space="preserve">(3,415+5,0+0,4)*2*2,25    "1.03</t>
  </si>
  <si>
    <t xml:space="preserve">(1,55+0,4*2+1,6+0,4*2)*2,2   "1.07 u mč. 1.06 a 1.05</t>
  </si>
  <si>
    <t xml:space="preserve">(1,55+0,4*2)*2,2   "2.02 u mč. 2.03</t>
  </si>
  <si>
    <t xml:space="preserve">(3,76+3,65)*2*2,0   "2.10</t>
  </si>
  <si>
    <t xml:space="preserve">(3,775+3,65)*2*2,0   "2.04</t>
  </si>
  <si>
    <t xml:space="preserve">4,0*2*(2,0+0,605)/2+4,1*0,605+4,1*2,0    "3.08</t>
  </si>
  <si>
    <t xml:space="preserve">4,0*2*(2,0+0,605)/2+2,25*0,605+2,25*2,0-1,0*1,6    "3.09</t>
  </si>
  <si>
    <t xml:space="preserve">1,965*2*(2,075+0,605)/2+5,88*0,605+5,88*2,075    "3.13</t>
  </si>
  <si>
    <t>650</t>
  </si>
  <si>
    <t>783823131</t>
  </si>
  <si>
    <t>Penetrační akrylátový nátěr hladkých, tenkovrstvých zrnitých nebo štukových omítek</t>
  </si>
  <si>
    <t>963811286</t>
  </si>
  <si>
    <t>omyvatelný nátěr</t>
  </si>
  <si>
    <t>651</t>
  </si>
  <si>
    <t>783823165</t>
  </si>
  <si>
    <t>Penetrační silikonový nátěr omítek stupně členitosti 3</t>
  </si>
  <si>
    <t>-365975515</t>
  </si>
  <si>
    <t>652</t>
  </si>
  <si>
    <t>783826315</t>
  </si>
  <si>
    <t>Mikroarmovací silikonový nátěr omítek</t>
  </si>
  <si>
    <t>-523441011</t>
  </si>
  <si>
    <t>653</t>
  </si>
  <si>
    <t>7838266.R1</t>
  </si>
  <si>
    <t>Hydrofobizační transparentní silikonový nátěr podlahy - půdovky</t>
  </si>
  <si>
    <t>99976622</t>
  </si>
  <si>
    <t>654</t>
  </si>
  <si>
    <t>783826655</t>
  </si>
  <si>
    <t>Hydrofobizační transparentní silikonový nátěr lícového zdiva</t>
  </si>
  <si>
    <t>-749775702</t>
  </si>
  <si>
    <t xml:space="preserve">(33,69+19,73+9,58+38,28+19,7+15,06+11,14)*1,15   "klenba 1PP</t>
  </si>
  <si>
    <t>655</t>
  </si>
  <si>
    <t>783827121</t>
  </si>
  <si>
    <t>Krycí jednonásobný akrylátový nátěr omítek stupně členitosti 1 a 2 - omyvatelný nátěr</t>
  </si>
  <si>
    <t>2057193091</t>
  </si>
  <si>
    <t xml:space="preserve">208,448*2   "omyvatelný nátěr</t>
  </si>
  <si>
    <t>656</t>
  </si>
  <si>
    <t>783896301</t>
  </si>
  <si>
    <t>Příplatek k cenám elastických nebo mikroarmovacích nátěrů omítek za provedení styku 2 barev</t>
  </si>
  <si>
    <t>-1927083447</t>
  </si>
  <si>
    <t>657</t>
  </si>
  <si>
    <t>783896303</t>
  </si>
  <si>
    <t>Příplatek k cenám elastických nebo mikroarmovacích nátěrů omítek za barevný nátěr v odstínu světlém</t>
  </si>
  <si>
    <t>134838110</t>
  </si>
  <si>
    <t>658</t>
  </si>
  <si>
    <t>783896305</t>
  </si>
  <si>
    <t>Příplatek k cenám elastických,mikroarmovacích nátěrů omítek za barevný nátěr v odstínu středně sytém</t>
  </si>
  <si>
    <t>282525158</t>
  </si>
  <si>
    <t>659</t>
  </si>
  <si>
    <t>783901453</t>
  </si>
  <si>
    <t>Vysátí betonových podlah před provedením nátěru</t>
  </si>
  <si>
    <t>1608213079</t>
  </si>
  <si>
    <t>F1b - bez vsypu</t>
  </si>
  <si>
    <t xml:space="preserve">2,96+1,0   "1PP</t>
  </si>
  <si>
    <t>F2 - impregnace</t>
  </si>
  <si>
    <t xml:space="preserve">20,8+19,73+9,58+38,28+19,7+15,06+11,14   "1PP</t>
  </si>
  <si>
    <t>660</t>
  </si>
  <si>
    <t>783901551</t>
  </si>
  <si>
    <t>Omytí tlakovou vodou betonových podlah před provedením nátěru</t>
  </si>
  <si>
    <t>1545093833</t>
  </si>
  <si>
    <t>661</t>
  </si>
  <si>
    <t>783923161</t>
  </si>
  <si>
    <t>Penetrační akrylátový nátěr pórovitých betonových podlah</t>
  </si>
  <si>
    <t>1648959646</t>
  </si>
  <si>
    <t xml:space="preserve">91,54*0,1   "sokl</t>
  </si>
  <si>
    <t>662</t>
  </si>
  <si>
    <t>783923171</t>
  </si>
  <si>
    <t>Penetrační akrylátový nátěr hrubých betonových podlah</t>
  </si>
  <si>
    <t>-1007146669</t>
  </si>
  <si>
    <t xml:space="preserve">37,08*0,1   "sokl</t>
  </si>
  <si>
    <t>663</t>
  </si>
  <si>
    <t>783927151</t>
  </si>
  <si>
    <t>Krycí jednonásobný akrylátový nátěr betonové podlahy</t>
  </si>
  <si>
    <t>1354891540</t>
  </si>
  <si>
    <t xml:space="preserve">134,29*0,1   "sokl</t>
  </si>
  <si>
    <t>664</t>
  </si>
  <si>
    <t>7839282.R1</t>
  </si>
  <si>
    <t>Lakovací dvojnásobný akrylátový transparentní nátěr cementové podlahy</t>
  </si>
  <si>
    <t>-157367178</t>
  </si>
  <si>
    <t>F3a</t>
  </si>
  <si>
    <t xml:space="preserve">129,8+14,57+17,81+6,75+8,21+29,8+1,5+105,5+7,6   "1NP</t>
  </si>
  <si>
    <t xml:space="preserve">29,98+5,07+80,94    "2NP</t>
  </si>
  <si>
    <t>3,4+2,0+2,4 "1NP</t>
  </si>
  <si>
    <t>665</t>
  </si>
  <si>
    <t>7839282.R2</t>
  </si>
  <si>
    <t>Lakovací dvojnásobný akrylátový transparentní nátěr cementové stěrky stěny</t>
  </si>
  <si>
    <t>-2008649172</t>
  </si>
  <si>
    <t>666</t>
  </si>
  <si>
    <t>783932171</t>
  </si>
  <si>
    <t>Celoplošné vyrovnání betonové podlahy cementovou stěrkou tl do 3 mm</t>
  </si>
  <si>
    <t>-1694131294</t>
  </si>
  <si>
    <t xml:space="preserve">5,2   "3NP</t>
  </si>
  <si>
    <t xml:space="preserve">23,1+3,55+3,55+11,9+6,0   "3NP</t>
  </si>
  <si>
    <t>667</t>
  </si>
  <si>
    <t>783933151</t>
  </si>
  <si>
    <t>Penetrační epoxidový nátěr hladkých betonových podlah</t>
  </si>
  <si>
    <t>-1188930275</t>
  </si>
  <si>
    <t xml:space="preserve">5,2    "3NP</t>
  </si>
  <si>
    <t xml:space="preserve">490,83*0,1    "přípočet množství na sokly</t>
  </si>
  <si>
    <t>668</t>
  </si>
  <si>
    <t>783933161</t>
  </si>
  <si>
    <t>Penetrační epoxidový nátěr pórovitých betonových podlah</t>
  </si>
  <si>
    <t>35426856</t>
  </si>
  <si>
    <t xml:space="preserve">13,0+13,8+1,0   "1PP</t>
  </si>
  <si>
    <t xml:space="preserve">(87,58+41,04)*0,1   "sokl</t>
  </si>
  <si>
    <t xml:space="preserve">188,8   "3NP 3.05</t>
  </si>
  <si>
    <t>669</t>
  </si>
  <si>
    <t>783937151</t>
  </si>
  <si>
    <t>Krycí jednonásobný epoxidový vodou ředitelný nátěr betonové podlahy</t>
  </si>
  <si>
    <t>-760186244</t>
  </si>
  <si>
    <t xml:space="preserve">3,96*0,1  "na sokly</t>
  </si>
  <si>
    <t>670</t>
  </si>
  <si>
    <t>783937161</t>
  </si>
  <si>
    <t>Krycí dvojnásobný epoxidový vodou ředitelný nátěr betonové podlahy</t>
  </si>
  <si>
    <t>1579534820</t>
  </si>
  <si>
    <t xml:space="preserve">16,5+9,29+11,29+5,2   "3NP</t>
  </si>
  <si>
    <t xml:space="preserve">129,86*0,1   "na sokly</t>
  </si>
  <si>
    <t>671</t>
  </si>
  <si>
    <t>783997151</t>
  </si>
  <si>
    <t>Příplatek k cenám krycího nátěru betonové podlahy za protiskluznou úpravu</t>
  </si>
  <si>
    <t>2053505915</t>
  </si>
  <si>
    <t>784</t>
  </si>
  <si>
    <t>Dokončovací práce - malby a tapety</t>
  </si>
  <si>
    <t>672</t>
  </si>
  <si>
    <t>784181101</t>
  </si>
  <si>
    <t>Základní akrylátová jednonásobná bezbarvá penetrace podkladu v místnostech v do 3,80 m</t>
  </si>
  <si>
    <t>-1834181936</t>
  </si>
  <si>
    <t xml:space="preserve">14,334   "strop</t>
  </si>
  <si>
    <t xml:space="preserve">1592,422   "omítka</t>
  </si>
  <si>
    <t xml:space="preserve">-1093,3   "imitace betonu</t>
  </si>
  <si>
    <t xml:space="preserve">50    "rezerva</t>
  </si>
  <si>
    <t>673</t>
  </si>
  <si>
    <t>7841811.R1</t>
  </si>
  <si>
    <t>Základní akrylátová jednonásobná pigmentovaná penetrace podkladu v místnostech v do 3,80 m - podlaha</t>
  </si>
  <si>
    <t>-1040661890</t>
  </si>
  <si>
    <t>schodiště</t>
  </si>
  <si>
    <t>4,53+16,02+10,74</t>
  </si>
  <si>
    <t xml:space="preserve">10   "rezerva</t>
  </si>
  <si>
    <t>674</t>
  </si>
  <si>
    <t>784181102</t>
  </si>
  <si>
    <t>Základní akrylátová jednonásobná pigmentovaná penetrace podkladu v místnostech v do 3,80 m</t>
  </si>
  <si>
    <t>1600778157</t>
  </si>
  <si>
    <t xml:space="preserve">(14,76+11,3)*2*3,4-(2,8*2,85+1,75*2,75)   "1.01</t>
  </si>
  <si>
    <t xml:space="preserve">(1,11+1,99+0,9*2+1,61)*2*3,4    "1.05</t>
  </si>
  <si>
    <t xml:space="preserve">(3,1+2,61+0,9)*2*3,4   "1.06</t>
  </si>
  <si>
    <t xml:space="preserve">(13,09+1,75+4,15)*2*3,4    "1.07</t>
  </si>
  <si>
    <t xml:space="preserve">(1,75+15,55*2)*3,0-3,31*2,8   "2.02</t>
  </si>
  <si>
    <t xml:space="preserve">(1,65+3,25+0,55)*2*3,0   "2.03</t>
  </si>
  <si>
    <t xml:space="preserve">(4,26+7,33)*2*3,0    "2.05</t>
  </si>
  <si>
    <t xml:space="preserve">(1,61+1,34+0,9)*2*4,0   "3.03</t>
  </si>
  <si>
    <t xml:space="preserve">(1,61+1,34+0,9)*2*4,0   "3.04</t>
  </si>
  <si>
    <t>3,7*1,55+1,8*1,0+3,7*0,3*2</t>
  </si>
  <si>
    <t>4,0*1,5+4,0*0,3*2+1,4*3,31</t>
  </si>
  <si>
    <t>2,3*1,51+2,3*0,3*2</t>
  </si>
  <si>
    <t>3,7*1,55+3,7*0,3*2</t>
  </si>
  <si>
    <t xml:space="preserve">80    "rezerva</t>
  </si>
  <si>
    <t>675</t>
  </si>
  <si>
    <t>784211101</t>
  </si>
  <si>
    <t>Dvojnásobné bílé malby ze směsí za mokra výborně oděruvzdorných v místnostech v do 3,80 m</t>
  </si>
  <si>
    <t>-939452123</t>
  </si>
  <si>
    <t xml:space="preserve">242,286  "sdk příčka</t>
  </si>
  <si>
    <t xml:space="preserve">312,867   "předsazená</t>
  </si>
  <si>
    <t xml:space="preserve">637,09   "podhled</t>
  </si>
  <si>
    <t>676</t>
  </si>
  <si>
    <t>7846616.R1</t>
  </si>
  <si>
    <t xml:space="preserve">Dekorační technika imitace betonu - na podlaze </t>
  </si>
  <si>
    <t>-1767250053</t>
  </si>
  <si>
    <t>677</t>
  </si>
  <si>
    <t>784661601</t>
  </si>
  <si>
    <t>Dekorační technika imitace betonu v místnostech v do 3,80 m</t>
  </si>
  <si>
    <t>-1546169766</t>
  </si>
  <si>
    <t>786</t>
  </si>
  <si>
    <t>Dokončovací práce - čalounické úpravy</t>
  </si>
  <si>
    <t>678</t>
  </si>
  <si>
    <t>7866810.R1</t>
  </si>
  <si>
    <t>Dmtž skládacích stěn jednodílných nebo dvoudílných přes 7 m2</t>
  </si>
  <si>
    <t>996609952</t>
  </si>
  <si>
    <t xml:space="preserve">4,6*3,0   "1.10</t>
  </si>
  <si>
    <t>Práce a dodávky M</t>
  </si>
  <si>
    <t>21-M</t>
  </si>
  <si>
    <t>Elektromontáže</t>
  </si>
  <si>
    <t>679</t>
  </si>
  <si>
    <t>218192653.R1</t>
  </si>
  <si>
    <t>Demontáž skříní kabelových zapuštěných do zdiva cihelného</t>
  </si>
  <si>
    <t>-80976602</t>
  </si>
  <si>
    <t>1NP - pozn. 22</t>
  </si>
  <si>
    <t>SO 701_01 - MaR</t>
  </si>
  <si>
    <t>D1 - Regulace pro zdroj tepla, ohřev TV, řízení vytápění a větrání -rozvaděč RA-KT</t>
  </si>
  <si>
    <t>12,13 - Přístroje pro měření teplot a tlaků</t>
  </si>
  <si>
    <t>04,05 - Přístroje pro řízení vytápění</t>
  </si>
  <si>
    <t>17, 14, 16 - Přístroje pro zabezpečení a řízení kotelny</t>
  </si>
  <si>
    <t xml:space="preserve">D2 - Kabely, nosné prvky, montáže pro kotelnu                                      -rozvaděč RA-KT</t>
  </si>
  <si>
    <t>D3 - Regulace VZT zař. č. 1,2 a 4, integrace dochlazování-rozvaděč RA-VZ1</t>
  </si>
  <si>
    <t>D4 - Přístroje pro VZT ZAŘ. Č.1-JEDNACÍ MÍSTNOST 1.NP</t>
  </si>
  <si>
    <t>D5 - Přístroje pro VZT ZAŘ. Č.2-VÝSTAVNÍ SÁL 2.NP</t>
  </si>
  <si>
    <t>D6 - Přístroje pro VZT ZAŘ. Č.4-STROJOVNA VZT</t>
  </si>
  <si>
    <t xml:space="preserve">D7 - Kabely, nosné prvky, montáže pro VZT1,2 a 4                         -rozvaděč RA-VZ1</t>
  </si>
  <si>
    <t>D8 - Regulace VZT zař. č. 3 rozvaděč RA-VZ2</t>
  </si>
  <si>
    <t>D9 - Přístroje pro VZT ZAŘ. Č.3-VÝSTAVNÍ SÁL 2.05</t>
  </si>
  <si>
    <t xml:space="preserve">D10 - Kabely, nosné prvky, montáže pro VZT3                                    -rozvaděč RA-VZ2</t>
  </si>
  <si>
    <t>D11 - Vizualizace</t>
  </si>
  <si>
    <t>D12 - Dálková správa objektu</t>
  </si>
  <si>
    <t>D13 - Doprava, Projekční práce</t>
  </si>
  <si>
    <t>D1</t>
  </si>
  <si>
    <t>Regulace pro zdroj tepla, ohřev TV, řízení vytápění a větrání -rozvaděč RA-KT</t>
  </si>
  <si>
    <t>CPU/1</t>
  </si>
  <si>
    <t xml:space="preserve">Řídíci procesní podstanice -procesorový modul s  integrovaným web serverem, 2xRJ45 Ethernet TCP/IP - komunikace Ethernet-MODBUS/TC, RS232/485, napájení 24VDC,  </t>
  </si>
  <si>
    <t>M36-88-4321/S</t>
  </si>
  <si>
    <t>osazení stanice</t>
  </si>
  <si>
    <t>AI/1,2</t>
  </si>
  <si>
    <t xml:space="preserve">I/O modul 8xAI, montáž na DIN lištu, napájení 24V DC po sběrnici, volně konfigurovatelná odp. čidla, </t>
  </si>
  <si>
    <t>M36-88-4321/S.1</t>
  </si>
  <si>
    <t>osazení modulu</t>
  </si>
  <si>
    <t>AI/3</t>
  </si>
  <si>
    <t xml:space="preserve">I/O modul 8xAI, , montáž na DIN lištu, napájení 24V DC po sběrnici, pro čidla s výstupem 0-10V, konfigurovatelné </t>
  </si>
  <si>
    <t>AO/1</t>
  </si>
  <si>
    <t xml:space="preserve">I/O modul 8xAO, montáž na DIN lištu napájení 24V DC po sběrnici,   pro řízení výstupem 0-10V </t>
  </si>
  <si>
    <t>DI/1,2</t>
  </si>
  <si>
    <t>I/O modul 16xDI, montáž na DIN lištu napájení 24V DC po sběrnici, vstup 24V DC</t>
  </si>
  <si>
    <t>DO/1</t>
  </si>
  <si>
    <t xml:space="preserve">I/O modul 8xDO, montáž na DIN lištu napájení 24V DC po sběrnici, vstup 24V DC  </t>
  </si>
  <si>
    <t>1.13</t>
  </si>
  <si>
    <t xml:space="preserve">modul zakončení sběrnice, montáž na DIN lištu napájení 24V DC po sběrnici, vstup 24V DC  </t>
  </si>
  <si>
    <t>LCD</t>
  </si>
  <si>
    <t xml:space="preserve">Terminál  7" pro ovládání a sledování DDC podstanice, Operátorský panel s barevnou dotykovou obrazovkou TOUCH SCREEN, napájení 24VDC, komunikace Ethernet-MODBUS/TCP vč adaptéru pro montáž do dveří rozvaděče</t>
  </si>
  <si>
    <t>M36-42-0091/S</t>
  </si>
  <si>
    <t>připojení a osazení ovládací jednotky</t>
  </si>
  <si>
    <t>OZW/1</t>
  </si>
  <si>
    <t>Komunikační přístroj s komunikací LPB pro vzdálenou servisní správu kotlů pro 4 přístroje LPB</t>
  </si>
  <si>
    <t>M36-88-4321/S.2</t>
  </si>
  <si>
    <t>osazení komunikačního přístroje</t>
  </si>
  <si>
    <t>SWITCH</t>
  </si>
  <si>
    <t>Průmyslový ETHERNET SWITCH min 4 RJ45 portů včetně zdroje</t>
  </si>
  <si>
    <t>M36-88-4321/S.3</t>
  </si>
  <si>
    <t>osazení switche</t>
  </si>
  <si>
    <t>FV1</t>
  </si>
  <si>
    <t>Přepěťová ochrana třetí stupeň 6A s VF Filtrem</t>
  </si>
  <si>
    <t>M36-88-4321/S.4</t>
  </si>
  <si>
    <t xml:space="preserve">osazení  ochrany</t>
  </si>
  <si>
    <t>ZDR/1</t>
  </si>
  <si>
    <t>zdroj napájení pohonů a ovládacích obvodů 24VDC/4A</t>
  </si>
  <si>
    <t>M36-88-4321/S.5</t>
  </si>
  <si>
    <t xml:space="preserve">osazení  zdroje</t>
  </si>
  <si>
    <t>ZDR/2</t>
  </si>
  <si>
    <t>zdroj napájení systému a periferií 24VDC/2.5A</t>
  </si>
  <si>
    <t>RA-KT</t>
  </si>
  <si>
    <t xml:space="preserve">NÁSTĚNNÝ ROZVADĚČ jednodveřový s jednou montážní deskou  min. rozměry š-v-h 800x1200x300 , hlavní vypínač 400V AC/20A jištění z elektro 400V/50Hz 16A, TN-C-S, 4x zásuvka  na DIN lištu,  jističe, pomocné kontakty, stykače, pomocné  relé, ovladače , signálk</t>
  </si>
  <si>
    <t>montáž náplně do rozvaděče (relé, svorky, jističe….)</t>
  </si>
  <si>
    <t>hod</t>
  </si>
  <si>
    <t>RA-KT.1</t>
  </si>
  <si>
    <t>vyzkoušení funkce - test 1:1</t>
  </si>
  <si>
    <t>CPU</t>
  </si>
  <si>
    <t xml:space="preserve">Naprogramování regulátoru  řízení a zabezpečení zdroje tepla, dle popisu v technické zprávě a požadavků uživatele, seřízení a oživení regulace</t>
  </si>
  <si>
    <t>dat.bod</t>
  </si>
  <si>
    <t>12,13</t>
  </si>
  <si>
    <t>Přístroje pro měření teplot a tlaků</t>
  </si>
  <si>
    <t>TI 12.09</t>
  </si>
  <si>
    <t xml:space="preserve">Snímač teploty prostoru-50/90 °C, výstup Pt1000/6180 </t>
  </si>
  <si>
    <t>M36/41-0025/S</t>
  </si>
  <si>
    <t>montáž snímače prostorové teploty</t>
  </si>
  <si>
    <t>TC 12.01-08</t>
  </si>
  <si>
    <t xml:space="preserve">Snímač teploty do potrubí -stonkové čidlo  teploty, rozsah                       -30/150°C, výstup Pt1000 + mosazná poniklovaná jímka1/2", 100mm, 10bar</t>
  </si>
  <si>
    <t>M36/41-0001/S</t>
  </si>
  <si>
    <t xml:space="preserve">montáž snímače  teploty topné vody</t>
  </si>
  <si>
    <t>PC 13.01</t>
  </si>
  <si>
    <t xml:space="preserve">Čidlo tlaku v kapalinách a plynech pro 6 bar , napájení 24V AC/DC, výstup 0-10V, závit vnější 1/2", IP 65 </t>
  </si>
  <si>
    <t>M36/41-0084/S</t>
  </si>
  <si>
    <t xml:space="preserve">montáž snímače  tlaku vody</t>
  </si>
  <si>
    <t>04,05</t>
  </si>
  <si>
    <t>Přístroje pro řízení vytápění</t>
  </si>
  <si>
    <t>Y 4.01</t>
  </si>
  <si>
    <t xml:space="preserve">Regulační ventil trojcestny DN15, PN16, Kvs -1.6m3/h  servopohon pro regulační ventil  pro napájení 24V AC/ a proporcionální řízení 0-10V  </t>
  </si>
  <si>
    <t>M36/43-0031/S</t>
  </si>
  <si>
    <t>montáže pro servopohony</t>
  </si>
  <si>
    <t>Y 4.02,03</t>
  </si>
  <si>
    <t xml:space="preserve">Regulační ventil trojcestny DN15, PN16, Kvs -2.5m3/h  servopohon pro regulační ventil  pro napájení 24V AC/ a proporcionální řízení 0-10V  </t>
  </si>
  <si>
    <t>Y 4.04</t>
  </si>
  <si>
    <t xml:space="preserve">Regulační ventil trojcestny DN20, PN16, Kvs -2.5m3/h  servopohon pro regulační ventil  pro napájení 24V AC/ a proporcionální řízení 0-10V  </t>
  </si>
  <si>
    <t>Y 5.01</t>
  </si>
  <si>
    <t xml:space="preserve">Zónový regulační ventil dvojcestný DN15, PN16, Kvs -1.6m3/h  servopohon pro regulační ventil  pro napájení 24V AC/ a proporcionální řízení 0-10V  </t>
  </si>
  <si>
    <t>17, 14, 16</t>
  </si>
  <si>
    <t>Přístroje pro zabezpečení a řízení kotelny</t>
  </si>
  <si>
    <t>QAH 17.01</t>
  </si>
  <si>
    <t>Dvoustupňový detektor zemního plynu s 2x přepínacím kontaktem, napájení 230V/50Hz, 2x výstupní relé</t>
  </si>
  <si>
    <t>M36/42-0209/S</t>
  </si>
  <si>
    <t>montáž detektoru plynu do prostoru</t>
  </si>
  <si>
    <t>QAH 14.01</t>
  </si>
  <si>
    <t>Dvoustupňový detektor s 2x přepínacím kontaktem, napájení 230V/50Hz, 2x výstupní relé, rozsah 0-200ppm</t>
  </si>
  <si>
    <t>LAH 14.02</t>
  </si>
  <si>
    <t>Snímač hladiny na DIN napájení 230V AC- zaplavení prostoru s ponornou sondou</t>
  </si>
  <si>
    <t>M36/41-0181/</t>
  </si>
  <si>
    <t>montáž snímače hladiny</t>
  </si>
  <si>
    <t>M36/41-0182/</t>
  </si>
  <si>
    <t>montáž elektrod ponorných</t>
  </si>
  <si>
    <t>TAH 14.03</t>
  </si>
  <si>
    <t xml:space="preserve">Bezpečnostní omezovací příložný termostat pro TV s rozpínacím kontaktem, rozsah do 60°C </t>
  </si>
  <si>
    <t>M36/41-0052/S</t>
  </si>
  <si>
    <t>montáž regulátoru teploty příložného s mikrospínačem</t>
  </si>
  <si>
    <t>HU 16.01</t>
  </si>
  <si>
    <t xml:space="preserve">Signalizace poruchy  - kresleno pro houkačku na 230VAC</t>
  </si>
  <si>
    <t>M36/43-0001/S</t>
  </si>
  <si>
    <t>montáž houkačky</t>
  </si>
  <si>
    <t>GSM 16.02</t>
  </si>
  <si>
    <t>GSM Modem vč napájecího adaptéru a zálohového modulu pro dálkové hlášení poruchy pomocí SMS. Minimálně 2x vstup</t>
  </si>
  <si>
    <t>M36/43-0001/S.1</t>
  </si>
  <si>
    <t>montáž modemu</t>
  </si>
  <si>
    <t>poznámka</t>
  </si>
  <si>
    <t xml:space="preserve">Komunikční karty OCI/1,2 pro řízení kaskády a komunikaci po LPB s OZW/1  jsou v dodávce ÚT -koordinováno</t>
  </si>
  <si>
    <t>D2</t>
  </si>
  <si>
    <t xml:space="preserve">Kabely, nosné prvky, montáže pro kotelnu                                      -rozvaděč RA-KT</t>
  </si>
  <si>
    <t>5.1</t>
  </si>
  <si>
    <t>Kabel komunikační, UTP kat.5e</t>
  </si>
  <si>
    <t>5.2</t>
  </si>
  <si>
    <t>Kabely komunikace BUS kotlů 2x2x0.8 mm2.</t>
  </si>
  <si>
    <t>5.3</t>
  </si>
  <si>
    <t>Vodič CY 6mm - pospojení</t>
  </si>
  <si>
    <t>5.4</t>
  </si>
  <si>
    <t>2x1 JYTY-O Kabel ovládací stíněný, PVC, 2kV</t>
  </si>
  <si>
    <t>5.5</t>
  </si>
  <si>
    <t>4x1 JYTY-O Kabel ovládací stíněný, PVC, 2kV</t>
  </si>
  <si>
    <t>5.6</t>
  </si>
  <si>
    <t>7x1 JYTY-O Kabel ovládací stíněný, PVC, 2kV</t>
  </si>
  <si>
    <t>5.7</t>
  </si>
  <si>
    <t xml:space="preserve">Kabel silový, PVC, 4kV  3x1.5 CYKY-J</t>
  </si>
  <si>
    <t>5.8</t>
  </si>
  <si>
    <t xml:space="preserve">Kabel silový, PVC, 4kV  4x1.5 CYKY-J</t>
  </si>
  <si>
    <t>5.9</t>
  </si>
  <si>
    <t>Montážní žlab 125/50 s víkem</t>
  </si>
  <si>
    <t>5.10</t>
  </si>
  <si>
    <t xml:space="preserve">Montážní žlab  62/50 s víkem</t>
  </si>
  <si>
    <t>5.11</t>
  </si>
  <si>
    <t>Montážní a instalační materiál, trubky, chráničky ..</t>
  </si>
  <si>
    <t>5.12</t>
  </si>
  <si>
    <t>Drobný montážní a spojovací materiál</t>
  </si>
  <si>
    <t>5.13</t>
  </si>
  <si>
    <t xml:space="preserve">Montážní práce MaR  (uložení kabelů, prozvonění, připojení na svorkovnice..)</t>
  </si>
  <si>
    <t>5.14</t>
  </si>
  <si>
    <t>Inženýrské a kompletační práce, doprava</t>
  </si>
  <si>
    <t>5.15</t>
  </si>
  <si>
    <t>komplexní zkoušky seřízení</t>
  </si>
  <si>
    <t>5.16</t>
  </si>
  <si>
    <t>revize</t>
  </si>
  <si>
    <t>D3</t>
  </si>
  <si>
    <t>Regulace VZT zař. č. 1,2 a 4, integrace dochlazování-rozvaděč RA-VZ1</t>
  </si>
  <si>
    <t>CPU/1 (IO/1)</t>
  </si>
  <si>
    <t xml:space="preserve">Řídíci procesní podstanice -procesorový modul s  integrovaným web serverem, 2xRJ45 Ethernet TCP/IP - komunikace Ethernet-MODBUS/TC, RS232/485, napájení 24VDC</t>
  </si>
  <si>
    <t>AI/1</t>
  </si>
  <si>
    <t>I/O modul 8xAI, montáž na DIN lištu, napájení 24V DC po sběrnici, volně konfigurovatelná odp. čidla</t>
  </si>
  <si>
    <t>AI/2</t>
  </si>
  <si>
    <t>DI/1,2,3</t>
  </si>
  <si>
    <t>PWM/1</t>
  </si>
  <si>
    <t>I/O modul 2 digitálních pulsních výstupů PWM pro připojení k DCC regulátoru</t>
  </si>
  <si>
    <t>RTU/1</t>
  </si>
  <si>
    <t xml:space="preserve">Karta pro integraci cizích systému MOD-BUS RTU  -seriové rozhraní RS232/RS485-konfigurovatelné</t>
  </si>
  <si>
    <t>6.17</t>
  </si>
  <si>
    <t xml:space="preserve">modul zakončení sběrnice, montáž na DIN lištu napájení 24V DC po sběrnici, vstup 24V DC </t>
  </si>
  <si>
    <t>FV1.1</t>
  </si>
  <si>
    <t>Přepěťová ochrana třetí stupeň 10A s VF Filtrem</t>
  </si>
  <si>
    <t>ZDR/1.1</t>
  </si>
  <si>
    <t>zdroj napájení pohonů a ovládacích obvodů 24VDC/6A</t>
  </si>
  <si>
    <t>ZDR/3</t>
  </si>
  <si>
    <t>zdroj napájení převodníku dochlazování 12VDC/250mA</t>
  </si>
  <si>
    <t>TR/1</t>
  </si>
  <si>
    <t>zdroj napájení komunikativních ovladačů TRAFO 203V/24VAC 10VA</t>
  </si>
  <si>
    <t>RA-VZ1</t>
  </si>
  <si>
    <t xml:space="preserve">NÁSTĚNNÝ ROZVADĚČ jednodveřový s jednou montážní deskou  min. rozměry š-v-h 1000x1200x300 , hlavní vypínač 400V AC/25A jištění z elektro 400V/50Hz 20A, TN-C-S, 3x zásuvka  na DIN lištu,  jističe, pomocné kontakty, stykače, pomocné  relé, ovladače , signál</t>
  </si>
  <si>
    <t>RA-VZ1.1</t>
  </si>
  <si>
    <t>CPU.1</t>
  </si>
  <si>
    <t xml:space="preserve">Naprogramování regulátoru  řízení  vzduchotechnik, dle popisu v technické zprávě a požadavků uživatele, seřízení a oživení regulace</t>
  </si>
  <si>
    <t>CPU-PCH/1</t>
  </si>
  <si>
    <t>Naprogramování datové integrace -pouze blokace souběhu vytápění a chlazení přes Modbus-TCP-IP autonomního systému dochlazování -tabulků parametrů Modbus musí poskytnout dodavatel VZT</t>
  </si>
  <si>
    <t>poznámka.1</t>
  </si>
  <si>
    <t>Převodník apro integraci dochlazování (pol. PCH/1 je v dodávce VZT koordinováno s projektantem VZT</t>
  </si>
  <si>
    <t>D4</t>
  </si>
  <si>
    <t>Přístroje pro VZT ZAŘ. Č.1-JEDNACÍ MÍSTNOST 1.NP</t>
  </si>
  <si>
    <t>UI /110</t>
  </si>
  <si>
    <t xml:space="preserve">Komunikativní ovladač pro dálkové řízení vytápění, podsvícený dotykový displej, měření teploty, posun teploty, časové programy, zadávání režimů, snímač CO2  komunikace mod-bus RS485, napájení 24VAC</t>
  </si>
  <si>
    <t>TC 10.01,02,03</t>
  </si>
  <si>
    <t xml:space="preserve">Snímač teploty do VZT potrubí -pas. snímač PT1000, rozsah  -30 až +80°C </t>
  </si>
  <si>
    <t>M36/41-0001/S.1</t>
  </si>
  <si>
    <t xml:space="preserve">montáž snímače  teploty</t>
  </si>
  <si>
    <t>TC 10.04</t>
  </si>
  <si>
    <t xml:space="preserve">Kabelové čidlo teploty rozsah -35/105 °C, výstup Pt 1000, průměr 6mm x 50mm, + kabel 1.5mm, ocelové pouzdro IP54 </t>
  </si>
  <si>
    <t>Y 10.05</t>
  </si>
  <si>
    <t>Klapkový servopohon napájení 24V AC, ovládání spojité 0-10V kroutící moment 10Nm</t>
  </si>
  <si>
    <t>M36/43-0031/S.1</t>
  </si>
  <si>
    <t>montáž pro servopohon</t>
  </si>
  <si>
    <t>Y 10.06</t>
  </si>
  <si>
    <t xml:space="preserve">Regulační ventil trojcestny DN15, PN16, Kvs -1m3/h  servopohon pro regulační ventil  pro napájení 24V AC/ a proporcionální řízení 0-10V  </t>
  </si>
  <si>
    <t>TAL 10.08</t>
  </si>
  <si>
    <t>Mrazový termostat s kapilárou činnou po celé délce s aut. resetem, -5/15 °C, včetně úchytů, kapilára 6m</t>
  </si>
  <si>
    <t>M36/41-0050/S</t>
  </si>
  <si>
    <t>montáž regulátoru kapilárového</t>
  </si>
  <si>
    <t>M36/41-0043/S</t>
  </si>
  <si>
    <t xml:space="preserve">montáž  kapiláry 6m</t>
  </si>
  <si>
    <t>PdAH 10.09,10</t>
  </si>
  <si>
    <t>Diferenční manostat tlaku rozsah 50-500Pa</t>
  </si>
  <si>
    <t>M36/02-0355/S</t>
  </si>
  <si>
    <t>montáž konzol pro odběr tlaku</t>
  </si>
  <si>
    <t>M36/41-0111/S</t>
  </si>
  <si>
    <t>montáž diferenčního regulátoru s mikrospínače,</t>
  </si>
  <si>
    <t>Y 10.12a,b</t>
  </si>
  <si>
    <t>Klapkový servopohon napájení 230VAC, ovládání ON/OFF zpětný chod pružinou, kroutící moment min 5Nm, pracovní úhel 0-90 o pro hřídel 8…16mm</t>
  </si>
  <si>
    <t>M36/43-0021/S</t>
  </si>
  <si>
    <t>montáž elektrického servopohonu pákového</t>
  </si>
  <si>
    <t>Rozhraní pro řízení přímého chlazení VZT vč. čidel, expansního ventilu a jejich kabeláže (pol. CH 10.07) je komplet v dodávce VZT -koordinováno s projektantem VZT</t>
  </si>
  <si>
    <t>Poznámka:.1</t>
  </si>
  <si>
    <t xml:space="preserve">Regulátor dif. tlaku vzduchu s převodníkem pro regulaci/množství průtoku na ventilátoru  do 1000 Pa -výstup 0-10V  položky PdC 1.01,02 ... v dodávce VZT- koordinováno s projektantem VZT</t>
  </si>
  <si>
    <t>Poznámka:.2</t>
  </si>
  <si>
    <t>Servisní vypínače 400V/10A pol. QM11,12 jsou v dodávce VZT-koordinováno</t>
  </si>
  <si>
    <t>D5</t>
  </si>
  <si>
    <t>Přístroje pro VZT ZAŘ. Č.2-VÝSTAVNÍ SÁL 2.NP</t>
  </si>
  <si>
    <t>UI /208</t>
  </si>
  <si>
    <t>Komunikativní ovladač pro dálkové řízení vytápění, podsvícený dotykový displej, měření teploty, posun teploty, časové programy, zadávání režimů, snímáč CO2 a relativní vlhkosti komunikace mod-bus RS485, napájení 24VAC</t>
  </si>
  <si>
    <t>TC,HC 20.00</t>
  </si>
  <si>
    <t>Kombinovaný snímač venkovní teploty a relativní vlhkosti , napájení 24VAC, výstup 2x 0-10V, rozsahy -35až +75°C, 0-100% rH, IP65</t>
  </si>
  <si>
    <t>M36/41-0001/S.2</t>
  </si>
  <si>
    <t xml:space="preserve">montáž snímače  teploty a vlhkosti</t>
  </si>
  <si>
    <t>TC,HC 20.01,02</t>
  </si>
  <si>
    <t xml:space="preserve">Kombinovaný kanálový snímač  teploty a relativní vlhkosti , napájení 24VAC, výstup 2x 0-10V, rozsahy 0 až +50°C, 0-100% rH</t>
  </si>
  <si>
    <t xml:space="preserve">TC  20.03</t>
  </si>
  <si>
    <t>TC 20.04</t>
  </si>
  <si>
    <t>TC 20.05,06</t>
  </si>
  <si>
    <t>PI 20.07</t>
  </si>
  <si>
    <t>Y 20.09a,b,c</t>
  </si>
  <si>
    <t>Klapkový servopohon napájení 24VAC, ovládání spojité 0-10V kroutící moment 10Nm, hav. uzavření pružinou</t>
  </si>
  <si>
    <t>Y 20.10</t>
  </si>
  <si>
    <t>Y 20.11</t>
  </si>
  <si>
    <t xml:space="preserve">Regulační ventil trojcestny DN32, PN16, Kvs -16m3/h  servopohon pro regulační ventil  pro napájení 24V AC/ a proporcionální řízení 0-10V  </t>
  </si>
  <si>
    <t>TAL 20.12</t>
  </si>
  <si>
    <t>PdAH 20.13,14</t>
  </si>
  <si>
    <t>QAL 20.15</t>
  </si>
  <si>
    <t xml:space="preserve">Snímač minimálního průtoku ve VZT potrubí, rozsah  0.1-30m/s, napájení 24VDC</t>
  </si>
  <si>
    <t>M36/41-0001/S.3</t>
  </si>
  <si>
    <t>montáž snímače do potrubí</t>
  </si>
  <si>
    <t>HAH 20.16</t>
  </si>
  <si>
    <t xml:space="preserve">Snímač maximální vlhkosti do VZT potrubí, rozsah 15…95 %  </t>
  </si>
  <si>
    <t>PAL 20.17</t>
  </si>
  <si>
    <t xml:space="preserve">Manostat tlaku vlnovcový  rozsah (63 až 630)kPa pro přip. k manom. zkuš kohoutu M20x1.5, např. ZPA Typ 61214</t>
  </si>
  <si>
    <t>M36/41-0052/S.1</t>
  </si>
  <si>
    <t>montáž omezovače tlaku</t>
  </si>
  <si>
    <t>Poznámka:.3</t>
  </si>
  <si>
    <t xml:space="preserve">Frekvenční měnič rotačního rekuperátoru je vč propojení na pohon (pol. FM 20.08)  komplet v dodávce VZT -koordinováno s projektantem VZT</t>
  </si>
  <si>
    <t>Poznámka:.4</t>
  </si>
  <si>
    <t xml:space="preserve">Regulátor dif. tlaku vzduchu s převodníkem pro regulaci/množství průtoku na ventilátoru  do 1000 Pa -výstup 0-10V  položky PdC 2.01,02 ... v dodávce VZT-koordinováno s projektantem VZT</t>
  </si>
  <si>
    <t>Poznámka:.5</t>
  </si>
  <si>
    <t>Servisní vypínače 400V/10A pol. QM21,22 jsou v dodávce VZT-koordinováno</t>
  </si>
  <si>
    <t>D6</t>
  </si>
  <si>
    <t>Přístroje pro VZT ZAŘ. Č.4-STROJOVNA VZT</t>
  </si>
  <si>
    <t>TC 40.01</t>
  </si>
  <si>
    <t xml:space="preserve">Snímač prostorové teploty napájení 24VAC, výstup  0-10V, rozsahy 0 až +50°C, IP65</t>
  </si>
  <si>
    <t>Y 40.01,02</t>
  </si>
  <si>
    <t>Klapkový servopohon napájení 230VAC, ovládání ON/OFF zpětný chod pružinou, kroutící moment min 4Nm, pracovní úhel 0-90 o pro hřídel 8…16mm</t>
  </si>
  <si>
    <t>D7</t>
  </si>
  <si>
    <t xml:space="preserve">Kabely, nosné prvky, montáže pro VZT1,2 a 4                         -rozvaděč RA-VZ1</t>
  </si>
  <si>
    <t>10.1</t>
  </si>
  <si>
    <t>10.2</t>
  </si>
  <si>
    <t xml:space="preserve">Kabely komunikace integrace dochlazování a univerzálních komunikativních  ovladačů 2x2x0.8 mm2.</t>
  </si>
  <si>
    <t>10.3</t>
  </si>
  <si>
    <t>10.4</t>
  </si>
  <si>
    <t>10.5</t>
  </si>
  <si>
    <t>10.6</t>
  </si>
  <si>
    <t>10.7</t>
  </si>
  <si>
    <t xml:space="preserve">Kabel silový, PVC, 4kV  2x1.5 CYKY-O</t>
  </si>
  <si>
    <t>10.8</t>
  </si>
  <si>
    <t>10.9</t>
  </si>
  <si>
    <t>10.10</t>
  </si>
  <si>
    <t>10.11</t>
  </si>
  <si>
    <t>10.12</t>
  </si>
  <si>
    <t>10.13</t>
  </si>
  <si>
    <t>Protipožární ucpávka s požární odolností 45min vč. montáže</t>
  </si>
  <si>
    <t>10.14</t>
  </si>
  <si>
    <t>10.15</t>
  </si>
  <si>
    <t>10.16</t>
  </si>
  <si>
    <t>10.17</t>
  </si>
  <si>
    <t>D8</t>
  </si>
  <si>
    <t>Regulace VZT zař. č. 3 rozvaděč RA-VZ2</t>
  </si>
  <si>
    <t>RA-VZ2</t>
  </si>
  <si>
    <t xml:space="preserve">NÁSTĚNNÝ ROZVADĚČ jednodveřový s jednou montážní deskou  min. rozměry š-v-h 800x1000x300 , hlavní vypínač 400V AC/20A jištění z elektro 400V/50Hz 16A, TN-C-S, 2x zásuvka  na DIN lištu,  jističe, pomocné kontakty, stykače, pomocné  relé, ovladače , signálk</t>
  </si>
  <si>
    <t>RA-VZ2.1</t>
  </si>
  <si>
    <t>D9</t>
  </si>
  <si>
    <t>Přístroje pro VZT ZAŘ. Č.3-VÝSTAVNÍ SÁL 2.05</t>
  </si>
  <si>
    <t>UI /205</t>
  </si>
  <si>
    <t>TC 30.01,02,03</t>
  </si>
  <si>
    <t>TC 30.04</t>
  </si>
  <si>
    <t>Y 30.05</t>
  </si>
  <si>
    <t>Y 30.06</t>
  </si>
  <si>
    <t>TAL 30.08</t>
  </si>
  <si>
    <t>PdAH 30.09,10</t>
  </si>
  <si>
    <t>Y 30.12a,b</t>
  </si>
  <si>
    <t>QAH 30.13</t>
  </si>
  <si>
    <t>Detektor kouře do VZT potrubí s 1x přepínacím kontaktem, napájení 24V/50Hz, 1x výstupní relé</t>
  </si>
  <si>
    <t>M36/42-0209/S.1</t>
  </si>
  <si>
    <t>montáž detektoru kouře do potrubí</t>
  </si>
  <si>
    <t>Poznámka:.6</t>
  </si>
  <si>
    <t>Rozhraní pro řízení přímého chlazení VZT vč. čidel, expansního ventilu a jejich kabeláže (pol. CH 30.07) je komplet v dodávce VZT -koordinováno s projektantem VZT</t>
  </si>
  <si>
    <t>Poznámka:.7</t>
  </si>
  <si>
    <t xml:space="preserve">Regulátor dif. tlaku vzduchu s převodníkem pro regulaci/množství průtoku na ventilátoru  do 1000 Pa -výstup 0-10V  položky PdC 3.01,02 ... v dodávce VZT-oordinováno s projektantem VZT</t>
  </si>
  <si>
    <t>Poznámka:.8</t>
  </si>
  <si>
    <t>Servisní vypínače 400V/10A pol. QM31,32 jsou v dodávce VZT-koordinováno</t>
  </si>
  <si>
    <t>D10</t>
  </si>
  <si>
    <t xml:space="preserve">Kabely, nosné prvky, montáže pro VZT3                                    -rozvaděč RA-VZ2</t>
  </si>
  <si>
    <t>13.1</t>
  </si>
  <si>
    <t>13.2</t>
  </si>
  <si>
    <t xml:space="preserve">Kabely komunikace univerzálních komunikativních  ovladačů 2x2x0.8 mm2.</t>
  </si>
  <si>
    <t>13.3</t>
  </si>
  <si>
    <t>13.4</t>
  </si>
  <si>
    <t>13.5</t>
  </si>
  <si>
    <t>13.6</t>
  </si>
  <si>
    <t>13.7</t>
  </si>
  <si>
    <t>13.8</t>
  </si>
  <si>
    <t>13.9</t>
  </si>
  <si>
    <t>13.10</t>
  </si>
  <si>
    <t>13.11</t>
  </si>
  <si>
    <t>13.12</t>
  </si>
  <si>
    <t>13.13</t>
  </si>
  <si>
    <t>13.14</t>
  </si>
  <si>
    <t>13.15</t>
  </si>
  <si>
    <t>13.16</t>
  </si>
  <si>
    <t>13.17</t>
  </si>
  <si>
    <t>D11</t>
  </si>
  <si>
    <t>Vizualizace</t>
  </si>
  <si>
    <t>14.1</t>
  </si>
  <si>
    <t>Nakonfigurování centrálního webserveru pro vytápění, větrání a dochlazování -Tvorba vizualizace do WEB serveru a dotykového LCD displeje (vizualizační software není požadováno)</t>
  </si>
  <si>
    <t>14.2</t>
  </si>
  <si>
    <t>komplexní zkoušky seřízení, zaškolení obsluhy</t>
  </si>
  <si>
    <t>D12</t>
  </si>
  <si>
    <t>Dálková správa objektu</t>
  </si>
  <si>
    <t>15.1</t>
  </si>
  <si>
    <t>Vybudování internetového přípojení kotelny vč modemu, kabeláže, firewalu</t>
  </si>
  <si>
    <t>15.2</t>
  </si>
  <si>
    <t>Měsíční pronájem internet. Připojení pro zprovoznění</t>
  </si>
  <si>
    <t>D13</t>
  </si>
  <si>
    <t>Doprava, Projekční práce</t>
  </si>
  <si>
    <t>16.1</t>
  </si>
  <si>
    <t>Doprava rozvaděčů na stavbu, koordinace</t>
  </si>
  <si>
    <t>16.2</t>
  </si>
  <si>
    <t>Vypracování dílenské dokumentace dle dodavatele</t>
  </si>
  <si>
    <t>16.3</t>
  </si>
  <si>
    <t>Vypracování dokumentace skutečného stavu</t>
  </si>
  <si>
    <t>SO 701_02 - Vytápění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</si>
  <si>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</si>
  <si>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</si>
  <si>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</si>
  <si>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</si>
  <si>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</si>
  <si>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001 -  POZNÁMKY-pro všechny položky</t>
  </si>
  <si>
    <t>OST - Ostatní</t>
  </si>
  <si>
    <t>713411151</t>
  </si>
  <si>
    <t>Izolace tepelné potrubí - potrubí Cu, volně vedené, v podhledech, technická místnost, v podlahách, ve stěnách, dod+mtz, komplet</t>
  </si>
  <si>
    <t>879820678</t>
  </si>
  <si>
    <t>Poznámka k položce:_x000d_
Všechno potrubí v technické místnosti, potrubí v nadzemních podlažích vedená v podhledech bude izolováno návlekovou izolací - tl. 20mm pro potrubí DN15,20, tl.30mm pro potrubí DN25,32,40, tl.50mm pro potrubí DN50,65, tl. 70mm pro potrubí DN80 a DN100. Izolace potrubí bude použita taková, která má součinitel tepelné vodivosti λ 0,040W/m.K a lepší, budou použity trubice trubkové izolace nebo desky izolace z pěnového polyetylenu._x000d_
Všechno potrubí (mimo podlahového vytápění) v podlahách a ve stěnách, všechno po-trubí při průchodu stěnami a stropy bude izolováno návlekovou izolací - tl. 20mm pro potrubí DN15,20, tl.30mm pro potrubí DN25,32,40. Izolace potrubí bude použita taková, která má součinitel tepelné vodivosti λ 0,040W/m.K a lepší, budou použity trubice dutého profilu z pě-nového polyetylenu laminované povrchovou ochrannou polyetylenovou tkaninou (pro osaze-ní do podlah, pro zalití do betonu a do stěn musí být izolace opatřena ochrannou vrstvou).</t>
  </si>
  <si>
    <t>713411154</t>
  </si>
  <si>
    <t>Izolace tepelné potrubí - potrubí Cu v 1.PP, izolační vata, dod+mtz, komplet</t>
  </si>
  <si>
    <t>-914599915</t>
  </si>
  <si>
    <t>Poznámka k položce:_x000d_
Všechno potrubí v 1.PP v nevytápěných prostorech bude izolováno návlekovou izolací - tl. 20mm pro potrubí DN15,20, tl.30mm pro potrubí DN25,32, tl.40mm pro potrubí DN40. Izolace potrubí bude použita taková, která má součinitel tepelné vodivosti λ 0,040W/m.K a lepší, budou použity trubice trubkové izolace z kamenné vlny kašírovaných hliníkovou fólií.</t>
  </si>
  <si>
    <t>713411155</t>
  </si>
  <si>
    <t>Izolace tepelné - anuloid, rozdělovač a sběrač v technické místnosti, dod+mtz, komplet</t>
  </si>
  <si>
    <t>1670982949</t>
  </si>
  <si>
    <t>Poznámka k položce:_x000d_
Anuloid a rozdělovač a sběrač bude izolováno návlekovou izolací - tl. 80mm. Izolace potrubí bude použita taková, která má součinitel tepelné vodivosti λ 0,040W/m.K a lepší, budou použity trubice trubkové izolace z kamenné vlny kašírovaných hliníkovou fólií.</t>
  </si>
  <si>
    <t>713411156</t>
  </si>
  <si>
    <t>Izolace tepelné potrubí podlahového vytápění, dod+mtz, komplet</t>
  </si>
  <si>
    <t>-1692668154</t>
  </si>
  <si>
    <t>Poznámka k položce:_x000d_
Potrubí PEXc podlahového vytápění (vedená v podlaze) nebudou mimo označených úseků izolována, označené úseky a potrubí přípojek smyček, vedená pod vestavěnými skří-němi a kuchyňskými linkami budou izolována izolována návlekovou izolací tl.6mm. Návleko-vá izolace potrubí bude použita taková, která má součinitel tepelné vodivosti λ 0,040 W/m.K a lepší, budou použity trubice dutého profilu z pěnového polyetylenu laminované povrchovou ochrannou polyetylenovou tkaninou (pro osazení do podlah, pro zalití do betonu a do stěn musí být izolace opatřena ochrannou vrstvou).</t>
  </si>
  <si>
    <t>731</t>
  </si>
  <si>
    <t>Ústřední vytápění - kotelny</t>
  </si>
  <si>
    <t>731249211</t>
  </si>
  <si>
    <t>Montáž rychlovyhřívacích agregátů na plynná paliva</t>
  </si>
  <si>
    <t>-86971660</t>
  </si>
  <si>
    <t>Kotel plynový, výkon 49,9kW</t>
  </si>
  <si>
    <t>1278609591</t>
  </si>
  <si>
    <t>Poznámka k položce:_x000d_
Kotel plynový kondenzační, referenční výrobek Immergas Victrix PRO 55 2 ErP, výkon 49,9 kW, zemní plyn, s přípravou pro dělené odkouření, s přípravou pro napojení nadřazené regulace (před objednáním nutno toto odsouhlasit a doplnit s dodavatelem regulace, kotel doplnit komunikační deskou dle potřeb MaR-nutno konzultovat)</t>
  </si>
  <si>
    <t>Odkouření pro kotle- společná kaskáda + společná komínová vložka pr.200mm, vč.tepelné izolace tl.30mm mimo stáv.komín, komplet systém komín (plastová ev. nerez vložka, nad střechou obal nerez plášť), vč.napojení kotlů, prostupu střechou,vše vč. MTZ</t>
  </si>
  <si>
    <t>1272124106</t>
  </si>
  <si>
    <t>Poznámka k položce:_x000d_
Spaliny jsou odváděny od každého kotle samostatným kouřovodem do společného kouřovodu a společným komínem pr. 200mm do venkovního prostoru nad střechu. Komín je veden vnitřkem objektu vyvložkováním stávajícího průduchu. Stávající komínové těleso je pod střechou ukončeno, komínová vložka je vedena střechou nad střechu. V podstřešním prostoru nad stávajícím zděným průduchem a v nadstřešním prostoru bude komínová vložka opatřena tepelnou izolací tl.30mm a povrchovou úpravou nerez plech. Kouřovody vč. ukončení, napojení na kotel, vč. systémových prvků, prostupů střechou, upevnění atd. bude komplexní systém.Kouřovody a komín budou pro kondenzační provoz._x000d_
Dimenze přívodů vzduchu, kouřovodů a komína musí být přizpůsobeny vybranému typu kotle a výrobcem kotlů odsouhlaseny.Odkouření bude splňovat požadavky ČSN 734201. Před uvedením do provozu je nutno vyžádat si povolení kominického podniku.</t>
  </si>
  <si>
    <t>Napojení kotle na kanalizaci - odvod kondenzátu do neutralizačního boxu (napojení na kotel, vč. hadic a potrubí)-dod.+mtz</t>
  </si>
  <si>
    <t>-346882506</t>
  </si>
  <si>
    <t>Neutralizační box pro dva kond.kotle 49,9kW (celkem 100kW), vč. náplně, vč.napojení na kanalizaci (vč.hadice a fitinek) vč. MTZ</t>
  </si>
  <si>
    <t>-2003283753</t>
  </si>
  <si>
    <t>Přívod vzduchu do kotlů - potrubí plast. POZOR-materiál nutno odsouhlasit před objednáním podle aktuální požární zprávy a skutečného provedení umístění potrubí - dod.+mtz</t>
  </si>
  <si>
    <t>-168428333</t>
  </si>
  <si>
    <t>Poznámka k položce:_x000d_
Pro přívod vzduchu pro spalování slouží pro každý kotel samostatné potrubí z venkovního prostoru, které přivádí vzduch do kotlů. Potrubí plast, pr. 120mm. Z venkovní strany s mřížkou._x000d_
Dimenze přívodů vzduchu musí být přizpůsobeny vybranému ty-pu kotle a výrobcem kotlů odsouhlaseny. Potrubí vč. napojení na kotel.</t>
  </si>
  <si>
    <t>Přívod vzduchu pro větrání-potrubí z pozink.plechu, 150x150mm, zvenčí s neuzavíratelnou mřížkou připevněnou na stěnu, potrubí vedeno obvodovou stěnou a svědeno nad podlahu, dl.potrubí cca 3,3m. Vč.upevnění</t>
  </si>
  <si>
    <t>-1920332579</t>
  </si>
  <si>
    <t>Odvod vzduchu pro větrání- neuzavíratelná mřížka připevněná na stěnu, 150x250mm, do stávajícího sopouchu. Vč.upevnění mřížky, vč. vyčištění stávajícího průduchu, vč. vyčištění a vyspravení stávajícího sopouchu, vč. materiálu</t>
  </si>
  <si>
    <t>-712495661</t>
  </si>
  <si>
    <t>732</t>
  </si>
  <si>
    <t>Ústřední vytápění - strojovny</t>
  </si>
  <si>
    <t>732111132.3</t>
  </si>
  <si>
    <t>Tělesa rozdělovačů a sběračů DN 100 z trub měděných</t>
  </si>
  <si>
    <t>485433888</t>
  </si>
  <si>
    <t>732111312.1</t>
  </si>
  <si>
    <t>Trubková hrdla rozdělovačů a sběračů bez přírub DN 20</t>
  </si>
  <si>
    <t>1692916831</t>
  </si>
  <si>
    <t>732111314.1</t>
  </si>
  <si>
    <t>Trubková hrdla rozdělovačů a sběračů bez přírub DN 25</t>
  </si>
  <si>
    <t>-628990657</t>
  </si>
  <si>
    <t>732111315.1</t>
  </si>
  <si>
    <t>Trubková hrdla rozdělovačů a sběračů bez přírub DN 32</t>
  </si>
  <si>
    <t>2006242157</t>
  </si>
  <si>
    <t>732111316.1</t>
  </si>
  <si>
    <t>Trubková hrdla rozdělovačů a sběračů bez přírub DN 40</t>
  </si>
  <si>
    <t>-781474672</t>
  </si>
  <si>
    <t>732111322.1</t>
  </si>
  <si>
    <t>Trubková hrdla rozdělovačů a sběračů bez přírub DN 65</t>
  </si>
  <si>
    <t>1090133402</t>
  </si>
  <si>
    <t>732199101</t>
  </si>
  <si>
    <t>Orientační, popisné, směrové štítky (popisné 33x, směry toku 38x)</t>
  </si>
  <si>
    <t>-203420404</t>
  </si>
  <si>
    <t>732331630</t>
  </si>
  <si>
    <t>Expanzní nádoba tlaková, uzavřená, s membránou, objem 200 l, PN6, hrdlo DN25, průměr 634mm, vč. mtz</t>
  </si>
  <si>
    <t>833280398</t>
  </si>
  <si>
    <t>732429111</t>
  </si>
  <si>
    <t>Montáž čerpadla oběhového DN 25 do potrubí</t>
  </si>
  <si>
    <t>1931219049</t>
  </si>
  <si>
    <t>9.1</t>
  </si>
  <si>
    <t xml:space="preserve">Oběhové čerpadlo pro vytápění, DN25, s elektronickou regulací otáček, vč. tepelné izolace, PN10, 230 V, vč. možnosti pro napojení do nadřazené regulace </t>
  </si>
  <si>
    <t>-274800922</t>
  </si>
  <si>
    <t>9.2</t>
  </si>
  <si>
    <t xml:space="preserve">Oběhové čerpadlo pro vytápění vzd.jednotek, DN25, s elektronickou regulací otáček, vč. tepelné izolace, PN10, 230V,vč. možnosti pro napojení do nadřazené regulace </t>
  </si>
  <si>
    <t>-362350763</t>
  </si>
  <si>
    <t>Hydraulický vyrovnávač dynamických tlaků, vč. odvzdušnění, vypouštění, izolace, pro průtok 6000 kg/h, tělo DN150, hrdla DN65, vč. upevnění</t>
  </si>
  <si>
    <t>-124150303</t>
  </si>
  <si>
    <t>Doplňovací zařízení vč. mtz</t>
  </si>
  <si>
    <t>970554906</t>
  </si>
  <si>
    <t xml:space="preserve">Poznámka k položce:_x000d_
Doplňovací zařízení (elektroventil, tlakové čidlo, kulový kohout, řídící skříň-ka s ovládacím panelem), 230V, 10W, s výstupem poruch (napojení na nadřazený systém), PN10, DN15, kv 1,4m3/h... referenční výrobek  Reflex Fillcontrol Plus</t>
  </si>
  <si>
    <t>Změkčovací zařízení vč.mtz</t>
  </si>
  <si>
    <t>-1784384746</t>
  </si>
  <si>
    <t>Poznámka k položce:_x000d_
Změkčovací zařízení DN15 pro změkčení doplňovací vody na požadovanou hodnotu, PN8, vč. sady na měření tvrdosti vody, vč.uzávěrů, kapacita 6000 l x odH, ½“, kvs 0,4, vč. uzavíracího kulového koutu s kontrolním ventilem, omezovačem průtoku a šroubením, vč. směšovacího zařízení pro zajištění požadované tvrdosti vody na výstupu (G1/4“) + externí tlakové čidlo... refe-renční výrobek Reflex Fillsoft + FS Softmix + externí tlakové čidlo Reflex</t>
  </si>
  <si>
    <t>Oddělovací člen na doplňování, vč. mtz</t>
  </si>
  <si>
    <t>1491198769</t>
  </si>
  <si>
    <t>Poznámka k položce:_x000d_
Oddělovací člen pro napojení doplňovací vody (kulový kohout, filtr, kontakt-ní vodoměr, oddělovací ventil), PN10, DN15, 0,8m3/h, referenční výrobek Reflex Fillset</t>
  </si>
  <si>
    <t>18.1</t>
  </si>
  <si>
    <t>Filtr závitový magnetický pro topnou vodu 95oC, PN6, průtok 4,8m3/h, s možností aplikovat chemii pro úpravu topné vody přímo do filtru, vč. upevnění</t>
  </si>
  <si>
    <t>-1582467049</t>
  </si>
  <si>
    <t>18.2</t>
  </si>
  <si>
    <t>Sada na měření tvrdosti vody</t>
  </si>
  <si>
    <t>-2081927859</t>
  </si>
  <si>
    <t>732429119</t>
  </si>
  <si>
    <t>Uvedení zařízení do chodu (kotle, regulace, havarijní stavy, doplňování, otopný systém, měřiče tepla)</t>
  </si>
  <si>
    <t>-2080569447</t>
  </si>
  <si>
    <t>733</t>
  </si>
  <si>
    <t>Ústřední vytápění - potrubí</t>
  </si>
  <si>
    <t>733110811</t>
  </si>
  <si>
    <t>Stavební výpomoce- prostupy pro potrubí, drážky, výklenky, potřebné konstrukce z ocelových profilů pro upevnění potrubí, vč.zaplentování drážek po osazení potrubí, vč.potřebného materiálu atd. - celkem</t>
  </si>
  <si>
    <t>713032825</t>
  </si>
  <si>
    <t>733110812</t>
  </si>
  <si>
    <t>Uložení, upevnění potrubí topné vody, objímky z pryžovou vložkou</t>
  </si>
  <si>
    <t>392177673</t>
  </si>
  <si>
    <t>733110814</t>
  </si>
  <si>
    <t>Protipožární utěsnění prostupů potrubí mezi požárními úseky, vč. atestů a certifikátů</t>
  </si>
  <si>
    <t>1042245162</t>
  </si>
  <si>
    <t>733223203</t>
  </si>
  <si>
    <t>Potrubí měděné tvrdé spojované tvrdým pájením D 18x1 mm</t>
  </si>
  <si>
    <t>-1840864018</t>
  </si>
  <si>
    <t>733223204</t>
  </si>
  <si>
    <t>Potrubí měděné tvrdé spojované tvrdým pájením D 22x1 mm</t>
  </si>
  <si>
    <t>-1596404899</t>
  </si>
  <si>
    <t>733223205</t>
  </si>
  <si>
    <t>Potrubí měděné tvrdé spojované tvrdým pájením D 28x1,5 mm</t>
  </si>
  <si>
    <t>-1150966000</t>
  </si>
  <si>
    <t>733223206</t>
  </si>
  <si>
    <t>Potrubí měděné tvrdé spojované tvrdým pájením D 35x1,5 mm</t>
  </si>
  <si>
    <t>-592256642</t>
  </si>
  <si>
    <t>733223207</t>
  </si>
  <si>
    <t>Potrubí měděné tvrdé spojované tvrdým pájením D 42x1,5 mm</t>
  </si>
  <si>
    <t>-230338462</t>
  </si>
  <si>
    <t>733223208</t>
  </si>
  <si>
    <t>Potrubí měděné tvrdé spojované tvrdým pájením D 54x2 mm</t>
  </si>
  <si>
    <t>2146510247</t>
  </si>
  <si>
    <t>733223210</t>
  </si>
  <si>
    <t>Potrubí měděné tvrdé spojované tvrdým pájením D 76,1x2 mm</t>
  </si>
  <si>
    <t>-2124772507</t>
  </si>
  <si>
    <t>733224223</t>
  </si>
  <si>
    <t>Příplatek k potrubí měděnému za zhotovení přípojky z trubek měděných D 18x1 mm</t>
  </si>
  <si>
    <t>55563191</t>
  </si>
  <si>
    <t>733224225</t>
  </si>
  <si>
    <t>Příplatek k potrubí měděnému za zhotovení přípojky z trubek měděných D 28x1,5 mm</t>
  </si>
  <si>
    <t>-934210854</t>
  </si>
  <si>
    <t>733224226</t>
  </si>
  <si>
    <t>Příplatek k potrubí měděnému za zhotovení přípojky z trubek měděných D 35x1,5 mm</t>
  </si>
  <si>
    <t>1278848290</t>
  </si>
  <si>
    <t>733291101</t>
  </si>
  <si>
    <t>Zkouška těsnosti potrubí měděné do D 35x1,5</t>
  </si>
  <si>
    <t>-1429624456</t>
  </si>
  <si>
    <t>733291102</t>
  </si>
  <si>
    <t>Zkouška těsnosti potrubí měděné do D 64x2</t>
  </si>
  <si>
    <t>-173951556</t>
  </si>
  <si>
    <t>733291103</t>
  </si>
  <si>
    <t>Zkouška těsnosti potrubí měděné do D 108x2,5</t>
  </si>
  <si>
    <t>-422986834</t>
  </si>
  <si>
    <t>734</t>
  </si>
  <si>
    <t>Ústřední vytápění - armatury</t>
  </si>
  <si>
    <t>734211128</t>
  </si>
  <si>
    <t>Trojcestný směšovací elektroventil + elektropohon - MTZ</t>
  </si>
  <si>
    <t>469831075</t>
  </si>
  <si>
    <t>734211129</t>
  </si>
  <si>
    <t>Ventil závitový odvzdušňovací G 1/2 PN 14 do 120°C automatický se zpětnou klapkou</t>
  </si>
  <si>
    <t>259021489</t>
  </si>
  <si>
    <t>734211130</t>
  </si>
  <si>
    <t>Dvojcestný elektroventil DN20 + elektropohon - MTZ</t>
  </si>
  <si>
    <t>-702934953</t>
  </si>
  <si>
    <t>734220115</t>
  </si>
  <si>
    <t xml:space="preserve">Ventil závitový regulační přímý G 1/2 PN 10 do 100°C vyvažovací, se stupnicí, s měřícími vsuvkami,  kv 2,67</t>
  </si>
  <si>
    <t>831192093</t>
  </si>
  <si>
    <t>734220116</t>
  </si>
  <si>
    <t xml:space="preserve">Ventil závitový regulační přímý G 3/4 PN 10 do 100°C vyvažovací, se stupnicí, s měřícími vsuvkami, kv 4,1 </t>
  </si>
  <si>
    <t>-689546128</t>
  </si>
  <si>
    <t>734221560</t>
  </si>
  <si>
    <t>Ventil závitový termostatický dvouregulační G 1/2 PN 16 do 110°C bez hlavice ovládání, kv0,6, vč. přechodek na měděné potrubí 18x1</t>
  </si>
  <si>
    <t>-749128737</t>
  </si>
  <si>
    <t>734221684</t>
  </si>
  <si>
    <t>Termostatická hlavice kapalinová PN 10 do 110°C s vestavěným čidlem, pro tělesa VK, VKL, klasik a žebrové trubky</t>
  </si>
  <si>
    <t>229210061</t>
  </si>
  <si>
    <t>734242422</t>
  </si>
  <si>
    <t>Ventil závitový zpětný přímý DN20 PN6 kv8, do 100°C</t>
  </si>
  <si>
    <t>712733958</t>
  </si>
  <si>
    <t>734242423</t>
  </si>
  <si>
    <t>Ventil závitový zpětný přímý DN25 PN6 kv10,3, do 100°C</t>
  </si>
  <si>
    <t>-125970902</t>
  </si>
  <si>
    <t>734242424</t>
  </si>
  <si>
    <t>Ventil závitový zpětný přímý DN32 PN6 kv18, do 100°C</t>
  </si>
  <si>
    <t>1956191833</t>
  </si>
  <si>
    <t>734242425</t>
  </si>
  <si>
    <t>Ventil závitový zpětný přímý DN40 PN6 kv24, do 100°C</t>
  </si>
  <si>
    <t>836645685</t>
  </si>
  <si>
    <t>734242426</t>
  </si>
  <si>
    <t>Ventil závitový zpětný přímý DN50 PN6 kv40, do 100°C</t>
  </si>
  <si>
    <t>-254873774</t>
  </si>
  <si>
    <t>734242428</t>
  </si>
  <si>
    <t>Ventil závitový zpětný přímý DN15 PN6 kv4, do 100°C</t>
  </si>
  <si>
    <t>90234859</t>
  </si>
  <si>
    <t>734251215</t>
  </si>
  <si>
    <t>Ventil závitový pojistný rohový DN20/25, otv. přetlak 400 kPa. výtokový součinitel 0,565</t>
  </si>
  <si>
    <t>-435797107</t>
  </si>
  <si>
    <t>734261408</t>
  </si>
  <si>
    <t>Armatura připojovací,uzavírací a regulační DN15 PN 10 do 110°C radiátorů typu VK,VKL,VKU... kv 1,35, vč.přechodek pro napojení na potrubí Cu 18x1</t>
  </si>
  <si>
    <t>-2014221650</t>
  </si>
  <si>
    <t>734261735</t>
  </si>
  <si>
    <t>Radiátorový ventil pro středové napojení žebříčků, regulační, rohový, kv 0,6 vč. termostatické hlavice, s napojením na potrubí Cu 18x1</t>
  </si>
  <si>
    <t>603801205</t>
  </si>
  <si>
    <t>734261740</t>
  </si>
  <si>
    <t xml:space="preserve">Šroubení regulační  a uzavírací radiátorové, G 1/2 s vypouštěním, kv 1,35, vč. přechodek pro napojení na měděné potrubí 18x1</t>
  </si>
  <si>
    <t>466505601</t>
  </si>
  <si>
    <t>734291123</t>
  </si>
  <si>
    <t>Kohout plnící a vypouštěcí G 1/2 PN 10 do 90°C závitový</t>
  </si>
  <si>
    <t>2130914649</t>
  </si>
  <si>
    <t>734291263</t>
  </si>
  <si>
    <t>Filtr závitový přímý G 3/4 PN 30 do 110°C s vnitřními závity</t>
  </si>
  <si>
    <t>1095809049</t>
  </si>
  <si>
    <t>734291264</t>
  </si>
  <si>
    <t>Filtr závitový přímý G 1 PN 30 do 110°C s vnitřními závity</t>
  </si>
  <si>
    <t>-1244817668</t>
  </si>
  <si>
    <t>734291265</t>
  </si>
  <si>
    <t>Filtr závitový přímý G 1 1/4 PN 30 do 110°C s vnitřními závity</t>
  </si>
  <si>
    <t>-1152930493</t>
  </si>
  <si>
    <t>734291266</t>
  </si>
  <si>
    <t>Filtr závitový přímý G 1 1/2 PN 30 do 110°C s vnitřními závity</t>
  </si>
  <si>
    <t>-2013671590</t>
  </si>
  <si>
    <t>734292772</t>
  </si>
  <si>
    <t>Kohout kulový přímý G 1/2 PN 42 do 185°C plnoprůtokový s koulí DADO vnitřní závit</t>
  </si>
  <si>
    <t>-1764110678</t>
  </si>
  <si>
    <t>734292773</t>
  </si>
  <si>
    <t>Kohout kulový přímý G 3/4 PN 42 do 185°C plnoprůtokový s koulí DADO vnitřní závit</t>
  </si>
  <si>
    <t>133194613</t>
  </si>
  <si>
    <t>734292774</t>
  </si>
  <si>
    <t>Kohout kulový přímý G 1 PN 42 do 185°C plnoprůtokový s koulí DADO vnitřní závit</t>
  </si>
  <si>
    <t>1467113429</t>
  </si>
  <si>
    <t>734292775</t>
  </si>
  <si>
    <t>Kohout kulový přímý G 1 1/4 PN 42 do 185°C plnoprůtokový s koulí DADO vnitřní závit</t>
  </si>
  <si>
    <t>-539860785</t>
  </si>
  <si>
    <t>734292776</t>
  </si>
  <si>
    <t>Kohout kulový přímý G 1 1/2 PN 42 do 185°C plnoprůtokový s koulí DADO vnitřní závit</t>
  </si>
  <si>
    <t>142667388</t>
  </si>
  <si>
    <t>734292777</t>
  </si>
  <si>
    <t>Kohout kulový přímý G 2 PN 42 do 185°C plnoprůtokový s koulí DADO vnitřní závit</t>
  </si>
  <si>
    <t>2053028124</t>
  </si>
  <si>
    <t>734292778</t>
  </si>
  <si>
    <t>Kohout kulový přímý G 2 1/2 PN 42 do 185°C plnoprůtokový s koulí DADO vnitřní závit</t>
  </si>
  <si>
    <t>-618635172</t>
  </si>
  <si>
    <t>734292782</t>
  </si>
  <si>
    <t>Kohout kulový přímý G 1 PN 16 do 185°C plnoprůtokový, s možností opatření plombou</t>
  </si>
  <si>
    <t>-1681558909</t>
  </si>
  <si>
    <t>734292820</t>
  </si>
  <si>
    <t>Přepouštěcí ventil, závitový, rozsah 5-50 kPa, DN20, PN6, se stupnicí</t>
  </si>
  <si>
    <t>698118715</t>
  </si>
  <si>
    <t>734292821</t>
  </si>
  <si>
    <t>Návarek DN15 pro snímač tlaku se zkušebním manometrovým kohoutem ČSN 137513.5, M20x1,5 a redukcí M20x1,5/M12x1,5</t>
  </si>
  <si>
    <t>-1494743393</t>
  </si>
  <si>
    <t>734411139</t>
  </si>
  <si>
    <t>Teploměr technický s pevným stonkem a jímkou, 0-120 st.C (dl.stonku 60mm...24ks, dl.stonku 100mm...4ks)</t>
  </si>
  <si>
    <t>92293885</t>
  </si>
  <si>
    <t>734421130.1</t>
  </si>
  <si>
    <t>Tlakoměr nízkotlaký kruhový D 160 spodní připojení, vč. manom.kohoutu a smyčky..1x rozsah 0-1,6 MPa, 30x rozsah 0-600 kPa</t>
  </si>
  <si>
    <t>123870189</t>
  </si>
  <si>
    <t>734441122</t>
  </si>
  <si>
    <t xml:space="preserve">Podlahové vytápění-komplet systém systémové desky tl.30mm, vč. přípojek a MTZ, vč. tlakové zkoušky </t>
  </si>
  <si>
    <t>-630350159</t>
  </si>
  <si>
    <t>Poznámka k položce:_x000d_
Podlahové vytápění - komplet systém systémové desky tl.50mm (30mm izolace+20mm nopy), od rozdělovače, vč. trubek, vč. dilatační pásky podél stěn a dilatačních spár, vč. systémové desky, vč. přípojek, vč. ev.plastifikátoru atd. (zálivka betonem či anhydritem je dod. stavební části), trubky PEXc 17x2._x000d_
rozteč 50mm...6,2m2_x000d_
rozteč 100mm...36,3m2_x000d_
rozteč 150mm...61,1m2_x000d_
rozteč 200mm...14,5m2_x000d_
přípojky...........11,5m2</t>
  </si>
  <si>
    <t>734441125</t>
  </si>
  <si>
    <t xml:space="preserve">Skříň pro rozdělovač, sběrač podl.vytápění, před stěnu, vč. dvířek, vč.MTZ - šířka 1030mm </t>
  </si>
  <si>
    <t>106173403</t>
  </si>
  <si>
    <t>734441128</t>
  </si>
  <si>
    <t xml:space="preserve">Rozdělovač+sběrač pro podlahové vytápění, pro 10 okruhů </t>
  </si>
  <si>
    <t>-1989303936</t>
  </si>
  <si>
    <t>Poznámka k položce:_x000d_
Rozdělovač a sběrač pro podlahové vytápění, osazení ve skříni, skříň před stěnu, rozdělovač a sběrač vč. odvzdušnění, vypouštění. Na přívodu a zpátečce uzavírací kohouty+ teploměr. Na odbočkách do podlahy regulační ventily a průtokoměry a teploměry v T-kusu na odbočkách na zpátečkách + držák rozdělovače a sběrače. Rozdělovač a sběrač DN32, vývody pro potrubí PEX 17x2</t>
  </si>
  <si>
    <t>734441133</t>
  </si>
  <si>
    <t>Vybavení skříně rozdělovače podlahového vytápění - montáž</t>
  </si>
  <si>
    <t>371668725</t>
  </si>
  <si>
    <t>734494219</t>
  </si>
  <si>
    <t xml:space="preserve">Návarek pro MaR </t>
  </si>
  <si>
    <t>-1013127334</t>
  </si>
  <si>
    <t>735</t>
  </si>
  <si>
    <t>Ústřední vytápění - otopná tělesa</t>
  </si>
  <si>
    <t>735000913</t>
  </si>
  <si>
    <t>Napuštění, odvzdušnění systému, vč. vody</t>
  </si>
  <si>
    <t>-2047603454</t>
  </si>
  <si>
    <t>735000914</t>
  </si>
  <si>
    <t>Vyregulování systému</t>
  </si>
  <si>
    <t>-1008627079</t>
  </si>
  <si>
    <t>735151492</t>
  </si>
  <si>
    <t>Otopné těleso panelové dvoudeskové 1 přídavná přestupní plocha výška/délka 900/500 mm výkon 877 W</t>
  </si>
  <si>
    <t>-1509196952</t>
  </si>
  <si>
    <t>735152801</t>
  </si>
  <si>
    <t xml:space="preserve">Otopné těleso panelové, s vestavěným ventilem typ VK (pravé spodní připojení), typ 21, délka 1400mm, výška 900mm, barva bílá, s hladkou čelní deskou s jemnými horizontálními prolisy </t>
  </si>
  <si>
    <t>-900603030</t>
  </si>
  <si>
    <t>735152802</t>
  </si>
  <si>
    <t xml:space="preserve">Otopné těleso panelové, s vestavěným ventilem typ VK (pravé spodní připojení), typ 33, délka 1400mm, výška 600mm, barva bílá, s hladkou čelní deskou s jemnými horizontálními prolisy </t>
  </si>
  <si>
    <t>-494437381</t>
  </si>
  <si>
    <t>735152802.1</t>
  </si>
  <si>
    <t xml:space="preserve">Otopné těleso panelové, s vestavěným ventilem typ VKL (levé spodní připojení), typ 33, délka 1400mm, výška 600mm, barva bílá, s hladkou čelní deskou s jemnými horizontálními prolisy </t>
  </si>
  <si>
    <t>-1345231679</t>
  </si>
  <si>
    <t>735152803</t>
  </si>
  <si>
    <t xml:space="preserve">Otopné těleso panelové, s vestavěným ventilem typ VK (pravé spodní připojení), typ 33, délka 700mm, výška 500mm, barva bílá, s hladkou čelní deskou s jemnými horizontálními prolisy </t>
  </si>
  <si>
    <t>-322152405</t>
  </si>
  <si>
    <t>735152804</t>
  </si>
  <si>
    <t xml:space="preserve">Otopné těleso panelové, s vestavěným ventilem typ VK (pravé spodní připojení), typ 22, délka 1100mm, výška 600mm, barva bílá, s hladkou čelní deskou s jemnými horizontálními prolisy </t>
  </si>
  <si>
    <t>1219143965</t>
  </si>
  <si>
    <t>735152805</t>
  </si>
  <si>
    <t xml:space="preserve">Otopné těleso panelové, s vestavěným ventilem typ VKL (levé spodní připojení), typ 33, délka 1000mm, výška 600mm, barva bílá, s hladkou čelní deskou s jemnými horizontálními prolisy </t>
  </si>
  <si>
    <t>-2039182460</t>
  </si>
  <si>
    <t>735152806</t>
  </si>
  <si>
    <t xml:space="preserve">Otopné těleso panelové, s vestavěným ventilem typ VKL (levé spodní připojení), typ 22, délka 1100mm, výška 500mm, barva bílá, s hladkou čelní deskou s jemnými horizontálními prolisy </t>
  </si>
  <si>
    <t>-1601295141</t>
  </si>
  <si>
    <t>735152807</t>
  </si>
  <si>
    <t xml:space="preserve">Otopné těleso panelové, s vestavěným ventilem typ VKL (levé spodní připojení), typ 21, délka 1400mm, výška 600mm, barva bílá, s hladkou čelní deskou s jemnými horizontálními prolisy </t>
  </si>
  <si>
    <t>-1921147948</t>
  </si>
  <si>
    <t>735152808</t>
  </si>
  <si>
    <t xml:space="preserve">Otopné těleso panelové, s vestavěným ventilem typ VK (pravé spodní připojení), typ 21, délka 1400mm, výška 600mm, barva bílá, s hladkou čelní deskou s jemnými horizontálními prolisy </t>
  </si>
  <si>
    <t>-1703983719</t>
  </si>
  <si>
    <t>735152809</t>
  </si>
  <si>
    <t xml:space="preserve">Otopné těleso panelové, s vestavěným ventilem typ VK (pravé spodní připojení), typ 22, délka 500mm, výška 900mm, barva bílá, s hladkou čelní deskou s jemnými horizontálními prolisy </t>
  </si>
  <si>
    <t>-929968157</t>
  </si>
  <si>
    <t>735152810</t>
  </si>
  <si>
    <t xml:space="preserve">Otopné těleso panelové, s vestavěným ventilem typ VK (pravé spodní připojení), typ 22, délka 500mm, výška 600mm, barva bílá, s hladkou čelní deskou s jemnými horizontálními prolisy </t>
  </si>
  <si>
    <t>-50542933</t>
  </si>
  <si>
    <t>735152811</t>
  </si>
  <si>
    <t xml:space="preserve">Otopné těleso panelové, s vestavěným ventilem typ VK (pravé spodní připojení), typ 22, délka 1000mm, výška 300mm, barva bílá, s hladkou čelní deskou s jemnými horizontálními prolisy </t>
  </si>
  <si>
    <t>-1148085096</t>
  </si>
  <si>
    <t>735152812</t>
  </si>
  <si>
    <t xml:space="preserve">Otopné těleso panelové, s vestavěným ventilem typ VK (pravé spodní připojení), typ 22, délka 1400mm, výška 300mm, barva bílá, s hladkou čelní deskou s jemnými horizontálními prolisy </t>
  </si>
  <si>
    <t>-779355314</t>
  </si>
  <si>
    <t>735152813</t>
  </si>
  <si>
    <t xml:space="preserve">Otopné těleso panelové, s vestavěným ventilem typ VK (pravé spodní připojení), typ 33, délka 1600mm, výška 300mm, barva bílá, s hladkou čelní deskou s jemnými horizontálními prolisy </t>
  </si>
  <si>
    <t>5114896</t>
  </si>
  <si>
    <t>735152814</t>
  </si>
  <si>
    <t xml:space="preserve">Otopné těleso panelové, s vestavěným ventilem typ VK (pravé spodní připojení), typ 22, délka 800mm, výška 300mm, barva bílá, s hladkou čelní deskou s jemnými horizontálními prolisy </t>
  </si>
  <si>
    <t>-185456201</t>
  </si>
  <si>
    <t>735152821</t>
  </si>
  <si>
    <t xml:space="preserve">Otopné těleso panelové, s vestavěným ventilem typ VKL (levé spodní připojení), typ 21, délka 1600mm, výška 300mm, barva tmavě šedá, s hladkou čelní deskou s jemnými horizontálními prolisy </t>
  </si>
  <si>
    <t>1647121173</t>
  </si>
  <si>
    <t>735152822</t>
  </si>
  <si>
    <t xml:space="preserve">Otopné těleso panelové, s vestavěným ventilem typ VKL (levé spodní připojení), typ 22, délka 900mm, výška 900mm, barva tmavě šedá, s hladkou čelní deskou s jemnými horizontálními prolisy </t>
  </si>
  <si>
    <t>1131399839</t>
  </si>
  <si>
    <t>735152823</t>
  </si>
  <si>
    <t xml:space="preserve">Otopné těleso panelové, s vestavěným ventilem typ VKL (levé spodní připojení), typ 21, délka 600mm, výška 600mm, barva tmavě šedá, s hladkou čelní deskou s jemnými horizontálními prolisy </t>
  </si>
  <si>
    <t>1274671477</t>
  </si>
  <si>
    <t>735152824</t>
  </si>
  <si>
    <t xml:space="preserve">Otopné těleso panelové, s vestavěným ventilem typ VKL (levé spodní připojení), typ 21, délka 800mm, výška 900mm, barva tmavě šedá, s hladkou čelní deskou s jemnými horizontálními prolisy </t>
  </si>
  <si>
    <t>1304960498</t>
  </si>
  <si>
    <t>735152825</t>
  </si>
  <si>
    <t xml:space="preserve">Otopné těleso panelové, s vestavěným ventilem typ VK (pravé spodní připojení), typ 22, délka 900mm, výška 900mm, barva tmavě šedá, s hladkou čelní deskou s jemnými horizontálními prolisy </t>
  </si>
  <si>
    <t>1022239092</t>
  </si>
  <si>
    <t>735152826</t>
  </si>
  <si>
    <t xml:space="preserve">Otopné těleso panelové, s vestavěným ventilem typ VK (pravé spodní připojení), typ 21, délka 600mm, výška 600mm, barva tmavě šedá, s hladkou čelní deskou s jemnými horizontálními prolisy </t>
  </si>
  <si>
    <t>-149041590</t>
  </si>
  <si>
    <t>735152827</t>
  </si>
  <si>
    <t xml:space="preserve">Otopné těleso panelové, s vestavěným ventilem typ VK (pravé spodní připojení), typ 21, délka 1800mm, výška 600mm, barva tmavě šedá, s hladkou čelní deskou s jemnými horizontálními prolisy </t>
  </si>
  <si>
    <t>-1173938406</t>
  </si>
  <si>
    <t>735152828</t>
  </si>
  <si>
    <t xml:space="preserve">Otopné těleso panelové, s vestavěným ventilem typ VK (pravé spodní připojení), typ 21, délka 1400mm, výška 600mm, barva tmavě šedá, s hladkou čelní deskou s jemnými horizontálními prolisy </t>
  </si>
  <si>
    <t>2081131603</t>
  </si>
  <si>
    <t>735152829</t>
  </si>
  <si>
    <t xml:space="preserve">Otopné těleso panelové, s vestavěným ventilem typ VK (pravé spodní připojení), typ 33, délka 500mm, výška 500mm, barva tmavě šedá, s hladkou čelní deskou s jemnými horizontálními prolisy </t>
  </si>
  <si>
    <t>-601939626</t>
  </si>
  <si>
    <t>735152830</t>
  </si>
  <si>
    <t xml:space="preserve">Otopné těleso panelové, s vestavěným ventilem typ VK (pravé spodní připojení), typ 22, délka 800mm, výška 500mm, barva tmavě šedá, s hladkou čelní deskou s jemnými horizontálními prolisy </t>
  </si>
  <si>
    <t>1541507364</t>
  </si>
  <si>
    <t>735152831</t>
  </si>
  <si>
    <t xml:space="preserve">Otopné těleso panelové, s vestavěným ventilem typ VK (pravé spodní připojení), typ 33, délka 1100mm, výška 300mm, barva tmavě šedá, s hladkou čelní deskou s jemnými horizontálními prolisy </t>
  </si>
  <si>
    <t>1755229426</t>
  </si>
  <si>
    <t>735152832</t>
  </si>
  <si>
    <t xml:space="preserve">Otopné těleso panelové, s vestavěným ventilem typ VK (pravé spodní připojení), typ 22, délka 1200mm, výška 300mm, barva tmavě šedá, s hladkou čelní deskou s jemnými horizontálními prolisy </t>
  </si>
  <si>
    <t>602582342</t>
  </si>
  <si>
    <t>735152833</t>
  </si>
  <si>
    <t xml:space="preserve">Otopné těleso panelové, s vestavěným ventilem typ VK (pravé spodní připojení), typ 11, délka 400mm, výška 400mm, barva tmavě šedá, s hladkou čelní deskou s jemnými horizontálními prolisy </t>
  </si>
  <si>
    <t>-736291487</t>
  </si>
  <si>
    <t>735152834</t>
  </si>
  <si>
    <t xml:space="preserve">Otopné těleso panelové, s vestavěným ventilem typ VK (pravé spodní připojení), typ 33, délka 1400mm, výška 300mm, barva tmavě šedá, s hladkou čelní deskou s jemnými horizontálními prolisy </t>
  </si>
  <si>
    <t>716851026</t>
  </si>
  <si>
    <t>735159341</t>
  </si>
  <si>
    <t>Montáž otopných těles panelových, na stěnu</t>
  </si>
  <si>
    <t>-1261976666</t>
  </si>
  <si>
    <t>735159343</t>
  </si>
  <si>
    <t>Montáž otopných těles deskových, na stojánky na podlahu</t>
  </si>
  <si>
    <t>-1840540254</t>
  </si>
  <si>
    <t>735159345</t>
  </si>
  <si>
    <t>Stojánky pro otopná tělesa desková, v.těles 300mm, stojánky vnitřní, vč. krytky na podlaze</t>
  </si>
  <si>
    <t>916031563</t>
  </si>
  <si>
    <t>735159348</t>
  </si>
  <si>
    <t>Otopná tělesa z žebrových trubek-1x žtr pr. 76/156, délka 1500mm, vč. nátěru tmavě šedý (před objednáním odsouhlasit s architektem), vč.mtz, varianta na zem, vč.stojánků, vč. odvzdušňovacího ventilu, přípojky G1/2</t>
  </si>
  <si>
    <t>-1991414604</t>
  </si>
  <si>
    <t>735164523</t>
  </si>
  <si>
    <t>Montáž otopného tělesa trubkového na stěnu vč. montáže el.topné vložky vč. regulátoru</t>
  </si>
  <si>
    <t>-24872494</t>
  </si>
  <si>
    <t>735164550</t>
  </si>
  <si>
    <t>Ocelové žebříčkové těleso, spodní středové napojení,rozměry 1500.450, vč. el.topná vložka 300W vč.regulátoru teploty a napojení do zásuvky</t>
  </si>
  <si>
    <t>-1966190365</t>
  </si>
  <si>
    <t>783425428</t>
  </si>
  <si>
    <t>Nátěry potrubí (neizolovaného)</t>
  </si>
  <si>
    <t>-597936917</t>
  </si>
  <si>
    <t>Poznámka k položce:_x000d_
Neizolované potrubí měděné bude natřeno základním nátěrem a syntetickým dvojnásobným ná-těrem emailem</t>
  </si>
  <si>
    <t>783425430</t>
  </si>
  <si>
    <t>Nátěry ocelových doplňkových konstrukcí</t>
  </si>
  <si>
    <t>342346230</t>
  </si>
  <si>
    <t>Poznámka k položce:_x000d_
natřeno základním nátěrem a syntetickým dvojnásobným ná-těrem emailem</t>
  </si>
  <si>
    <t>001</t>
  </si>
  <si>
    <t xml:space="preserve"> POZNÁMKY-pro všechny položky</t>
  </si>
  <si>
    <t>všechno zařízení na potrubí topné vody (armatury, potrubí, čerpadla, atd.) musí být pro top-nou vodu do 100oC, PN6, kvalita materiálu armatur mosaz ev. lepší</t>
  </si>
  <si>
    <t>632754938</t>
  </si>
  <si>
    <t>nedílnou součástí výpisu materiálu je také technická zpráva a výkresy</t>
  </si>
  <si>
    <t>594192552</t>
  </si>
  <si>
    <t>barva otopných těles bílá není-li označeno jinak,barvu všech otopných těles před objednáním nechat odsouhlasit investorem a architektem</t>
  </si>
  <si>
    <t>123017937</t>
  </si>
  <si>
    <t>izolace pro potrubí pro uložení do podlah a do stěn musí být určená pro zabetonování (povr-chová úprava izolace)</t>
  </si>
  <si>
    <t>-1625390737</t>
  </si>
  <si>
    <t>tento výpis materiálu neslouží jako jako dílenská dokumentace</t>
  </si>
  <si>
    <t>1990648204</t>
  </si>
  <si>
    <t>v případě použití jiných materiálů a zařízení než je zde uvedeno je nutno ověřit technické parametry nových použitých materiálů a zařízení tak, aby parametry nových materiálů a za-řízení byly stejné či lepší než navržených</t>
  </si>
  <si>
    <t>346766179</t>
  </si>
  <si>
    <t>v případě použití jiných otopných těles než je zde uvedeno je nutno překontrolovat výkon nových těles (musí být minimálně shodný či vyšší, než je výkon navržených těles)</t>
  </si>
  <si>
    <t>2087233025</t>
  </si>
  <si>
    <t>otopná tělesa - označení VK značí těleso s vestavěným ventilem, pravé spodní napojení, ozn. VKL značí spodní levé napojení. Vývody těles DN15, Tělesa typy =</t>
  </si>
  <si>
    <t>-124466802</t>
  </si>
  <si>
    <t>Poznámka k položce:_x000d_
typ 10=jednodeskový bez přestupní plochy_x000d_
typ 11=jednodeskový s jednou přestupní plochou_x000d_
typ 21=dvoudeskový s jednou přestupní plochou_x000d_
typ 22=dvoudeskový se dvěma přestupními plochami_x000d_
typ 33=trojdeskový se třemi přestupními plochami</t>
  </si>
  <si>
    <t xml:space="preserve">rozvody potrubí  a armatury jsou vč. fitinek, redukcí, přechodek, adaptérů atd. a montáží</t>
  </si>
  <si>
    <t>2011596675</t>
  </si>
  <si>
    <t>MaR - zařízení je komplet samostatná dodávka (vč.armatur s el.pohonem), vč. havarijních stavů, přenosů dat</t>
  </si>
  <si>
    <t>1422702430</t>
  </si>
  <si>
    <t>Poznámka k položce:_x000d_
před objednáním komponent vytápění je NUTNO s dodavatelem MaR odsouhlasit elektrické i ostatní parametry zařízení s ohledem napojení na MaR</t>
  </si>
  <si>
    <t>upevnění otopných těles-otopná tělesa budou uložena na konzolách a držácích, které budou dodány s tělesy</t>
  </si>
  <si>
    <t>-1844229449</t>
  </si>
  <si>
    <t>rozpočet neobsahuje položky "přesun hmot" - toto doplní dodavatel dle svých potřeb a zvyklostí</t>
  </si>
  <si>
    <t>-1679340102</t>
  </si>
  <si>
    <t>počet čerpadel je uveden BEZ záložních, záložní čerpadla objedná investor po dohodě s budoucím správcem a údržbářem</t>
  </si>
  <si>
    <t>-1073266534</t>
  </si>
  <si>
    <t>OST</t>
  </si>
  <si>
    <t>Ostatní</t>
  </si>
  <si>
    <t>77777h</t>
  </si>
  <si>
    <t>Topná zkouška, zaškolení obsluhy</t>
  </si>
  <si>
    <t>h</t>
  </si>
  <si>
    <t>1658002033</t>
  </si>
  <si>
    <t>77778h</t>
  </si>
  <si>
    <t>Dokumentace dílenská a dokumentace skut. provedení</t>
  </si>
  <si>
    <t>1277793753</t>
  </si>
  <si>
    <t>77779h</t>
  </si>
  <si>
    <t>Provozní řád strojovny, místnosti s kotly</t>
  </si>
  <si>
    <t>11302511</t>
  </si>
  <si>
    <t>SO 701_03 - Chlazení</t>
  </si>
  <si>
    <t xml:space="preserve">    733 - Ústřední vytápění - rozvodné potrubí</t>
  </si>
  <si>
    <t>713411150.1</t>
  </si>
  <si>
    <t>Izolace tepelné potrubí, kaučuková, návleková, dod+mtz, komplet...pro potrubí DN20, tl.izolace 10mm</t>
  </si>
  <si>
    <t>1398340004</t>
  </si>
  <si>
    <t>713411150.2</t>
  </si>
  <si>
    <t>Izolace tepelné potrubí, kaučuková, návleková, dod+mtz, komplet...pro potrubí DN25, tl.izolace 10mm</t>
  </si>
  <si>
    <t>-815970805</t>
  </si>
  <si>
    <t>713411150.3</t>
  </si>
  <si>
    <t>Izolace tepelné potrubí, kaučuková, návleková, dod+mtz, komplet...pro potrubí DN32, tl.izolace 10mm</t>
  </si>
  <si>
    <t>-1838114897</t>
  </si>
  <si>
    <t>713411150.5</t>
  </si>
  <si>
    <t>Izolace tepelné potrubí, kaučuková, návleková, dod+mtz, komplet...pro potrubí DN50, tl.izolace 40mm</t>
  </si>
  <si>
    <t>-404080125</t>
  </si>
  <si>
    <t>Izolace tepelné armatur DN20-32, kaučuková, návleková izolace tl.10mm, dod+mtz, komplet</t>
  </si>
  <si>
    <t>1115741484</t>
  </si>
  <si>
    <t>713411152</t>
  </si>
  <si>
    <t>Izolace tepelné armatur s el.pohonem, kaučuková, tl.izolace 40mm, deskami tl.20mm, dod+mtz, komplet</t>
  </si>
  <si>
    <t>1454133091</t>
  </si>
  <si>
    <t>713411153</t>
  </si>
  <si>
    <t>Izolace tepelné armatur DN50, kaučuková, tl.izolace 40mm, deskami tl.20mm, dod+mtz, komplet</t>
  </si>
  <si>
    <t>1433094528</t>
  </si>
  <si>
    <t>Izolace tepelné odvzd.nádobek, kaučuková, tl.izolace 50mm, deskami tl.25mm, dod+mtz, komplet</t>
  </si>
  <si>
    <t>-1976944911</t>
  </si>
  <si>
    <t>713411158</t>
  </si>
  <si>
    <t>Izolace tepelné akumulační nádrže 100 l, kaučuková, deskami tl.2x30mm, dod+mtz, komplet</t>
  </si>
  <si>
    <t>450644214</t>
  </si>
  <si>
    <t xml:space="preserve">Poznámka k položce:_x000d_
akumulační nádrž bude izolována izolací pro chladicí vodu. Izolace nádrže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</si>
  <si>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713411161</t>
  </si>
  <si>
    <t>Izolace tepelné oběhového čerpadla l, kaučuková, deskami tl.30mm, dod+mtz, komplet</t>
  </si>
  <si>
    <t>-1511992433</t>
  </si>
  <si>
    <t xml:space="preserve">Poznámka k položce:_x000d_
bude izolováno izolací pro chladicí vodu. Izolace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</si>
  <si>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713411170</t>
  </si>
  <si>
    <t>Povrchová úprava Al plech na potrubí na střeše, dod+mtz, komplet</t>
  </si>
  <si>
    <t>-78229161</t>
  </si>
  <si>
    <t>713411171</t>
  </si>
  <si>
    <t>Povrchová úprava Al plech na armatury na střeše, dod+mtz, komplet, snímatelné pouzdro</t>
  </si>
  <si>
    <t>1506065786</t>
  </si>
  <si>
    <t xml:space="preserve">Popisné (10 ks), směrové štítky toku média (10 ks) </t>
  </si>
  <si>
    <t>-1272418245</t>
  </si>
  <si>
    <t xml:space="preserve">Výrobník chladu 11,2 kW, vč. pryžových tlumičů, vč.mtz. </t>
  </si>
  <si>
    <t>304836779</t>
  </si>
  <si>
    <t>Poznámka k položce:_x000d_
Výrobník chladicí vody, výkon 11,2 kW, provozní teplotní spád 2/5°C, nemrznoucí směs. Součást zařízení jsou protikusy, pryžové tlumiče chvění a vestavěný snímač průtoku (flowswitch). nutno ověřit parametry výrobníku (tlakové ztráty, potřebu minimálního objemu systému, PN, průtoky atd. a případně pak upravit navazující zařízení)</t>
  </si>
  <si>
    <t>11-3</t>
  </si>
  <si>
    <t>Zprovoznění zdroje chladu servisním technikem, zaškolení obsluhy</t>
  </si>
  <si>
    <t>104264891</t>
  </si>
  <si>
    <t>Oběhové čerpadlo nemrznoucí směsi</t>
  </si>
  <si>
    <t>921254573</t>
  </si>
  <si>
    <t>Poznámka k položce:_x000d_
Oběhové čerpadlo - vzduchem chlazené oběhové čerpadlo s frekvenčním měničem, PN6, pro nemrznoucí směs, průtok pracovní 3300 l/h, DN32, výtlak min.100 kPa, rozsah výtlaku 2 až 14m</t>
  </si>
  <si>
    <t>Akumulační nádoba 100 l, vč. mtz</t>
  </si>
  <si>
    <t>2144015810</t>
  </si>
  <si>
    <t>Poznámka k položce:_x000d_
Akumulační nádoba, PN6, objem 100 l, nerez, hrdla pro napojení směsi DN50, vč. hrdla pro vypouštění, pro odvzdušnění, pro teploměr, pro tlakoměr, vč. noh, vč. tepelné izolace pro chlad PUR pěna tl. 20mm… vč. PUR pěny tl.20mm, objem 100 l, průměr vč. PUR pěny 450mm - dle výkresu Akumulační nádoba</t>
  </si>
  <si>
    <t>Nádoba na nemrznoucí směs, vč. mtz</t>
  </si>
  <si>
    <t>1130334809</t>
  </si>
  <si>
    <t>Poznámka k položce:_x000d_
Nádoba na nemrznoucí směs, 400x400mm, výška 700mm, z plastu, s víkem, s hrdly- DN15 (vypouštění), DN32 u dna výtok, DN20 100mm pod vrchem (vypouštění systému, promíchání obsahu nádrže), do víka provést příslušné otvory pro potrubí tak, aby víko šlo pohodlně sejmout</t>
  </si>
  <si>
    <t>Čerpadlo pro doplňování nemrznoucí směsi vč.mtz</t>
  </si>
  <si>
    <t>1450413500</t>
  </si>
  <si>
    <t>Poznámka k položce:_x000d_
Čerpadlo pro doplňování nemrznoucí směsí, PN 6, DN sání 25-32, DN výtlak 20-25, výtlak min.30m, průtok 0,9 m3/h, napojení elektro 400 V, 0,9 kW - ovládání vypínačem vyp/zap (napojení+vypínač dod. elektro), hmotnost 8 kg</t>
  </si>
  <si>
    <t>Náplň-nemrznoucí směs, ekologická (pouze nemznoucí kapalina, bez vody)</t>
  </si>
  <si>
    <t>l</t>
  </si>
  <si>
    <t>497284893</t>
  </si>
  <si>
    <t>Studená pitná voda pro naplnění chladicích systémů</t>
  </si>
  <si>
    <t>1367788669</t>
  </si>
  <si>
    <t>Expanzní nádoba tlaková, (pro nemrznoucí směs, min. objem 25 l), vč. MTZ</t>
  </si>
  <si>
    <t>-148584746</t>
  </si>
  <si>
    <t>Vodoměr pro měření doplňování vodou do nádrže na nemrz.směs, pro studenou vodu, DN15, průtok 0,5-1,5m3/h, tlaková ztráta při průtoku 1,5m3/h do 5 kPa, PN10, bez napojení na dálkový odečet, vč.MTZ</t>
  </si>
  <si>
    <t>-1253970179</t>
  </si>
  <si>
    <t>Uvedení strojovny do chodu</t>
  </si>
  <si>
    <t>1320907793</t>
  </si>
  <si>
    <t>Ústřední vytápění - rozvodné potrubí</t>
  </si>
  <si>
    <t>733110843</t>
  </si>
  <si>
    <t>Konstrukce z ocelových profilů pro uchycení uložení potrubí, konstrukce pod nádobu na nemrznoucí směs a doplňovací čerpadlo, vč. nátěrů a montáží</t>
  </si>
  <si>
    <t>2096859950</t>
  </si>
  <si>
    <t>Poznámka k položce:_x000d_
- Konstrukce pod čerpadlo pro doplňování nemrznoucí směsi_x000d_
- Konstrukce pod nádobu doplňování</t>
  </si>
  <si>
    <t>733110845</t>
  </si>
  <si>
    <t>Stavební výpomoce - prostupy pro potrubí, zazdění chrániček atd. - celkem, vč. potřebného materiálu</t>
  </si>
  <si>
    <t>-478087188</t>
  </si>
  <si>
    <t>733110846</t>
  </si>
  <si>
    <t>Uložení, upevnění potrubí DN15-50, uvnitř, objímky z pryžovou vložkou</t>
  </si>
  <si>
    <t>-1647107264</t>
  </si>
  <si>
    <t>733110846.2</t>
  </si>
  <si>
    <t>Uložení, upevnění potrubí venku, potrubí DN50</t>
  </si>
  <si>
    <t>-894771431</t>
  </si>
  <si>
    <t>733121232</t>
  </si>
  <si>
    <t>Potrubí ocelové hladké bezešvé v kotelnách nebo strojovnách D 133x4,5</t>
  </si>
  <si>
    <t>859168003</t>
  </si>
  <si>
    <t>733121250</t>
  </si>
  <si>
    <t>Potrubí ocelové nerez, tř. materiálu 17 - AISI 316L, DN15 (18x1)</t>
  </si>
  <si>
    <t>995081329</t>
  </si>
  <si>
    <t>733121251</t>
  </si>
  <si>
    <t>Potrubí ocelové nerez, tř. materiálu 17 - AISI 316L, DN20 (22x1,2)</t>
  </si>
  <si>
    <t>-933090445</t>
  </si>
  <si>
    <t>733121252</t>
  </si>
  <si>
    <t>Potrubí ocelové nerez, tř. materiálu 17 - AISI 316L, DN25 (28x1,5)</t>
  </si>
  <si>
    <t>971946896</t>
  </si>
  <si>
    <t>733121253</t>
  </si>
  <si>
    <t>Potrubí ocelové nerez, tř. materiálu 17 - AISI 316L, DN32 (35x1,5)</t>
  </si>
  <si>
    <t>1929972853</t>
  </si>
  <si>
    <t>733121255</t>
  </si>
  <si>
    <t>Potrubí ocelové nerez, tř. materiálu 17 - AISI 316L, DN50 (57x2)</t>
  </si>
  <si>
    <t>-673124475</t>
  </si>
  <si>
    <t>733123135</t>
  </si>
  <si>
    <t>Napojení výrobníku chladu, 2x přípojka</t>
  </si>
  <si>
    <t>884385545</t>
  </si>
  <si>
    <t>733123136</t>
  </si>
  <si>
    <t>Napojení vzd.jednotky, 2x přípojka</t>
  </si>
  <si>
    <t>-536601231</t>
  </si>
  <si>
    <t>733123137</t>
  </si>
  <si>
    <t>Napojení akumul.nádrže, 2x přípojka</t>
  </si>
  <si>
    <t>1492556473</t>
  </si>
  <si>
    <t>733141112</t>
  </si>
  <si>
    <t>Odvzdušňovací nádoba z trubek nerez, DN50, dl.200mm, napojení na potrubí potrubím DN32, odvzd. potrubí DN15</t>
  </si>
  <si>
    <t>1264452152</t>
  </si>
  <si>
    <t>733190107</t>
  </si>
  <si>
    <t>Zkouška těsnosti potrubí ocelové závitové do DN 40</t>
  </si>
  <si>
    <t>-1515867881</t>
  </si>
  <si>
    <t>733190219</t>
  </si>
  <si>
    <t>Zkouška těsnosti potrubí ocelové hladké přes D 51x2,6 do D 60,3x2,9</t>
  </si>
  <si>
    <t>-261643075</t>
  </si>
  <si>
    <t>734193334</t>
  </si>
  <si>
    <t>Pryžový kompenzátor přírubový, pro chladicí nemrznoucí směs, do 60oC, PN16, vč.přírubového spoje, DN50</t>
  </si>
  <si>
    <t>-2117090375</t>
  </si>
  <si>
    <t>Trojcestný směšovací elektroventil - MTZ (dodávka v MaR)</t>
  </si>
  <si>
    <t>-1178207035</t>
  </si>
  <si>
    <t>734220108</t>
  </si>
  <si>
    <t xml:space="preserve">Ventil závitový regulační přímý G1  DN 10 do 100°C, vyvažovací, se stupnicí, s měřícími vsuvkami,s vypouštěním, kvs6,4 </t>
  </si>
  <si>
    <t>2146027967</t>
  </si>
  <si>
    <t>Ventil závitový zpětný přímý DN25 PN6 kv10,3, do 95°C</t>
  </si>
  <si>
    <t>-1143103646</t>
  </si>
  <si>
    <t>734251216</t>
  </si>
  <si>
    <t>Ventil závitový pojistný rohový DN20/25, pro nemrznoucí směs, 3x otv. přetlak 400 kPa, 1x otevírací přetlak 550 kPa, výtokový součinitel 0,565</t>
  </si>
  <si>
    <t>721856061</t>
  </si>
  <si>
    <t>2016303249</t>
  </si>
  <si>
    <t>734291242</t>
  </si>
  <si>
    <t>Filtr závitový přímý G 1/2 PN 16 do 130°C s vnitřními závity</t>
  </si>
  <si>
    <t>-118020757</t>
  </si>
  <si>
    <t>734291247</t>
  </si>
  <si>
    <t>Filtr závitový přímý G 2 PN 16 do 130°C s vnitřními závity</t>
  </si>
  <si>
    <t>225805882</t>
  </si>
  <si>
    <t>1902491293</t>
  </si>
  <si>
    <t>-346077475</t>
  </si>
  <si>
    <t>-1536442282</t>
  </si>
  <si>
    <t>1105993304</t>
  </si>
  <si>
    <t>1977421754</t>
  </si>
  <si>
    <t>30864298</t>
  </si>
  <si>
    <t>734292785</t>
  </si>
  <si>
    <t>Kohout kulový přímý G 1 PN 6 do 185°C plnoprůtokový, s možností plomby</t>
  </si>
  <si>
    <t>2139803096</t>
  </si>
  <si>
    <t>1806640259</t>
  </si>
  <si>
    <t>Teploměr technický s pevným stonkem a jímkou, -10 až +60 st.C (dl.stonku 160mm...1 ks, dl.stonku 100mm... 4ks)</t>
  </si>
  <si>
    <t>-283857647</t>
  </si>
  <si>
    <t>734421108</t>
  </si>
  <si>
    <t>Tlakoměr nízkotlaký kruhový D 160 spodní připojení, vč. manom.kohoutu a smyčky..rozsah 0-1 MPa</t>
  </si>
  <si>
    <t>46432327</t>
  </si>
  <si>
    <t>Návarek pro MaR</t>
  </si>
  <si>
    <t>-1063517709</t>
  </si>
  <si>
    <t>Napuštění, odvzdušnění systému</t>
  </si>
  <si>
    <t>978365212</t>
  </si>
  <si>
    <t>735000915</t>
  </si>
  <si>
    <t>592809134</t>
  </si>
  <si>
    <t>Nátěr ocelových konstrukcí</t>
  </si>
  <si>
    <t>-1319691602</t>
  </si>
  <si>
    <t>Poznámka k položce:_x000d_
bude natřeno základním a syntetickým dvojnásobným nátěrem s 1x emailem</t>
  </si>
  <si>
    <t>všechno zařízení na potrubí chladicí vody a chladicí nemrznoucí směsi (armatury, potrubí, čerpadla, atd.) - kvalita materiálu armatur mosaz ev. lepší, chladicí systémy jsou s teplotním spádem -10 až 40°C</t>
  </si>
  <si>
    <t>1313650363</t>
  </si>
  <si>
    <t>Poznámka k položce:_x000d_
POZOR - Všechno zařízení na rozvodech chladicí vody a chladicích směsí musí být použitelné pro chladicí vodu a pro chladicí směs pro teploty média -10°C až + 40°C, pro přetlak 600 kPa (není-li stanoveno jinak), pro venkovní teploty do -30°C.</t>
  </si>
  <si>
    <t>914311447</t>
  </si>
  <si>
    <t>tento výpis materiálu neslouží jako dílenská dokumentace</t>
  </si>
  <si>
    <t>-412146496</t>
  </si>
  <si>
    <t>-227268434</t>
  </si>
  <si>
    <t>rozvody potrubí a armatury jsou vč. fitinek, redukcí, přechodek, těsnění, adaptérů atd.</t>
  </si>
  <si>
    <t>868469361</t>
  </si>
  <si>
    <t>materiál potrubí</t>
  </si>
  <si>
    <t>1433935105</t>
  </si>
  <si>
    <t>Poznámka k položce:_x000d_
Rozvody chladicí vody jsou z nerez trubek tř.17 - AISI 304, min. PN10, spojovaných svařováním ev. lisováním. Svařování provádět vně i uvnitř potrubí v ochranné atmosféře, po svařování provést pasivaci svarů.</t>
  </si>
  <si>
    <t>-1723151325</t>
  </si>
  <si>
    <t>počet oběhových čerpadel uveden bez záložních - záložní čerpadla objedná investor po dohodě s montážní a servisní firmou</t>
  </si>
  <si>
    <t>977159077</t>
  </si>
  <si>
    <t>ocelové konstrukce na stěně pro uložení výrobníku chladu je dod. Stavební části</t>
  </si>
  <si>
    <t>-1792158843</t>
  </si>
  <si>
    <t>tepelné izolace</t>
  </si>
  <si>
    <t>-1571571071</t>
  </si>
  <si>
    <t>Poznámka k položce:_x000d_
Potrubí chladicí směsi, potrubí expanzní a potrubí doplňovací bude izolované izolací pro chladicí vodu. Izolace potrubí bude použita taková, která má součinitel tepelné vodivosti λ 0,038 W/m.K a lepší, nelze používat vláknité izolace. Izolace bude s polepem Al folií, odol-nou proti UV záření. Izolace ve venkovním prostředí bude opatřena povrchovou úpravou Al plech, vč. armatur (se snímatelným pouzdrem z Al plechu). Tl. izolace potrubí DN50 - 40mm, potrubí DN20-32 - tl.10mm. Armatury uvnitř objektu budou izolovány s potrubím, odvzdušňo-vací nádobky budou izolovány tl.izolace 25mm, armatury ve venkovním prostředí tl.izolace 40mm se snímatelným pouzdrem z Al plechu._x000d_
Akumulační nádoba je dodána s nalepenou PUR pěnou izolace tl.20mm, na tuto izolaci bude provedena další izolace z desek výše uvedené izolace tl. 2x30mm._x000d_
Veškeré příčné i podélné spoje budou slepeny. Provádění izolací musí být podle poža-davků výrobce izolace pro izolování potrubí chladicí vody.</t>
  </si>
  <si>
    <t>Chladicí zkouška</t>
  </si>
  <si>
    <t>-1931866518</t>
  </si>
  <si>
    <t>Dokumentace skutečného provedení a dílenská dokumentace</t>
  </si>
  <si>
    <t>662204367</t>
  </si>
  <si>
    <t>Doprava zařízení-zdroje chladu vč. příslušenství</t>
  </si>
  <si>
    <t>322552179</t>
  </si>
  <si>
    <t>77780h</t>
  </si>
  <si>
    <t>Přesuny do výšek, pronájem lešení</t>
  </si>
  <si>
    <t>-1163947762</t>
  </si>
  <si>
    <t>77781h</t>
  </si>
  <si>
    <t>Osazení výrobníku chladu na připravené konstrukce</t>
  </si>
  <si>
    <t>60679632</t>
  </si>
  <si>
    <t>77782h</t>
  </si>
  <si>
    <t>Příprava ke komplexnímu vyzkoušení a oživení výrobníku</t>
  </si>
  <si>
    <t>-1508708666</t>
  </si>
  <si>
    <t>77783h</t>
  </si>
  <si>
    <t>Vypracování protokolu o proměření zařízení</t>
  </si>
  <si>
    <t>418101713</t>
  </si>
  <si>
    <t>77784h</t>
  </si>
  <si>
    <t>Komplexní vyzkoušení zařízení</t>
  </si>
  <si>
    <t>1591425353</t>
  </si>
  <si>
    <t>77785h</t>
  </si>
  <si>
    <t>Zaškolení obsluhy</t>
  </si>
  <si>
    <t>442960784</t>
  </si>
  <si>
    <t>77786h</t>
  </si>
  <si>
    <t>Vypracování provozních předpisů</t>
  </si>
  <si>
    <t>-1747276906</t>
  </si>
  <si>
    <t>SO 701_04 - Zdravotně technické instalace</t>
  </si>
  <si>
    <t xml:space="preserve">    723 - Zdravotechnika - vnitřní plynovod</t>
  </si>
  <si>
    <t xml:space="preserve">    726 - Zdravotechnika - předstěnové instalace</t>
  </si>
  <si>
    <t xml:space="preserve">    727 - Zdravotechnika - požární ochrana</t>
  </si>
  <si>
    <t xml:space="preserve">    23-M - Montáže potrubí</t>
  </si>
  <si>
    <t>721173401</t>
  </si>
  <si>
    <t>Potrubí kanalizační z PVC SN 4 svodné DN 110</t>
  </si>
  <si>
    <t>-1901124729</t>
  </si>
  <si>
    <t>721173402</t>
  </si>
  <si>
    <t>Potrubí kanalizační z PVC SN 4 svodné DN 125</t>
  </si>
  <si>
    <t>-1419147772</t>
  </si>
  <si>
    <t>721173715</t>
  </si>
  <si>
    <t>Tepelná izolace z minerální vlny s hliník. folií v tl 20 mm kanalizačního potrubí DN 70-100</t>
  </si>
  <si>
    <t>-2080481341</t>
  </si>
  <si>
    <t>721174024</t>
  </si>
  <si>
    <t>Potrubí kanalizační z PP odpadní DN 75</t>
  </si>
  <si>
    <t>188532793</t>
  </si>
  <si>
    <t>721174025</t>
  </si>
  <si>
    <t>Potrubí kanalizační z PP odpadní DN 110</t>
  </si>
  <si>
    <t>-963858778</t>
  </si>
  <si>
    <t>721174042</t>
  </si>
  <si>
    <t>Potrubí kanalizační z PP připojovací DN 40</t>
  </si>
  <si>
    <t>-1582921800</t>
  </si>
  <si>
    <t>721174043</t>
  </si>
  <si>
    <t>Potrubí kanalizační z PP připojovací DN 50</t>
  </si>
  <si>
    <t>-1812365730</t>
  </si>
  <si>
    <t>721174045</t>
  </si>
  <si>
    <t>Potrubí kanalizační z PP připojovací DN 110</t>
  </si>
  <si>
    <t>-1517418979</t>
  </si>
  <si>
    <t>721174099</t>
  </si>
  <si>
    <t>Potrubí kanalizační z PP připojovací DN 32 + izolace na bázi synt. kaučuku v tl.6 mm</t>
  </si>
  <si>
    <t>1572124148</t>
  </si>
  <si>
    <t>721194104</t>
  </si>
  <si>
    <t>Vyvedení a upevnění odpadních výpustek DN 40</t>
  </si>
  <si>
    <t>-572100235</t>
  </si>
  <si>
    <t>721194105</t>
  </si>
  <si>
    <t>Vyvedení a upevnění odpadních výpustek DN 50</t>
  </si>
  <si>
    <t>1852780443</t>
  </si>
  <si>
    <t>721194109</t>
  </si>
  <si>
    <t>Vyvedení a upevnění odpadních výpustek DN 110</t>
  </si>
  <si>
    <t>-1245290963</t>
  </si>
  <si>
    <t>721211498</t>
  </si>
  <si>
    <t>Vpusť podlahová s vodorovným odtokem DN 40/50 a zápachovým uzávěrem Primus</t>
  </si>
  <si>
    <t>1078959456</t>
  </si>
  <si>
    <t>721211499</t>
  </si>
  <si>
    <t>Vpusť podlahová se svislým odtokem DN 50/75/110 mřížka nerez 115x115 a zápachovým uzávěrem Primus</t>
  </si>
  <si>
    <t>-2092787830</t>
  </si>
  <si>
    <t>721226597</t>
  </si>
  <si>
    <t>Zápachová uzávěrka kondenzační DN 32 pod omítku</t>
  </si>
  <si>
    <t>931181188</t>
  </si>
  <si>
    <t>721226598</t>
  </si>
  <si>
    <t>Odkapní nádobka se sifonem a kuličkou DN 32</t>
  </si>
  <si>
    <t>912107442</t>
  </si>
  <si>
    <t>721226599</t>
  </si>
  <si>
    <t>Zápachová uzávěrka U vytvořená na potrubí PPs DN 50</t>
  </si>
  <si>
    <t>1659592578</t>
  </si>
  <si>
    <t>721280099</t>
  </si>
  <si>
    <t xml:space="preserve">Ponorné čerpadlo se zaplavitelným motorem, držadlem, plovákovým spínačem, ochranou motoru, elektrickým přípojným kabelem,  0.35 kW/230 V</t>
  </si>
  <si>
    <t>-1899766281</t>
  </si>
  <si>
    <t>721290111</t>
  </si>
  <si>
    <t>Zkouška těsnosti potrubí kanalizace vodou DN do 125</t>
  </si>
  <si>
    <t>-211626241</t>
  </si>
  <si>
    <t>721290199</t>
  </si>
  <si>
    <t>Stavební přípomoce - vysekání a zaplentování drážek pro připojovací potrubí vč. potřebného materiálu</t>
  </si>
  <si>
    <t>-723902081</t>
  </si>
  <si>
    <t>721174199</t>
  </si>
  <si>
    <t>Potrubí kanalizační z PP připojovací DN 50 - chránička pro potrubí mlhoviště</t>
  </si>
  <si>
    <t>1407005536</t>
  </si>
  <si>
    <t>998721102</t>
  </si>
  <si>
    <t>Přesun hmot tonážní pro vnitřní kanalizace v objektech v přes 6 do 12 m</t>
  </si>
  <si>
    <t>2134047353</t>
  </si>
  <si>
    <t>722174001</t>
  </si>
  <si>
    <t>Potrubí vodovodní plastové PPR svar polyfúze PN 16 D 16x2,2 mm</t>
  </si>
  <si>
    <t>1290373558</t>
  </si>
  <si>
    <t>722174002</t>
  </si>
  <si>
    <t>Potrubí vodovodní plastové PPR svar polyfúze PN 16 D 20x2,8 mm</t>
  </si>
  <si>
    <t>1694435899</t>
  </si>
  <si>
    <t>722174003</t>
  </si>
  <si>
    <t>Potrubí vodovodní plastové PPR svar polyfúze PN 16 D 25x3,5 mm</t>
  </si>
  <si>
    <t>976460347</t>
  </si>
  <si>
    <t>722174004</t>
  </si>
  <si>
    <t>Potrubí vodovodní plastové PPR svar polyfúze PN 16 D 32x4,4 mm</t>
  </si>
  <si>
    <t>-57952737</t>
  </si>
  <si>
    <t>722174005</t>
  </si>
  <si>
    <t>Potrubí vodovodní plastové PPR svar polyfúze PN 16 D 40x5,5 mm</t>
  </si>
  <si>
    <t>-1385572136</t>
  </si>
  <si>
    <t>722181211</t>
  </si>
  <si>
    <t>Ochrana vodovodního potrubí přilepenými termoizolačními trubicemi z PE tl do 6 mm DN do 22 mm</t>
  </si>
  <si>
    <t>-116192968</t>
  </si>
  <si>
    <t>722181221</t>
  </si>
  <si>
    <t>Ochrana vodovodního potrubí přilepenými termoizolačními trubicemi z PE tl přes 6 do 9 mm DN do 22 mm</t>
  </si>
  <si>
    <t>476896155</t>
  </si>
  <si>
    <t>722181242</t>
  </si>
  <si>
    <t>Ochrana vodovodního potrubí přilepenými termoizolačními trubicemi z PE tl přes 13 do 20 mm DN přes 22 do 45 mm</t>
  </si>
  <si>
    <t>-1589544584</t>
  </si>
  <si>
    <t>722181391</t>
  </si>
  <si>
    <t>Ochrana vodovodního potrubí přilepenými termoizolačními trubicemi ze synt. kaučuku tl 9 mm d 20-25 mm</t>
  </si>
  <si>
    <t>2009774775</t>
  </si>
  <si>
    <t>722181392</t>
  </si>
  <si>
    <t>Ochrana vodovodního potrubí přilepenými termoizolačními trubicemi ze synt. kaučuku tl 9 mm d 32 mm</t>
  </si>
  <si>
    <t>633660945</t>
  </si>
  <si>
    <t>722190401</t>
  </si>
  <si>
    <t>Vyvedení a upevnění výpustku DN do 25</t>
  </si>
  <si>
    <t>1392973722</t>
  </si>
  <si>
    <t>722212440</t>
  </si>
  <si>
    <t>Orientační štítky na zeď</t>
  </si>
  <si>
    <t>806295179</t>
  </si>
  <si>
    <t>722220111</t>
  </si>
  <si>
    <t>Nástěnka pro výtokový ventil G 1/2" s jedním závitem</t>
  </si>
  <si>
    <t>908558628</t>
  </si>
  <si>
    <t>722220121</t>
  </si>
  <si>
    <t>Nástěnka pro baterii G 1/2" s jedním závitem</t>
  </si>
  <si>
    <t>pár</t>
  </si>
  <si>
    <t>1949265721</t>
  </si>
  <si>
    <t>722224115</t>
  </si>
  <si>
    <t>Kohout plnicí nebo vypouštěcí G 1/2" PN 10 s jedním závitem</t>
  </si>
  <si>
    <t>-961645410</t>
  </si>
  <si>
    <t>722231074</t>
  </si>
  <si>
    <t>Ventil zpětný mosazný G 1" PN 10 do 110°C se dvěma závity</t>
  </si>
  <si>
    <t>-1726965622</t>
  </si>
  <si>
    <t>722231075</t>
  </si>
  <si>
    <t>Ventil zpětný mosazný G 5/4" PN 10 do 110°C se dvěma závity</t>
  </si>
  <si>
    <t>161195083</t>
  </si>
  <si>
    <t>722232044</t>
  </si>
  <si>
    <t>Kohout kulový přímý G 3/4" PN 42 do 185°C vnitřní závit</t>
  </si>
  <si>
    <t>-2008385673</t>
  </si>
  <si>
    <t>722232045</t>
  </si>
  <si>
    <t>Kohout kulový přímý G 1" PN 42 do 185°C vnitřní závit</t>
  </si>
  <si>
    <t>1216039752</t>
  </si>
  <si>
    <t>722232046</t>
  </si>
  <si>
    <t>Kohout kulový přímý G 5/4" PN 42 do 185°C vnitřní závit</t>
  </si>
  <si>
    <t>1234116387</t>
  </si>
  <si>
    <t>722234264</t>
  </si>
  <si>
    <t>Filtr mosazný G 3/4" PN 20 do 80°C s 2x vnitřním závitem</t>
  </si>
  <si>
    <t>152306826</t>
  </si>
  <si>
    <t>722234298</t>
  </si>
  <si>
    <t>Filtr se zpětným proplachem závitový DN 25</t>
  </si>
  <si>
    <t>-74355342</t>
  </si>
  <si>
    <t>722234299</t>
  </si>
  <si>
    <t>Filtr se zpětným proplachem závitový DN 32</t>
  </si>
  <si>
    <t>-1394543050</t>
  </si>
  <si>
    <t>722250198</t>
  </si>
  <si>
    <t>Hydrantový systém s tvarově stálou hadicí D 19 x 20 m celoplechový</t>
  </si>
  <si>
    <t>-218454402</t>
  </si>
  <si>
    <t>722262212</t>
  </si>
  <si>
    <t>Vodoměr závitový jednovtokový suchoběžný do 40°C G 1/2"x 110 mm Qn 1,5 m3/h horizontální</t>
  </si>
  <si>
    <t>-496440741</t>
  </si>
  <si>
    <t>722290226</t>
  </si>
  <si>
    <t>Zkouška těsnosti vodovodního potrubí závitového DN do 50</t>
  </si>
  <si>
    <t>-2115397243</t>
  </si>
  <si>
    <t>722290234</t>
  </si>
  <si>
    <t>Proplach a dezinfekce vodovodního potrubí DN do 80</t>
  </si>
  <si>
    <t>1995714116</t>
  </si>
  <si>
    <t>722290299</t>
  </si>
  <si>
    <t>-1396083763</t>
  </si>
  <si>
    <t>998722102</t>
  </si>
  <si>
    <t>Přesun hmot tonážní pro vnitřní vodovod v objektech v přes 6 do 12 m</t>
  </si>
  <si>
    <t>-1710760449</t>
  </si>
  <si>
    <t>723</t>
  </si>
  <si>
    <t>Zdravotechnika - vnitřní plynovod</t>
  </si>
  <si>
    <t>723111203</t>
  </si>
  <si>
    <t>Potrubí ocelové závitové černé bezešvé svařované běžné DN 20</t>
  </si>
  <si>
    <t>1801658938</t>
  </si>
  <si>
    <t>723150306</t>
  </si>
  <si>
    <t>Potrubí ocelové hladké černé bezešvé spojované svařováním tvářené za tepla D 44,5x3,2 mm</t>
  </si>
  <si>
    <t>295576976</t>
  </si>
  <si>
    <t>723150368</t>
  </si>
  <si>
    <t>Chránička D 76x3,2 mm</t>
  </si>
  <si>
    <t>116783668</t>
  </si>
  <si>
    <t>723150801</t>
  </si>
  <si>
    <t>Demontáž potrubí ocelové hladké svařované D do 32</t>
  </si>
  <si>
    <t>-1951836758</t>
  </si>
  <si>
    <t>723150802</t>
  </si>
  <si>
    <t>Demontáž potrubí ocelové hladké svařované D přes 32 do 44,5</t>
  </si>
  <si>
    <t>-1900152210</t>
  </si>
  <si>
    <t>723190901</t>
  </si>
  <si>
    <t>Uzavření,otevření plynovodního potrubí při opravě</t>
  </si>
  <si>
    <t>-1067005675</t>
  </si>
  <si>
    <t>723190907</t>
  </si>
  <si>
    <t>Odvzdušnění nebo napuštění plynovodního potrubí</t>
  </si>
  <si>
    <t>-730765237</t>
  </si>
  <si>
    <t>723231163</t>
  </si>
  <si>
    <t>Kohout kulový přímý G 3/4" PN 42 do 185°C plnoprůtokový vnitřní závit těžká řada</t>
  </si>
  <si>
    <t>332204947</t>
  </si>
  <si>
    <t>723231166</t>
  </si>
  <si>
    <t>Kohout kulový přímý G 1 1/2" PN 42 do 185°C plnoprůtokový vnitřní závit těžká řada</t>
  </si>
  <si>
    <t>1177287166</t>
  </si>
  <si>
    <t>998723101</t>
  </si>
  <si>
    <t>Přesun hmot tonážní pro vnitřní plynovod v objektech v do 6 m</t>
  </si>
  <si>
    <t>2104539769</t>
  </si>
  <si>
    <t>724131199</t>
  </si>
  <si>
    <t>Čerpadlo ponorné, kalové se zaplavitelným motorem, držadlem,plovákovým spínačem, ochranou motoru, přípoj. kabelem - 0.35 kW/230 V</t>
  </si>
  <si>
    <t>-721552640</t>
  </si>
  <si>
    <t>724211299</t>
  </si>
  <si>
    <t>Čerpací automatické zařízení na využívání dešťové vody s připojením pitné vody, elektronickou řídící jednotkou s detekcí nulového množství , a snímačem tlaku na straně výtlaku - vč. montáže</t>
  </si>
  <si>
    <t>-1163110001</t>
  </si>
  <si>
    <t>724232199</t>
  </si>
  <si>
    <t>Plovoucí sací koš s připojením DN 25, flexibilní sací hadice DN 25 délka 3.0 m</t>
  </si>
  <si>
    <t>1358628948</t>
  </si>
  <si>
    <t>724234298</t>
  </si>
  <si>
    <t xml:space="preserve">Expanzní nádoba s výměnným vakem 50 l  Reflex DE 50/10</t>
  </si>
  <si>
    <t>1631683856</t>
  </si>
  <si>
    <t>998724101</t>
  </si>
  <si>
    <t>Přesun hmot tonážní pro strojní vybavení v objektech v do 6 m</t>
  </si>
  <si>
    <t>-78269825</t>
  </si>
  <si>
    <t>725112099</t>
  </si>
  <si>
    <t>Oddálené splachovací pneumatické podomítkové tlačítko ve výšce 900 mm</t>
  </si>
  <si>
    <t>-86327033</t>
  </si>
  <si>
    <t>725112313</t>
  </si>
  <si>
    <t>Klozet nerezový s hlubokým splachováním závěsný s montážní deskou</t>
  </si>
  <si>
    <t>-1624748493</t>
  </si>
  <si>
    <t>725112399</t>
  </si>
  <si>
    <t>Klozet nerezový závěsný pro imobilní s montážní deskou</t>
  </si>
  <si>
    <t>-978792328</t>
  </si>
  <si>
    <t>725121699</t>
  </si>
  <si>
    <t>Pisoárový záchodek nerezový s bezdotykovým splachováním</t>
  </si>
  <si>
    <t>661950041</t>
  </si>
  <si>
    <t>725214113</t>
  </si>
  <si>
    <t>Umyvadlo nerezové bez výtokové armatury o rozměrech 560x435 mm připevněné na stěnu</t>
  </si>
  <si>
    <t>1411453587</t>
  </si>
  <si>
    <t>725214199</t>
  </si>
  <si>
    <t>Umyvadlo nerezové bez výtokové armatury o rozměrech 440x305 mm připevněné na stěnu</t>
  </si>
  <si>
    <t>-2043495237</t>
  </si>
  <si>
    <t>725319111</t>
  </si>
  <si>
    <t>Montáž dřezu ostatních typů</t>
  </si>
  <si>
    <t>461034645</t>
  </si>
  <si>
    <t>725331219</t>
  </si>
  <si>
    <t xml:space="preserve">Výlevka keramická závěsná bez výtokových armatur </t>
  </si>
  <si>
    <t>-1228092362</t>
  </si>
  <si>
    <t>725339111</t>
  </si>
  <si>
    <t>Montáž výlevky</t>
  </si>
  <si>
    <t>-466726625</t>
  </si>
  <si>
    <t>725532101</t>
  </si>
  <si>
    <t>Elektrický ohřívač zásobníkový akumulační závěsný svislý 10 l / 2 kW</t>
  </si>
  <si>
    <t>-1288129577</t>
  </si>
  <si>
    <t>725532102</t>
  </si>
  <si>
    <t>Elektrický ohřívač zásobníkový akumulační závěsný svislý 15 l / 2 kW</t>
  </si>
  <si>
    <t>-485534625</t>
  </si>
  <si>
    <t>725535221</t>
  </si>
  <si>
    <t>Ventil pojistný bezpečnostní souprava bez redukčního ventilu s výlevkou</t>
  </si>
  <si>
    <t>-2111686962</t>
  </si>
  <si>
    <t>725811116</t>
  </si>
  <si>
    <t>Ventil nástěnný pevný výtok G 1/2"x150 mm</t>
  </si>
  <si>
    <t>-470644101</t>
  </si>
  <si>
    <t>725813111</t>
  </si>
  <si>
    <t>Ventil rohový bez připojovací trubičky nebo flexi hadičky G 1/2"</t>
  </si>
  <si>
    <t>789231779</t>
  </si>
  <si>
    <t>725821312</t>
  </si>
  <si>
    <t>Baterie dřezová nástěnná páková s otáčivým kulatým ústím a délkou ramínka 210 mm</t>
  </si>
  <si>
    <t>1695630380</t>
  </si>
  <si>
    <t>725822698</t>
  </si>
  <si>
    <t>Baterie umyvadlová stojánková páková bez výpusti v provedení nerez</t>
  </si>
  <si>
    <t>191742278</t>
  </si>
  <si>
    <t>725822699</t>
  </si>
  <si>
    <t>Baterie umyvadlová stojánková páková bez výpusti s prodlouženou pákou v provedení nerez</t>
  </si>
  <si>
    <t>-627297722</t>
  </si>
  <si>
    <t>998725102</t>
  </si>
  <si>
    <t>Přesun hmot tonážní pro zařizovací předměty v objektech v přes 6 do 12 m</t>
  </si>
  <si>
    <t>749981539</t>
  </si>
  <si>
    <t>726</t>
  </si>
  <si>
    <t>Zdravotechnika - předstěnové instalace</t>
  </si>
  <si>
    <t>726131001</t>
  </si>
  <si>
    <t>Instalační předstěna - umyvadlo do v 1120 mm se stojánkovou baterií do lehkých stěn s kovovou kcí</t>
  </si>
  <si>
    <t>1948276321</t>
  </si>
  <si>
    <t>726131021</t>
  </si>
  <si>
    <t>Instalační předstěna - pisoár v 1300 mm do lehkých stěn s kovovou kcí</t>
  </si>
  <si>
    <t>793088347</t>
  </si>
  <si>
    <t>726131041</t>
  </si>
  <si>
    <t>Instalační předstěna - klozet závěsný v 1120 mm s ovládáním zepředu do lehkých stěn s kovovou kcí</t>
  </si>
  <si>
    <t>-613574876</t>
  </si>
  <si>
    <t>726131043</t>
  </si>
  <si>
    <t>Instalační předstěna - klozet závěsný v 1120 mm s ovládáním zepředu pro postižené do stěn s kov kcí</t>
  </si>
  <si>
    <t>-183309256</t>
  </si>
  <si>
    <t>726131099</t>
  </si>
  <si>
    <t>Instalační předstěna - pro výlevku do stěn s kov kcí s nádržkou, ovládací tlačítko</t>
  </si>
  <si>
    <t>888059026</t>
  </si>
  <si>
    <t>998726112</t>
  </si>
  <si>
    <t>Přesun hmot tonážní pro instalační prefabrikáty v objektech v přes 6 do 12 m</t>
  </si>
  <si>
    <t>1653600731</t>
  </si>
  <si>
    <t>727</t>
  </si>
  <si>
    <t>Zdravotechnika - požární ochrana</t>
  </si>
  <si>
    <t>727213299</t>
  </si>
  <si>
    <t>Trubní ucpávka plastového potrubí bez izolace D 16-32 mm stropem tl 150 mm požární odolnost EI 90</t>
  </si>
  <si>
    <t>2094634925</t>
  </si>
  <si>
    <t>727223101</t>
  </si>
  <si>
    <t>Protipožární manžeta prostupu plastového potrubí bez izolace D 50 mm stropem tl 100 mm požární odolnost EI 90</t>
  </si>
  <si>
    <t>-1411795099</t>
  </si>
  <si>
    <t>727223103</t>
  </si>
  <si>
    <t>Protipožární manžeta prostupu plastového potrubí bez izolace D 75 mm stropem tl 150 mm požární odolnost EI 90</t>
  </si>
  <si>
    <t>511271299</t>
  </si>
  <si>
    <t>727223105</t>
  </si>
  <si>
    <t>Protipožární manžeta prostupu plastového potrubí bez izolace D 110 mm stropem tl 150 mm požární odolnost EI 90</t>
  </si>
  <si>
    <t>1136178970</t>
  </si>
  <si>
    <t>783614551</t>
  </si>
  <si>
    <t>Základní jednonásobný syntetický nátěr potrubí DN do 50 mm</t>
  </si>
  <si>
    <t>-294892327</t>
  </si>
  <si>
    <t>783617611</t>
  </si>
  <si>
    <t>Krycí dvojnásobný syntetický nátěr potrubí DN do 50 mm</t>
  </si>
  <si>
    <t>204229867</t>
  </si>
  <si>
    <t>23-M</t>
  </si>
  <si>
    <t>Montáže potrubí</t>
  </si>
  <si>
    <t>230170001</t>
  </si>
  <si>
    <t>Tlakové zkoušky těsnosti potrubí - příprava DN do 40</t>
  </si>
  <si>
    <t>2026998698</t>
  </si>
  <si>
    <t>230230016</t>
  </si>
  <si>
    <t>Hlavní tlaková zkouška vzduchem 0,6 MPa DN 50</t>
  </si>
  <si>
    <t>-1031570936</t>
  </si>
  <si>
    <t>230230076</t>
  </si>
  <si>
    <t>Čištění potrubí PN 38 6416 DN 200</t>
  </si>
  <si>
    <t>-789071416</t>
  </si>
  <si>
    <t>230R-101</t>
  </si>
  <si>
    <t>Výchozí revize OPZ</t>
  </si>
  <si>
    <t>1790874994</t>
  </si>
  <si>
    <t>Dokumentace skutečného provedení</t>
  </si>
  <si>
    <t>-1571038617</t>
  </si>
  <si>
    <t>SO 701_05 - Elektro</t>
  </si>
  <si>
    <t xml:space="preserve">    741 - Elektroinstalace - silnoproud</t>
  </si>
  <si>
    <t xml:space="preserve">    742 - Elektroinstalace - slaboproud</t>
  </si>
  <si>
    <t xml:space="preserve">    46-M - Zemní práce při extr.mont.pracích</t>
  </si>
  <si>
    <t>741</t>
  </si>
  <si>
    <t>Elektroinstalace - silnoproud</t>
  </si>
  <si>
    <t>741110002</t>
  </si>
  <si>
    <t>Montáž trubka plastová tuhá D přes 23 do 35 mm uložená pevně</t>
  </si>
  <si>
    <t>-1257017930</t>
  </si>
  <si>
    <t>34571093</t>
  </si>
  <si>
    <t>trubka elektroinstalační tuhá z PVC D 22,1/25 mm, délka 3m</t>
  </si>
  <si>
    <t>-818747172</t>
  </si>
  <si>
    <t>200*1,05 'Přepočtené koeficientem množství</t>
  </si>
  <si>
    <t>842618828</t>
  </si>
  <si>
    <t>34571094</t>
  </si>
  <si>
    <t>trubka elektroinstalační tuhá z PVC D 28,6/32 mm, délka 3m</t>
  </si>
  <si>
    <t>-1125187486</t>
  </si>
  <si>
    <t>280*1,05 'Přepočtené koeficientem množství</t>
  </si>
  <si>
    <t>741110003</t>
  </si>
  <si>
    <t>Montáž trubka plastová tuhá D přes 35 mm uložená pevně</t>
  </si>
  <si>
    <t>1126758770</t>
  </si>
  <si>
    <t>34571095</t>
  </si>
  <si>
    <t>trubka elektroinstalační tuhá z PVC D 36,6/40 mm, délka 3m</t>
  </si>
  <si>
    <t>-661287351</t>
  </si>
  <si>
    <t>105*1,05 'Přepočtené koeficientem množství</t>
  </si>
  <si>
    <t>741110042</t>
  </si>
  <si>
    <t>Montáž trubka plastová ohebná D přes 23 do 35 mm uložená pevně</t>
  </si>
  <si>
    <t>1532969624</t>
  </si>
  <si>
    <t>34571073</t>
  </si>
  <si>
    <t>trubka elektroinstalační ohebná z PVC (EN) 2325</t>
  </si>
  <si>
    <t>-539558748</t>
  </si>
  <si>
    <t>450*1,05 'Přepočtené koeficientem množství</t>
  </si>
  <si>
    <t>953704362</t>
  </si>
  <si>
    <t>34571074</t>
  </si>
  <si>
    <t>trubka elektroinstalační ohebná z PVC (EN) 2332</t>
  </si>
  <si>
    <t>593599436</t>
  </si>
  <si>
    <t>550*1,05 'Přepočtené koeficientem množství</t>
  </si>
  <si>
    <t>741110043</t>
  </si>
  <si>
    <t>Montáž trubka plastová ohebná D přes 35 mm uložená pevně</t>
  </si>
  <si>
    <t>354229773</t>
  </si>
  <si>
    <t>34571075</t>
  </si>
  <si>
    <t>trubka elektroinstalační ohebná z PVC (EN) 2340</t>
  </si>
  <si>
    <t>581828292</t>
  </si>
  <si>
    <t>741110052</t>
  </si>
  <si>
    <t>Montáž trubka plastová ohebná D přes 23 do 35 mm uložená volně</t>
  </si>
  <si>
    <t>2088196988</t>
  </si>
  <si>
    <t>34571064</t>
  </si>
  <si>
    <t>trubka elektroinstalační ohebná z PVC (ČSN) 2329</t>
  </si>
  <si>
    <t>1455500781</t>
  </si>
  <si>
    <t>150*1,05 'Přepočtené koeficientem množství</t>
  </si>
  <si>
    <t>741110053</t>
  </si>
  <si>
    <t>Montáž trubka plastová ohebná D přes 35 mm uložená volně</t>
  </si>
  <si>
    <t>-1563179647</t>
  </si>
  <si>
    <t>34571065</t>
  </si>
  <si>
    <t>trubka elektroinstalační ohebná z PVC (ČSN) 2336</t>
  </si>
  <si>
    <t>97964856</t>
  </si>
  <si>
    <t>100*1,05 'Přepočtené koeficientem množství</t>
  </si>
  <si>
    <t>741112061</t>
  </si>
  <si>
    <t>Montáž krabice přístrojová zapuštěná plastová kruhová</t>
  </si>
  <si>
    <t>-1858685112</t>
  </si>
  <si>
    <t>34571451</t>
  </si>
  <si>
    <t>krabice pod omítku PVC přístrojová kruhová D 70mm hluboká</t>
  </si>
  <si>
    <t>-1663247004</t>
  </si>
  <si>
    <t>741112101</t>
  </si>
  <si>
    <t>Montáž rozvodka zapuštěná plastová kruhová</t>
  </si>
  <si>
    <t>1867893236</t>
  </si>
  <si>
    <t>34571521</t>
  </si>
  <si>
    <t>krabice pod omítku PVC odbočná kruhová D 70mm s víčkem a svorkovnicí</t>
  </si>
  <si>
    <t>1986664860</t>
  </si>
  <si>
    <t>741112111</t>
  </si>
  <si>
    <t>Montáž rozvodka nástěnná plastová čtyřhranná vodič D do 4 mm2</t>
  </si>
  <si>
    <t>904296510</t>
  </si>
  <si>
    <t>34571479</t>
  </si>
  <si>
    <t>krabice v uzavřeném provedení PP s krytím IP 66 čtvercová 100x100mm</t>
  </si>
  <si>
    <t>-1316168650</t>
  </si>
  <si>
    <t>741120001</t>
  </si>
  <si>
    <t>Montáž vodič Cu izolovaný plný a laněný žíla 0,35-6 mm2 pod omítku (např. CY)</t>
  </si>
  <si>
    <t>-1561471930</t>
  </si>
  <si>
    <t>34140826</t>
  </si>
  <si>
    <t>vodič propojovací jádro Cu plné izolace PVC 450/750V (H07V-U) 1x6mm2</t>
  </si>
  <si>
    <t>-167127761</t>
  </si>
  <si>
    <t>435*1,15 'Přepočtené koeficientem množství</t>
  </si>
  <si>
    <t>741120003</t>
  </si>
  <si>
    <t>Montáž vodič Cu izolovaný plný a laněný žíla 10-16 mm2 pod omítku (např. CY)</t>
  </si>
  <si>
    <t>-1674742962</t>
  </si>
  <si>
    <t>34141040</t>
  </si>
  <si>
    <t>vodič propojovací jádro Cu plné izolace PVC 450/750V (H07V-U) 1x10mm2</t>
  </si>
  <si>
    <t>2138260055</t>
  </si>
  <si>
    <t>20*1,15 'Přepočtené koeficientem množství</t>
  </si>
  <si>
    <t>-1017425204</t>
  </si>
  <si>
    <t>34141029</t>
  </si>
  <si>
    <t>vodič propojovací flexibilní jádro Cu lanované izolace PVC 450/750V (H07V-K) 1x16mm2</t>
  </si>
  <si>
    <t>302270632</t>
  </si>
  <si>
    <t>741120005</t>
  </si>
  <si>
    <t>Montáž vodič Cu izolovaný plný a laněný žíla 25-35 mm2 pod omítku (např. CY)</t>
  </si>
  <si>
    <t>1787819594</t>
  </si>
  <si>
    <t>34141030</t>
  </si>
  <si>
    <t>vodič propojovací flexibilní jádro Cu lanované izolace PVC 450/750V (H07V-K) 1x25mm2</t>
  </si>
  <si>
    <t>-897426711</t>
  </si>
  <si>
    <t>60*1,15 'Přepočtené koeficientem množství</t>
  </si>
  <si>
    <t>-160995053</t>
  </si>
  <si>
    <t>34141031</t>
  </si>
  <si>
    <t>vodič propojovací flexibilní jádro Cu lanované izolace PVC 450/750V (H07V-K) 1x35mm2</t>
  </si>
  <si>
    <t>1809022950</t>
  </si>
  <si>
    <t>741122001</t>
  </si>
  <si>
    <t>Montáž kabel Cu bez ukončení uložený pod omítku plný plochý 2x1 až 1,5 mm2 (např. CYKYLo)</t>
  </si>
  <si>
    <t>1125305954</t>
  </si>
  <si>
    <t>34113148</t>
  </si>
  <si>
    <t>kabel ovládací průmyslový stíněný laminovanou Al fólií s příložným Cu drátem jádro Cu plné izolace PVC plášť PVC 250V (JYTY) 2x1,00mm2</t>
  </si>
  <si>
    <t>683116011</t>
  </si>
  <si>
    <t>741122005</t>
  </si>
  <si>
    <t>Montáž kabel Cu bez ukončení uložený pod omítku plný plochý 3x1 až 2,5 mm2 (např. CYKYLo)</t>
  </si>
  <si>
    <t>732568093</t>
  </si>
  <si>
    <t>34111531</t>
  </si>
  <si>
    <t>kabel silový oheň retardující bezhalogenový s funkčností při požáru 180min a P60-R reakce na oheň B2cas1d1a1 jádro Cu 0,6/1kV (1-CSKH-V) 3x1,5mm2</t>
  </si>
  <si>
    <t>-1677931943</t>
  </si>
  <si>
    <t>741122015</t>
  </si>
  <si>
    <t>Montáž kabel Cu bez ukončení uložený pod omítku plný kulatý 3x1,5 mm2 (např. CYKY)</t>
  </si>
  <si>
    <t>276338978</t>
  </si>
  <si>
    <t>34111030</t>
  </si>
  <si>
    <t>kabel instalační jádro Cu plné izolace PVC plášť PVC 450/750V (CYKY) 3x1,5mm2</t>
  </si>
  <si>
    <t>1118068274</t>
  </si>
  <si>
    <t>2900*1,15 'Přepočtené koeficientem množství</t>
  </si>
  <si>
    <t>741122016</t>
  </si>
  <si>
    <t>Montáž kabel Cu bez ukončení uložený pod omítku plný kulatý 3x2,5 až 6 mm2 (např. CYKY)</t>
  </si>
  <si>
    <t>-1298179573</t>
  </si>
  <si>
    <t>34111036</t>
  </si>
  <si>
    <t>kabel instalační jádro Cu plné izolace PVC plášť PVC 450/750V (CYKY) 3x2,5mm2</t>
  </si>
  <si>
    <t>1482709734</t>
  </si>
  <si>
    <t>5045*1,15 'Přepočtené koeficientem množství</t>
  </si>
  <si>
    <t>-1824786686</t>
  </si>
  <si>
    <t>34111048</t>
  </si>
  <si>
    <t>kabel instalační jádro Cu plné izolace PVC plášť PVC 450/750V (CYKY) 3x6mm2</t>
  </si>
  <si>
    <t>-1440934989</t>
  </si>
  <si>
    <t>30*1,15 'Přepočtené koeficientem množství</t>
  </si>
  <si>
    <t>-936828511</t>
  </si>
  <si>
    <t>34111533</t>
  </si>
  <si>
    <t>kabel silový oheň retardující bezhalogenový s funkčností při požáru 180min a P60-R reakce na oheň B2cas1d1a1 jádro Cu 0,6/1kV (1-CSKH-V) 3x4mm2</t>
  </si>
  <si>
    <t>-808571674</t>
  </si>
  <si>
    <t>741122031</t>
  </si>
  <si>
    <t>Montáž kabel Cu bez ukončení uložený pod omítku plný kulatý 5x1,5 až 2,5 mm2 (např. CYKY)</t>
  </si>
  <si>
    <t>-1615343227</t>
  </si>
  <si>
    <t>34111090</t>
  </si>
  <si>
    <t>kabel instalační jádro Cu plné izolace PVC plášť PVC 450/750V (CYKY) 5x1,5mm2</t>
  </si>
  <si>
    <t>933201253</t>
  </si>
  <si>
    <t>485*1,15 'Přepočtené koeficientem množství</t>
  </si>
  <si>
    <t>793589753</t>
  </si>
  <si>
    <t>34111094</t>
  </si>
  <si>
    <t>kabel instalační jádro Cu plné izolace PVC plášť PVC 450/750V (CYKY) 5x2,5mm2</t>
  </si>
  <si>
    <t>1455365835</t>
  </si>
  <si>
    <t>210*1,15 'Přepočtené koeficientem množství</t>
  </si>
  <si>
    <t>741122032</t>
  </si>
  <si>
    <t>Montáž kabel Cu bez ukončení uložený pod omítku plný kulatý 5x4 až 6 mm2 (např. CYKY)</t>
  </si>
  <si>
    <t>406717956</t>
  </si>
  <si>
    <t>34111098</t>
  </si>
  <si>
    <t>kabel instalační jádro Cu plné izolace PVC plášť PVC 450/750V (CYKY) 5x4mm2</t>
  </si>
  <si>
    <t>178570658</t>
  </si>
  <si>
    <t>160*1,15 'Přepočtené koeficientem množství</t>
  </si>
  <si>
    <t>1271377411</t>
  </si>
  <si>
    <t>34111100</t>
  </si>
  <si>
    <t>kabel instalační jádro Cu plné izolace PVC plášť PVC 450/750V (CYKY) 5x6mm2</t>
  </si>
  <si>
    <t>-284055668</t>
  </si>
  <si>
    <t>145*1,15 'Přepočtené koeficientem množství</t>
  </si>
  <si>
    <t>741122033</t>
  </si>
  <si>
    <t>Montáž kabel Cu bez ukončení uložený pod omítku plný kulatý 5x10 mm2 (např. CYKY)</t>
  </si>
  <si>
    <t>336755204</t>
  </si>
  <si>
    <t>34113034</t>
  </si>
  <si>
    <t>kabel instalační jádro Cu plné izolace PVC plášť PVC 450/750V (CYKY) 5x10mm2</t>
  </si>
  <si>
    <t>2135976065</t>
  </si>
  <si>
    <t>40*1,15 'Přepočtené koeficientem množství</t>
  </si>
  <si>
    <t>741122041</t>
  </si>
  <si>
    <t>Montáž kabel Cu bez ukončení uložený pod omítku plný kulatý 7x1,5 až 2,5 mm2 (např. CYKY)</t>
  </si>
  <si>
    <t>280828975</t>
  </si>
  <si>
    <t>34113151</t>
  </si>
  <si>
    <t>kabel ovládací průmyslový stíněný laminovanou Al fólií s příložným Cu drátem jádro Cu plné izolace PVC plášť PVC 250V (JYTY) 7x1,00mm2</t>
  </si>
  <si>
    <t>2018128158</t>
  </si>
  <si>
    <t>741122122</t>
  </si>
  <si>
    <t>Montáž kabel Cu plný kulatý žíla 3x1,5 až 6 mm2 zatažený v trubkách (např. CYKY)</t>
  </si>
  <si>
    <t>854411950</t>
  </si>
  <si>
    <t>491252148</t>
  </si>
  <si>
    <t>320*1,15 'Přepočtené koeficientem množství</t>
  </si>
  <si>
    <t>741122624</t>
  </si>
  <si>
    <t>Montáž kabel Cu plný kulatý žíla 4x16 až 25 mm2 uložený pevně (např. CYKY)</t>
  </si>
  <si>
    <t>1507770912</t>
  </si>
  <si>
    <t>34113134</t>
  </si>
  <si>
    <t>kabel silový jádro Cu izolace PVC plášť PVC 0,6/1kV (1-CYKY) 5x25mm2</t>
  </si>
  <si>
    <t>1264428174</t>
  </si>
  <si>
    <t>741122632</t>
  </si>
  <si>
    <t>Montáž kabel Cu plný kulatý žíla 3x50+35 až 95+50 mm2 uložený pevně (např. CYKY)</t>
  </si>
  <si>
    <t>2130678798</t>
  </si>
  <si>
    <t>34111649</t>
  </si>
  <si>
    <t>kabel silový jádro Cu izolace PVC plášť PVC 0,6/1kV (1-CYKY) 3x95+50mm2</t>
  </si>
  <si>
    <t>761188816</t>
  </si>
  <si>
    <t>35*1,15 'Přepočtené koeficientem množství</t>
  </si>
  <si>
    <t>741124603</t>
  </si>
  <si>
    <t>Montáž kabel Cu topný volné délky uložený na konstrukci</t>
  </si>
  <si>
    <t>-1942505483</t>
  </si>
  <si>
    <t>R1000267936</t>
  </si>
  <si>
    <t>Samoregulační top. kabel 15 W/m pro ochranu potrubí</t>
  </si>
  <si>
    <t>407825294</t>
  </si>
  <si>
    <t>741130001</t>
  </si>
  <si>
    <t>Ukončení vodič izolovaný do 2,5 mm2 v rozváděči nebo na přístroji</t>
  </si>
  <si>
    <t>128586706</t>
  </si>
  <si>
    <t>741130003</t>
  </si>
  <si>
    <t>Ukončení vodič izolovaný do 4 mm2 v rozváděči nebo na přístroji</t>
  </si>
  <si>
    <t>-743073802</t>
  </si>
  <si>
    <t>741130004</t>
  </si>
  <si>
    <t>Ukončení vodič izolovaný do 6 mm2 v rozváděči nebo na přístroji</t>
  </si>
  <si>
    <t>-116459932</t>
  </si>
  <si>
    <t>741130005</t>
  </si>
  <si>
    <t>Ukončení vodič izolovaný do 10 mm2 v rozváděči nebo na přístroji</t>
  </si>
  <si>
    <t>-79926011</t>
  </si>
  <si>
    <t>741130006</t>
  </si>
  <si>
    <t>Ukončení vodič izolovaný do 16 mm2 v rozváděči nebo na přístroji</t>
  </si>
  <si>
    <t>-259139150</t>
  </si>
  <si>
    <t>741130007</t>
  </si>
  <si>
    <t>Ukončení vodič izolovaný do 25 mm2 v rozváděči nebo na přístroji</t>
  </si>
  <si>
    <t>-405010203</t>
  </si>
  <si>
    <t>741130013</t>
  </si>
  <si>
    <t>Ukončení vodič izolovaný do 95 mm2 v rozváděči nebo na přístroji</t>
  </si>
  <si>
    <t>-950996316</t>
  </si>
  <si>
    <t>741210001</t>
  </si>
  <si>
    <t>Montáž rozvodnice oceloplechová nebo plastová běžná do 20 kg</t>
  </si>
  <si>
    <t>551193930</t>
  </si>
  <si>
    <t>R13147</t>
  </si>
  <si>
    <t xml:space="preserve">OVL. SKŘ. OSV.-PL.ROZV.TYP PO KAPACITA min. 18TI, IP40,  EI 30 DP1, 410x435x180, dle výkresu D 6.6.8</t>
  </si>
  <si>
    <t>-1689334921</t>
  </si>
  <si>
    <t>741210002</t>
  </si>
  <si>
    <t>Montáž rozvodnice oceloplechová nebo plastová běžná do 50 kg</t>
  </si>
  <si>
    <t>1526171527</t>
  </si>
  <si>
    <t>R11871</t>
  </si>
  <si>
    <t>RE-OCPL.ROZV.TYP PO KAPACITA 1xnepřímé měření 200A, 3x cejchovaný MTP + ELM 3-f + zk. svorkovnice , IP43, 1200x810x210, ATYP. + prostorová rezerva HDO, kryt plomb.</t>
  </si>
  <si>
    <t>474640641</t>
  </si>
  <si>
    <t>R13142</t>
  </si>
  <si>
    <t>RS-PL. ROZV.TYP PO KAPACITA min 64TI, IP40, 588x620x136, TYP., dle výkresu D 6.6.3</t>
  </si>
  <si>
    <t>-1328553800</t>
  </si>
  <si>
    <t>R13135</t>
  </si>
  <si>
    <t>RIT-PL.ROZV.TYP NP KAPACITA min. 29TI, IP40, 418x568x145, dle výkresu D 6.6.6</t>
  </si>
  <si>
    <t>439279537</t>
  </si>
  <si>
    <t>R13105</t>
  </si>
  <si>
    <t>R2.1-PL.ROZV.TYP NP KAPACITA min. 50TI, IP55, 418x568x145, TYP., dle výkresu D 6.6.5</t>
  </si>
  <si>
    <t>-24665298</t>
  </si>
  <si>
    <t>1127577627</t>
  </si>
  <si>
    <t>R11873</t>
  </si>
  <si>
    <t>skříň rozváděče veřejného osvětlení do výklenku celoplastové provedení dle pokynů správce VO</t>
  </si>
  <si>
    <t>1041648374</t>
  </si>
  <si>
    <t>741210003</t>
  </si>
  <si>
    <t>Montáž rozvodnice oceloplechová nebo plastová běžná do 100 kg</t>
  </si>
  <si>
    <t>552345871</t>
  </si>
  <si>
    <t>R11883</t>
  </si>
  <si>
    <t>RH-OCPL.ROZV.TYP PO KAPACITA 1xHL.VYP.200A + 3xSP-B + 1xOPV + 10 JISTIČ 3-f + svorkovnice , IP40, EI 30 DP1, 1760x835x180, TYP., stejný typ+velikost jako R1, dle výkresu D 6.6.2</t>
  </si>
  <si>
    <t>1822430482</t>
  </si>
  <si>
    <t>R11877</t>
  </si>
  <si>
    <t>R1-OCPL.ROZV.TYP PO KAPACITA min. 318TI , IP40, EI 30 DP1, 1760x835x180, TYP., stejný typ+velikost jako RH, dle výkresu D 6.6.2</t>
  </si>
  <si>
    <t>1079961007</t>
  </si>
  <si>
    <t>R11878</t>
  </si>
  <si>
    <t>R2-OCPL.ROZV.TYP PO KAPACITA min. 336TI , IP40, EI 30 DP1, 1760x835x180, TYP., dle výkresu D 6.6.4</t>
  </si>
  <si>
    <t>53276987</t>
  </si>
  <si>
    <t>R11879</t>
  </si>
  <si>
    <t>skříň rozváděče veřejného osvětlení kompaktní pilíř celoplastové provedení 6x vývod spínání RVO hodinami a bez spínání úsporného režimu</t>
  </si>
  <si>
    <t>-256785373</t>
  </si>
  <si>
    <t>741210813</t>
  </si>
  <si>
    <t>Demontáž rozvodnic plastových pod omítkou s krytím do IPx4 plochou přes 0,2 m2</t>
  </si>
  <si>
    <t>491328539</t>
  </si>
  <si>
    <t>741310101</t>
  </si>
  <si>
    <t>Montáž spínač (polo)zapuštěný bezšroubové připojení 1-jednopólový se zapojením vodičů</t>
  </si>
  <si>
    <t>-446618355</t>
  </si>
  <si>
    <t>34539010</t>
  </si>
  <si>
    <t>přístroj spínače jednopólového, řazení 1, 1So bezšroubové svorky</t>
  </si>
  <si>
    <t>245611399</t>
  </si>
  <si>
    <t>34539049</t>
  </si>
  <si>
    <t>kryt spínače jednoduchý</t>
  </si>
  <si>
    <t>-262098605</t>
  </si>
  <si>
    <t>34539059</t>
  </si>
  <si>
    <t>rámeček jednonásobný</t>
  </si>
  <si>
    <t>1502880628</t>
  </si>
  <si>
    <t>741310112</t>
  </si>
  <si>
    <t>Montáž ovladač (polo)zapuštěný bezšroubové připojení 1/0-tlačítkový zapínací se zapojením vodičů</t>
  </si>
  <si>
    <t>1693533002</t>
  </si>
  <si>
    <t>34539021</t>
  </si>
  <si>
    <t>přístroj ovládače zapínacího, řazení 1/0, 1/0S, 1/0So bezšroubové svorky</t>
  </si>
  <si>
    <t>932227343</t>
  </si>
  <si>
    <t>-239501</t>
  </si>
  <si>
    <t>51449247</t>
  </si>
  <si>
    <t>741310121</t>
  </si>
  <si>
    <t>Montáž přepínač (polo)zapuštěný bezšroubové připojení 5-seriový se zapojením vodičů</t>
  </si>
  <si>
    <t>1801234884</t>
  </si>
  <si>
    <t>34539012</t>
  </si>
  <si>
    <t>přístroj přepínače sériového, řazení 5 bezšroubové svorky</t>
  </si>
  <si>
    <t>1450368914</t>
  </si>
  <si>
    <t>34539050</t>
  </si>
  <si>
    <t>kryt spínače dělený</t>
  </si>
  <si>
    <t>1713207769</t>
  </si>
  <si>
    <t>-1231883575</t>
  </si>
  <si>
    <t>741310251</t>
  </si>
  <si>
    <t>Montáž spínač (polo)zapuštěný šroubové připojení 1-jednopólových prostředí venkovní/mokré se zapojením vodičů</t>
  </si>
  <si>
    <t>304391488</t>
  </si>
  <si>
    <t>34535048</t>
  </si>
  <si>
    <t>přístroj přepínače zápustného střídavého, s krytem, řazení 6, IP44, šroubové svorky</t>
  </si>
  <si>
    <t>-686936206</t>
  </si>
  <si>
    <t>741310411</t>
  </si>
  <si>
    <t>Montáž spínač tří/čtyřpólový nástěnný do 16 A venkovní nebo mokré se zapojením vodičů</t>
  </si>
  <si>
    <t>-470130066</t>
  </si>
  <si>
    <t>R1000188821</t>
  </si>
  <si>
    <t>Krabice se spínačem 0-1, IP44 1x400V/16A/5, uzamyk. FAB</t>
  </si>
  <si>
    <t>-797604182</t>
  </si>
  <si>
    <t>1287402866</t>
  </si>
  <si>
    <t>R1188051</t>
  </si>
  <si>
    <t>VACKOVY SPINAC 16A/3P, IP44, ZAP/VYP</t>
  </si>
  <si>
    <t>1778595869</t>
  </si>
  <si>
    <t>741310412</t>
  </si>
  <si>
    <t>Montáž spínač tří/čtyřpólový nástěnný do 25 A venkovní nebo mokré se zapojením vodičů</t>
  </si>
  <si>
    <t>1873631306</t>
  </si>
  <si>
    <t>R10942385</t>
  </si>
  <si>
    <t>Vačkový spínač čtyřpólový, nástěnný, IP44, 400V/25A</t>
  </si>
  <si>
    <t>-310596194</t>
  </si>
  <si>
    <t>741311004</t>
  </si>
  <si>
    <t>Montáž čidlo pohybu nástěnné se zapojením vodičů</t>
  </si>
  <si>
    <t>678055222</t>
  </si>
  <si>
    <t>R1724895</t>
  </si>
  <si>
    <t>POHYBOVE CIDLO NASTENNE 180° IP55 CERNA</t>
  </si>
  <si>
    <t>2029898144</t>
  </si>
  <si>
    <t>R1699225</t>
  </si>
  <si>
    <t xml:space="preserve">POHYBOVE CIDLO NASTENNE 180°  IP20</t>
  </si>
  <si>
    <t>281136071</t>
  </si>
  <si>
    <t>741313002</t>
  </si>
  <si>
    <t>Montáž zásuvka (polo)zapuštěná bezšroubové připojení 2P+PE dvojí zapojení - průběžná se zapojením vodičů</t>
  </si>
  <si>
    <t>307306296</t>
  </si>
  <si>
    <t>34555241</t>
  </si>
  <si>
    <t>přístroj zásuvky zápustné jednonásobné, krytka s clonkami, bezšroubové svorky</t>
  </si>
  <si>
    <t>224334057</t>
  </si>
  <si>
    <t>-783208765</t>
  </si>
  <si>
    <t>741313005</t>
  </si>
  <si>
    <t>Montáž zásuvka (polo)zapuštěná bezšroubové připojení 2P + PE s přepěťovou ochranou se zapojením vodičů</t>
  </si>
  <si>
    <t>1599385410</t>
  </si>
  <si>
    <t>34555244</t>
  </si>
  <si>
    <t>přístroj zásuvky zápustné jednonásobné s optickou přepěťovou ochranou, krytka s clonkami, bezšroubové svorky</t>
  </si>
  <si>
    <t>-973754005</t>
  </si>
  <si>
    <t>1644094407</t>
  </si>
  <si>
    <t>741313082</t>
  </si>
  <si>
    <t>Montáž zásuvka chráněná v krabici šroubové připojení 2P+PE prostředí venkovní, mokré se zapojením vodičů</t>
  </si>
  <si>
    <t>156589904</t>
  </si>
  <si>
    <t>34555229</t>
  </si>
  <si>
    <t>zásuvka nástěnná jednonásobná s víčkem, IP44, šroubové svorky</t>
  </si>
  <si>
    <t>-1657340329</t>
  </si>
  <si>
    <t>741313085</t>
  </si>
  <si>
    <t>Montáž zásuvek chráněných v krabici šroubové připojení 3P+N+PE prostředí venkovní, mokré se zapojením vodičů</t>
  </si>
  <si>
    <t>-111931080</t>
  </si>
  <si>
    <t>35811321</t>
  </si>
  <si>
    <t>zásuvka nástěnná 400V/230V 16A - 5pól, řazení 3P+N+PE, šroubové svorky</t>
  </si>
  <si>
    <t>-1453296251</t>
  </si>
  <si>
    <t>741330651</t>
  </si>
  <si>
    <t>Montáž relé pomocné vestavné střídavé se zapojením vodičů</t>
  </si>
  <si>
    <t>1620124587</t>
  </si>
  <si>
    <t>R1004434</t>
  </si>
  <si>
    <t>IMPULSNI RELE DO ODB. KRABICE 16A/230V PRO LED ZÁTĚŽ</t>
  </si>
  <si>
    <t>-2082928629</t>
  </si>
  <si>
    <t>741372002</t>
  </si>
  <si>
    <t>Montáž svítidlo LED interiérové přisazené nástěnné páskové lištové se zapojením vodičů</t>
  </si>
  <si>
    <t>748817831</t>
  </si>
  <si>
    <t>Poznámka k položce:_x000d_
SV10</t>
  </si>
  <si>
    <t>741372012</t>
  </si>
  <si>
    <t>Montáž svítidlo LED interiérové přisazené nástěnné reflektorové bez pohybového čidla se zapojením vodičů</t>
  </si>
  <si>
    <t>1759466756</t>
  </si>
  <si>
    <t>Poznámka k položce:_x000d_
SV11</t>
  </si>
  <si>
    <t>1428861714</t>
  </si>
  <si>
    <t>Poznámka k položce:_x000d_
SV12</t>
  </si>
  <si>
    <t>1330688766</t>
  </si>
  <si>
    <t>Poznámka k položce:_x000d_
SV13</t>
  </si>
  <si>
    <t>741372021</t>
  </si>
  <si>
    <t>Montáž svítidlo LED interiérové přisazené nástěnné hranaté nebo kruhové do 0,09 m2 se zapojením vodičů</t>
  </si>
  <si>
    <t>-836681574</t>
  </si>
  <si>
    <t>Poznámka k položce:_x000d_
N4S</t>
  </si>
  <si>
    <t>-480817758</t>
  </si>
  <si>
    <t>Poznámka k položce:_x000d_
SP2 - svítidlo s integrovaným TRF</t>
  </si>
  <si>
    <t>-2011231458</t>
  </si>
  <si>
    <t>Poznámka k položce:_x000d_
SP3</t>
  </si>
  <si>
    <t>741372051</t>
  </si>
  <si>
    <t>Montáž svítidlo LED interiérové přisazené stropní reflektorové bez pohybového čidla se zapojením vodičů</t>
  </si>
  <si>
    <t>-300276572</t>
  </si>
  <si>
    <t>Poznámka k položce:_x000d_
SV3</t>
  </si>
  <si>
    <t>-116907788</t>
  </si>
  <si>
    <t>Poznámka k položce:_x000d_
SV9</t>
  </si>
  <si>
    <t>1343288441</t>
  </si>
  <si>
    <t>Poznámka k položce:_x000d_
N2</t>
  </si>
  <si>
    <t>741372053</t>
  </si>
  <si>
    <t>Montáž svítidlo LED interiérové přisazené stropní reflektorové lištový systém se zapojením vodičů</t>
  </si>
  <si>
    <t>449836278</t>
  </si>
  <si>
    <t>Poznámka k položce:_x000d_
LIŠTY PRO SV3</t>
  </si>
  <si>
    <t>410550783</t>
  </si>
  <si>
    <t>Poznámka k položce:_x000d_
LV1</t>
  </si>
  <si>
    <t>2028852092</t>
  </si>
  <si>
    <t>Poznámka k položce:_x000d_
LM1b</t>
  </si>
  <si>
    <t>-1943991966</t>
  </si>
  <si>
    <t>Poznámka k položce:_x000d_
LM2b</t>
  </si>
  <si>
    <t>-1126030681</t>
  </si>
  <si>
    <t>Poznámka k položce:_x000d_
LM1</t>
  </si>
  <si>
    <t>741372061</t>
  </si>
  <si>
    <t>Montáž svítidlo LED interiérové přisazené stropní hranaté nebo kruhové do 0,09 m2 se zapojením vodičů</t>
  </si>
  <si>
    <t>-830937530</t>
  </si>
  <si>
    <t>Poznámka k položce:_x000d_
SV1, SV1-S, SV1-SN</t>
  </si>
  <si>
    <t>-1775727502</t>
  </si>
  <si>
    <t>Poznámka k položce:_x000d_
SV4, SV4N,SV4-S,SV4-L, SV4-X</t>
  </si>
  <si>
    <t>-1429966884</t>
  </si>
  <si>
    <t>Poznámka k položce:_x000d_
SV6</t>
  </si>
  <si>
    <t>-888976923</t>
  </si>
  <si>
    <t>Poznámka k položce:_x000d_
SV7</t>
  </si>
  <si>
    <t>-2098008482</t>
  </si>
  <si>
    <t>Poznámka k položce:_x000d_
SV8</t>
  </si>
  <si>
    <t>-182531350</t>
  </si>
  <si>
    <t>Poznámka k položce:_x000d_
N3</t>
  </si>
  <si>
    <t>741372062</t>
  </si>
  <si>
    <t>Montáž svítidlo LED interiérové přisazené stropní hranaté nebo kruhové přes 0,09 do 0,36 m2 se zapojením vodičů</t>
  </si>
  <si>
    <t>-767222811</t>
  </si>
  <si>
    <t>Poznámka k položce:_x000d_
SV2</t>
  </si>
  <si>
    <t>741372063</t>
  </si>
  <si>
    <t>Montáž svítidlo LED exteriérové přisazené nástěnné hranaté nebo kruhové se zapojením vodičů</t>
  </si>
  <si>
    <t>-794458537</t>
  </si>
  <si>
    <t>R1201996</t>
  </si>
  <si>
    <t>SVITIDLO LED VO - dle pokynů správce VO VaK HB-správa VO</t>
  </si>
  <si>
    <t>-2116338864</t>
  </si>
  <si>
    <t>741372101</t>
  </si>
  <si>
    <t>Montáž svítidlo LED interiérové vestavné podhledové bodové se zapojením vodičů</t>
  </si>
  <si>
    <t>1897053282</t>
  </si>
  <si>
    <t>Poznámka k položce:_x000d_
SV5</t>
  </si>
  <si>
    <t>1288380535</t>
  </si>
  <si>
    <t>Poznámka k položce:_x000d_
N1</t>
  </si>
  <si>
    <t>741372111</t>
  </si>
  <si>
    <t>Montáž svítidlo LED interiérové vestavné panelové hranaté nebo kruhové do 0,09 m2 se zapojením vodičů</t>
  </si>
  <si>
    <t>154391677</t>
  </si>
  <si>
    <t>Poznámka k položce:_x000d_
N4P</t>
  </si>
  <si>
    <t>741372114</t>
  </si>
  <si>
    <t>Montáž svítidlo LED interiérové vestavné stěnové orientační se zapojením vodičů</t>
  </si>
  <si>
    <t>-1631206434</t>
  </si>
  <si>
    <t>Poznámka k položce:_x000d_
N3-V, N3-V smpú</t>
  </si>
  <si>
    <t>741374001</t>
  </si>
  <si>
    <t>Montáž svítidlo halogenové bodové posuvné</t>
  </si>
  <si>
    <t>-1960677598</t>
  </si>
  <si>
    <t>Poznámka k položce:_x000d_
V3</t>
  </si>
  <si>
    <t>-1118041112</t>
  </si>
  <si>
    <t>Poznámka k položce:_x000d_
V4</t>
  </si>
  <si>
    <t>-1511374349</t>
  </si>
  <si>
    <t>Poznámka k položce:_x000d_
M2b</t>
  </si>
  <si>
    <t>1877847274</t>
  </si>
  <si>
    <t>Poznámka k položce:_x000d_
M3b</t>
  </si>
  <si>
    <t>1332254995</t>
  </si>
  <si>
    <t>Poznámka k položce:_x000d_
M4b</t>
  </si>
  <si>
    <t>2050186657</t>
  </si>
  <si>
    <t>Poznámka k položce:_x000d_
M5b</t>
  </si>
  <si>
    <t>741374051</t>
  </si>
  <si>
    <t>Montáž svítidlo halogenové - transformátor pro sólo svítidlo</t>
  </si>
  <si>
    <t>479244012</t>
  </si>
  <si>
    <t>Poznámka k položce:_x000d_
TRF ke svítidlu SP3</t>
  </si>
  <si>
    <t>741375002</t>
  </si>
  <si>
    <t>Montáž modulový osvětlovací systém - nosná soustava stropní zavěšená</t>
  </si>
  <si>
    <t>1250229845</t>
  </si>
  <si>
    <t>Poznámka k položce:_x000d_
N4Z</t>
  </si>
  <si>
    <t>741375031</t>
  </si>
  <si>
    <t>Montáž modulový osvětlovací systém - světelný zdroj bodový vestavěný</t>
  </si>
  <si>
    <t>-556970159</t>
  </si>
  <si>
    <t>Poznámka k položce:_x000d_
SP1</t>
  </si>
  <si>
    <t>741375041</t>
  </si>
  <si>
    <t>Montáž modulový osvětlovací systém - transformátor</t>
  </si>
  <si>
    <t>-742299041</t>
  </si>
  <si>
    <t>Poznámka k položce:_x000d_
TRAFO SP1</t>
  </si>
  <si>
    <t>741420081</t>
  </si>
  <si>
    <t>Montáž vedení hromosvodné-olověná vložka se zhotovením</t>
  </si>
  <si>
    <t>-2093385113</t>
  </si>
  <si>
    <t>35442234</t>
  </si>
  <si>
    <t>plech Pb 200x0,6 mm</t>
  </si>
  <si>
    <t>-934577023</t>
  </si>
  <si>
    <t>741420101</t>
  </si>
  <si>
    <t>Montáž držáků oddáleného vedení do zdiva</t>
  </si>
  <si>
    <t>1473137923</t>
  </si>
  <si>
    <t>35442207</t>
  </si>
  <si>
    <t>držák oddáleného hromosvodu do zdiva úhlový</t>
  </si>
  <si>
    <t>446724960</t>
  </si>
  <si>
    <t>741430004</t>
  </si>
  <si>
    <t>Montáž tyč jímací délky do 3 m na střešní hřeben</t>
  </si>
  <si>
    <t>-168891489</t>
  </si>
  <si>
    <t>35441116</t>
  </si>
  <si>
    <t>tyč jímací s kovaným hrotem 1000mm Cu</t>
  </si>
  <si>
    <t>-355947834</t>
  </si>
  <si>
    <t>741810003</t>
  </si>
  <si>
    <t>Celková prohlídka elektrického rozvodu a zařízení přes 0,5 do 1 milionu Kč</t>
  </si>
  <si>
    <t>1259555142</t>
  </si>
  <si>
    <t>741810011</t>
  </si>
  <si>
    <t>Příplatek k celkové prohlídce za každých dalších 500 000,- Kč</t>
  </si>
  <si>
    <t>-623194926</t>
  </si>
  <si>
    <t>741820011</t>
  </si>
  <si>
    <t>Měření zemnící síť dl pásku do 100 m</t>
  </si>
  <si>
    <t>1400321612</t>
  </si>
  <si>
    <t>741820102</t>
  </si>
  <si>
    <t>Měření intenzity osvětlení</t>
  </si>
  <si>
    <t>-750537884</t>
  </si>
  <si>
    <t>R741378002</t>
  </si>
  <si>
    <t>Zřízení atypických upevňovacích bodů pro lištový systém LV1 a LM1</t>
  </si>
  <si>
    <t>-1413620072</t>
  </si>
  <si>
    <t>741410021</t>
  </si>
  <si>
    <t>Montáž vodič uzemňovací pásek průřezu do 120 mm2 v městské zástavbě v zemi</t>
  </si>
  <si>
    <t>-274780358</t>
  </si>
  <si>
    <t>35442062</t>
  </si>
  <si>
    <t>pás zemnící 30x4mm FeZn</t>
  </si>
  <si>
    <t>-1915686193</t>
  </si>
  <si>
    <t>741410041</t>
  </si>
  <si>
    <t>Montáž vodič uzemňovací drát nebo lano D do 10 mm v městské zástavbě</t>
  </si>
  <si>
    <t>1676229786</t>
  </si>
  <si>
    <t>35441073</t>
  </si>
  <si>
    <t>drát D 10mm FeZn</t>
  </si>
  <si>
    <t>1379899068</t>
  </si>
  <si>
    <t>35*0,62 'Přepočtené koeficientem množství</t>
  </si>
  <si>
    <t>741410074</t>
  </si>
  <si>
    <t>Montáž vedení uzemňovací - pouzdro pro průchod stěnou</t>
  </si>
  <si>
    <t>-1149115778</t>
  </si>
  <si>
    <t>35442123</t>
  </si>
  <si>
    <t>průchodka kruhových vodičů 8-10 mm do základu a stěny 300-500 mm</t>
  </si>
  <si>
    <t>-536636259</t>
  </si>
  <si>
    <t>741420001</t>
  </si>
  <si>
    <t>Montáž drát nebo lano hromosvodné svodové D do 10 mm s podpěrou</t>
  </si>
  <si>
    <t>-69031864</t>
  </si>
  <si>
    <t>35441076</t>
  </si>
  <si>
    <t>drát D 8mm Cu</t>
  </si>
  <si>
    <t>-20825949</t>
  </si>
  <si>
    <t>257*0,45 'Přepočtené koeficientem množství</t>
  </si>
  <si>
    <t>741420021</t>
  </si>
  <si>
    <t>Montáž svorka hromosvodná se 2 šrouby</t>
  </si>
  <si>
    <t>-750662931</t>
  </si>
  <si>
    <t>35442017</t>
  </si>
  <si>
    <t>svorka uzemnění Cu křížová</t>
  </si>
  <si>
    <t>581380550</t>
  </si>
  <si>
    <t>35442023</t>
  </si>
  <si>
    <t>svorka uzemnění Cu na okapové žlaby, 60mm</t>
  </si>
  <si>
    <t>862932570</t>
  </si>
  <si>
    <t>35442026</t>
  </si>
  <si>
    <t>svorka uzemnění Cu pro zemnící pásku</t>
  </si>
  <si>
    <t>1138922558</t>
  </si>
  <si>
    <t>35442015</t>
  </si>
  <si>
    <t>svorka uzemnění Cu zkušební</t>
  </si>
  <si>
    <t>-609175617</t>
  </si>
  <si>
    <t>35442013</t>
  </si>
  <si>
    <t>svorka uzemnění Cu spojovací</t>
  </si>
  <si>
    <t>48349830</t>
  </si>
  <si>
    <t>35442019</t>
  </si>
  <si>
    <t>svorka uzemnění Cu k jímací tyči, 72x40mm</t>
  </si>
  <si>
    <t>-2139708372</t>
  </si>
  <si>
    <t>35442025</t>
  </si>
  <si>
    <t>svorka uzemnění Cu na vodovodní potrubí a okapové roury</t>
  </si>
  <si>
    <t>1970667125</t>
  </si>
  <si>
    <t>741420051</t>
  </si>
  <si>
    <t>Montáž vedení hromosvodné-úhelník nebo trubka s držáky do zdiva</t>
  </si>
  <si>
    <t>1963298017</t>
  </si>
  <si>
    <t>35441801</t>
  </si>
  <si>
    <t>úhelník ochranný na ochranu svodu - 2000mm, Cu</t>
  </si>
  <si>
    <t>-295442206</t>
  </si>
  <si>
    <t>741420054</t>
  </si>
  <si>
    <t>Montáž vedení hromosvodné-tvarování prvku</t>
  </si>
  <si>
    <t>-462337155</t>
  </si>
  <si>
    <t>741440031</t>
  </si>
  <si>
    <t>Montáž tyč zemnicí dl do 2 m</t>
  </si>
  <si>
    <t>278491737</t>
  </si>
  <si>
    <t>35442125</t>
  </si>
  <si>
    <t>tyč zemnící 1 m FeZn</t>
  </si>
  <si>
    <t>1993828743</t>
  </si>
  <si>
    <t>742</t>
  </si>
  <si>
    <t>Elektroinstalace - slaboproud</t>
  </si>
  <si>
    <t>742110002</t>
  </si>
  <si>
    <t>Montáž trubek pro slaboproud plastových ohebných uložených pod omítku</t>
  </si>
  <si>
    <t>-1655206095</t>
  </si>
  <si>
    <t>-2063267488</t>
  </si>
  <si>
    <t>1620*1,05 'Přepočtené koeficientem množství</t>
  </si>
  <si>
    <t>-103546416</t>
  </si>
  <si>
    <t>-1111078698</t>
  </si>
  <si>
    <t>2112519865</t>
  </si>
  <si>
    <t>3900*1,05 'Přepočtené koeficientem množství</t>
  </si>
  <si>
    <t>-430150724</t>
  </si>
  <si>
    <t>1450*1,05 'Přepočtené koeficientem množství</t>
  </si>
  <si>
    <t>742110005</t>
  </si>
  <si>
    <t>Montáž trubek pro slaboproud plastových ohebných uložených v podlaze</t>
  </si>
  <si>
    <t>625592605</t>
  </si>
  <si>
    <t>34571351</t>
  </si>
  <si>
    <t>trubka elektroinstalační ohebná dvouplášťová korugovaná (chránička) D 41/50mm, HDPE+LDPE</t>
  </si>
  <si>
    <t>873896632</t>
  </si>
  <si>
    <t>50*1,05 'Přepočtené koeficientem množství</t>
  </si>
  <si>
    <t>742110102</t>
  </si>
  <si>
    <t>Montáž kabelového žlabu pro slaboproud drátěného 150/100 mm</t>
  </si>
  <si>
    <t>1730963583</t>
  </si>
  <si>
    <t>R10.076.734</t>
  </si>
  <si>
    <t>Žlab drátěný 100/50 galv. zinek</t>
  </si>
  <si>
    <t>1044429348</t>
  </si>
  <si>
    <t>742110122</t>
  </si>
  <si>
    <t>Montáž nosníku s konzolami nebo závitovými tyčemi pro slaboproud šířky 150 mm</t>
  </si>
  <si>
    <t>1257686599</t>
  </si>
  <si>
    <t>R1132501</t>
  </si>
  <si>
    <t>NOSNIK kabelového žlabu drátěného do š 150</t>
  </si>
  <si>
    <t>312147347</t>
  </si>
  <si>
    <t>742110202</t>
  </si>
  <si>
    <t>Montáž podlahových krabic pro slaboproud do mazaniny</t>
  </si>
  <si>
    <t>-1746188858</t>
  </si>
  <si>
    <t>R1751452</t>
  </si>
  <si>
    <t>PODLAHOVA KRABICE / referenční materiál SFB GES9 /</t>
  </si>
  <si>
    <t>385986754</t>
  </si>
  <si>
    <t>R1538269</t>
  </si>
  <si>
    <t>PRISTROJOVA JEDNOTKA PRO PODLAHOVOU KRABICI</t>
  </si>
  <si>
    <t>1081860508</t>
  </si>
  <si>
    <t>742121001</t>
  </si>
  <si>
    <t>Montáž kabelů sdělovacích pro vnitřní rozvody do 15 žil</t>
  </si>
  <si>
    <t>-1598400538</t>
  </si>
  <si>
    <t>34121274</t>
  </si>
  <si>
    <t>kabel datový celkově stíněný Al fólií jádro Cu plné plášť PVC (F/UTP) kategorie 5e</t>
  </si>
  <si>
    <t>-2081116752</t>
  </si>
  <si>
    <t>2980*1,2 'Přepočtené koeficientem množství</t>
  </si>
  <si>
    <t>793498424</t>
  </si>
  <si>
    <t>34121237</t>
  </si>
  <si>
    <t>kabel sdělovací stíněný laminovanou Al fólií s příložným Cu drátem jádro Cu plné izolace PVC plášť PVC 300V (J-Y(St)Y…Lg) 4x2x0,8mm2</t>
  </si>
  <si>
    <t>274261507</t>
  </si>
  <si>
    <t>450*1,2 'Přepočtené koeficientem množství</t>
  </si>
  <si>
    <t>-373894325</t>
  </si>
  <si>
    <t>34121263</t>
  </si>
  <si>
    <t>kabel datový jádro Cu plné plášť PVC (U/UTP) kategorie 6</t>
  </si>
  <si>
    <t>-1119347010</t>
  </si>
  <si>
    <t>10220*1,2 'Přepočtené koeficientem množství</t>
  </si>
  <si>
    <t>-631019098</t>
  </si>
  <si>
    <t>34121269</t>
  </si>
  <si>
    <t>kabel datový celkově stíněný Al fólií jádro Cu plné plášť PVC (F/UTP) kategorie 6</t>
  </si>
  <si>
    <t>-2137700549</t>
  </si>
  <si>
    <t>880*1,2 'Přepočtené koeficientem množství</t>
  </si>
  <si>
    <t>2063953944</t>
  </si>
  <si>
    <t>34123016</t>
  </si>
  <si>
    <t>kabel datový optický OS DROP 12 vláken 9/125 plášť LSOH</t>
  </si>
  <si>
    <t>75077002</t>
  </si>
  <si>
    <t>742121002</t>
  </si>
  <si>
    <t>Montáž kabelů sdělovacích pro vnitřní rozvody přes 15 žil</t>
  </si>
  <si>
    <t>460317699</t>
  </si>
  <si>
    <t>34121065</t>
  </si>
  <si>
    <t>kabel sdělovací stíněný laminovanou Al fólií s příložným Cu drátem jádro Cu plné izolace PVC plášť PVC 100V (SYKFY) 20x2x0,5mm2</t>
  </si>
  <si>
    <t>96947736</t>
  </si>
  <si>
    <t>40*1,2 'Přepočtené koeficientem množství</t>
  </si>
  <si>
    <t>742220401</t>
  </si>
  <si>
    <t>Programování základních parametrů ústředny PZTS</t>
  </si>
  <si>
    <t>-782654399</t>
  </si>
  <si>
    <t>742220402</t>
  </si>
  <si>
    <t>Programování systému na jeden detektor PZTS</t>
  </si>
  <si>
    <t>-1137619974</t>
  </si>
  <si>
    <t>742220411</t>
  </si>
  <si>
    <t>Oživení systému na jeden detektor PZTS</t>
  </si>
  <si>
    <t>-1625617761</t>
  </si>
  <si>
    <t>742220511</t>
  </si>
  <si>
    <t>Výchozí revize systému PZTS</t>
  </si>
  <si>
    <t>-456348813</t>
  </si>
  <si>
    <t>742260001</t>
  </si>
  <si>
    <t>Montáž ústředny detekce hořlavých plynů a par</t>
  </si>
  <si>
    <t>673509415</t>
  </si>
  <si>
    <t>RKFC210EU</t>
  </si>
  <si>
    <t>ŘÍDÍCÍ JEDNOTKA ZOKT</t>
  </si>
  <si>
    <t>-220591619</t>
  </si>
  <si>
    <t>RKFK100WW</t>
  </si>
  <si>
    <t xml:space="preserve">POŽÁRNĚ POPLACHOVÝ SPÍNAČ </t>
  </si>
  <si>
    <t>-323244717</t>
  </si>
  <si>
    <t>RKFA100WW</t>
  </si>
  <si>
    <t>KOUŘOVÝ SENZOR</t>
  </si>
  <si>
    <t>951513791</t>
  </si>
  <si>
    <t>R0034772</t>
  </si>
  <si>
    <t>IP dveřní komunikátor, klávesnice + kamera, s příslušenstvím / krabice, rámeček, stříška / antivandal. provedení</t>
  </si>
  <si>
    <t>-100080933</t>
  </si>
  <si>
    <t>742330002</t>
  </si>
  <si>
    <t>Montáž rozvaděče stojanového</t>
  </si>
  <si>
    <t>-962809838</t>
  </si>
  <si>
    <t>R0051117</t>
  </si>
  <si>
    <t>Rozvaděč stojan. 42U/80x100, šedý, dveře sklo</t>
  </si>
  <si>
    <t>236625562</t>
  </si>
  <si>
    <t>742330023</t>
  </si>
  <si>
    <t>Montáž vyvazovacíhoho panelu 1U</t>
  </si>
  <si>
    <t>527109138</t>
  </si>
  <si>
    <t>R0062922</t>
  </si>
  <si>
    <t>19" vyvazovací panel 1U jednostranná plastová lišta, barva šedá</t>
  </si>
  <si>
    <t>-505382539</t>
  </si>
  <si>
    <t>742330024</t>
  </si>
  <si>
    <t>Montáž patch panelu 24 portů UTP/FTP</t>
  </si>
  <si>
    <t>1563180275</t>
  </si>
  <si>
    <t>R0051214</t>
  </si>
  <si>
    <t>Patch panel CAT6 UTP/FTP 24xRJ45</t>
  </si>
  <si>
    <t>-1434769145</t>
  </si>
  <si>
    <t>742330027</t>
  </si>
  <si>
    <t>Montáž modulu 6x optický konektor</t>
  </si>
  <si>
    <t>1261500638</t>
  </si>
  <si>
    <t>742330041</t>
  </si>
  <si>
    <t>Montáž datové jednozásuvky</t>
  </si>
  <si>
    <t>-1864360566</t>
  </si>
  <si>
    <t>R501601006</t>
  </si>
  <si>
    <t>Zásuvka datová kompletní 1× RJ45 CAT6 / design viz legenda /</t>
  </si>
  <si>
    <t>101936895</t>
  </si>
  <si>
    <t>742330042</t>
  </si>
  <si>
    <t>Montáž datové dvouzásuvky</t>
  </si>
  <si>
    <t>-1395511269</t>
  </si>
  <si>
    <t>R500484122</t>
  </si>
  <si>
    <t>Zásuvka datová kompletní 2× RJ45 CAT6 / design viz legenda /</t>
  </si>
  <si>
    <t>-1853195854</t>
  </si>
  <si>
    <t>742330051</t>
  </si>
  <si>
    <t>Popis portu datové zásuvky</t>
  </si>
  <si>
    <t>1013324418</t>
  </si>
  <si>
    <t>742330101</t>
  </si>
  <si>
    <t>Měření metalického segmentu s vyhotovením protokolu</t>
  </si>
  <si>
    <t>785229034</t>
  </si>
  <si>
    <t>742350001</t>
  </si>
  <si>
    <t>Montáž signalizačního světla s elektronikou a akustickou signalizací k zařízení pro ZTP</t>
  </si>
  <si>
    <t>1267875949</t>
  </si>
  <si>
    <t>R3280BC10001B</t>
  </si>
  <si>
    <t>Sada pro nouzovou signalizaci</t>
  </si>
  <si>
    <t>-1328239080</t>
  </si>
  <si>
    <t>742350002</t>
  </si>
  <si>
    <t>Montáž potvrzovacího tlačítka k zařízení pro ZTP</t>
  </si>
  <si>
    <t>460373601</t>
  </si>
  <si>
    <t>742350003</t>
  </si>
  <si>
    <t>Montáž volacího tlačítka do výšky 900 mm a táhla do výšky 150 mm k zařízení pro ZTP</t>
  </si>
  <si>
    <t>1034261491</t>
  </si>
  <si>
    <t>742350004</t>
  </si>
  <si>
    <t>Montáž napájecího zdroje 24 V k zařízení pro ZTP</t>
  </si>
  <si>
    <t>-963997451</t>
  </si>
  <si>
    <t>742350006</t>
  </si>
  <si>
    <t>Montáž instalační krabice pro DHM</t>
  </si>
  <si>
    <t>-656380695</t>
  </si>
  <si>
    <t>R42210128</t>
  </si>
  <si>
    <t>Montáž hlásiče kouře/plamene</t>
  </si>
  <si>
    <t>483086256</t>
  </si>
  <si>
    <t>R81375</t>
  </si>
  <si>
    <t>hlásič kouře/plamene</t>
  </si>
  <si>
    <t>1397681012</t>
  </si>
  <si>
    <t>742220002</t>
  </si>
  <si>
    <t>Montáž ústředny PZTS přes 16 do 48 zón a 8 podsystémů s komunikátorem na PCO a zdrojem</t>
  </si>
  <si>
    <t>-1322800909</t>
  </si>
  <si>
    <t>40462013</t>
  </si>
  <si>
    <t>ústředna PZTS, 48 skupin, 4 podsystémy</t>
  </si>
  <si>
    <t>1770736754</t>
  </si>
  <si>
    <t>742220031</t>
  </si>
  <si>
    <t>Montáž koncentrátoru nebo expanderu v krytu</t>
  </si>
  <si>
    <t>-495568764</t>
  </si>
  <si>
    <t>40466018</t>
  </si>
  <si>
    <t>koncentrátor v plastovém krytu</t>
  </si>
  <si>
    <t>2084717798</t>
  </si>
  <si>
    <t>742220052</t>
  </si>
  <si>
    <t>Montáž krabice s ocelovým štítem proti odvrtání se svorkovnicemi</t>
  </si>
  <si>
    <t>-2029446311</t>
  </si>
  <si>
    <t>40466065</t>
  </si>
  <si>
    <t>krabice plastová, propojovací, nízká, ocelová vložka víčka</t>
  </si>
  <si>
    <t>18246725</t>
  </si>
  <si>
    <t>742220053</t>
  </si>
  <si>
    <t>Montáž krabice propojovací pro magnetický kontakt</t>
  </si>
  <si>
    <t>-2007301604</t>
  </si>
  <si>
    <t>40466067</t>
  </si>
  <si>
    <t>krabice plastová, propojovací</t>
  </si>
  <si>
    <t>1442748407</t>
  </si>
  <si>
    <t>742220131</t>
  </si>
  <si>
    <t>Montáž univerzálního reléového modulu se svorkovnicí a přepínačem NC/NO</t>
  </si>
  <si>
    <t>-1699225086</t>
  </si>
  <si>
    <t>40466047</t>
  </si>
  <si>
    <t xml:space="preserve">modul reléový se svorkovnicí a přepínacím NC/NO  kontaktem</t>
  </si>
  <si>
    <t>420156701</t>
  </si>
  <si>
    <t>742220141</t>
  </si>
  <si>
    <t>Montáž ovládací klávesnice pro dodanou ústřednu</t>
  </si>
  <si>
    <t>-1643768346</t>
  </si>
  <si>
    <t>40467025</t>
  </si>
  <si>
    <t>klávesnice ústředny PZTS, LED</t>
  </si>
  <si>
    <t>-946726536</t>
  </si>
  <si>
    <t>742220161</t>
  </si>
  <si>
    <t>Montáž akumulátoru 12V</t>
  </si>
  <si>
    <t>-206799311</t>
  </si>
  <si>
    <t>34641076</t>
  </si>
  <si>
    <t>akumulátor 12V/3,5Ah</t>
  </si>
  <si>
    <t>-356990406</t>
  </si>
  <si>
    <t>742220232</t>
  </si>
  <si>
    <t>Montáž detektoru na stěnu nebo na strop</t>
  </si>
  <si>
    <t>1462593880</t>
  </si>
  <si>
    <t>40461021</t>
  </si>
  <si>
    <t>detektor pohybu sběrnicový</t>
  </si>
  <si>
    <t>1190173015</t>
  </si>
  <si>
    <t>742220236</t>
  </si>
  <si>
    <t>Montáž magnetického kontaktu závrtného čtyřdrátového</t>
  </si>
  <si>
    <t>-1926672095</t>
  </si>
  <si>
    <t>40461040</t>
  </si>
  <si>
    <t>kontakt magnetický, zápustný s lemem</t>
  </si>
  <si>
    <t>-954093867</t>
  </si>
  <si>
    <t>742220255</t>
  </si>
  <si>
    <t>Montáž sirény vnitřní pro vyhlášení poplachu</t>
  </si>
  <si>
    <t>2045951417</t>
  </si>
  <si>
    <t>40464000</t>
  </si>
  <si>
    <t>siréna vnitřní plastová nezálohovaná, 112 dB/1m, maják, záblesk červený</t>
  </si>
  <si>
    <t>268277393</t>
  </si>
  <si>
    <t>742220256</t>
  </si>
  <si>
    <t>Montáž zálohové sirény s majákem a s akumulátorem 1,2 Ah</t>
  </si>
  <si>
    <t>853956209</t>
  </si>
  <si>
    <t>40464020</t>
  </si>
  <si>
    <t>siréna venkovní plastová zálohovaná, s majákem a akumulátorem, 110 dB/1m, záblesk červený</t>
  </si>
  <si>
    <t>434866013</t>
  </si>
  <si>
    <t>46-M</t>
  </si>
  <si>
    <t>Zemní práce při extr.mont.pracích</t>
  </si>
  <si>
    <t>468091111</t>
  </si>
  <si>
    <t>Vysekání kapes a výklenků ve zdivu z lehkých betonů, dutých cihel a tvárnic pro krabice 7x7x5 cm</t>
  </si>
  <si>
    <t>1124985308</t>
  </si>
  <si>
    <t>468111121</t>
  </si>
  <si>
    <t>Frézování drážek pro vodiče ve stěnách z cihel včetně omítky do 3x3 cm</t>
  </si>
  <si>
    <t>-1499446135</t>
  </si>
  <si>
    <t>468111122</t>
  </si>
  <si>
    <t>Frézování drážek pro vodiče ve stěnách z cihel včetně omítky do 5x5 cm</t>
  </si>
  <si>
    <t>257073056</t>
  </si>
  <si>
    <t>468111312</t>
  </si>
  <si>
    <t>Frézování drážek pro vodiče ve stěnách z betonu do 5x5 cm</t>
  </si>
  <si>
    <t>2025533278</t>
  </si>
  <si>
    <t xml:space="preserve">SO 701_06 - Osvětlení </t>
  </si>
  <si>
    <t>D1 - Silnoproudá elektroinstalace</t>
  </si>
  <si>
    <t xml:space="preserve">    D2 - Svítidla - stálá expozice</t>
  </si>
  <si>
    <t xml:space="preserve">    D3 - Svítidla</t>
  </si>
  <si>
    <t>Silnoproudá elektroinstalace</t>
  </si>
  <si>
    <t>Svítidla - stálá expozice</t>
  </si>
  <si>
    <t>SP1</t>
  </si>
  <si>
    <t>Svítidlo LED 11W, ozn. SP1</t>
  </si>
  <si>
    <t>SP1-PŘÍSLUŠENSTVÍ</t>
  </si>
  <si>
    <t>příslušenství pro svítidlo LED 11W, ozn. SP1 – napájecí trafo</t>
  </si>
  <si>
    <t>SP2</t>
  </si>
  <si>
    <t>svítidlo vestavné LED 11W, ozn. SP2 - včetně napájecího trafa</t>
  </si>
  <si>
    <t>SP3</t>
  </si>
  <si>
    <t>svítidlo polohovatelné LED 30W, ozn. SP3 - včetně napájecího trafa</t>
  </si>
  <si>
    <t>V3</t>
  </si>
  <si>
    <t>svítidlo do lišty LV1 - LED 20W, ozn. V3</t>
  </si>
  <si>
    <t>V4</t>
  </si>
  <si>
    <t>svítidlo do lišty LV1 - LED 20W, ozn. V4</t>
  </si>
  <si>
    <t>M4</t>
  </si>
  <si>
    <t>svítidlo do lišty LM - LED 23W, ozn. M4</t>
  </si>
  <si>
    <t>M2b</t>
  </si>
  <si>
    <t>svítidlo do lišty LM - LED 23W, ozn. M2b</t>
  </si>
  <si>
    <t>M3b</t>
  </si>
  <si>
    <t>svítidlo do lišty LM - LED 23W, ozn. M3b</t>
  </si>
  <si>
    <t>M4b</t>
  </si>
  <si>
    <t>svítidlo do lišty LM - LED 23W, ozn. M4b</t>
  </si>
  <si>
    <t>M5b</t>
  </si>
  <si>
    <t>svítidlo do lišty LM - LED 23W, ozn. M5b</t>
  </si>
  <si>
    <t>LV1</t>
  </si>
  <si>
    <t xml:space="preserve">Lišta LV1 - přisazená lišta na malé napětí 48V, pro atypickou montáž mezi lamelový strop /celková délka cca 93m / 2vodiče 48V + DALI / včetně napájecího a montážního příslušenství pro přisazenou montáž, bez atypického uchycení mezi lamelový strop / barva </t>
  </si>
  <si>
    <t>LM1b</t>
  </si>
  <si>
    <t>Lišta LM1b - přisazená tříokruhová lišta s DALI / celková délka cca 12m / včetně montážního a napájecího příslušenství / barva bílá / přesná technická specifikace dle knihy svítidel a výkresové dokumentace</t>
  </si>
  <si>
    <t>LM2b</t>
  </si>
  <si>
    <t>Lišta LM2b - vestavná tříokruhová lišta s DALI / celková délka cca 22m / včetně montážního a napájecího příslušenství / barva bílá / přesná technická specifikace dle knihy svítidel a výkresové dokumentace</t>
  </si>
  <si>
    <t>LM1</t>
  </si>
  <si>
    <t>Lišta LM1 - přisazená tříokruhová lišta s DALI / celková délka cca 60m / včetně montážního a napájecího příslušenství bez atypického uchycení mezi kleštinami / barva černá / přesná technická specifikace dle knihy svítidel a výkresové dokumentace</t>
  </si>
  <si>
    <t>Svítidla</t>
  </si>
  <si>
    <t>SV1</t>
  </si>
  <si>
    <t>Liniové stropní LED svítidlo s průběžnou kabeláží a mikroprizmatickým difuzorem, LED 24W, 4100lm, 3000°K, záruka 5 let</t>
  </si>
  <si>
    <t>SV1 - PŘÍSLUŠENSTVÍ</t>
  </si>
  <si>
    <t>Lineární spojka svítidla SV1</t>
  </si>
  <si>
    <t>SV1 - PŘÍSLUŠENSTV.1</t>
  </si>
  <si>
    <t>Hlavice svítidla SV1</t>
  </si>
  <si>
    <t>SV1 - PŘÍSLUŠENSTV.2</t>
  </si>
  <si>
    <t>Napájecí konektor svítidla SV1</t>
  </si>
  <si>
    <t>SV1 - PŘÍSLUŠENSTV.3</t>
  </si>
  <si>
    <t>Závěs svítidla SV1</t>
  </si>
  <si>
    <t>SV1 - PŘÍSLUŠENSTV.4</t>
  </si>
  <si>
    <t>Růžice s transparentním kabelem svítidla SV1</t>
  </si>
  <si>
    <t>SV1-S</t>
  </si>
  <si>
    <t>Liniové stropní LED svítidlo s mikroprizmatickým difuzorem, LED 24W, 4100lm, 3000°K, záruka 5 let</t>
  </si>
  <si>
    <t>SV1 - PŘÍSLUŠENSTV.5</t>
  </si>
  <si>
    <t>Závěs svítidla SV1-S</t>
  </si>
  <si>
    <t>SV1 - PŘÍSLUŠENSTV.6</t>
  </si>
  <si>
    <t>Růžice s transparentním kabelem svítidla SV1-S</t>
  </si>
  <si>
    <t>SV1-SN</t>
  </si>
  <si>
    <t>Liniové stropní LED svítidlo s mikroprizmatickým difuzorem a vestavěným nouzovým modulem, LED 24W, 4100lm, 3000°K, záruka 5 let</t>
  </si>
  <si>
    <t>SV2</t>
  </si>
  <si>
    <t>Designové LED svítidlo v provedení dle knihy svítidel</t>
  </si>
  <si>
    <t>SV3</t>
  </si>
  <si>
    <t>PROFESIONÁLNÍ REFLEKTOR NA LIŠTU 230V S ŠIROKOU VYZAŘOVACÍ CHARAKTERISTIKOU a VYSOKÝM INDEXEM PODÁNÍ BAREV CRI97 DALI</t>
  </si>
  <si>
    <t>SV3 - PŘÍSLUŠENSTVÍ</t>
  </si>
  <si>
    <t>Vestavná tříokruhová lišta s DALI sběrnicí, kompozice dle projektu, včetně příslušenství</t>
  </si>
  <si>
    <t>SV3 - PŘÍSLUŠENSTV.1</t>
  </si>
  <si>
    <t>Protioslnivá HOYCOMB mřížka s hologravickým filtrem</t>
  </si>
  <si>
    <t>SV3 - PŘÍSLUŠENSTV.2</t>
  </si>
  <si>
    <t>PMMA holografický filtr s BLADE efektem pro oválný výstup světla</t>
  </si>
  <si>
    <t>SV4</t>
  </si>
  <si>
    <t>Liniové stropní LED svítidlo s průběžnou kabeláží a mikroprizmatickým difuzorem, LED 16,5W, 3075lm, 3000°K, záruka 5 let</t>
  </si>
  <si>
    <t>SV4N</t>
  </si>
  <si>
    <t>Liniové stropní LED svítidlo s průběžnou kabeláží a mikroprizmatickým difuzorem a vestavěným nouzovým modulem, LED 16,5W, 3075lm, 3000°K, záruka 5 let</t>
  </si>
  <si>
    <t>SV4-S</t>
  </si>
  <si>
    <t>Liniové stropní LED svítidlo s mikroprizmatickým difuzorem, LED 16,5W, 3075lm, 3000°K, záruka 5 let</t>
  </si>
  <si>
    <t>SV4-l</t>
  </si>
  <si>
    <t>L SPOJKA PRO SYSTÉMOVÉ LINIOVÉ LED SVÍTIDLO STROPNÍ NEBO ZAVĚŠENÉ S MOŽNOSTÍ PRŮBĚŽNÉ MONTÁŽE DO ŘAD s třífázovou kabeláží</t>
  </si>
  <si>
    <t>SV4-X</t>
  </si>
  <si>
    <t>X SPOJKA PRO SYSTÉMOVÉ LINIOVÉ LED SVÍTIDLO STROPNÍ NEBO ZAVĚŠENÉ S MOŽNOSTÍ PRŮBĚŽNÉ MONTÁŽE DO ŘAD s třífázovou kabeláží</t>
  </si>
  <si>
    <t>SV4 - PŘÍSLUŠENSTVÍ</t>
  </si>
  <si>
    <t>Lineární spojka svítidla SV4</t>
  </si>
  <si>
    <t>SV4 - PŘÍSLUŠENSTV.1</t>
  </si>
  <si>
    <t>Hlavice svítidla SV4</t>
  </si>
  <si>
    <t>SV4 - PŘÍSLUŠENSTV.2</t>
  </si>
  <si>
    <t>Napájecí konektor svítidla SV4</t>
  </si>
  <si>
    <t>SV5</t>
  </si>
  <si>
    <t>VESTAVNÉ LED SVÍTIDLO S VYSOKÝM KRYTÍM IP54.</t>
  </si>
  <si>
    <t>SV6</t>
  </si>
  <si>
    <t>LED svítidlo s vysokým krytím IP67, polykarbonátové tělo, hliníkový odražeč, LED 36W, 6128lm, 4000°K, záruka 5 let</t>
  </si>
  <si>
    <t>SV7</t>
  </si>
  <si>
    <t>LED svítidlo s vysokým krytím IP67, polykarbonátové tělo, hliníkový odražeč, LED 51W, 8000lm, 4000°K, záruka 5 let</t>
  </si>
  <si>
    <t>SV8</t>
  </si>
  <si>
    <t>LED svítidlo s vysokým krytím IP67, polykarbonátové tělo, hliníkový odražeč, LED 16W, 2700lm, 4000°K, záruka 5 let</t>
  </si>
  <si>
    <t>SV9</t>
  </si>
  <si>
    <t>PROFESIONÁLNÍ REFLEKTOROVÉ LED SVÍTIDLO PRO PŘISAZENOU MONTÁŽ, LED 18,5W, 2150lm, CRI90, DALI</t>
  </si>
  <si>
    <t>SV10</t>
  </si>
  <si>
    <t>LED pásek zapuštěný v hliníkovém profilu s opálovým difuzerem, LED 10W/m, 850lm/m, 3000°K, záruka 5 let, včetně příslušenství a driverů</t>
  </si>
  <si>
    <t>SV11</t>
  </si>
  <si>
    <t>Exteriérové nástěnné svítidlo, hliníkové tělo s antracitovou povrchovou úpravou, LED 15,6W, 2520lm, úhel 40°, 3000°K</t>
  </si>
  <si>
    <t>SV12</t>
  </si>
  <si>
    <t>Exteriérové nástěnné svítidlo, hliníkové tělo s antracitovou povrchovou úpravou, LED 15,6W, 2520lm, úhel 74°, 3000°K</t>
  </si>
  <si>
    <t>SV13</t>
  </si>
  <si>
    <t>Exteriérové nástěnné svítidlo, hliníkové tělo s antracitovou povrchovou úpravou, LED 2x15,6W, 2x2520lm, úhel 74°, 3000°K</t>
  </si>
  <si>
    <t>N1</t>
  </si>
  <si>
    <t>Nouzové LED svítidlo zapuštěné nebo přisazené, oválná optika, vlastní bateriový zdroj s dobou zálohy min. 1 hod, záruka 2 roky</t>
  </si>
  <si>
    <t>N2</t>
  </si>
  <si>
    <t>Nouzové LED svítidlo zapuštěné nebo přisazené, široká optika, vlastní bateriový zdroj s dobou zálohy min. 1 hod, záruka 2 roky</t>
  </si>
  <si>
    <t>N3</t>
  </si>
  <si>
    <t>Nouzové LED svítidlo IP65 přisazené, vlastní bateriový zdroj s dobou zálohy min. 1 hod, možnost volby SE nebo SA, záruka 2 roky</t>
  </si>
  <si>
    <t>N3-V</t>
  </si>
  <si>
    <t>Nouzové LED svítidlo IP65 vestavné, vlastní bateriový zdroj s dobou zálohy min. 1 hod, možnost volby SE nebo SA, záruka 2 roky</t>
  </si>
  <si>
    <t>N3-V-sm.p.ú.</t>
  </si>
  <si>
    <t>Nouzové LED svítidlo IP65 vestavné, vlastní bateriový zdroj s dobou zálohy min. 1 hod, možnost volby SE nebo SA, s piktogramem s vyznačením směru úniku, záruka 2 roky</t>
  </si>
  <si>
    <t>N3S</t>
  </si>
  <si>
    <t>nouzové piktogramové LED svítidlo nástěnné, vlastní bateriový zdroj s dobou zálohy min. 1 hod, stále svítící, záruka 2 roky</t>
  </si>
  <si>
    <t>N3P</t>
  </si>
  <si>
    <t>nouzové piktogramové LED svítidlo stropní, vlastní bateriový zdroj s dobou zálohy min. 1 hod, stále svítící, záruka 2 roky</t>
  </si>
  <si>
    <t>N3Z</t>
  </si>
  <si>
    <t>nouzové piktogramové LED svítidlo na závěs, vlastní bateriový zdroj s dobou zálohy min. 1 hod, stále svítící, záruka 2 roky</t>
  </si>
  <si>
    <t>SO 701_07 - Vzduchotechnika</t>
  </si>
  <si>
    <t xml:space="preserve">zař.č.1  -jednací mí - Jednací místnost</t>
  </si>
  <si>
    <t xml:space="preserve">zař.č.2  -výstavní m - Výstavní místnost</t>
  </si>
  <si>
    <t>zař.č.3 - výstavní m - Výstavní místnost</t>
  </si>
  <si>
    <t>zař.č.4 - technická - Technická místnost</t>
  </si>
  <si>
    <t>zař.č.5 - hygienická - Hygienická zařízení</t>
  </si>
  <si>
    <t>zař.č.6 - chlazení - Chlazení</t>
  </si>
  <si>
    <t>zař.č.7 - tepelná cl - Tepelná clona</t>
  </si>
  <si>
    <t>zař.č.8 - ostatní - Ostatní</t>
  </si>
  <si>
    <t xml:space="preserve">zař.č.1  -jednací mí</t>
  </si>
  <si>
    <t>Jednací místnost</t>
  </si>
  <si>
    <t>1-1</t>
  </si>
  <si>
    <t>Vzduchotechnická jednotka vnitřní dvouplášťové stojaté provedení. Jednotka obsahuje filtry s třídou filtrace M5 a F7 na přívodu a M5 na odvodu. Vodní ohřívač o výkonu 6,1kW pro teploty topné vody 70/50°C. Chladič 12,1kW pro R410a. Radiální ventilátory s v</t>
  </si>
  <si>
    <t>1-2</t>
  </si>
  <si>
    <t>kondenzační jednotka chlazení jmenovitý chladící výkon 12,1kW, systém VRF, R410a, 400V, hlučnost v 1m-do 51dB(A) pro plynulé řízení výkonu 0-100% + příslušenství- připojovací rozhraní, elektronický expanzní ventil</t>
  </si>
  <si>
    <t>Pol1</t>
  </si>
  <si>
    <t>Cu potrubí 10/16 s UV chladírenskou izolací tl.13mm, komunikační kabel, dotěsnění prostupů požární ucpávkou</t>
  </si>
  <si>
    <t>bm</t>
  </si>
  <si>
    <t>Pol2</t>
  </si>
  <si>
    <t>čištění, tlakování, R410a</t>
  </si>
  <si>
    <t>1-3</t>
  </si>
  <si>
    <t>protidešťová žaluzie 400x630, RAL, čistá průtočná plocha min.65%</t>
  </si>
  <si>
    <t>1-4</t>
  </si>
  <si>
    <t>protidešťová žaluzie 400x710, RAL, čistá průtočná plocha min.65%</t>
  </si>
  <si>
    <t>1-5</t>
  </si>
  <si>
    <t>tlumič hluku buňkový 200x500x2000</t>
  </si>
  <si>
    <t>1-6</t>
  </si>
  <si>
    <t>tlumič hluku buňkový 200x500x1000</t>
  </si>
  <si>
    <t>1-7</t>
  </si>
  <si>
    <t xml:space="preserve">vířivý anemostat vel.250 s plenum boxem, s kruhovou deskou pr.300, vhodný pro místnosti od výšky 2,6m, pro průtok vzduchu 180m3/hod., při tlakové ztrátě 15Pa a vlastní hlučnosti 15dB(A) ,  při daném průtoku a vzdálenosti anemostatů od sebe 1,5m je ve výšc</t>
  </si>
  <si>
    <t>1-8</t>
  </si>
  <si>
    <t>vyústka jednořadá komfortní 425x325 s regulací R1, RAL</t>
  </si>
  <si>
    <t>1-9</t>
  </si>
  <si>
    <t xml:space="preserve">požární klapka 315x315 s požární odolností 90 minut, ruční a termické ovládání, koncový spínač polohy listu,  požární dotěsnění prostupu požární ucpávkou, revize</t>
  </si>
  <si>
    <t>Pol3</t>
  </si>
  <si>
    <t>regulační klapka DN200 s aretací polohy</t>
  </si>
  <si>
    <t>Pol4</t>
  </si>
  <si>
    <t>požární izolace z minerální plsti tl.40mm s povrchovou úpravou Al folií s požární odolností 30minut</t>
  </si>
  <si>
    <t>Pol5</t>
  </si>
  <si>
    <t>tepelná izolace kaučuková tl.32mm s povrchovou úpravou Al folií a se samolepkou</t>
  </si>
  <si>
    <t>Pol6</t>
  </si>
  <si>
    <t>vzduchotechnické potrubí z pozink.plechu sk.I, SPIRO DN200/0% tvarovek</t>
  </si>
  <si>
    <t>Pol7</t>
  </si>
  <si>
    <t xml:space="preserve">vzduchotechnické potrubí z pozink.plechu sk.I, těsné dle ON120405/30% tvarovek  - potrubí přívodu a odvodu vzduchu, dotěsnění prostupů požární ucpávkou</t>
  </si>
  <si>
    <t>Pol8</t>
  </si>
  <si>
    <t xml:space="preserve">vzduchotechnické potrubí z pozink.plechu sk.I, vodotěsné dle ON120405/50% tvarovek  - sací a výfukové potrubí</t>
  </si>
  <si>
    <t>Pol9</t>
  </si>
  <si>
    <t>nástřik požární izolace RAL</t>
  </si>
  <si>
    <t>Pol10</t>
  </si>
  <si>
    <t>spojovací, těsnící a montážní materiál</t>
  </si>
  <si>
    <t xml:space="preserve">zař.č.2  -výstavní m</t>
  </si>
  <si>
    <t>Výstavní místnost</t>
  </si>
  <si>
    <t>2-1</t>
  </si>
  <si>
    <t xml:space="preserve">Sestavná vzduchotechnická jednotka vnitřní dvouplášťové provedení. Jednotka obsahuje kapsové filtry s třídou filtrace M5 na přívodu i na odvodu. Vodní ohřívač o výkonu 7,6kW pro teploty topné vody 70/50°C. Chladič 9,9kW pro vodu s nemrznoucí směsí 2/5°C. </t>
  </si>
  <si>
    <t>2-2</t>
  </si>
  <si>
    <t xml:space="preserve">požární klapka 250x450 s požární odolností 90 minut, ruční a termické ovládání, koncový spínač polohy listu,  požární dotěsnění prostupu požární ucpávkou, revize</t>
  </si>
  <si>
    <t>2-3</t>
  </si>
  <si>
    <t>protidešťová žaluzie 400x450, RAL, čistá průtočná plocha min.65%</t>
  </si>
  <si>
    <t>2-4</t>
  </si>
  <si>
    <t>parní odporový vyvíječ páry pro běžnou pitnou vodu s automatickým odstraňováním minerálních látek s mikroprocesorovou plynulou regulací výkonu 0-100%, ovládání 0-10V, vestavěné rozhraní Modbus RS485, hlášení provozních stavů. Výkon 5kg páry/hod. Příslušen</t>
  </si>
  <si>
    <t>2-5</t>
  </si>
  <si>
    <t>vyústka dvouřadá komfortní 425x225 s regulací R1, RAL</t>
  </si>
  <si>
    <t>2-6</t>
  </si>
  <si>
    <t>vyústka jednořadá komfortní 425x225 s regulací R1, RAL</t>
  </si>
  <si>
    <t>2-7</t>
  </si>
  <si>
    <t>tlumič hluku deskový 100x155x2000.3</t>
  </si>
  <si>
    <t>2-8</t>
  </si>
  <si>
    <t>tlumič hluku deskový 100x245x2000.3</t>
  </si>
  <si>
    <t>2-9</t>
  </si>
  <si>
    <t>tlumič hluku deskový 100x445x1000.3</t>
  </si>
  <si>
    <t>2-10</t>
  </si>
  <si>
    <t>elektrický potrubní ohřívač P=3,0kW/400V (2x1,5kW), připojovací rozměr 300x150</t>
  </si>
  <si>
    <t>Pol11</t>
  </si>
  <si>
    <t>tepelná izolace kaučuková tl.15mm s povrchovou úpravou Al folií a se samolepkou</t>
  </si>
  <si>
    <t>Pol12</t>
  </si>
  <si>
    <t xml:space="preserve">vzduchotechnické potrubí z pozink.plechu sk.I, těsné dle ON120405/30% tvarovek  - potrubí odvodu vzduchu, dotěsnění prostupů požární ucpávkou</t>
  </si>
  <si>
    <t>Pol13</t>
  </si>
  <si>
    <t xml:space="preserve">vzduchotechnické potrubí z pozink.plechu sk.I, vodotěsné dle ON120405/50% tvarovek  - sací, výfukové a potrubí přívodu vzduchu, dotěsnění prostupů požární ucpávkou</t>
  </si>
  <si>
    <t>Pol14</t>
  </si>
  <si>
    <t>nástřik tepelné izolace RAL</t>
  </si>
  <si>
    <t>zař.č.3 - výstavní m</t>
  </si>
  <si>
    <t>3-1</t>
  </si>
  <si>
    <t>Vzduchotechnická jednotka vnitřní dvouplášťové stojaté provedení. Jednotka obsahuje filtry s třídou filtrace M5 a F7 na přívodu a M5 na odvodu. Vodní ohřívač o výkonu 4,8kW pro teploty topné vody 70/50°C. Chladič 12,1kW pro R410a. Radiální ventilátory s v</t>
  </si>
  <si>
    <t>3-2</t>
  </si>
  <si>
    <t>protidešťová žaluzie 400x500, RAL, čistá průtočná plocha min.65%</t>
  </si>
  <si>
    <t>3-3</t>
  </si>
  <si>
    <t>výfukové koleno 250x315-150 s ochranným sítem z drátu pr.2,0mm pozink s oky 20x20mm, celé v RAL</t>
  </si>
  <si>
    <t>3-4</t>
  </si>
  <si>
    <t>tlumič hluku buňkový 250x500x1500</t>
  </si>
  <si>
    <t>3-5</t>
  </si>
  <si>
    <t>tlumič hluku buňkový 250x500x1000</t>
  </si>
  <si>
    <t>3-6</t>
  </si>
  <si>
    <t>vyústka dvouřadá komfortní 425x125 s regulací R1, RAL</t>
  </si>
  <si>
    <t>3-7</t>
  </si>
  <si>
    <t>vyústka jednořadá komfortní 425x125 s regulací R1, RAL</t>
  </si>
  <si>
    <t>3-8</t>
  </si>
  <si>
    <t>Pol15</t>
  </si>
  <si>
    <t>vzduchotechnické potrubí z pozink.plechu sk.I, těsné dle ON120405/30% tvarovek - potrubí přívodu a odvodu vzduchu, dotěsnění prostupů požární ucpávkou</t>
  </si>
  <si>
    <t>Pol16</t>
  </si>
  <si>
    <t>vzduchotechnické potrubí z pozink.plechu sk.I, vodotěsné dle ON120405/50% tvarovek - potrubí sací a výfukové, dotěsnění prostupů požární ucpávkou</t>
  </si>
  <si>
    <t>Pol17</t>
  </si>
  <si>
    <t>nástřik vzd.potrubí, elementů a tepelných izolací RAL</t>
  </si>
  <si>
    <t>zař.č.4 - technická</t>
  </si>
  <si>
    <t>Technická místnost</t>
  </si>
  <si>
    <t>4-1</t>
  </si>
  <si>
    <t>potrubní ventilátor DN160, V=300m3/hod., dpext=150Pa, hladina akustického výkonu do výtlaku 65dB(A), ochranná mřížka na vstupu</t>
  </si>
  <si>
    <t>4-2</t>
  </si>
  <si>
    <t>tlumič hluku DN160/600- útlum 27dB na frekvenci 1000Hz</t>
  </si>
  <si>
    <t>4-3</t>
  </si>
  <si>
    <t>uzavírací klapka těsná DN160 pro ovládání servo bez pohonu</t>
  </si>
  <si>
    <t>4-4</t>
  </si>
  <si>
    <t>výfukový kus DN160 s ochranným sítem</t>
  </si>
  <si>
    <t>4-5</t>
  </si>
  <si>
    <t>protidešťová žaluzie 400x200, RAL</t>
  </si>
  <si>
    <t>Pol18</t>
  </si>
  <si>
    <t>vzduchotechnické potrubí z pozink.plechu sk.I, SPIRO DN160/30% tvarovek</t>
  </si>
  <si>
    <t>Pol19</t>
  </si>
  <si>
    <t>vzduchotechnické potrubí z pozink.plechu sk.I, těsné dle ON120405/80% tvarovek</t>
  </si>
  <si>
    <t>Pol20</t>
  </si>
  <si>
    <t>zař.č.5 - hygienická</t>
  </si>
  <si>
    <t>Hygienická zařízení</t>
  </si>
  <si>
    <t>5-1</t>
  </si>
  <si>
    <t>malý radiální komfortní ventilátor, připojení DN80, V=80m3/hod., dpext=150Pa, hlučnost 44dB(A) v 1 metru + zpětná klapka</t>
  </si>
  <si>
    <t>5-2</t>
  </si>
  <si>
    <t>malý stěnový a stropní radiální ventilátor DN100, V=80m3/hod., dpext=50Pa, hladina akustického tlaku 46dB(A) v 1m + zpětná klapka do potrubí a vestavěný doběh</t>
  </si>
  <si>
    <t>5-3</t>
  </si>
  <si>
    <t>potrubní ventilátor DN125, V=160m3/hod., dpext=175Pa, hladina akustického výkonu do výtlaku 71dB(A), přetlaková klapka samočinná</t>
  </si>
  <si>
    <t>5-4</t>
  </si>
  <si>
    <t>tlumič hluku pevný kruhový DN125-600 - útlum 40dB na frekvenci 2kHz</t>
  </si>
  <si>
    <t>5-5</t>
  </si>
  <si>
    <t>talířový ventil odvod DN125</t>
  </si>
  <si>
    <t>5-6</t>
  </si>
  <si>
    <t>výfuková hlavice DN100, RAL</t>
  </si>
  <si>
    <t>5-7</t>
  </si>
  <si>
    <t>výfuková hlavice DN125, RAL</t>
  </si>
  <si>
    <t>5-8</t>
  </si>
  <si>
    <t>výfuková hlavice DN200, RAL</t>
  </si>
  <si>
    <t>5-9</t>
  </si>
  <si>
    <t>mřížka tahokov 125x125 s připevněním na zeď, RAL</t>
  </si>
  <si>
    <t>5-10</t>
  </si>
  <si>
    <t>protidešťová žaluzie 160x160, RAL</t>
  </si>
  <si>
    <t>Pol21</t>
  </si>
  <si>
    <t>akustické potrubí sono DN80</t>
  </si>
  <si>
    <t>Pol22</t>
  </si>
  <si>
    <t>akustické potrubí sono DN100</t>
  </si>
  <si>
    <t>Pol23</t>
  </si>
  <si>
    <t>vyvložkování komínu hadicí DN100 + tvarovky - viz. řez K-K</t>
  </si>
  <si>
    <t>Pol24</t>
  </si>
  <si>
    <t xml:space="preserve">vzduchotechnické potrubí z pozink.plechu sk.I, SPIRO DN100-DN200/20% tvarovek  vodotěsné, dotěsnění prostupu požární ucpávkou</t>
  </si>
  <si>
    <t>Pol25</t>
  </si>
  <si>
    <t>přetlaková klapka do potrubí DN 100</t>
  </si>
  <si>
    <t>zař.č.6 - chlazení</t>
  </si>
  <si>
    <t>6-1</t>
  </si>
  <si>
    <t>kondenzační jednotka chlazení pro technickou místnost, chladící výkon 4,0kW, invertor, zimní provoz do -15st.C, R32, hlučnost v 1m-do 50dB(A)</t>
  </si>
  <si>
    <t>6-2</t>
  </si>
  <si>
    <t>nástěnná chladící jednotka 4,0kW+kabelový ovladač s češtinou</t>
  </si>
  <si>
    <t>Pol26</t>
  </si>
  <si>
    <t>Cu potrubí 6/10 s UV chladírenskou izolací tl.13mm, komunikační kabel</t>
  </si>
  <si>
    <t>Pol27</t>
  </si>
  <si>
    <t>čištění, tlakování, zprovoznění, R32</t>
  </si>
  <si>
    <t>6-3</t>
  </si>
  <si>
    <t>kondenzační jednotka chlazení jmenovitý chladící výkon 6,8kW, invertor, R32, 230V, hlučnost v 1m-do 49dB(A)</t>
  </si>
  <si>
    <t>6-4</t>
  </si>
  <si>
    <t>kazetová chladící jednotka 840x840mm, chladící výkon 6,80kW+čelní panel+ kabelový ovladač s češtinou</t>
  </si>
  <si>
    <t>Pol28</t>
  </si>
  <si>
    <t>Cu potrubí 10/16 s UV chladírenskou izolací tl.13mm, komunikační kabel , dotěsnění prostupů požární ucpávkou</t>
  </si>
  <si>
    <t>Pol29</t>
  </si>
  <si>
    <t>nástřik kompletní kazetové jednotky RAL</t>
  </si>
  <si>
    <t>6-5</t>
  </si>
  <si>
    <t>kondenzační jednotka chlazení jmenovitý chladící výkon 12,1kW, systém VRF, R410a, 400V, hlučnost v 1m-do 51dB(A)</t>
  </si>
  <si>
    <t>6-6</t>
  </si>
  <si>
    <t>k pozici 6-5 nástěnná chladící jednotka 2,2kW+kabelový ovladač s češtinou</t>
  </si>
  <si>
    <t>6-7</t>
  </si>
  <si>
    <t>k pozici 6-5 nástěnná chladící jednotka 3,6kW+kabelový ovladač s češtinou</t>
  </si>
  <si>
    <t>Pol30</t>
  </si>
  <si>
    <t>rozbočka Cu potrubí</t>
  </si>
  <si>
    <t>Pol31</t>
  </si>
  <si>
    <t>Cu potrubí 6/12 s UV chladírenskou izolací tl.13mm, komunikační kabel</t>
  </si>
  <si>
    <t>Pol32</t>
  </si>
  <si>
    <t>Cu potrubí 10/16 s UV chladírenskou izolací tl.13mm, komunikační kabel- propojení jednotek dle návodu výrobce, dotěsnění prostupů požární ucpávkou</t>
  </si>
  <si>
    <t>Pol33</t>
  </si>
  <si>
    <t>čištění, tlakování, zprovoznění, R410a</t>
  </si>
  <si>
    <t>6-8</t>
  </si>
  <si>
    <t>6-9</t>
  </si>
  <si>
    <t>k pozici 6-8 nástěnná chladící jednotka 4,5kW</t>
  </si>
  <si>
    <t>Pol34</t>
  </si>
  <si>
    <t>kabelový ovladač s češtinou</t>
  </si>
  <si>
    <t>Pol35</t>
  </si>
  <si>
    <t>kabely skupinového ovládání</t>
  </si>
  <si>
    <t>Pol36</t>
  </si>
  <si>
    <t>Cu potrubí 6/12 s UV chladírenskou izolací tl.13mm, komunikační kabel- propojení jednotek dle návodu výrobce</t>
  </si>
  <si>
    <t>Pol37</t>
  </si>
  <si>
    <t xml:space="preserve">Cu potrubí 10/16 s UV chladírenskou izolací tl.13mm, komunikační kabel-  propojení jednotek dle návodu výrobce, dotěsnění prostupů požární ucpávkou</t>
  </si>
  <si>
    <t>Pol38</t>
  </si>
  <si>
    <t>Gateway Mod-bus RTU pro VRF systém (pro max 16 vnitřních jednotek)</t>
  </si>
  <si>
    <t>zař.č.7 - tepelná cl</t>
  </si>
  <si>
    <t>Tepelná clona</t>
  </si>
  <si>
    <t>7-1</t>
  </si>
  <si>
    <t xml:space="preserve">tepelná clona komfortní teplovodní, pro výšku instalace do 3,5m, délka 1,0m, tepelný výkon 17kW pro topnou vodu 70/38, V=1700m3/hod.,  RAL, hladina hluku 59dB(A), integrovaná inteligentní regulace, ovladač, koncový spínač, kompletní sada ventilů zahrnuje </t>
  </si>
  <si>
    <t>zař.č.8 - ostatní</t>
  </si>
  <si>
    <t>Pol39</t>
  </si>
  <si>
    <t>Doprava zařízení</t>
  </si>
  <si>
    <t>Pol40</t>
  </si>
  <si>
    <t>Přesuny do výšek, zvedací zařízení</t>
  </si>
  <si>
    <t>Pol41</t>
  </si>
  <si>
    <t>Přesuny</t>
  </si>
  <si>
    <t>Pol42</t>
  </si>
  <si>
    <t>Příprava ke komplexnímu vyzkoušení, oživení a vyregulování všech zařízení</t>
  </si>
  <si>
    <t>Pol43</t>
  </si>
  <si>
    <t>Vypracování protokolu o proměření a vyregulování</t>
  </si>
  <si>
    <t>Pol44</t>
  </si>
  <si>
    <t>Pol45</t>
  </si>
  <si>
    <t>Pol46</t>
  </si>
  <si>
    <t>Projekt skutečného provedení</t>
  </si>
  <si>
    <t>Pol47</t>
  </si>
  <si>
    <t>Zaměření na místě před zahájením výroby potrubí</t>
  </si>
  <si>
    <t>Pol48</t>
  </si>
  <si>
    <t>Zpracování výrobní dokumentace vzduchotechniky</t>
  </si>
  <si>
    <t>Pol49</t>
  </si>
  <si>
    <t>Související dodávky a práce nezahrnuté v ostatních položkách</t>
  </si>
  <si>
    <t>SO 702 - Přístřešek</t>
  </si>
  <si>
    <t>132251101</t>
  </si>
  <si>
    <t>Hloubení rýh nezapažených š do 800 mm v hornině třídy těžitelnosti I skupiny 3 objem do 20 m3 strojně</t>
  </si>
  <si>
    <t>-611549099</t>
  </si>
  <si>
    <t xml:space="preserve">(3,39+5,35+1,225)*0,3*(2,28-1,28)  </t>
  </si>
  <si>
    <t>132251251</t>
  </si>
  <si>
    <t>Hloubení rýh nezapažených š do 2000 mm v hornině třídy těžitelnosti I skupiny 3 objem do 20 m3 strojně</t>
  </si>
  <si>
    <t>-12578924</t>
  </si>
  <si>
    <t>1,1*1,505*(2,28-1,2)</t>
  </si>
  <si>
    <t>274313611</t>
  </si>
  <si>
    <t>Základové pásy z betonu tř. C 16/20</t>
  </si>
  <si>
    <t>-727904267</t>
  </si>
  <si>
    <t xml:space="preserve">4,778*0,15   "příplatek za lití do země</t>
  </si>
  <si>
    <t>-441798105</t>
  </si>
  <si>
    <t>(1,5+7,0+0,5)*3,5</t>
  </si>
  <si>
    <t>-1260473780</t>
  </si>
  <si>
    <t xml:space="preserve">31,5*30*1   "předpokládaná doba použití 1 měsíc</t>
  </si>
  <si>
    <t>1666814088</t>
  </si>
  <si>
    <t>-278302354</t>
  </si>
  <si>
    <t>-1480778942</t>
  </si>
  <si>
    <t>-1720102435</t>
  </si>
  <si>
    <t>-1861290843</t>
  </si>
  <si>
    <t>-1130410026</t>
  </si>
  <si>
    <t>-219502883</t>
  </si>
  <si>
    <t>-1044617932</t>
  </si>
  <si>
    <t>72*0,5 'Přepočtené koeficientem množství</t>
  </si>
  <si>
    <t>998011001</t>
  </si>
  <si>
    <t>Přesun hmot pro budovy zděné v do 6 m</t>
  </si>
  <si>
    <t>887079216</t>
  </si>
  <si>
    <t>762341026</t>
  </si>
  <si>
    <t>Bednění střech rovných sklon do 60° z desek OSB tl 22 mm na pero a drážku šroubovaných na krokve</t>
  </si>
  <si>
    <t>-1659545323</t>
  </si>
  <si>
    <t>1,47*6,51 "S4</t>
  </si>
  <si>
    <t>156651600</t>
  </si>
  <si>
    <t>9,57*0,022</t>
  </si>
  <si>
    <t>998762101</t>
  </si>
  <si>
    <t>Přesun hmot tonážní pro kce tesařské v objektech v do 6 m</t>
  </si>
  <si>
    <t>-1990419937</t>
  </si>
  <si>
    <t>998762181</t>
  </si>
  <si>
    <t>Příplatek k přesunu hmot tonážní 762 prováděný bez použití mechanizace</t>
  </si>
  <si>
    <t>-697696517</t>
  </si>
  <si>
    <t>-418211250</t>
  </si>
  <si>
    <t xml:space="preserve">1,47*6,51   "S4</t>
  </si>
  <si>
    <t>-305329303</t>
  </si>
  <si>
    <t>9,57*1,15 'Přepočtené koeficientem množství</t>
  </si>
  <si>
    <t>1638576434</t>
  </si>
  <si>
    <t xml:space="preserve">1,47+0,43  "S4</t>
  </si>
  <si>
    <t>-154328890</t>
  </si>
  <si>
    <t>6,51</t>
  </si>
  <si>
    <t>-412229163</t>
  </si>
  <si>
    <t>-2020811196</t>
  </si>
  <si>
    <t>668430372</t>
  </si>
  <si>
    <t>1,9</t>
  </si>
  <si>
    <t>610686732</t>
  </si>
  <si>
    <t>1505819433</t>
  </si>
  <si>
    <t>-339269595</t>
  </si>
  <si>
    <t>998764101</t>
  </si>
  <si>
    <t>Přesun hmot tonážní pro konstrukce klempířské v objektech v do 6 m</t>
  </si>
  <si>
    <t>310321683</t>
  </si>
  <si>
    <t>-1949496509</t>
  </si>
  <si>
    <t>1818234706</t>
  </si>
  <si>
    <t>materiál součástí pol 767995.R1</t>
  </si>
  <si>
    <t>26,1</t>
  </si>
  <si>
    <t>767415521</t>
  </si>
  <si>
    <t>Montáž obkladu z hliník. kompozitních panelů podhledů skryté uchycení budov v do 6 m</t>
  </si>
  <si>
    <t>-686611903</t>
  </si>
  <si>
    <t>P9 - 1NP</t>
  </si>
  <si>
    <t>7,75+5,5</t>
  </si>
  <si>
    <t>55324002</t>
  </si>
  <si>
    <t>panel kompozitní s minerálním jádrem Al, požární klasifikace b-s d0 4x1270x3099mm tmavě šedý</t>
  </si>
  <si>
    <t>1700274272</t>
  </si>
  <si>
    <t>13,25*1,05 'Přepočtené koeficientem množství</t>
  </si>
  <si>
    <t>7674157.R1</t>
  </si>
  <si>
    <t>Příplatek k montáži za podkladní rošt</t>
  </si>
  <si>
    <t>-845858311</t>
  </si>
  <si>
    <t>7676301.R1</t>
  </si>
  <si>
    <t>Montáž posuvných dveří - dle specifikace v PD</t>
  </si>
  <si>
    <t>-760998930</t>
  </si>
  <si>
    <t>3,23/2*2,1</t>
  </si>
  <si>
    <t>316865.R1</t>
  </si>
  <si>
    <t>dvojtá závěsná kladka pro dráhu - dle specifikace v PD ozn. 16 - D6.1.10</t>
  </si>
  <si>
    <t>2028381591</t>
  </si>
  <si>
    <t>549340.R1</t>
  </si>
  <si>
    <t>závěsná dráha - dle specifikace v PD ozn. 15 - D6.1.10</t>
  </si>
  <si>
    <t>-829067122</t>
  </si>
  <si>
    <t>3,23</t>
  </si>
  <si>
    <t>767995.R1</t>
  </si>
  <si>
    <t>D+M atyp. kce přístřešku bez PÚ - viz. specifikace v PD ozn. D6.1.10</t>
  </si>
  <si>
    <t>-70723032</t>
  </si>
  <si>
    <t>1241</t>
  </si>
  <si>
    <t>89993278</t>
  </si>
  <si>
    <t>7835772.R1</t>
  </si>
  <si>
    <t>Příplatek za PÚ ocelové kce přístřešku - práškové lakování - barva dle výběru investora / architekta</t>
  </si>
  <si>
    <t>172402161</t>
  </si>
  <si>
    <t>SO 909_01 - VRN</t>
  </si>
  <si>
    <t>011544000</t>
  </si>
  <si>
    <t>Průzkum restaurátorský</t>
  </si>
  <si>
    <t>hod.</t>
  </si>
  <si>
    <t>-466910763</t>
  </si>
  <si>
    <t>012103000</t>
  </si>
  <si>
    <t>Geodetické práce před výstavbou</t>
  </si>
  <si>
    <t>-1673422643</t>
  </si>
  <si>
    <t>-1866488691</t>
  </si>
  <si>
    <t>-491915017</t>
  </si>
  <si>
    <t>013254000.R1</t>
  </si>
  <si>
    <t>Dokumentace skutečného provedení stavby</t>
  </si>
  <si>
    <t>-836407418</t>
  </si>
  <si>
    <t>013254000.R2</t>
  </si>
  <si>
    <t>Dokumentace provedení stavby - dílenská dokumentace</t>
  </si>
  <si>
    <t>286106811</t>
  </si>
  <si>
    <t>013294000</t>
  </si>
  <si>
    <t>Ostatní dokumentace - montážní dokumentace</t>
  </si>
  <si>
    <t>-965420727</t>
  </si>
  <si>
    <t>032103000</t>
  </si>
  <si>
    <t>Náklady na stavební buňky</t>
  </si>
  <si>
    <t>-861018866</t>
  </si>
  <si>
    <t>032503000</t>
  </si>
  <si>
    <t>Skládky na staveništi</t>
  </si>
  <si>
    <t>-2015286118</t>
  </si>
  <si>
    <t>032803000</t>
  </si>
  <si>
    <t>Ostatní vybavení staveniště - mobilní WC</t>
  </si>
  <si>
    <t>722518117</t>
  </si>
  <si>
    <t>26650547</t>
  </si>
  <si>
    <t>033203000</t>
  </si>
  <si>
    <t>Energie pro zařízení staveniště</t>
  </si>
  <si>
    <t>1777296157</t>
  </si>
  <si>
    <t>034103000</t>
  </si>
  <si>
    <t>Oplocení staveniště</t>
  </si>
  <si>
    <t>1550886885</t>
  </si>
  <si>
    <t>034503000</t>
  </si>
  <si>
    <t>Informační tabule na staveništi</t>
  </si>
  <si>
    <t>1909104739</t>
  </si>
  <si>
    <t>034603000</t>
  </si>
  <si>
    <t>Alarm, strážní služba staveniště</t>
  </si>
  <si>
    <t>-1272752045</t>
  </si>
  <si>
    <t>035103001.R1</t>
  </si>
  <si>
    <t>Pronájem ploch</t>
  </si>
  <si>
    <t>128084740</t>
  </si>
  <si>
    <t xml:space="preserve">100    "pronájem ploch v majetku obce</t>
  </si>
  <si>
    <t>039103000</t>
  </si>
  <si>
    <t>Rozebrání, bourání a odvoz zařízení staveniště</t>
  </si>
  <si>
    <t>456167197</t>
  </si>
  <si>
    <t>041103000.R1</t>
  </si>
  <si>
    <t>Dozor statika na stavbě</t>
  </si>
  <si>
    <t>-1125954561</t>
  </si>
  <si>
    <t>041103000.R2</t>
  </si>
  <si>
    <t>Dozor licencovaného restaurátora</t>
  </si>
  <si>
    <t>-2066833494</t>
  </si>
  <si>
    <t>dozor na chráněné památce při provádění fasády, zámečnických a truhlářských výrobků vč. výplní otvorů</t>
  </si>
  <si>
    <t>042503000</t>
  </si>
  <si>
    <t>Plán BOZP na staveništi</t>
  </si>
  <si>
    <t>-1693280303</t>
  </si>
  <si>
    <t>SEZNAM FIGUR</t>
  </si>
  <si>
    <t>Výměra</t>
  </si>
  <si>
    <t xml:space="preserve"> SO 301</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</si>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</sst>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color rgb="FF000000"/>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38" fillId="0" borderId="0" xfId="0" applyFont="1" applyAlignment="1">
      <alignment horizontal="lef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35.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ZN2022_031akt</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Budova čp. 55 v ul. Trčků z Lípy, Chotěboř - aktual 2023</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Chotěboř</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15. 7. 2023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Město Chotěboř</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Projektový atelier DAVID</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Bc. Zuzana Kosáková</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ROUND(SUM(AG95:AG108),2)</f>
        <v>0</v>
      </c>
      <c r="AH94" s="110"/>
      <c r="AI94" s="110"/>
      <c r="AJ94" s="110"/>
      <c r="AK94" s="110"/>
      <c r="AL94" s="110"/>
      <c r="AM94" s="110"/>
      <c r="AN94" s="111">
        <f>SUM(AG94,AT94)</f>
        <v>0</v>
      </c>
      <c r="AO94" s="111"/>
      <c r="AP94" s="111"/>
      <c r="AQ94" s="112" t="s">
        <v>1</v>
      </c>
      <c r="AR94" s="113"/>
      <c r="AS94" s="114">
        <f>ROUND(SUM(AS95:AS108),2)</f>
        <v>0</v>
      </c>
      <c r="AT94" s="115">
        <f>ROUND(SUM(AV94:AW94),2)</f>
        <v>0</v>
      </c>
      <c r="AU94" s="116">
        <f>ROUND(SUM(AU95:AU108),5)</f>
        <v>0</v>
      </c>
      <c r="AV94" s="115">
        <f>ROUND(AZ94*L29,2)</f>
        <v>0</v>
      </c>
      <c r="AW94" s="115">
        <f>ROUND(BA94*L30,2)</f>
        <v>0</v>
      </c>
      <c r="AX94" s="115">
        <f>ROUND(BB94*L29,2)</f>
        <v>0</v>
      </c>
      <c r="AY94" s="115">
        <f>ROUND(BC94*L30,2)</f>
        <v>0</v>
      </c>
      <c r="AZ94" s="115">
        <f>ROUND(SUM(AZ95:AZ108),2)</f>
        <v>0</v>
      </c>
      <c r="BA94" s="115">
        <f>ROUND(SUM(BA95:BA108),2)</f>
        <v>0</v>
      </c>
      <c r="BB94" s="115">
        <f>ROUND(SUM(BB95:BB108),2)</f>
        <v>0</v>
      </c>
      <c r="BC94" s="115">
        <f>ROUND(SUM(BC95:BC108),2)</f>
        <v>0</v>
      </c>
      <c r="BD94" s="117">
        <f>ROUND(SUM(BD95:BD108),2)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101 - Úprava dvora'!J30</f>
        <v>0</v>
      </c>
      <c r="AH95" s="124"/>
      <c r="AI95" s="124"/>
      <c r="AJ95" s="124"/>
      <c r="AK95" s="124"/>
      <c r="AL95" s="124"/>
      <c r="AM95" s="124"/>
      <c r="AN95" s="125">
        <f>SUM(AG95,AT95)</f>
        <v>0</v>
      </c>
      <c r="AO95" s="124"/>
      <c r="AP95" s="124"/>
      <c r="AQ95" s="126" t="s">
        <v>84</v>
      </c>
      <c r="AR95" s="127"/>
      <c r="AS95" s="128">
        <v>0</v>
      </c>
      <c r="AT95" s="129">
        <f>ROUND(SUM(AV95:AW95),2)</f>
        <v>0</v>
      </c>
      <c r="AU95" s="130">
        <f>'SO 101 - Úprava dvora'!P125</f>
        <v>0</v>
      </c>
      <c r="AV95" s="129">
        <f>'SO 101 - Úprava dvora'!J33</f>
        <v>0</v>
      </c>
      <c r="AW95" s="129">
        <f>'SO 101 - Úprava dvora'!J34</f>
        <v>0</v>
      </c>
      <c r="AX95" s="129">
        <f>'SO 101 - Úprava dvora'!J35</f>
        <v>0</v>
      </c>
      <c r="AY95" s="129">
        <f>'SO 101 - Úprava dvora'!J36</f>
        <v>0</v>
      </c>
      <c r="AZ95" s="129">
        <f>'SO 101 - Úprava dvora'!F33</f>
        <v>0</v>
      </c>
      <c r="BA95" s="129">
        <f>'SO 101 - Úprava dvora'!F34</f>
        <v>0</v>
      </c>
      <c r="BB95" s="129">
        <f>'SO 101 - Úprava dvora'!F35</f>
        <v>0</v>
      </c>
      <c r="BC95" s="129">
        <f>'SO 101 - Úprava dvora'!F36</f>
        <v>0</v>
      </c>
      <c r="BD95" s="131">
        <f>'SO 101 - Úprava dvora'!F37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102 - Vstupní schodiště'!J30</f>
        <v>0</v>
      </c>
      <c r="AH96" s="124"/>
      <c r="AI96" s="124"/>
      <c r="AJ96" s="124"/>
      <c r="AK96" s="124"/>
      <c r="AL96" s="124"/>
      <c r="AM96" s="124"/>
      <c r="AN96" s="125">
        <f>SUM(AG96,AT96)</f>
        <v>0</v>
      </c>
      <c r="AO96" s="124"/>
      <c r="AP96" s="124"/>
      <c r="AQ96" s="126" t="s">
        <v>84</v>
      </c>
      <c r="AR96" s="127"/>
      <c r="AS96" s="128">
        <v>0</v>
      </c>
      <c r="AT96" s="129">
        <f>ROUND(SUM(AV96:AW96),2)</f>
        <v>0</v>
      </c>
      <c r="AU96" s="130">
        <f>'SO 102 - Vstupní schodiště'!P127</f>
        <v>0</v>
      </c>
      <c r="AV96" s="129">
        <f>'SO 102 - Vstupní schodiště'!J33</f>
        <v>0</v>
      </c>
      <c r="AW96" s="129">
        <f>'SO 102 - Vstupní schodiště'!J34</f>
        <v>0</v>
      </c>
      <c r="AX96" s="129">
        <f>'SO 102 - Vstupní schodiště'!J35</f>
        <v>0</v>
      </c>
      <c r="AY96" s="129">
        <f>'SO 102 - Vstupní schodiště'!J36</f>
        <v>0</v>
      </c>
      <c r="AZ96" s="129">
        <f>'SO 102 - Vstupní schodiště'!F33</f>
        <v>0</v>
      </c>
      <c r="BA96" s="129">
        <f>'SO 102 - Vstupní schodiště'!F34</f>
        <v>0</v>
      </c>
      <c r="BB96" s="129">
        <f>'SO 102 - Vstupní schodiště'!F35</f>
        <v>0</v>
      </c>
      <c r="BC96" s="129">
        <f>'SO 102 - Vstupní schodiště'!F36</f>
        <v>0</v>
      </c>
      <c r="BD96" s="131">
        <f>'SO 102 - Vstupní schodiště'!F37</f>
        <v>0</v>
      </c>
      <c r="BE96" s="7"/>
      <c r="BT96" s="132" t="s">
        <v>85</v>
      </c>
      <c r="BV96" s="132" t="s">
        <v>79</v>
      </c>
      <c r="BW96" s="132" t="s">
        <v>90</v>
      </c>
      <c r="BX96" s="132" t="s">
        <v>5</v>
      </c>
      <c r="CL96" s="132" t="s">
        <v>1</v>
      </c>
      <c r="CM96" s="132" t="s">
        <v>87</v>
      </c>
    </row>
    <row r="97" s="7" customFormat="1" ht="16.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301 - Areálová kanalizace'!J30</f>
        <v>0</v>
      </c>
      <c r="AH97" s="124"/>
      <c r="AI97" s="124"/>
      <c r="AJ97" s="124"/>
      <c r="AK97" s="124"/>
      <c r="AL97" s="124"/>
      <c r="AM97" s="124"/>
      <c r="AN97" s="125">
        <f>SUM(AG97,AT97)</f>
        <v>0</v>
      </c>
      <c r="AO97" s="124"/>
      <c r="AP97" s="124"/>
      <c r="AQ97" s="126" t="s">
        <v>84</v>
      </c>
      <c r="AR97" s="127"/>
      <c r="AS97" s="128">
        <v>0</v>
      </c>
      <c r="AT97" s="129">
        <f>ROUND(SUM(AV97:AW97),2)</f>
        <v>0</v>
      </c>
      <c r="AU97" s="130">
        <f>'SO 301 - Areálová kanalizace'!P127</f>
        <v>0</v>
      </c>
      <c r="AV97" s="129">
        <f>'SO 301 - Areálová kanalizace'!J33</f>
        <v>0</v>
      </c>
      <c r="AW97" s="129">
        <f>'SO 301 - Areálová kanalizace'!J34</f>
        <v>0</v>
      </c>
      <c r="AX97" s="129">
        <f>'SO 301 - Areálová kanalizace'!J35</f>
        <v>0</v>
      </c>
      <c r="AY97" s="129">
        <f>'SO 301 - Areálová kanalizace'!J36</f>
        <v>0</v>
      </c>
      <c r="AZ97" s="129">
        <f>'SO 301 - Areálová kanalizace'!F33</f>
        <v>0</v>
      </c>
      <c r="BA97" s="129">
        <f>'SO 301 - Areálová kanalizace'!F34</f>
        <v>0</v>
      </c>
      <c r="BB97" s="129">
        <f>'SO 301 - Areálová kanalizace'!F35</f>
        <v>0</v>
      </c>
      <c r="BC97" s="129">
        <f>'SO 301 - Areálová kanalizace'!F36</f>
        <v>0</v>
      </c>
      <c r="BD97" s="131">
        <f>'SO 301 - Areálová kanalizace'!F37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301_01 - Vedlejší rozp...'!J30</f>
        <v>0</v>
      </c>
      <c r="AH98" s="124"/>
      <c r="AI98" s="124"/>
      <c r="AJ98" s="124"/>
      <c r="AK98" s="124"/>
      <c r="AL98" s="124"/>
      <c r="AM98" s="124"/>
      <c r="AN98" s="125">
        <f>SUM(AG98,AT98)</f>
        <v>0</v>
      </c>
      <c r="AO98" s="124"/>
      <c r="AP98" s="124"/>
      <c r="AQ98" s="126" t="s">
        <v>84</v>
      </c>
      <c r="AR98" s="127"/>
      <c r="AS98" s="128">
        <v>0</v>
      </c>
      <c r="AT98" s="129">
        <f>ROUND(SUM(AV98:AW98),2)</f>
        <v>0</v>
      </c>
      <c r="AU98" s="130">
        <f>'SO 301_01 - Vedlejší rozp...'!P120</f>
        <v>0</v>
      </c>
      <c r="AV98" s="129">
        <f>'SO 301_01 - Vedlejší rozp...'!J33</f>
        <v>0</v>
      </c>
      <c r="AW98" s="129">
        <f>'SO 301_01 - Vedlejší rozp...'!J34</f>
        <v>0</v>
      </c>
      <c r="AX98" s="129">
        <f>'SO 301_01 - Vedlejší rozp...'!J35</f>
        <v>0</v>
      </c>
      <c r="AY98" s="129">
        <f>'SO 301_01 - Vedlejší rozp...'!J36</f>
        <v>0</v>
      </c>
      <c r="AZ98" s="129">
        <f>'SO 301_01 - Vedlejší rozp...'!F33</f>
        <v>0</v>
      </c>
      <c r="BA98" s="129">
        <f>'SO 301_01 - Vedlejší rozp...'!F34</f>
        <v>0</v>
      </c>
      <c r="BB98" s="129">
        <f>'SO 301_01 - Vedlejší rozp...'!F35</f>
        <v>0</v>
      </c>
      <c r="BC98" s="129">
        <f>'SO 301_01 - Vedlejší rozp...'!F36</f>
        <v>0</v>
      </c>
      <c r="BD98" s="131">
        <f>'SO 301_01 - Vedlejší rozp...'!F37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701 - Budova čp. 55'!J30</f>
        <v>0</v>
      </c>
      <c r="AH99" s="124"/>
      <c r="AI99" s="124"/>
      <c r="AJ99" s="124"/>
      <c r="AK99" s="124"/>
      <c r="AL99" s="124"/>
      <c r="AM99" s="124"/>
      <c r="AN99" s="125">
        <f>SUM(AG99,AT99)</f>
        <v>0</v>
      </c>
      <c r="AO99" s="124"/>
      <c r="AP99" s="124"/>
      <c r="AQ99" s="126" t="s">
        <v>84</v>
      </c>
      <c r="AR99" s="127"/>
      <c r="AS99" s="128">
        <v>0</v>
      </c>
      <c r="AT99" s="129">
        <f>ROUND(SUM(AV99:AW99),2)</f>
        <v>0</v>
      </c>
      <c r="AU99" s="130">
        <f>'SO 701 - Budova čp. 55'!P149</f>
        <v>0</v>
      </c>
      <c r="AV99" s="129">
        <f>'SO 701 - Budova čp. 55'!J33</f>
        <v>0</v>
      </c>
      <c r="AW99" s="129">
        <f>'SO 701 - Budova čp. 55'!J34</f>
        <v>0</v>
      </c>
      <c r="AX99" s="129">
        <f>'SO 701 - Budova čp. 55'!J35</f>
        <v>0</v>
      </c>
      <c r="AY99" s="129">
        <f>'SO 701 - Budova čp. 55'!J36</f>
        <v>0</v>
      </c>
      <c r="AZ99" s="129">
        <f>'SO 701 - Budova čp. 55'!F33</f>
        <v>0</v>
      </c>
      <c r="BA99" s="129">
        <f>'SO 701 - Budova čp. 55'!F34</f>
        <v>0</v>
      </c>
      <c r="BB99" s="129">
        <f>'SO 701 - Budova čp. 55'!F35</f>
        <v>0</v>
      </c>
      <c r="BC99" s="129">
        <f>'SO 701 - Budova čp. 55'!F36</f>
        <v>0</v>
      </c>
      <c r="BD99" s="131">
        <f>'SO 701 - Budova čp. 55'!F37</f>
        <v>0</v>
      </c>
      <c r="BE99" s="7"/>
      <c r="BT99" s="132" t="s">
        <v>85</v>
      </c>
      <c r="BV99" s="132" t="s">
        <v>79</v>
      </c>
      <c r="BW99" s="132" t="s">
        <v>99</v>
      </c>
      <c r="BX99" s="132" t="s">
        <v>5</v>
      </c>
      <c r="CL99" s="132" t="s">
        <v>1</v>
      </c>
      <c r="CM99" s="132" t="s">
        <v>87</v>
      </c>
    </row>
    <row r="100" s="7" customFormat="1" ht="24.7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701_01 - MaR'!J30</f>
        <v>0</v>
      </c>
      <c r="AH100" s="124"/>
      <c r="AI100" s="124"/>
      <c r="AJ100" s="124"/>
      <c r="AK100" s="124"/>
      <c r="AL100" s="124"/>
      <c r="AM100" s="124"/>
      <c r="AN100" s="125">
        <f>SUM(AG100,AT100)</f>
        <v>0</v>
      </c>
      <c r="AO100" s="124"/>
      <c r="AP100" s="124"/>
      <c r="AQ100" s="126" t="s">
        <v>84</v>
      </c>
      <c r="AR100" s="127"/>
      <c r="AS100" s="128">
        <v>0</v>
      </c>
      <c r="AT100" s="129">
        <f>ROUND(SUM(AV100:AW100),2)</f>
        <v>0</v>
      </c>
      <c r="AU100" s="130">
        <f>'SO 701_01 - MaR'!P132</f>
        <v>0</v>
      </c>
      <c r="AV100" s="129">
        <f>'SO 701_01 - MaR'!J33</f>
        <v>0</v>
      </c>
      <c r="AW100" s="129">
        <f>'SO 701_01 - MaR'!J34</f>
        <v>0</v>
      </c>
      <c r="AX100" s="129">
        <f>'SO 701_01 - MaR'!J35</f>
        <v>0</v>
      </c>
      <c r="AY100" s="129">
        <f>'SO 701_01 - MaR'!J36</f>
        <v>0</v>
      </c>
      <c r="AZ100" s="129">
        <f>'SO 701_01 - MaR'!F33</f>
        <v>0</v>
      </c>
      <c r="BA100" s="129">
        <f>'SO 701_01 - MaR'!F34</f>
        <v>0</v>
      </c>
      <c r="BB100" s="129">
        <f>'SO 701_01 - MaR'!F35</f>
        <v>0</v>
      </c>
      <c r="BC100" s="129">
        <f>'SO 701_01 - MaR'!F36</f>
        <v>0</v>
      </c>
      <c r="BD100" s="131">
        <f>'SO 701_01 - MaR'!F37</f>
        <v>0</v>
      </c>
      <c r="BE100" s="7"/>
      <c r="BT100" s="132" t="s">
        <v>85</v>
      </c>
      <c r="BV100" s="132" t="s">
        <v>79</v>
      </c>
      <c r="BW100" s="132" t="s">
        <v>102</v>
      </c>
      <c r="BX100" s="132" t="s">
        <v>5</v>
      </c>
      <c r="CL100" s="132" t="s">
        <v>1</v>
      </c>
      <c r="CM100" s="132" t="s">
        <v>87</v>
      </c>
    </row>
    <row r="101" s="7" customFormat="1" ht="24.7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'SO 701_02 - Vytápění'!J30</f>
        <v>0</v>
      </c>
      <c r="AH101" s="124"/>
      <c r="AI101" s="124"/>
      <c r="AJ101" s="124"/>
      <c r="AK101" s="124"/>
      <c r="AL101" s="124"/>
      <c r="AM101" s="124"/>
      <c r="AN101" s="125">
        <f>SUM(AG101,AT101)</f>
        <v>0</v>
      </c>
      <c r="AO101" s="124"/>
      <c r="AP101" s="124"/>
      <c r="AQ101" s="126" t="s">
        <v>84</v>
      </c>
      <c r="AR101" s="127"/>
      <c r="AS101" s="128">
        <v>0</v>
      </c>
      <c r="AT101" s="129">
        <f>ROUND(SUM(AV101:AW101),2)</f>
        <v>0</v>
      </c>
      <c r="AU101" s="130">
        <f>'SO 701_02 - Vytápění'!P126</f>
        <v>0</v>
      </c>
      <c r="AV101" s="129">
        <f>'SO 701_02 - Vytápění'!J33</f>
        <v>0</v>
      </c>
      <c r="AW101" s="129">
        <f>'SO 701_02 - Vytápění'!J34</f>
        <v>0</v>
      </c>
      <c r="AX101" s="129">
        <f>'SO 701_02 - Vytápění'!J35</f>
        <v>0</v>
      </c>
      <c r="AY101" s="129">
        <f>'SO 701_02 - Vytápění'!J36</f>
        <v>0</v>
      </c>
      <c r="AZ101" s="129">
        <f>'SO 701_02 - Vytápění'!F33</f>
        <v>0</v>
      </c>
      <c r="BA101" s="129">
        <f>'SO 701_02 - Vytápění'!F34</f>
        <v>0</v>
      </c>
      <c r="BB101" s="129">
        <f>'SO 701_02 - Vytápění'!F35</f>
        <v>0</v>
      </c>
      <c r="BC101" s="129">
        <f>'SO 701_02 - Vytápění'!F36</f>
        <v>0</v>
      </c>
      <c r="BD101" s="131">
        <f>'SO 701_02 - Vytápění'!F37</f>
        <v>0</v>
      </c>
      <c r="BE101" s="7"/>
      <c r="BT101" s="132" t="s">
        <v>85</v>
      </c>
      <c r="BV101" s="132" t="s">
        <v>79</v>
      </c>
      <c r="BW101" s="132" t="s">
        <v>105</v>
      </c>
      <c r="BX101" s="132" t="s">
        <v>5</v>
      </c>
      <c r="CL101" s="132" t="s">
        <v>1</v>
      </c>
      <c r="CM101" s="132" t="s">
        <v>87</v>
      </c>
    </row>
    <row r="102" s="7" customFormat="1" ht="24.7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'SO 701_03 - Chlazení'!J30</f>
        <v>0</v>
      </c>
      <c r="AH102" s="124"/>
      <c r="AI102" s="124"/>
      <c r="AJ102" s="124"/>
      <c r="AK102" s="124"/>
      <c r="AL102" s="124"/>
      <c r="AM102" s="124"/>
      <c r="AN102" s="125">
        <f>SUM(AG102,AT102)</f>
        <v>0</v>
      </c>
      <c r="AO102" s="124"/>
      <c r="AP102" s="124"/>
      <c r="AQ102" s="126" t="s">
        <v>84</v>
      </c>
      <c r="AR102" s="127"/>
      <c r="AS102" s="128">
        <v>0</v>
      </c>
      <c r="AT102" s="129">
        <f>ROUND(SUM(AV102:AW102),2)</f>
        <v>0</v>
      </c>
      <c r="AU102" s="130">
        <f>'SO 701_03 - Chlazení'!P125</f>
        <v>0</v>
      </c>
      <c r="AV102" s="129">
        <f>'SO 701_03 - Chlazení'!J33</f>
        <v>0</v>
      </c>
      <c r="AW102" s="129">
        <f>'SO 701_03 - Chlazení'!J34</f>
        <v>0</v>
      </c>
      <c r="AX102" s="129">
        <f>'SO 701_03 - Chlazení'!J35</f>
        <v>0</v>
      </c>
      <c r="AY102" s="129">
        <f>'SO 701_03 - Chlazení'!J36</f>
        <v>0</v>
      </c>
      <c r="AZ102" s="129">
        <f>'SO 701_03 - Chlazení'!F33</f>
        <v>0</v>
      </c>
      <c r="BA102" s="129">
        <f>'SO 701_03 - Chlazení'!F34</f>
        <v>0</v>
      </c>
      <c r="BB102" s="129">
        <f>'SO 701_03 - Chlazení'!F35</f>
        <v>0</v>
      </c>
      <c r="BC102" s="129">
        <f>'SO 701_03 - Chlazení'!F36</f>
        <v>0</v>
      </c>
      <c r="BD102" s="131">
        <f>'SO 701_03 - Chlazení'!F37</f>
        <v>0</v>
      </c>
      <c r="BE102" s="7"/>
      <c r="BT102" s="132" t="s">
        <v>85</v>
      </c>
      <c r="BV102" s="132" t="s">
        <v>79</v>
      </c>
      <c r="BW102" s="132" t="s">
        <v>108</v>
      </c>
      <c r="BX102" s="132" t="s">
        <v>5</v>
      </c>
      <c r="CL102" s="132" t="s">
        <v>1</v>
      </c>
      <c r="CM102" s="132" t="s">
        <v>87</v>
      </c>
    </row>
    <row r="103" s="7" customFormat="1" ht="24.75" customHeight="1">
      <c r="A103" s="120" t="s">
        <v>81</v>
      </c>
      <c r="B103" s="121"/>
      <c r="C103" s="122"/>
      <c r="D103" s="123" t="s">
        <v>109</v>
      </c>
      <c r="E103" s="123"/>
      <c r="F103" s="123"/>
      <c r="G103" s="123"/>
      <c r="H103" s="123"/>
      <c r="I103" s="124"/>
      <c r="J103" s="123" t="s">
        <v>110</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'SO 701_04 - Zdravotně tec...'!J30</f>
        <v>0</v>
      </c>
      <c r="AH103" s="124"/>
      <c r="AI103" s="124"/>
      <c r="AJ103" s="124"/>
      <c r="AK103" s="124"/>
      <c r="AL103" s="124"/>
      <c r="AM103" s="124"/>
      <c r="AN103" s="125">
        <f>SUM(AG103,AT103)</f>
        <v>0</v>
      </c>
      <c r="AO103" s="124"/>
      <c r="AP103" s="124"/>
      <c r="AQ103" s="126" t="s">
        <v>84</v>
      </c>
      <c r="AR103" s="127"/>
      <c r="AS103" s="128">
        <v>0</v>
      </c>
      <c r="AT103" s="129">
        <f>ROUND(SUM(AV103:AW103),2)</f>
        <v>0</v>
      </c>
      <c r="AU103" s="130">
        <f>'SO 701_04 - Zdravotně tec...'!P128</f>
        <v>0</v>
      </c>
      <c r="AV103" s="129">
        <f>'SO 701_04 - Zdravotně tec...'!J33</f>
        <v>0</v>
      </c>
      <c r="AW103" s="129">
        <f>'SO 701_04 - Zdravotně tec...'!J34</f>
        <v>0</v>
      </c>
      <c r="AX103" s="129">
        <f>'SO 701_04 - Zdravotně tec...'!J35</f>
        <v>0</v>
      </c>
      <c r="AY103" s="129">
        <f>'SO 701_04 - Zdravotně tec...'!J36</f>
        <v>0</v>
      </c>
      <c r="AZ103" s="129">
        <f>'SO 701_04 - Zdravotně tec...'!F33</f>
        <v>0</v>
      </c>
      <c r="BA103" s="129">
        <f>'SO 701_04 - Zdravotně tec...'!F34</f>
        <v>0</v>
      </c>
      <c r="BB103" s="129">
        <f>'SO 701_04 - Zdravotně tec...'!F35</f>
        <v>0</v>
      </c>
      <c r="BC103" s="129">
        <f>'SO 701_04 - Zdravotně tec...'!F36</f>
        <v>0</v>
      </c>
      <c r="BD103" s="131">
        <f>'SO 701_04 - Zdravotně tec...'!F37</f>
        <v>0</v>
      </c>
      <c r="BE103" s="7"/>
      <c r="BT103" s="132" t="s">
        <v>85</v>
      </c>
      <c r="BV103" s="132" t="s">
        <v>79</v>
      </c>
      <c r="BW103" s="132" t="s">
        <v>111</v>
      </c>
      <c r="BX103" s="132" t="s">
        <v>5</v>
      </c>
      <c r="CL103" s="132" t="s">
        <v>1</v>
      </c>
      <c r="CM103" s="132" t="s">
        <v>87</v>
      </c>
    </row>
    <row r="104" s="7" customFormat="1" ht="24.75" customHeight="1">
      <c r="A104" s="120" t="s">
        <v>81</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'SO 701_05 - Elektro'!J30</f>
        <v>0</v>
      </c>
      <c r="AH104" s="124"/>
      <c r="AI104" s="124"/>
      <c r="AJ104" s="124"/>
      <c r="AK104" s="124"/>
      <c r="AL104" s="124"/>
      <c r="AM104" s="124"/>
      <c r="AN104" s="125">
        <f>SUM(AG104,AT104)</f>
        <v>0</v>
      </c>
      <c r="AO104" s="124"/>
      <c r="AP104" s="124"/>
      <c r="AQ104" s="126" t="s">
        <v>84</v>
      </c>
      <c r="AR104" s="127"/>
      <c r="AS104" s="128">
        <v>0</v>
      </c>
      <c r="AT104" s="129">
        <f>ROUND(SUM(AV104:AW104),2)</f>
        <v>0</v>
      </c>
      <c r="AU104" s="130">
        <f>'SO 701_05 - Elektro'!P121</f>
        <v>0</v>
      </c>
      <c r="AV104" s="129">
        <f>'SO 701_05 - Elektro'!J33</f>
        <v>0</v>
      </c>
      <c r="AW104" s="129">
        <f>'SO 701_05 - Elektro'!J34</f>
        <v>0</v>
      </c>
      <c r="AX104" s="129">
        <f>'SO 701_05 - Elektro'!J35</f>
        <v>0</v>
      </c>
      <c r="AY104" s="129">
        <f>'SO 701_05 - Elektro'!J36</f>
        <v>0</v>
      </c>
      <c r="AZ104" s="129">
        <f>'SO 701_05 - Elektro'!F33</f>
        <v>0</v>
      </c>
      <c r="BA104" s="129">
        <f>'SO 701_05 - Elektro'!F34</f>
        <v>0</v>
      </c>
      <c r="BB104" s="129">
        <f>'SO 701_05 - Elektro'!F35</f>
        <v>0</v>
      </c>
      <c r="BC104" s="129">
        <f>'SO 701_05 - Elektro'!F36</f>
        <v>0</v>
      </c>
      <c r="BD104" s="131">
        <f>'SO 701_05 - Elektro'!F37</f>
        <v>0</v>
      </c>
      <c r="BE104" s="7"/>
      <c r="BT104" s="132" t="s">
        <v>85</v>
      </c>
      <c r="BV104" s="132" t="s">
        <v>79</v>
      </c>
      <c r="BW104" s="132" t="s">
        <v>114</v>
      </c>
      <c r="BX104" s="132" t="s">
        <v>5</v>
      </c>
      <c r="CL104" s="132" t="s">
        <v>1</v>
      </c>
      <c r="CM104" s="132" t="s">
        <v>87</v>
      </c>
    </row>
    <row r="105" s="7" customFormat="1" ht="24.7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'SO 701_06 - Osvětlení '!J30</f>
        <v>0</v>
      </c>
      <c r="AH105" s="124"/>
      <c r="AI105" s="124"/>
      <c r="AJ105" s="124"/>
      <c r="AK105" s="124"/>
      <c r="AL105" s="124"/>
      <c r="AM105" s="124"/>
      <c r="AN105" s="125">
        <f>SUM(AG105,AT105)</f>
        <v>0</v>
      </c>
      <c r="AO105" s="124"/>
      <c r="AP105" s="124"/>
      <c r="AQ105" s="126" t="s">
        <v>84</v>
      </c>
      <c r="AR105" s="127"/>
      <c r="AS105" s="128">
        <v>0</v>
      </c>
      <c r="AT105" s="129">
        <f>ROUND(SUM(AV105:AW105),2)</f>
        <v>0</v>
      </c>
      <c r="AU105" s="130">
        <f>'SO 701_06 - Osvětlení '!P119</f>
        <v>0</v>
      </c>
      <c r="AV105" s="129">
        <f>'SO 701_06 - Osvětlení '!J33</f>
        <v>0</v>
      </c>
      <c r="AW105" s="129">
        <f>'SO 701_06 - Osvětlení '!J34</f>
        <v>0</v>
      </c>
      <c r="AX105" s="129">
        <f>'SO 701_06 - Osvětlení '!J35</f>
        <v>0</v>
      </c>
      <c r="AY105" s="129">
        <f>'SO 701_06 - Osvětlení '!J36</f>
        <v>0</v>
      </c>
      <c r="AZ105" s="129">
        <f>'SO 701_06 - Osvětlení '!F33</f>
        <v>0</v>
      </c>
      <c r="BA105" s="129">
        <f>'SO 701_06 - Osvětlení '!F34</f>
        <v>0</v>
      </c>
      <c r="BB105" s="129">
        <f>'SO 701_06 - Osvětlení '!F35</f>
        <v>0</v>
      </c>
      <c r="BC105" s="129">
        <f>'SO 701_06 - Osvětlení '!F36</f>
        <v>0</v>
      </c>
      <c r="BD105" s="131">
        <f>'SO 701_06 - Osvětlení '!F37</f>
        <v>0</v>
      </c>
      <c r="BE105" s="7"/>
      <c r="BT105" s="132" t="s">
        <v>85</v>
      </c>
      <c r="BV105" s="132" t="s">
        <v>79</v>
      </c>
      <c r="BW105" s="132" t="s">
        <v>117</v>
      </c>
      <c r="BX105" s="132" t="s">
        <v>5</v>
      </c>
      <c r="CL105" s="132" t="s">
        <v>1</v>
      </c>
      <c r="CM105" s="132" t="s">
        <v>87</v>
      </c>
    </row>
    <row r="106" s="7" customFormat="1" ht="24.75" customHeight="1">
      <c r="A106" s="120" t="s">
        <v>81</v>
      </c>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'SO 701_07 - Vzduchotechnika'!J30</f>
        <v>0</v>
      </c>
      <c r="AH106" s="124"/>
      <c r="AI106" s="124"/>
      <c r="AJ106" s="124"/>
      <c r="AK106" s="124"/>
      <c r="AL106" s="124"/>
      <c r="AM106" s="124"/>
      <c r="AN106" s="125">
        <f>SUM(AG106,AT106)</f>
        <v>0</v>
      </c>
      <c r="AO106" s="124"/>
      <c r="AP106" s="124"/>
      <c r="AQ106" s="126" t="s">
        <v>84</v>
      </c>
      <c r="AR106" s="127"/>
      <c r="AS106" s="128">
        <v>0</v>
      </c>
      <c r="AT106" s="129">
        <f>ROUND(SUM(AV106:AW106),2)</f>
        <v>0</v>
      </c>
      <c r="AU106" s="130">
        <f>'SO 701_07 - Vzduchotechnika'!P124</f>
        <v>0</v>
      </c>
      <c r="AV106" s="129">
        <f>'SO 701_07 - Vzduchotechnika'!J33</f>
        <v>0</v>
      </c>
      <c r="AW106" s="129">
        <f>'SO 701_07 - Vzduchotechnika'!J34</f>
        <v>0</v>
      </c>
      <c r="AX106" s="129">
        <f>'SO 701_07 - Vzduchotechnika'!J35</f>
        <v>0</v>
      </c>
      <c r="AY106" s="129">
        <f>'SO 701_07 - Vzduchotechnika'!J36</f>
        <v>0</v>
      </c>
      <c r="AZ106" s="129">
        <f>'SO 701_07 - Vzduchotechnika'!F33</f>
        <v>0</v>
      </c>
      <c r="BA106" s="129">
        <f>'SO 701_07 - Vzduchotechnika'!F34</f>
        <v>0</v>
      </c>
      <c r="BB106" s="129">
        <f>'SO 701_07 - Vzduchotechnika'!F35</f>
        <v>0</v>
      </c>
      <c r="BC106" s="129">
        <f>'SO 701_07 - Vzduchotechnika'!F36</f>
        <v>0</v>
      </c>
      <c r="BD106" s="131">
        <f>'SO 701_07 - Vzduchotechnika'!F37</f>
        <v>0</v>
      </c>
      <c r="BE106" s="7"/>
      <c r="BT106" s="132" t="s">
        <v>85</v>
      </c>
      <c r="BV106" s="132" t="s">
        <v>79</v>
      </c>
      <c r="BW106" s="132" t="s">
        <v>120</v>
      </c>
      <c r="BX106" s="132" t="s">
        <v>5</v>
      </c>
      <c r="CL106" s="132" t="s">
        <v>1</v>
      </c>
      <c r="CM106" s="132" t="s">
        <v>87</v>
      </c>
    </row>
    <row r="107" s="7" customFormat="1" ht="16.5" customHeight="1">
      <c r="A107" s="120" t="s">
        <v>81</v>
      </c>
      <c r="B107" s="121"/>
      <c r="C107" s="122"/>
      <c r="D107" s="123" t="s">
        <v>121</v>
      </c>
      <c r="E107" s="123"/>
      <c r="F107" s="123"/>
      <c r="G107" s="123"/>
      <c r="H107" s="123"/>
      <c r="I107" s="124"/>
      <c r="J107" s="123" t="s">
        <v>122</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'SO 702 - Přístřešek'!J30</f>
        <v>0</v>
      </c>
      <c r="AH107" s="124"/>
      <c r="AI107" s="124"/>
      <c r="AJ107" s="124"/>
      <c r="AK107" s="124"/>
      <c r="AL107" s="124"/>
      <c r="AM107" s="124"/>
      <c r="AN107" s="125">
        <f>SUM(AG107,AT107)</f>
        <v>0</v>
      </c>
      <c r="AO107" s="124"/>
      <c r="AP107" s="124"/>
      <c r="AQ107" s="126" t="s">
        <v>84</v>
      </c>
      <c r="AR107" s="127"/>
      <c r="AS107" s="128">
        <v>0</v>
      </c>
      <c r="AT107" s="129">
        <f>ROUND(SUM(AV107:AW107),2)</f>
        <v>0</v>
      </c>
      <c r="AU107" s="130">
        <f>'SO 702 - Přístřešek'!P126</f>
        <v>0</v>
      </c>
      <c r="AV107" s="129">
        <f>'SO 702 - Přístřešek'!J33</f>
        <v>0</v>
      </c>
      <c r="AW107" s="129">
        <f>'SO 702 - Přístřešek'!J34</f>
        <v>0</v>
      </c>
      <c r="AX107" s="129">
        <f>'SO 702 - Přístřešek'!J35</f>
        <v>0</v>
      </c>
      <c r="AY107" s="129">
        <f>'SO 702 - Přístřešek'!J36</f>
        <v>0</v>
      </c>
      <c r="AZ107" s="129">
        <f>'SO 702 - Přístřešek'!F33</f>
        <v>0</v>
      </c>
      <c r="BA107" s="129">
        <f>'SO 702 - Přístřešek'!F34</f>
        <v>0</v>
      </c>
      <c r="BB107" s="129">
        <f>'SO 702 - Přístřešek'!F35</f>
        <v>0</v>
      </c>
      <c r="BC107" s="129">
        <f>'SO 702 - Přístřešek'!F36</f>
        <v>0</v>
      </c>
      <c r="BD107" s="131">
        <f>'SO 702 - Přístřešek'!F37</f>
        <v>0</v>
      </c>
      <c r="BE107" s="7"/>
      <c r="BT107" s="132" t="s">
        <v>85</v>
      </c>
      <c r="BV107" s="132" t="s">
        <v>79</v>
      </c>
      <c r="BW107" s="132" t="s">
        <v>123</v>
      </c>
      <c r="BX107" s="132" t="s">
        <v>5</v>
      </c>
      <c r="CL107" s="132" t="s">
        <v>1</v>
      </c>
      <c r="CM107" s="132" t="s">
        <v>87</v>
      </c>
    </row>
    <row r="108" s="7" customFormat="1" ht="24.75" customHeight="1">
      <c r="A108" s="120" t="s">
        <v>81</v>
      </c>
      <c r="B108" s="121"/>
      <c r="C108" s="122"/>
      <c r="D108" s="123" t="s">
        <v>124</v>
      </c>
      <c r="E108" s="123"/>
      <c r="F108" s="123"/>
      <c r="G108" s="123"/>
      <c r="H108" s="123"/>
      <c r="I108" s="124"/>
      <c r="J108" s="123" t="s">
        <v>125</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'SO 909_01 - VRN'!J30</f>
        <v>0</v>
      </c>
      <c r="AH108" s="124"/>
      <c r="AI108" s="124"/>
      <c r="AJ108" s="124"/>
      <c r="AK108" s="124"/>
      <c r="AL108" s="124"/>
      <c r="AM108" s="124"/>
      <c r="AN108" s="125">
        <f>SUM(AG108,AT108)</f>
        <v>0</v>
      </c>
      <c r="AO108" s="124"/>
      <c r="AP108" s="124"/>
      <c r="AQ108" s="126" t="s">
        <v>84</v>
      </c>
      <c r="AR108" s="127"/>
      <c r="AS108" s="133">
        <v>0</v>
      </c>
      <c r="AT108" s="134">
        <f>ROUND(SUM(AV108:AW108),2)</f>
        <v>0</v>
      </c>
      <c r="AU108" s="135">
        <f>'SO 909_01 - VRN'!P120</f>
        <v>0</v>
      </c>
      <c r="AV108" s="134">
        <f>'SO 909_01 - VRN'!J33</f>
        <v>0</v>
      </c>
      <c r="AW108" s="134">
        <f>'SO 909_01 - VRN'!J34</f>
        <v>0</v>
      </c>
      <c r="AX108" s="134">
        <f>'SO 909_01 - VRN'!J35</f>
        <v>0</v>
      </c>
      <c r="AY108" s="134">
        <f>'SO 909_01 - VRN'!J36</f>
        <v>0</v>
      </c>
      <c r="AZ108" s="134">
        <f>'SO 909_01 - VRN'!F33</f>
        <v>0</v>
      </c>
      <c r="BA108" s="134">
        <f>'SO 909_01 - VRN'!F34</f>
        <v>0</v>
      </c>
      <c r="BB108" s="134">
        <f>'SO 909_01 - VRN'!F35</f>
        <v>0</v>
      </c>
      <c r="BC108" s="134">
        <f>'SO 909_01 - VRN'!F36</f>
        <v>0</v>
      </c>
      <c r="BD108" s="136">
        <f>'SO 909_01 - VRN'!F37</f>
        <v>0</v>
      </c>
      <c r="BE108" s="7"/>
      <c r="BT108" s="132" t="s">
        <v>85</v>
      </c>
      <c r="BV108" s="132" t="s">
        <v>79</v>
      </c>
      <c r="BW108" s="132" t="s">
        <v>126</v>
      </c>
      <c r="BX108" s="132" t="s">
        <v>5</v>
      </c>
      <c r="CL108" s="132" t="s">
        <v>1</v>
      </c>
      <c r="CM108" s="132" t="s">
        <v>87</v>
      </c>
    </row>
    <row r="109" s="2" customFormat="1" ht="30" customHeight="1">
      <c r="A109" s="39"/>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5"/>
      <c r="AS109" s="39"/>
      <c r="AT109" s="39"/>
      <c r="AU109" s="39"/>
      <c r="AV109" s="39"/>
      <c r="AW109" s="39"/>
      <c r="AX109" s="39"/>
      <c r="AY109" s="39"/>
      <c r="AZ109" s="39"/>
      <c r="BA109" s="39"/>
      <c r="BB109" s="39"/>
      <c r="BC109" s="39"/>
      <c r="BD109" s="39"/>
      <c r="BE109" s="39"/>
    </row>
    <row r="110" s="2" customFormat="1" ht="6.96" customHeight="1">
      <c r="A110" s="39"/>
      <c r="B110" s="67"/>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45"/>
      <c r="AS110" s="39"/>
      <c r="AT110" s="39"/>
      <c r="AU110" s="39"/>
      <c r="AV110" s="39"/>
      <c r="AW110" s="39"/>
      <c r="AX110" s="39"/>
      <c r="AY110" s="39"/>
      <c r="AZ110" s="39"/>
      <c r="BA110" s="39"/>
      <c r="BB110" s="39"/>
      <c r="BC110" s="39"/>
      <c r="BD110" s="39"/>
      <c r="BE110" s="39"/>
    </row>
  </sheetData>
  <sheetProtection sheet="1" formatColumns="0" formatRows="0" objects="1" scenarios="1" spinCount="100000" saltValue="jFNxom5NPyNrGVaWoUU81XA3PvGZHlZgD/U6Vw/RTzL+SHlhDLkQUArgc7XkeLsv4R6ujoGyjApGbUUiI06iUQ==" hashValue="RbJJfYFou6+3o7D24IeJpeDQgS4UtCXdSGcc7qotXsHmkZ7RkkK1URK8f0Bo2UUatGzFeW1bTukqkckpIm8YXA==" algorithmName="SHA-512" password="CC35"/>
  <mergeCells count="94">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D108:H108"/>
    <mergeCell ref="J108:AF108"/>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G94:AM94"/>
    <mergeCell ref="AN94:AP94"/>
  </mergeCells>
  <hyperlinks>
    <hyperlink ref="A95" location="'SO 101 - Úprava dvora'!C2" display="/"/>
    <hyperlink ref="A96" location="'SO 102 - Vstupní schodiště'!C2" display="/"/>
    <hyperlink ref="A97" location="'SO 301 - Areálová kanalizace'!C2" display="/"/>
    <hyperlink ref="A98" location="'SO 301_01 - Vedlejší rozp...'!C2" display="/"/>
    <hyperlink ref="A99" location="'SO 701 - Budova čp. 55'!C2" display="/"/>
    <hyperlink ref="A100" location="'SO 701_01 - MaR'!C2" display="/"/>
    <hyperlink ref="A101" location="'SO 701_02 - Vytápění'!C2" display="/"/>
    <hyperlink ref="A102" location="'SO 701_03 - Chlazení'!C2" display="/"/>
    <hyperlink ref="A103" location="'SO 701_04 - Zdravotně tec...'!C2" display="/"/>
    <hyperlink ref="A104" location="'SO 701_05 - Elektro'!C2" display="/"/>
    <hyperlink ref="A105" location="'SO 701_06 - Osvětlení '!C2" display="/"/>
    <hyperlink ref="A106" location="'SO 701_07 - Vzduchotechnika'!C2" display="/"/>
    <hyperlink ref="A107" location="'SO 702 - Přístřešek'!C2" display="/"/>
    <hyperlink ref="A108" location="'SO 909_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ROUND((SUM(BE125:BE202)),  2)</f>
        <v>0</v>
      </c>
      <c r="G33" s="39"/>
      <c r="H33" s="39"/>
      <c r="I33" s="156">
        <v>0.20999999999999999</v>
      </c>
      <c r="J33" s="155">
        <f>ROUND(((SUM(BE125:BE202))*I33),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ROUND((SUM(BF125:BF202)),  2)</f>
        <v>0</v>
      </c>
      <c r="G34" s="39"/>
      <c r="H34" s="39"/>
      <c r="I34" s="156">
        <v>0.12</v>
      </c>
      <c r="J34" s="155">
        <f>ROUND(((SUM(BF125:BF202))*I34),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ROUND((SUM(BG125:BG202)),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ROUND((SUM(BH125:BH202)),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ROUND((SUM(BI125:BI202)),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Úprava dvora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v>
      </c>
      <c r="E100" s="189"/>
      <c r="F100" s="189"/>
      <c r="G100" s="189"/>
      <c r="H100" s="189"/>
      <c r="I100" s="189"/>
      <c r="J100" s="190">
        <f>J163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139</v>
      </c>
      <c r="E101" s="189"/>
      <c r="F101" s="189"/>
      <c r="G101" s="189"/>
      <c r="H101" s="189"/>
      <c r="I101" s="189"/>
      <c r="J101" s="190">
        <f>J165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140</v>
      </c>
      <c r="E102" s="189"/>
      <c r="F102" s="189"/>
      <c r="G102" s="189"/>
      <c r="H102" s="189"/>
      <c r="I102" s="189"/>
      <c r="J102" s="190">
        <f>J187</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141</v>
      </c>
      <c r="E103" s="189"/>
      <c r="F103" s="189"/>
      <c r="G103" s="189"/>
      <c r="H103" s="189"/>
      <c r="I103" s="189"/>
      <c r="J103" s="190">
        <f>J197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142</v>
      </c>
      <c r="E104" s="183"/>
      <c r="F104" s="183"/>
      <c r="G104" s="183"/>
      <c r="H104" s="183"/>
      <c r="I104" s="183"/>
      <c r="J104" s="184">
        <f>J199</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143</v>
      </c>
      <c r="E105" s="189"/>
      <c r="F105" s="189"/>
      <c r="G105" s="189"/>
      <c r="H105" s="189"/>
      <c r="I105" s="189"/>
      <c r="J105" s="190">
        <f>J200</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Budova čp. 55 v ul. Trčků z Lípy, Chotěboř - aktual 2023</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101 - Úprava dvora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Chotěboř</v>
      </c>
      <c r="G119" s="41"/>
      <c r="H119" s="41"/>
      <c r="I119" s="33" t="s">
        <v>22</v>
      </c>
      <c r="J119" s="80" t="str">
        <f>IF(J12="","",J12)</f>
        <v>15. 7. 2023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Město Chotěboř</v>
      </c>
      <c r="G121" s="41"/>
      <c r="H121" s="41"/>
      <c r="I121" s="33" t="s">
        <v>30</v>
      </c>
      <c r="J121" s="37" t="str">
        <f>E21</f>
        <v>Projektový atelier DAVID</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Bc. Zuzana Kosáková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145</v>
      </c>
      <c r="D124" s="195" t="s">
        <v>62</v>
      </c>
      <c r="E124" s="195" t="s">
        <v>58</v>
      </c>
      <c r="F124" s="195" t="s">
        <v>59</v>
      </c>
      <c r="G124" s="195" t="s">
        <v>146</v>
      </c>
      <c r="H124" s="195" t="s">
        <v>147</v>
      </c>
      <c r="I124" s="195" t="s">
        <v>148</v>
      </c>
      <c r="J124" s="195" t="s">
        <v>132</v>
      </c>
      <c r="K124" s="196" t="s">
        <v>149</v>
      </c>
      <c r="L124" s="197"/>
      <c r="M124" s="101" t="s">
        <v>1</v>
      </c>
      <c r="N124" s="102" t="s">
        <v>41</v>
      </c>
      <c r="O124" s="102" t="s">
        <v>150</v>
      </c>
      <c r="P124" s="102" t="s">
        <v>151</v>
      </c>
      <c r="Q124" s="102" t="s">
        <v>152</v>
      </c>
      <c r="R124" s="102" t="s">
        <v>153</v>
      </c>
      <c r="S124" s="102" t="s">
        <v>154</v>
      </c>
      <c r="T124" s="103" t="s">
        <v>155</v>
      </c>
      <c r="U124" s="192"/>
      <c r="V124" s="192"/>
      <c r="W124" s="192"/>
      <c r="X124" s="192"/>
      <c r="Y124" s="192"/>
      <c r="Z124" s="192"/>
      <c r="AA124" s="192"/>
      <c r="AB124" s="192"/>
      <c r="AC124" s="192"/>
      <c r="AD124" s="192"/>
      <c r="AE124" s="192"/>
    </row>
    <row r="125" s="2" customFormat="1" ht="22.8" customHeight="1">
      <c r="A125" s="39"/>
      <c r="B125" s="40"/>
      <c r="C125" s="108" t="s">
        <v>156</v>
      </c>
      <c r="D125" s="41"/>
      <c r="E125" s="41"/>
      <c r="F125" s="41"/>
      <c r="G125" s="41"/>
      <c r="H125" s="41"/>
      <c r="I125" s="41"/>
      <c r="J125" s="198">
        <f>BK125</f>
        <v>0</v>
      </c>
      <c r="K125" s="41"/>
      <c r="L125" s="45"/>
      <c r="M125" s="104"/>
      <c r="N125" s="199"/>
      <c r="O125" s="105"/>
      <c r="P125" s="200">
        <f>P126+P199</f>
        <v>0</v>
      </c>
      <c r="Q125" s="105"/>
      <c r="R125" s="200">
        <f>R126+R199</f>
        <v>225.23875193999996</v>
      </c>
      <c r="S125" s="105"/>
      <c r="T125" s="201">
        <f>T126+T199</f>
        <v>112.82250000000001</v>
      </c>
      <c r="U125" s="39"/>
      <c r="V125" s="39"/>
      <c r="W125" s="39"/>
      <c r="X125" s="39"/>
      <c r="Y125" s="39"/>
      <c r="Z125" s="39"/>
      <c r="AA125" s="39"/>
      <c r="AB125" s="39"/>
      <c r="AC125" s="39"/>
      <c r="AD125" s="39"/>
      <c r="AE125" s="39"/>
      <c r="AT125" s="18" t="s">
        <v>76</v>
      </c>
      <c r="AU125" s="18" t="s">
        <v>134</v>
      </c>
      <c r="BK125" s="202">
        <f>BK126+BK199</f>
        <v>0</v>
      </c>
    </row>
    <row r="126" s="12" customFormat="1" ht="25.92" customHeight="1">
      <c r="A126" s="12"/>
      <c r="B126" s="203"/>
      <c r="C126" s="204"/>
      <c r="D126" s="205" t="s">
        <v>76</v>
      </c>
      <c r="E126" s="206" t="s">
        <v>157</v>
      </c>
      <c r="F126" s="206" t="s">
        <v>158</v>
      </c>
      <c r="G126" s="204"/>
      <c r="H126" s="204"/>
      <c r="I126" s="207"/>
      <c r="J126" s="208">
        <f>BK126</f>
        <v>0</v>
      </c>
      <c r="K126" s="204"/>
      <c r="L126" s="209"/>
      <c r="M126" s="210"/>
      <c r="N126" s="211"/>
      <c r="O126" s="211"/>
      <c r="P126" s="212">
        <f>P127+P156+P163+P165+P187+P197</f>
        <v>0</v>
      </c>
      <c r="Q126" s="211"/>
      <c r="R126" s="212">
        <f>R127+R156+R163+R165+R187+R197</f>
        <v>225.23875193999996</v>
      </c>
      <c r="S126" s="211"/>
      <c r="T126" s="213">
        <f>T127+T156+T163+T165+T187+T197</f>
        <v>112.82250000000001</v>
      </c>
      <c r="U126" s="12"/>
      <c r="V126" s="12"/>
      <c r="W126" s="12"/>
      <c r="X126" s="12"/>
      <c r="Y126" s="12"/>
      <c r="Z126" s="12"/>
      <c r="AA126" s="12"/>
      <c r="AB126" s="12"/>
      <c r="AC126" s="12"/>
      <c r="AD126" s="12"/>
      <c r="AE126" s="12"/>
      <c r="AR126" s="214" t="s">
        <v>85</v>
      </c>
      <c r="AT126" s="215" t="s">
        <v>76</v>
      </c>
      <c r="AU126" s="215" t="s">
        <v>77</v>
      </c>
      <c r="AY126" s="214" t="s">
        <v>159</v>
      </c>
      <c r="BK126" s="216">
        <f>BK127+BK156+BK163+BK165+BK187+BK197</f>
        <v>0</v>
      </c>
    </row>
    <row r="127" s="12" customFormat="1" ht="22.8" customHeight="1">
      <c r="A127" s="12"/>
      <c r="B127" s="203"/>
      <c r="C127" s="204"/>
      <c r="D127" s="205" t="s">
        <v>76</v>
      </c>
      <c r="E127" s="217" t="s">
        <v>85</v>
      </c>
      <c r="F127" s="217" t="s">
        <v>160</v>
      </c>
      <c r="G127" s="204"/>
      <c r="H127" s="204"/>
      <c r="I127" s="207"/>
      <c r="J127" s="218">
        <f>BK127</f>
        <v>0</v>
      </c>
      <c r="K127" s="204"/>
      <c r="L127" s="209"/>
      <c r="M127" s="210"/>
      <c r="N127" s="211"/>
      <c r="O127" s="211"/>
      <c r="P127" s="212">
        <f>SUM(P128:P155)</f>
        <v>0</v>
      </c>
      <c r="Q127" s="211"/>
      <c r="R127" s="212">
        <f>SUM(R128:R155)</f>
        <v>2.1307199999999997</v>
      </c>
      <c r="S127" s="211"/>
      <c r="T127" s="213">
        <f>SUM(T128:T155)</f>
        <v>97.417500000000004</v>
      </c>
      <c r="U127" s="12"/>
      <c r="V127" s="12"/>
      <c r="W127" s="12"/>
      <c r="X127" s="12"/>
      <c r="Y127" s="12"/>
      <c r="Z127" s="12"/>
      <c r="AA127" s="12"/>
      <c r="AB127" s="12"/>
      <c r="AC127" s="12"/>
      <c r="AD127" s="12"/>
      <c r="AE127" s="12"/>
      <c r="AR127" s="214" t="s">
        <v>85</v>
      </c>
      <c r="AT127" s="215" t="s">
        <v>76</v>
      </c>
      <c r="AU127" s="215" t="s">
        <v>85</v>
      </c>
      <c r="AY127" s="214" t="s">
        <v>159</v>
      </c>
      <c r="BK127" s="216">
        <f>SUM(BK128:BK155)</f>
        <v>0</v>
      </c>
    </row>
    <row r="128" s="2" customFormat="1" ht="33" customHeight="1">
      <c r="A128" s="39"/>
      <c r="B128" s="40"/>
      <c r="C128" s="219" t="s">
        <v>85</v>
      </c>
      <c r="D128" s="219" t="s">
        <v>161</v>
      </c>
      <c r="E128" s="220" t="s">
        <v>162</v>
      </c>
      <c r="F128" s="221" t="s">
        <v>163</v>
      </c>
      <c r="G128" s="222" t="s">
        <v>164</v>
      </c>
      <c r="H128" s="223">
        <v>104.5</v>
      </c>
      <c r="I128" s="224"/>
      <c r="J128" s="225">
        <f>ROUND(I128*H128,2)</f>
        <v>0</v>
      </c>
      <c r="K128" s="221" t="s">
        <v>165</v>
      </c>
      <c r="L128" s="45"/>
      <c r="M128" s="226" t="s">
        <v>1</v>
      </c>
      <c r="N128" s="227" t="s">
        <v>42</v>
      </c>
      <c r="O128" s="92"/>
      <c r="P128" s="228">
        <f>O128*H128</f>
        <v>0</v>
      </c>
      <c r="Q128" s="228">
        <v>0</v>
      </c>
      <c r="R128" s="228">
        <f>Q128*H128</f>
        <v>0</v>
      </c>
      <c r="S128" s="228">
        <v>0.29499999999999998</v>
      </c>
      <c r="T128" s="229">
        <f>S128*H128</f>
        <v>30.827499999999997</v>
      </c>
      <c r="U128" s="39"/>
      <c r="V128" s="39"/>
      <c r="W128" s="39"/>
      <c r="X128" s="39"/>
      <c r="Y128" s="39"/>
      <c r="Z128" s="39"/>
      <c r="AA128" s="39"/>
      <c r="AB128" s="39"/>
      <c r="AC128" s="39"/>
      <c r="AD128" s="39"/>
      <c r="AE128" s="39"/>
      <c r="AR128" s="230" t="s">
        <v>166</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167</v>
      </c>
    </row>
    <row r="129" s="13" customFormat="1">
      <c r="A129" s="13"/>
      <c r="B129" s="232"/>
      <c r="C129" s="233"/>
      <c r="D129" s="234" t="s">
        <v>168</v>
      </c>
      <c r="E129" s="235" t="s">
        <v>1</v>
      </c>
      <c r="F129" s="236" t="s">
        <v>169</v>
      </c>
      <c r="G129" s="233"/>
      <c r="H129" s="237">
        <v>104.5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168</v>
      </c>
      <c r="AU129" s="243" t="s">
        <v>87</v>
      </c>
      <c r="AV129" s="13" t="s">
        <v>87</v>
      </c>
      <c r="AW129" s="13" t="s">
        <v>32</v>
      </c>
      <c r="AX129" s="13" t="s">
        <v>85</v>
      </c>
      <c r="AY129" s="243" t="s">
        <v>159</v>
      </c>
    </row>
    <row r="130" s="2" customFormat="1" ht="33" customHeight="1">
      <c r="A130" s="39"/>
      <c r="B130" s="40"/>
      <c r="C130" s="219" t="s">
        <v>87</v>
      </c>
      <c r="D130" s="219" t="s">
        <v>161</v>
      </c>
      <c r="E130" s="220" t="s">
        <v>170</v>
      </c>
      <c r="F130" s="221" t="s">
        <v>171</v>
      </c>
      <c r="G130" s="222" t="s">
        <v>164</v>
      </c>
      <c r="H130" s="223">
        <v>163.5</v>
      </c>
      <c r="I130" s="224"/>
      <c r="J130" s="225">
        <f>ROUND(I130*H130,2)</f>
        <v>0</v>
      </c>
      <c r="K130" s="221" t="s">
        <v>165</v>
      </c>
      <c r="L130" s="45"/>
      <c r="M130" s="226" t="s">
        <v>1</v>
      </c>
      <c r="N130" s="227" t="s">
        <v>42</v>
      </c>
      <c r="O130" s="92"/>
      <c r="P130" s="228">
        <f>O130*H130</f>
        <v>0</v>
      </c>
      <c r="Q130" s="228">
        <v>0</v>
      </c>
      <c r="R130" s="228">
        <f>Q130*H130</f>
        <v>0</v>
      </c>
      <c r="S130" s="228">
        <v>0.28999999999999998</v>
      </c>
      <c r="T130" s="229">
        <f>S130*H130</f>
        <v>47.414999999999999</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172</v>
      </c>
    </row>
    <row r="131" s="13" customFormat="1">
      <c r="A131" s="13"/>
      <c r="B131" s="232"/>
      <c r="C131" s="233"/>
      <c r="D131" s="234" t="s">
        <v>168</v>
      </c>
      <c r="E131" s="235" t="s">
        <v>1</v>
      </c>
      <c r="F131" s="236" t="s">
        <v>169</v>
      </c>
      <c r="G131" s="233"/>
      <c r="H131" s="237">
        <v>104.5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77</v>
      </c>
      <c r="AY131" s="243" t="s">
        <v>159</v>
      </c>
    </row>
    <row r="132" s="13" customFormat="1">
      <c r="A132" s="13"/>
      <c r="B132" s="232"/>
      <c r="C132" s="233"/>
      <c r="D132" s="234" t="s">
        <v>168</v>
      </c>
      <c r="E132" s="235" t="s">
        <v>1</v>
      </c>
      <c r="F132" s="236" t="s">
        <v>173</v>
      </c>
      <c r="G132" s="233"/>
      <c r="H132" s="237">
        <v>59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77</v>
      </c>
      <c r="AY132" s="243" t="s">
        <v>159</v>
      </c>
    </row>
    <row r="133" s="14" customFormat="1">
      <c r="A133" s="14"/>
      <c r="B133" s="244"/>
      <c r="C133" s="245"/>
      <c r="D133" s="234" t="s">
        <v>168</v>
      </c>
      <c r="E133" s="246" t="s">
        <v>1</v>
      </c>
      <c r="F133" s="247" t="s">
        <v>174</v>
      </c>
      <c r="G133" s="245"/>
      <c r="H133" s="248">
        <v>163.5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168</v>
      </c>
      <c r="AU133" s="254" t="s">
        <v>87</v>
      </c>
      <c r="AV133" s="14" t="s">
        <v>166</v>
      </c>
      <c r="AW133" s="14" t="s">
        <v>32</v>
      </c>
      <c r="AX133" s="14" t="s">
        <v>85</v>
      </c>
      <c r="AY133" s="254" t="s">
        <v>159</v>
      </c>
    </row>
    <row r="134" s="2" customFormat="1" ht="33" customHeight="1">
      <c r="A134" s="39"/>
      <c r="B134" s="40"/>
      <c r="C134" s="219" t="s">
        <v>175</v>
      </c>
      <c r="D134" s="219" t="s">
        <v>161</v>
      </c>
      <c r="E134" s="220" t="s">
        <v>176</v>
      </c>
      <c r="F134" s="221" t="s">
        <v>177</v>
      </c>
      <c r="G134" s="222" t="s">
        <v>164</v>
      </c>
      <c r="H134" s="223">
        <v>59</v>
      </c>
      <c r="I134" s="224"/>
      <c r="J134" s="225">
        <f>ROUND(I134*H134,2)</f>
        <v>0</v>
      </c>
      <c r="K134" s="221" t="s">
        <v>165</v>
      </c>
      <c r="L134" s="45"/>
      <c r="M134" s="226" t="s">
        <v>1</v>
      </c>
      <c r="N134" s="227" t="s">
        <v>42</v>
      </c>
      <c r="O134" s="92"/>
      <c r="P134" s="228">
        <f>O134*H134</f>
        <v>0</v>
      </c>
      <c r="Q134" s="228">
        <v>0</v>
      </c>
      <c r="R134" s="228">
        <f>Q134*H134</f>
        <v>0</v>
      </c>
      <c r="S134" s="228">
        <v>0.32500000000000001</v>
      </c>
      <c r="T134" s="229">
        <f>S134*H134</f>
        <v>19.175000000000001</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178</v>
      </c>
    </row>
    <row r="135" s="13" customFormat="1">
      <c r="A135" s="13"/>
      <c r="B135" s="232"/>
      <c r="C135" s="233"/>
      <c r="D135" s="234" t="s">
        <v>168</v>
      </c>
      <c r="E135" s="235" t="s">
        <v>1</v>
      </c>
      <c r="F135" s="236" t="s">
        <v>173</v>
      </c>
      <c r="G135" s="233"/>
      <c r="H135" s="237">
        <v>59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32</v>
      </c>
      <c r="AX135" s="13" t="s">
        <v>85</v>
      </c>
      <c r="AY135" s="243" t="s">
        <v>159</v>
      </c>
    </row>
    <row r="136" s="2" customFormat="1" ht="33" customHeight="1">
      <c r="A136" s="39"/>
      <c r="B136" s="40"/>
      <c r="C136" s="219" t="s">
        <v>166</v>
      </c>
      <c r="D136" s="219" t="s">
        <v>161</v>
      </c>
      <c r="E136" s="220" t="s">
        <v>179</v>
      </c>
      <c r="F136" s="221" t="s">
        <v>180</v>
      </c>
      <c r="G136" s="222" t="s">
        <v>181</v>
      </c>
      <c r="H136" s="223">
        <v>35.109999999999999</v>
      </c>
      <c r="I136" s="224"/>
      <c r="J136" s="225">
        <f>ROUND(I136*H136,2)</f>
        <v>0</v>
      </c>
      <c r="K136" s="221" t="s">
        <v>165</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182</v>
      </c>
    </row>
    <row r="137" s="13" customFormat="1">
      <c r="A137" s="13"/>
      <c r="B137" s="232"/>
      <c r="C137" s="233"/>
      <c r="D137" s="234" t="s">
        <v>168</v>
      </c>
      <c r="E137" s="235" t="s">
        <v>1</v>
      </c>
      <c r="F137" s="236" t="s">
        <v>183</v>
      </c>
      <c r="G137" s="233"/>
      <c r="H137" s="237">
        <v>10.029999999999999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77</v>
      </c>
      <c r="AY137" s="243" t="s">
        <v>159</v>
      </c>
    </row>
    <row r="138" s="13" customFormat="1">
      <c r="A138" s="13"/>
      <c r="B138" s="232"/>
      <c r="C138" s="233"/>
      <c r="D138" s="234" t="s">
        <v>168</v>
      </c>
      <c r="E138" s="235" t="s">
        <v>1</v>
      </c>
      <c r="F138" s="236" t="s">
        <v>184</v>
      </c>
      <c r="G138" s="233"/>
      <c r="H138" s="237">
        <v>25.079999999999998</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4" customFormat="1">
      <c r="A139" s="14"/>
      <c r="B139" s="244"/>
      <c r="C139" s="245"/>
      <c r="D139" s="234" t="s">
        <v>168</v>
      </c>
      <c r="E139" s="246" t="s">
        <v>1</v>
      </c>
      <c r="F139" s="247" t="s">
        <v>174</v>
      </c>
      <c r="G139" s="245"/>
      <c r="H139" s="248">
        <v>35.109999999999999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168</v>
      </c>
      <c r="AU139" s="254" t="s">
        <v>87</v>
      </c>
      <c r="AV139" s="14" t="s">
        <v>166</v>
      </c>
      <c r="AW139" s="14" t="s">
        <v>32</v>
      </c>
      <c r="AX139" s="14" t="s">
        <v>85</v>
      </c>
      <c r="AY139" s="254" t="s">
        <v>159</v>
      </c>
    </row>
    <row r="140" s="2" customFormat="1" ht="37.8" customHeight="1">
      <c r="A140" s="39"/>
      <c r="B140" s="40"/>
      <c r="C140" s="219" t="s">
        <v>185</v>
      </c>
      <c r="D140" s="219" t="s">
        <v>161</v>
      </c>
      <c r="E140" s="220" t="s">
        <v>186</v>
      </c>
      <c r="F140" s="221" t="s">
        <v>187</v>
      </c>
      <c r="G140" s="222" t="s">
        <v>181</v>
      </c>
      <c r="H140" s="223">
        <v>35.109999999999999</v>
      </c>
      <c r="I140" s="224"/>
      <c r="J140" s="225">
        <f>ROUND(I140*H140,2)</f>
        <v>0</v>
      </c>
      <c r="K140" s="221" t="s">
        <v>165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188</v>
      </c>
    </row>
    <row r="141" s="2" customFormat="1" ht="37.8" customHeight="1">
      <c r="A141" s="39"/>
      <c r="B141" s="40"/>
      <c r="C141" s="219" t="s">
        <v>189</v>
      </c>
      <c r="D141" s="219" t="s">
        <v>161</v>
      </c>
      <c r="E141" s="220" t="s">
        <v>190</v>
      </c>
      <c r="F141" s="221" t="s">
        <v>191</v>
      </c>
      <c r="G141" s="222" t="s">
        <v>181</v>
      </c>
      <c r="H141" s="223">
        <v>175.55000000000001</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192</v>
      </c>
    </row>
    <row r="142" s="13" customFormat="1">
      <c r="A142" s="13"/>
      <c r="B142" s="232"/>
      <c r="C142" s="233"/>
      <c r="D142" s="234" t="s">
        <v>168</v>
      </c>
      <c r="E142" s="235" t="s">
        <v>1</v>
      </c>
      <c r="F142" s="236" t="s">
        <v>193</v>
      </c>
      <c r="G142" s="233"/>
      <c r="H142" s="237">
        <v>175.55000000000001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168</v>
      </c>
      <c r="AU142" s="243" t="s">
        <v>87</v>
      </c>
      <c r="AV142" s="13" t="s">
        <v>87</v>
      </c>
      <c r="AW142" s="13" t="s">
        <v>32</v>
      </c>
      <c r="AX142" s="13" t="s">
        <v>85</v>
      </c>
      <c r="AY142" s="243" t="s">
        <v>159</v>
      </c>
    </row>
    <row r="143" s="2" customFormat="1" ht="24.15" customHeight="1">
      <c r="A143" s="39"/>
      <c r="B143" s="40"/>
      <c r="C143" s="219" t="s">
        <v>194</v>
      </c>
      <c r="D143" s="219" t="s">
        <v>161</v>
      </c>
      <c r="E143" s="220" t="s">
        <v>195</v>
      </c>
      <c r="F143" s="221" t="s">
        <v>196</v>
      </c>
      <c r="G143" s="222" t="s">
        <v>181</v>
      </c>
      <c r="H143" s="223">
        <v>35.109999999999999</v>
      </c>
      <c r="I143" s="224"/>
      <c r="J143" s="225">
        <f>ROUND(I143*H143,2)</f>
        <v>0</v>
      </c>
      <c r="K143" s="221" t="s">
        <v>165</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197</v>
      </c>
    </row>
    <row r="144" s="2" customFormat="1" ht="33" customHeight="1">
      <c r="A144" s="39"/>
      <c r="B144" s="40"/>
      <c r="C144" s="219" t="s">
        <v>198</v>
      </c>
      <c r="D144" s="219" t="s">
        <v>161</v>
      </c>
      <c r="E144" s="220" t="s">
        <v>199</v>
      </c>
      <c r="F144" s="221" t="s">
        <v>200</v>
      </c>
      <c r="G144" s="222" t="s">
        <v>201</v>
      </c>
      <c r="H144" s="223">
        <v>68.465000000000003</v>
      </c>
      <c r="I144" s="224"/>
      <c r="J144" s="225">
        <f>ROUND(I144*H144,2)</f>
        <v>0</v>
      </c>
      <c r="K144" s="221" t="s">
        <v>165</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202</v>
      </c>
    </row>
    <row r="145" s="13" customFormat="1">
      <c r="A145" s="13"/>
      <c r="B145" s="232"/>
      <c r="C145" s="233"/>
      <c r="D145" s="234" t="s">
        <v>168</v>
      </c>
      <c r="E145" s="235" t="s">
        <v>1</v>
      </c>
      <c r="F145" s="236" t="s">
        <v>203</v>
      </c>
      <c r="G145" s="233"/>
      <c r="H145" s="237">
        <v>68.465000000000003</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85</v>
      </c>
      <c r="AY145" s="243" t="s">
        <v>159</v>
      </c>
    </row>
    <row r="146" s="2" customFormat="1" ht="16.5" customHeight="1">
      <c r="A146" s="39"/>
      <c r="B146" s="40"/>
      <c r="C146" s="219" t="s">
        <v>204</v>
      </c>
      <c r="D146" s="219" t="s">
        <v>161</v>
      </c>
      <c r="E146" s="220" t="s">
        <v>205</v>
      </c>
      <c r="F146" s="221" t="s">
        <v>206</v>
      </c>
      <c r="G146" s="222" t="s">
        <v>181</v>
      </c>
      <c r="H146" s="223">
        <v>35.109999999999999</v>
      </c>
      <c r="I146" s="224"/>
      <c r="J146" s="225">
        <f>ROUND(I146*H146,2)</f>
        <v>0</v>
      </c>
      <c r="K146" s="221" t="s">
        <v>165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207</v>
      </c>
    </row>
    <row r="147" s="2" customFormat="1" ht="24.15" customHeight="1">
      <c r="A147" s="39"/>
      <c r="B147" s="40"/>
      <c r="C147" s="219" t="s">
        <v>208</v>
      </c>
      <c r="D147" s="219" t="s">
        <v>161</v>
      </c>
      <c r="E147" s="220" t="s">
        <v>209</v>
      </c>
      <c r="F147" s="221" t="s">
        <v>210</v>
      </c>
      <c r="G147" s="222" t="s">
        <v>164</v>
      </c>
      <c r="H147" s="223">
        <v>169.09999999999999</v>
      </c>
      <c r="I147" s="224"/>
      <c r="J147" s="225">
        <f>ROUND(I147*H147,2)</f>
        <v>0</v>
      </c>
      <c r="K147" s="221" t="s">
        <v>165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211</v>
      </c>
    </row>
    <row r="148" s="2" customFormat="1" ht="33" customHeight="1">
      <c r="A148" s="39"/>
      <c r="B148" s="40"/>
      <c r="C148" s="219" t="s">
        <v>212</v>
      </c>
      <c r="D148" s="219" t="s">
        <v>161</v>
      </c>
      <c r="E148" s="220" t="s">
        <v>213</v>
      </c>
      <c r="F148" s="221" t="s">
        <v>214</v>
      </c>
      <c r="G148" s="222" t="s">
        <v>215</v>
      </c>
      <c r="H148" s="223">
        <v>48</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216</v>
      </c>
    </row>
    <row r="149" s="2" customFormat="1" ht="16.5" customHeight="1">
      <c r="A149" s="39"/>
      <c r="B149" s="40"/>
      <c r="C149" s="255" t="s">
        <v>217</v>
      </c>
      <c r="D149" s="255" t="s">
        <v>218</v>
      </c>
      <c r="E149" s="256" t="s">
        <v>219</v>
      </c>
      <c r="F149" s="257" t="s">
        <v>220</v>
      </c>
      <c r="G149" s="258" t="s">
        <v>181</v>
      </c>
      <c r="H149" s="259">
        <v>0.47999999999999998</v>
      </c>
      <c r="I149" s="260"/>
      <c r="J149" s="261">
        <f>ROUND(I149*H149,2)</f>
        <v>0</v>
      </c>
      <c r="K149" s="257" t="s">
        <v>1</v>
      </c>
      <c r="L149" s="262"/>
      <c r="M149" s="263" t="s">
        <v>1</v>
      </c>
      <c r="N149" s="264" t="s">
        <v>42</v>
      </c>
      <c r="O149" s="92"/>
      <c r="P149" s="228">
        <f>O149*H149</f>
        <v>0</v>
      </c>
      <c r="Q149" s="228">
        <v>0.22</v>
      </c>
      <c r="R149" s="228">
        <f>Q149*H149</f>
        <v>0.1056</v>
      </c>
      <c r="S149" s="228">
        <v>0</v>
      </c>
      <c r="T149" s="229">
        <f>S149*H149</f>
        <v>0</v>
      </c>
      <c r="U149" s="39"/>
      <c r="V149" s="39"/>
      <c r="W149" s="39"/>
      <c r="X149" s="39"/>
      <c r="Y149" s="39"/>
      <c r="Z149" s="39"/>
      <c r="AA149" s="39"/>
      <c r="AB149" s="39"/>
      <c r="AC149" s="39"/>
      <c r="AD149" s="39"/>
      <c r="AE149" s="39"/>
      <c r="AR149" s="230" t="s">
        <v>198</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221</v>
      </c>
    </row>
    <row r="150" s="2" customFormat="1" ht="16.5" customHeight="1">
      <c r="A150" s="39"/>
      <c r="B150" s="40"/>
      <c r="C150" s="219" t="s">
        <v>222</v>
      </c>
      <c r="D150" s="219" t="s">
        <v>161</v>
      </c>
      <c r="E150" s="220" t="s">
        <v>223</v>
      </c>
      <c r="F150" s="221" t="s">
        <v>224</v>
      </c>
      <c r="G150" s="222" t="s">
        <v>215</v>
      </c>
      <c r="H150" s="223">
        <v>48</v>
      </c>
      <c r="I150" s="224"/>
      <c r="J150" s="225">
        <f>ROUND(I150*H150,2)</f>
        <v>0</v>
      </c>
      <c r="K150" s="221" t="s">
        <v>165</v>
      </c>
      <c r="L150" s="45"/>
      <c r="M150" s="226" t="s">
        <v>1</v>
      </c>
      <c r="N150" s="227" t="s">
        <v>42</v>
      </c>
      <c r="O150" s="92"/>
      <c r="P150" s="228">
        <f>O150*H150</f>
        <v>0</v>
      </c>
      <c r="Q150" s="228">
        <v>0.00044000000000000002</v>
      </c>
      <c r="R150" s="228">
        <f>Q150*H150</f>
        <v>0.02112</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225</v>
      </c>
    </row>
    <row r="151" s="2" customFormat="1" ht="16.5" customHeight="1">
      <c r="A151" s="39"/>
      <c r="B151" s="40"/>
      <c r="C151" s="255" t="s">
        <v>226</v>
      </c>
      <c r="D151" s="255" t="s">
        <v>218</v>
      </c>
      <c r="E151" s="256" t="s">
        <v>227</v>
      </c>
      <c r="F151" s="257" t="s">
        <v>228</v>
      </c>
      <c r="G151" s="258" t="s">
        <v>215</v>
      </c>
      <c r="H151" s="259">
        <v>48</v>
      </c>
      <c r="I151" s="260"/>
      <c r="J151" s="261">
        <f>ROUND(I151*H151,2)</f>
        <v>0</v>
      </c>
      <c r="K151" s="257" t="s">
        <v>1</v>
      </c>
      <c r="L151" s="262"/>
      <c r="M151" s="263" t="s">
        <v>1</v>
      </c>
      <c r="N151" s="264" t="s">
        <v>42</v>
      </c>
      <c r="O151" s="92"/>
      <c r="P151" s="228">
        <f>O151*H151</f>
        <v>0</v>
      </c>
      <c r="Q151" s="228">
        <v>0.017999999999999999</v>
      </c>
      <c r="R151" s="228">
        <f>Q151*H151</f>
        <v>0.86399999999999988</v>
      </c>
      <c r="S151" s="228">
        <v>0</v>
      </c>
      <c r="T151" s="229">
        <f>S151*H151</f>
        <v>0</v>
      </c>
      <c r="U151" s="39"/>
      <c r="V151" s="39"/>
      <c r="W151" s="39"/>
      <c r="X151" s="39"/>
      <c r="Y151" s="39"/>
      <c r="Z151" s="39"/>
      <c r="AA151" s="39"/>
      <c r="AB151" s="39"/>
      <c r="AC151" s="39"/>
      <c r="AD151" s="39"/>
      <c r="AE151" s="39"/>
      <c r="AR151" s="230" t="s">
        <v>198</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229</v>
      </c>
    </row>
    <row r="152" s="2" customFormat="1" ht="24.15" customHeight="1">
      <c r="A152" s="39"/>
      <c r="B152" s="40"/>
      <c r="C152" s="219" t="s">
        <v>230</v>
      </c>
      <c r="D152" s="219" t="s">
        <v>161</v>
      </c>
      <c r="E152" s="220" t="s">
        <v>231</v>
      </c>
      <c r="F152" s="221" t="s">
        <v>232</v>
      </c>
      <c r="G152" s="222" t="s">
        <v>164</v>
      </c>
      <c r="H152" s="223">
        <v>4.5599999999999996</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233</v>
      </c>
    </row>
    <row r="153" s="13" customFormat="1">
      <c r="A153" s="13"/>
      <c r="B153" s="232"/>
      <c r="C153" s="233"/>
      <c r="D153" s="234" t="s">
        <v>168</v>
      </c>
      <c r="E153" s="235" t="s">
        <v>1</v>
      </c>
      <c r="F153" s="236" t="s">
        <v>234</v>
      </c>
      <c r="G153" s="233"/>
      <c r="H153" s="237">
        <v>4.5599999999999996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87</v>
      </c>
      <c r="AV153" s="13" t="s">
        <v>87</v>
      </c>
      <c r="AW153" s="13" t="s">
        <v>32</v>
      </c>
      <c r="AX153" s="13" t="s">
        <v>85</v>
      </c>
      <c r="AY153" s="243" t="s">
        <v>159</v>
      </c>
    </row>
    <row r="154" s="2" customFormat="1" ht="16.5" customHeight="1">
      <c r="A154" s="39"/>
      <c r="B154" s="40"/>
      <c r="C154" s="255" t="s">
        <v>235</v>
      </c>
      <c r="D154" s="255" t="s">
        <v>218</v>
      </c>
      <c r="E154" s="256" t="s">
        <v>236</v>
      </c>
      <c r="F154" s="257" t="s">
        <v>237</v>
      </c>
      <c r="G154" s="258" t="s">
        <v>201</v>
      </c>
      <c r="H154" s="259">
        <v>1.1399999999999999</v>
      </c>
      <c r="I154" s="260"/>
      <c r="J154" s="261">
        <f>ROUND(I154*H154,2)</f>
        <v>0</v>
      </c>
      <c r="K154" s="257" t="s">
        <v>165</v>
      </c>
      <c r="L154" s="262"/>
      <c r="M154" s="263" t="s">
        <v>1</v>
      </c>
      <c r="N154" s="264" t="s">
        <v>42</v>
      </c>
      <c r="O154" s="92"/>
      <c r="P154" s="228">
        <f>O154*H154</f>
        <v>0</v>
      </c>
      <c r="Q154" s="228">
        <v>1</v>
      </c>
      <c r="R154" s="228">
        <f>Q154*H154</f>
        <v>1.1399999999999999</v>
      </c>
      <c r="S154" s="228">
        <v>0</v>
      </c>
      <c r="T154" s="229">
        <f>S154*H154</f>
        <v>0</v>
      </c>
      <c r="U154" s="39"/>
      <c r="V154" s="39"/>
      <c r="W154" s="39"/>
      <c r="X154" s="39"/>
      <c r="Y154" s="39"/>
      <c r="Z154" s="39"/>
      <c r="AA154" s="39"/>
      <c r="AB154" s="39"/>
      <c r="AC154" s="39"/>
      <c r="AD154" s="39"/>
      <c r="AE154" s="39"/>
      <c r="AR154" s="230" t="s">
        <v>198</v>
      </c>
      <c r="AT154" s="230" t="s">
        <v>218</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238</v>
      </c>
    </row>
    <row r="155" s="13" customFormat="1">
      <c r="A155" s="13"/>
      <c r="B155" s="232"/>
      <c r="C155" s="233"/>
      <c r="D155" s="234" t="s">
        <v>168</v>
      </c>
      <c r="E155" s="233"/>
      <c r="F155" s="236" t="s">
        <v>239</v>
      </c>
      <c r="G155" s="233"/>
      <c r="H155" s="237">
        <v>1.1399999999999999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4</v>
      </c>
      <c r="AX155" s="13" t="s">
        <v>85</v>
      </c>
      <c r="AY155" s="243" t="s">
        <v>159</v>
      </c>
    </row>
    <row r="156" s="12" customFormat="1" ht="22.8" customHeight="1">
      <c r="A156" s="12"/>
      <c r="B156" s="203"/>
      <c r="C156" s="204"/>
      <c r="D156" s="205" t="s">
        <v>76</v>
      </c>
      <c r="E156" s="217" t="s">
        <v>185</v>
      </c>
      <c r="F156" s="217" t="s">
        <v>240</v>
      </c>
      <c r="G156" s="204"/>
      <c r="H156" s="204"/>
      <c r="I156" s="207"/>
      <c r="J156" s="218">
        <f>BK156</f>
        <v>0</v>
      </c>
      <c r="K156" s="204"/>
      <c r="L156" s="209"/>
      <c r="M156" s="210"/>
      <c r="N156" s="211"/>
      <c r="O156" s="211"/>
      <c r="P156" s="212">
        <f>SUM(P157:P162)</f>
        <v>0</v>
      </c>
      <c r="Q156" s="211"/>
      <c r="R156" s="212">
        <f>SUM(R157:R162)</f>
        <v>214.47967599999998</v>
      </c>
      <c r="S156" s="211"/>
      <c r="T156" s="213">
        <f>SUM(T157:T162)</f>
        <v>0</v>
      </c>
      <c r="U156" s="12"/>
      <c r="V156" s="12"/>
      <c r="W156" s="12"/>
      <c r="X156" s="12"/>
      <c r="Y156" s="12"/>
      <c r="Z156" s="12"/>
      <c r="AA156" s="12"/>
      <c r="AB156" s="12"/>
      <c r="AC156" s="12"/>
      <c r="AD156" s="12"/>
      <c r="AE156" s="12"/>
      <c r="AR156" s="214" t="s">
        <v>85</v>
      </c>
      <c r="AT156" s="215" t="s">
        <v>76</v>
      </c>
      <c r="AU156" s="215" t="s">
        <v>85</v>
      </c>
      <c r="AY156" s="214" t="s">
        <v>159</v>
      </c>
      <c r="BK156" s="216">
        <f>SUM(BK157:BK162)</f>
        <v>0</v>
      </c>
    </row>
    <row r="157" s="2" customFormat="1" ht="24.15" customHeight="1">
      <c r="A157" s="39"/>
      <c r="B157" s="40"/>
      <c r="C157" s="219" t="s">
        <v>241</v>
      </c>
      <c r="D157" s="219" t="s">
        <v>161</v>
      </c>
      <c r="E157" s="220" t="s">
        <v>242</v>
      </c>
      <c r="F157" s="221" t="s">
        <v>243</v>
      </c>
      <c r="G157" s="222" t="s">
        <v>164</v>
      </c>
      <c r="H157" s="223">
        <v>169.09999999999999</v>
      </c>
      <c r="I157" s="224"/>
      <c r="J157" s="225">
        <f>ROUND(I157*H157,2)</f>
        <v>0</v>
      </c>
      <c r="K157" s="221" t="s">
        <v>165</v>
      </c>
      <c r="L157" s="45"/>
      <c r="M157" s="226" t="s">
        <v>1</v>
      </c>
      <c r="N157" s="227" t="s">
        <v>42</v>
      </c>
      <c r="O157" s="92"/>
      <c r="P157" s="228">
        <f>O157*H157</f>
        <v>0</v>
      </c>
      <c r="Q157" s="228">
        <v>0.39600000000000002</v>
      </c>
      <c r="R157" s="228">
        <f>Q157*H157</f>
        <v>66.9636</v>
      </c>
      <c r="S157" s="228">
        <v>0</v>
      </c>
      <c r="T157" s="229">
        <f>S157*H157</f>
        <v>0</v>
      </c>
      <c r="U157" s="39"/>
      <c r="V157" s="39"/>
      <c r="W157" s="39"/>
      <c r="X157" s="39"/>
      <c r="Y157" s="39"/>
      <c r="Z157" s="39"/>
      <c r="AA157" s="39"/>
      <c r="AB157" s="39"/>
      <c r="AC157" s="39"/>
      <c r="AD157" s="39"/>
      <c r="AE157" s="39"/>
      <c r="AR157" s="230" t="s">
        <v>166</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244</v>
      </c>
    </row>
    <row r="158" s="13" customFormat="1">
      <c r="A158" s="13"/>
      <c r="B158" s="232"/>
      <c r="C158" s="233"/>
      <c r="D158" s="234" t="s">
        <v>168</v>
      </c>
      <c r="E158" s="235" t="s">
        <v>1</v>
      </c>
      <c r="F158" s="236" t="s">
        <v>245</v>
      </c>
      <c r="G158" s="233"/>
      <c r="H158" s="237">
        <v>169.09999999999999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87</v>
      </c>
      <c r="AV158" s="13" t="s">
        <v>87</v>
      </c>
      <c r="AW158" s="13" t="s">
        <v>32</v>
      </c>
      <c r="AX158" s="13" t="s">
        <v>85</v>
      </c>
      <c r="AY158" s="243" t="s">
        <v>159</v>
      </c>
    </row>
    <row r="159" s="2" customFormat="1" ht="24.15" customHeight="1">
      <c r="A159" s="39"/>
      <c r="B159" s="40"/>
      <c r="C159" s="219" t="s">
        <v>246</v>
      </c>
      <c r="D159" s="219" t="s">
        <v>161</v>
      </c>
      <c r="E159" s="220" t="s">
        <v>247</v>
      </c>
      <c r="F159" s="221" t="s">
        <v>248</v>
      </c>
      <c r="G159" s="222" t="s">
        <v>164</v>
      </c>
      <c r="H159" s="223">
        <v>169.09999999999999</v>
      </c>
      <c r="I159" s="224"/>
      <c r="J159" s="225">
        <f>ROUND(I159*H159,2)</f>
        <v>0</v>
      </c>
      <c r="K159" s="221" t="s">
        <v>165</v>
      </c>
      <c r="L159" s="45"/>
      <c r="M159" s="226" t="s">
        <v>1</v>
      </c>
      <c r="N159" s="227" t="s">
        <v>42</v>
      </c>
      <c r="O159" s="92"/>
      <c r="P159" s="228">
        <f>O159*H159</f>
        <v>0</v>
      </c>
      <c r="Q159" s="228">
        <v>0.46000000000000002</v>
      </c>
      <c r="R159" s="228">
        <f>Q159*H159</f>
        <v>77.786000000000001</v>
      </c>
      <c r="S159" s="228">
        <v>0</v>
      </c>
      <c r="T159" s="229">
        <f>S159*H159</f>
        <v>0</v>
      </c>
      <c r="U159" s="39"/>
      <c r="V159" s="39"/>
      <c r="W159" s="39"/>
      <c r="X159" s="39"/>
      <c r="Y159" s="39"/>
      <c r="Z159" s="39"/>
      <c r="AA159" s="39"/>
      <c r="AB159" s="39"/>
      <c r="AC159" s="39"/>
      <c r="AD159" s="39"/>
      <c r="AE159" s="39"/>
      <c r="AR159" s="230" t="s">
        <v>166</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249</v>
      </c>
    </row>
    <row r="160" s="2" customFormat="1" ht="24.15" customHeight="1">
      <c r="A160" s="39"/>
      <c r="B160" s="40"/>
      <c r="C160" s="219" t="s">
        <v>250</v>
      </c>
      <c r="D160" s="219" t="s">
        <v>161</v>
      </c>
      <c r="E160" s="220" t="s">
        <v>251</v>
      </c>
      <c r="F160" s="221" t="s">
        <v>252</v>
      </c>
      <c r="G160" s="222" t="s">
        <v>164</v>
      </c>
      <c r="H160" s="223">
        <v>169.09999999999999</v>
      </c>
      <c r="I160" s="224"/>
      <c r="J160" s="225">
        <f>ROUND(I160*H160,2)</f>
        <v>0</v>
      </c>
      <c r="K160" s="221" t="s">
        <v>165</v>
      </c>
      <c r="L160" s="45"/>
      <c r="M160" s="226" t="s">
        <v>1</v>
      </c>
      <c r="N160" s="227" t="s">
        <v>42</v>
      </c>
      <c r="O160" s="92"/>
      <c r="P160" s="228">
        <f>O160*H160</f>
        <v>0</v>
      </c>
      <c r="Q160" s="228">
        <v>0.1837</v>
      </c>
      <c r="R160" s="228">
        <f>Q160*H160</f>
        <v>31.063669999999998</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253</v>
      </c>
    </row>
    <row r="161" s="2" customFormat="1" ht="16.5" customHeight="1">
      <c r="A161" s="39"/>
      <c r="B161" s="40"/>
      <c r="C161" s="255" t="s">
        <v>254</v>
      </c>
      <c r="D161" s="255" t="s">
        <v>218</v>
      </c>
      <c r="E161" s="256" t="s">
        <v>255</v>
      </c>
      <c r="F161" s="257" t="s">
        <v>256</v>
      </c>
      <c r="G161" s="258" t="s">
        <v>164</v>
      </c>
      <c r="H161" s="259">
        <v>174.173</v>
      </c>
      <c r="I161" s="260"/>
      <c r="J161" s="261">
        <f>ROUND(I161*H161,2)</f>
        <v>0</v>
      </c>
      <c r="K161" s="257" t="s">
        <v>165</v>
      </c>
      <c r="L161" s="262"/>
      <c r="M161" s="263" t="s">
        <v>1</v>
      </c>
      <c r="N161" s="264" t="s">
        <v>42</v>
      </c>
      <c r="O161" s="92"/>
      <c r="P161" s="228">
        <f>O161*H161</f>
        <v>0</v>
      </c>
      <c r="Q161" s="228">
        <v>0.222</v>
      </c>
      <c r="R161" s="228">
        <f>Q161*H161</f>
        <v>38.666406000000002</v>
      </c>
      <c r="S161" s="228">
        <v>0</v>
      </c>
      <c r="T161" s="229">
        <f>S161*H161</f>
        <v>0</v>
      </c>
      <c r="U161" s="39"/>
      <c r="V161" s="39"/>
      <c r="W161" s="39"/>
      <c r="X161" s="39"/>
      <c r="Y161" s="39"/>
      <c r="Z161" s="39"/>
      <c r="AA161" s="39"/>
      <c r="AB161" s="39"/>
      <c r="AC161" s="39"/>
      <c r="AD161" s="39"/>
      <c r="AE161" s="39"/>
      <c r="AR161" s="230" t="s">
        <v>198</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257</v>
      </c>
    </row>
    <row r="162" s="13" customFormat="1">
      <c r="A162" s="13"/>
      <c r="B162" s="232"/>
      <c r="C162" s="233"/>
      <c r="D162" s="234" t="s">
        <v>168</v>
      </c>
      <c r="E162" s="233"/>
      <c r="F162" s="236" t="s">
        <v>258</v>
      </c>
      <c r="G162" s="233"/>
      <c r="H162" s="237">
        <v>174.173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4</v>
      </c>
      <c r="AX162" s="13" t="s">
        <v>85</v>
      </c>
      <c r="AY162" s="243" t="s">
        <v>159</v>
      </c>
    </row>
    <row r="163" s="12" customFormat="1" ht="22.8" customHeight="1">
      <c r="A163" s="12"/>
      <c r="B163" s="203"/>
      <c r="C163" s="204"/>
      <c r="D163" s="205" t="s">
        <v>76</v>
      </c>
      <c r="E163" s="217" t="s">
        <v>198</v>
      </c>
      <c r="F163" s="217" t="s">
        <v>259</v>
      </c>
      <c r="G163" s="204"/>
      <c r="H163" s="204"/>
      <c r="I163" s="207"/>
      <c r="J163" s="218">
        <f>BK163</f>
        <v>0</v>
      </c>
      <c r="K163" s="204"/>
      <c r="L163" s="209"/>
      <c r="M163" s="210"/>
      <c r="N163" s="211"/>
      <c r="O163" s="211"/>
      <c r="P163" s="212">
        <f>P164</f>
        <v>0</v>
      </c>
      <c r="Q163" s="211"/>
      <c r="R163" s="212">
        <f>R164</f>
        <v>0.98921999999999999</v>
      </c>
      <c r="S163" s="211"/>
      <c r="T163" s="213">
        <f>T164</f>
        <v>0</v>
      </c>
      <c r="U163" s="12"/>
      <c r="V163" s="12"/>
      <c r="W163" s="12"/>
      <c r="X163" s="12"/>
      <c r="Y163" s="12"/>
      <c r="Z163" s="12"/>
      <c r="AA163" s="12"/>
      <c r="AB163" s="12"/>
      <c r="AC163" s="12"/>
      <c r="AD163" s="12"/>
      <c r="AE163" s="12"/>
      <c r="AR163" s="214" t="s">
        <v>85</v>
      </c>
      <c r="AT163" s="215" t="s">
        <v>76</v>
      </c>
      <c r="AU163" s="215" t="s">
        <v>85</v>
      </c>
      <c r="AY163" s="214" t="s">
        <v>159</v>
      </c>
      <c r="BK163" s="216">
        <f>BK164</f>
        <v>0</v>
      </c>
    </row>
    <row r="164" s="2" customFormat="1" ht="24.15" customHeight="1">
      <c r="A164" s="39"/>
      <c r="B164" s="40"/>
      <c r="C164" s="219" t="s">
        <v>7</v>
      </c>
      <c r="D164" s="219" t="s">
        <v>161</v>
      </c>
      <c r="E164" s="220" t="s">
        <v>260</v>
      </c>
      <c r="F164" s="221" t="s">
        <v>261</v>
      </c>
      <c r="G164" s="222" t="s">
        <v>215</v>
      </c>
      <c r="H164" s="223">
        <v>3</v>
      </c>
      <c r="I164" s="224"/>
      <c r="J164" s="225">
        <f>ROUND(I164*H164,2)</f>
        <v>0</v>
      </c>
      <c r="K164" s="221" t="s">
        <v>262</v>
      </c>
      <c r="L164" s="45"/>
      <c r="M164" s="226" t="s">
        <v>1</v>
      </c>
      <c r="N164" s="227" t="s">
        <v>42</v>
      </c>
      <c r="O164" s="92"/>
      <c r="P164" s="228">
        <f>O164*H164</f>
        <v>0</v>
      </c>
      <c r="Q164" s="228">
        <v>0.32973999999999998</v>
      </c>
      <c r="R164" s="228">
        <f>Q164*H164</f>
        <v>0.98921999999999999</v>
      </c>
      <c r="S164" s="228">
        <v>0</v>
      </c>
      <c r="T164" s="229">
        <f>S164*H164</f>
        <v>0</v>
      </c>
      <c r="U164" s="39"/>
      <c r="V164" s="39"/>
      <c r="W164" s="39"/>
      <c r="X164" s="39"/>
      <c r="Y164" s="39"/>
      <c r="Z164" s="39"/>
      <c r="AA164" s="39"/>
      <c r="AB164" s="39"/>
      <c r="AC164" s="39"/>
      <c r="AD164" s="39"/>
      <c r="AE164" s="39"/>
      <c r="AR164" s="230" t="s">
        <v>166</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263</v>
      </c>
    </row>
    <row r="165" s="12" customFormat="1" ht="22.8" customHeight="1">
      <c r="A165" s="12"/>
      <c r="B165" s="203"/>
      <c r="C165" s="204"/>
      <c r="D165" s="205" t="s">
        <v>76</v>
      </c>
      <c r="E165" s="217" t="s">
        <v>204</v>
      </c>
      <c r="F165" s="217" t="s">
        <v>264</v>
      </c>
      <c r="G165" s="204"/>
      <c r="H165" s="204"/>
      <c r="I165" s="207"/>
      <c r="J165" s="218">
        <f>BK165</f>
        <v>0</v>
      </c>
      <c r="K165" s="204"/>
      <c r="L165" s="209"/>
      <c r="M165" s="210"/>
      <c r="N165" s="211"/>
      <c r="O165" s="211"/>
      <c r="P165" s="212">
        <f>SUM(P166:P186)</f>
        <v>0</v>
      </c>
      <c r="Q165" s="211"/>
      <c r="R165" s="212">
        <f>SUM(R166:R186)</f>
        <v>7.6391359400000001</v>
      </c>
      <c r="S165" s="211"/>
      <c r="T165" s="213">
        <f>SUM(T166:T186)</f>
        <v>15.404999999999999</v>
      </c>
      <c r="U165" s="12"/>
      <c r="V165" s="12"/>
      <c r="W165" s="12"/>
      <c r="X165" s="12"/>
      <c r="Y165" s="12"/>
      <c r="Z165" s="12"/>
      <c r="AA165" s="12"/>
      <c r="AB165" s="12"/>
      <c r="AC165" s="12"/>
      <c r="AD165" s="12"/>
      <c r="AE165" s="12"/>
      <c r="AR165" s="214" t="s">
        <v>85</v>
      </c>
      <c r="AT165" s="215" t="s">
        <v>76</v>
      </c>
      <c r="AU165" s="215" t="s">
        <v>85</v>
      </c>
      <c r="AY165" s="214" t="s">
        <v>159</v>
      </c>
      <c r="BK165" s="216">
        <f>SUM(BK166:BK186)</f>
        <v>0</v>
      </c>
    </row>
    <row r="166" s="2" customFormat="1" ht="21.75" customHeight="1">
      <c r="A166" s="39"/>
      <c r="B166" s="40"/>
      <c r="C166" s="219" t="s">
        <v>265</v>
      </c>
      <c r="D166" s="219" t="s">
        <v>161</v>
      </c>
      <c r="E166" s="220" t="s">
        <v>266</v>
      </c>
      <c r="F166" s="221" t="s">
        <v>267</v>
      </c>
      <c r="G166" s="222" t="s">
        <v>268</v>
      </c>
      <c r="H166" s="223">
        <v>12</v>
      </c>
      <c r="I166" s="224"/>
      <c r="J166" s="225">
        <f>ROUND(I166*H166,2)</f>
        <v>0</v>
      </c>
      <c r="K166" s="221" t="s">
        <v>165</v>
      </c>
      <c r="L166" s="45"/>
      <c r="M166" s="226" t="s">
        <v>1</v>
      </c>
      <c r="N166" s="227" t="s">
        <v>42</v>
      </c>
      <c r="O166" s="92"/>
      <c r="P166" s="228">
        <f>O166*H166</f>
        <v>0</v>
      </c>
      <c r="Q166" s="228">
        <v>0.0035400000000000002</v>
      </c>
      <c r="R166" s="228">
        <f>Q166*H166</f>
        <v>0.042480000000000004</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269</v>
      </c>
    </row>
    <row r="167" s="13" customFormat="1">
      <c r="A167" s="13"/>
      <c r="B167" s="232"/>
      <c r="C167" s="233"/>
      <c r="D167" s="234" t="s">
        <v>168</v>
      </c>
      <c r="E167" s="235" t="s">
        <v>1</v>
      </c>
      <c r="F167" s="236" t="s">
        <v>270</v>
      </c>
      <c r="G167" s="233"/>
      <c r="H167" s="237">
        <v>4.2000000000000002</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77</v>
      </c>
      <c r="AY167" s="243" t="s">
        <v>159</v>
      </c>
    </row>
    <row r="168" s="13" customFormat="1">
      <c r="A168" s="13"/>
      <c r="B168" s="232"/>
      <c r="C168" s="233"/>
      <c r="D168" s="234" t="s">
        <v>168</v>
      </c>
      <c r="E168" s="235" t="s">
        <v>1</v>
      </c>
      <c r="F168" s="236" t="s">
        <v>271</v>
      </c>
      <c r="G168" s="233"/>
      <c r="H168" s="237">
        <v>7.7999999999999998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77</v>
      </c>
      <c r="AY168" s="243" t="s">
        <v>159</v>
      </c>
    </row>
    <row r="169" s="14" customFormat="1">
      <c r="A169" s="14"/>
      <c r="B169" s="244"/>
      <c r="C169" s="245"/>
      <c r="D169" s="234" t="s">
        <v>168</v>
      </c>
      <c r="E169" s="246" t="s">
        <v>1</v>
      </c>
      <c r="F169" s="247" t="s">
        <v>174</v>
      </c>
      <c r="G169" s="245"/>
      <c r="H169" s="248">
        <v>12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168</v>
      </c>
      <c r="AU169" s="254" t="s">
        <v>87</v>
      </c>
      <c r="AV169" s="14" t="s">
        <v>166</v>
      </c>
      <c r="AW169" s="14" t="s">
        <v>32</v>
      </c>
      <c r="AX169" s="14" t="s">
        <v>85</v>
      </c>
      <c r="AY169" s="254" t="s">
        <v>159</v>
      </c>
    </row>
    <row r="170" s="2" customFormat="1" ht="24.15" customHeight="1">
      <c r="A170" s="39"/>
      <c r="B170" s="40"/>
      <c r="C170" s="219" t="s">
        <v>272</v>
      </c>
      <c r="D170" s="219" t="s">
        <v>161</v>
      </c>
      <c r="E170" s="220" t="s">
        <v>273</v>
      </c>
      <c r="F170" s="221" t="s">
        <v>274</v>
      </c>
      <c r="G170" s="222" t="s">
        <v>268</v>
      </c>
      <c r="H170" s="223">
        <v>12.949999999999999</v>
      </c>
      <c r="I170" s="224"/>
      <c r="J170" s="225">
        <f>ROUND(I170*H170,2)</f>
        <v>0</v>
      </c>
      <c r="K170" s="221" t="s">
        <v>165</v>
      </c>
      <c r="L170" s="45"/>
      <c r="M170" s="226" t="s">
        <v>1</v>
      </c>
      <c r="N170" s="227" t="s">
        <v>42</v>
      </c>
      <c r="O170" s="92"/>
      <c r="P170" s="228">
        <f>O170*H170</f>
        <v>0</v>
      </c>
      <c r="Q170" s="228">
        <v>0.14066960000000001</v>
      </c>
      <c r="R170" s="228">
        <f>Q170*H170</f>
        <v>1.8216713199999999</v>
      </c>
      <c r="S170" s="228">
        <v>0</v>
      </c>
      <c r="T170" s="229">
        <f>S170*H170</f>
        <v>0</v>
      </c>
      <c r="U170" s="39"/>
      <c r="V170" s="39"/>
      <c r="W170" s="39"/>
      <c r="X170" s="39"/>
      <c r="Y170" s="39"/>
      <c r="Z170" s="39"/>
      <c r="AA170" s="39"/>
      <c r="AB170" s="39"/>
      <c r="AC170" s="39"/>
      <c r="AD170" s="39"/>
      <c r="AE170" s="39"/>
      <c r="AR170" s="230" t="s">
        <v>166</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275</v>
      </c>
    </row>
    <row r="171" s="13" customFormat="1">
      <c r="A171" s="13"/>
      <c r="B171" s="232"/>
      <c r="C171" s="233"/>
      <c r="D171" s="234" t="s">
        <v>168</v>
      </c>
      <c r="E171" s="235" t="s">
        <v>1</v>
      </c>
      <c r="F171" s="236" t="s">
        <v>276</v>
      </c>
      <c r="G171" s="233"/>
      <c r="H171" s="237">
        <v>12.949999999999999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85</v>
      </c>
      <c r="AY171" s="243" t="s">
        <v>159</v>
      </c>
    </row>
    <row r="172" s="2" customFormat="1" ht="16.5" customHeight="1">
      <c r="A172" s="39"/>
      <c r="B172" s="40"/>
      <c r="C172" s="255" t="s">
        <v>277</v>
      </c>
      <c r="D172" s="255" t="s">
        <v>218</v>
      </c>
      <c r="E172" s="256" t="s">
        <v>278</v>
      </c>
      <c r="F172" s="257" t="s">
        <v>279</v>
      </c>
      <c r="G172" s="258" t="s">
        <v>268</v>
      </c>
      <c r="H172" s="259">
        <v>13.598000000000001</v>
      </c>
      <c r="I172" s="260"/>
      <c r="J172" s="261">
        <f>ROUND(I172*H172,2)</f>
        <v>0</v>
      </c>
      <c r="K172" s="257" t="s">
        <v>165</v>
      </c>
      <c r="L172" s="262"/>
      <c r="M172" s="263" t="s">
        <v>1</v>
      </c>
      <c r="N172" s="264" t="s">
        <v>42</v>
      </c>
      <c r="O172" s="92"/>
      <c r="P172" s="228">
        <f>O172*H172</f>
        <v>0</v>
      </c>
      <c r="Q172" s="228">
        <v>0.082000000000000003</v>
      </c>
      <c r="R172" s="228">
        <f>Q172*H172</f>
        <v>1.1150360000000001</v>
      </c>
      <c r="S172" s="228">
        <v>0</v>
      </c>
      <c r="T172" s="229">
        <f>S172*H172</f>
        <v>0</v>
      </c>
      <c r="U172" s="39"/>
      <c r="V172" s="39"/>
      <c r="W172" s="39"/>
      <c r="X172" s="39"/>
      <c r="Y172" s="39"/>
      <c r="Z172" s="39"/>
      <c r="AA172" s="39"/>
      <c r="AB172" s="39"/>
      <c r="AC172" s="39"/>
      <c r="AD172" s="39"/>
      <c r="AE172" s="39"/>
      <c r="AR172" s="230" t="s">
        <v>198</v>
      </c>
      <c r="AT172" s="230" t="s">
        <v>218</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280</v>
      </c>
    </row>
    <row r="173" s="13" customFormat="1">
      <c r="A173" s="13"/>
      <c r="B173" s="232"/>
      <c r="C173" s="233"/>
      <c r="D173" s="234" t="s">
        <v>168</v>
      </c>
      <c r="E173" s="233"/>
      <c r="F173" s="236" t="s">
        <v>281</v>
      </c>
      <c r="G173" s="233"/>
      <c r="H173" s="237">
        <v>13.598000000000001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4</v>
      </c>
      <c r="AX173" s="13" t="s">
        <v>85</v>
      </c>
      <c r="AY173" s="243" t="s">
        <v>159</v>
      </c>
    </row>
    <row r="174" s="2" customFormat="1" ht="24.15" customHeight="1">
      <c r="A174" s="39"/>
      <c r="B174" s="40"/>
      <c r="C174" s="219" t="s">
        <v>282</v>
      </c>
      <c r="D174" s="219" t="s">
        <v>161</v>
      </c>
      <c r="E174" s="220" t="s">
        <v>283</v>
      </c>
      <c r="F174" s="221" t="s">
        <v>284</v>
      </c>
      <c r="G174" s="222" t="s">
        <v>181</v>
      </c>
      <c r="H174" s="223">
        <v>1.9430000000000001</v>
      </c>
      <c r="I174" s="224"/>
      <c r="J174" s="225">
        <f>ROUND(I174*H174,2)</f>
        <v>0</v>
      </c>
      <c r="K174" s="221" t="s">
        <v>165</v>
      </c>
      <c r="L174" s="45"/>
      <c r="M174" s="226" t="s">
        <v>1</v>
      </c>
      <c r="N174" s="227" t="s">
        <v>42</v>
      </c>
      <c r="O174" s="92"/>
      <c r="P174" s="228">
        <f>O174*H174</f>
        <v>0</v>
      </c>
      <c r="Q174" s="228">
        <v>2.2563399999999998</v>
      </c>
      <c r="R174" s="228">
        <f>Q174*H174</f>
        <v>4.3840686199999999</v>
      </c>
      <c r="S174" s="228">
        <v>0</v>
      </c>
      <c r="T174" s="229">
        <f>S174*H174</f>
        <v>0</v>
      </c>
      <c r="U174" s="39"/>
      <c r="V174" s="39"/>
      <c r="W174" s="39"/>
      <c r="X174" s="39"/>
      <c r="Y174" s="39"/>
      <c r="Z174" s="39"/>
      <c r="AA174" s="39"/>
      <c r="AB174" s="39"/>
      <c r="AC174" s="39"/>
      <c r="AD174" s="39"/>
      <c r="AE174" s="39"/>
      <c r="AR174" s="230" t="s">
        <v>166</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285</v>
      </c>
    </row>
    <row r="175" s="13" customFormat="1">
      <c r="A175" s="13"/>
      <c r="B175" s="232"/>
      <c r="C175" s="233"/>
      <c r="D175" s="234" t="s">
        <v>168</v>
      </c>
      <c r="E175" s="235" t="s">
        <v>1</v>
      </c>
      <c r="F175" s="236" t="s">
        <v>286</v>
      </c>
      <c r="G175" s="233"/>
      <c r="H175" s="237">
        <v>1.9430000000000001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85</v>
      </c>
      <c r="AY175" s="243" t="s">
        <v>159</v>
      </c>
    </row>
    <row r="176" s="2" customFormat="1" ht="16.5" customHeight="1">
      <c r="A176" s="39"/>
      <c r="B176" s="40"/>
      <c r="C176" s="219" t="s">
        <v>287</v>
      </c>
      <c r="D176" s="219" t="s">
        <v>161</v>
      </c>
      <c r="E176" s="220" t="s">
        <v>288</v>
      </c>
      <c r="F176" s="221" t="s">
        <v>289</v>
      </c>
      <c r="G176" s="222" t="s">
        <v>181</v>
      </c>
      <c r="H176" s="223">
        <v>6.2999999999999998</v>
      </c>
      <c r="I176" s="224"/>
      <c r="J176" s="225">
        <f>ROUND(I176*H176,2)</f>
        <v>0</v>
      </c>
      <c r="K176" s="221" t="s">
        <v>165</v>
      </c>
      <c r="L176" s="45"/>
      <c r="M176" s="226" t="s">
        <v>1</v>
      </c>
      <c r="N176" s="227" t="s">
        <v>42</v>
      </c>
      <c r="O176" s="92"/>
      <c r="P176" s="228">
        <f>O176*H176</f>
        <v>0</v>
      </c>
      <c r="Q176" s="228">
        <v>0</v>
      </c>
      <c r="R176" s="228">
        <f>Q176*H176</f>
        <v>0</v>
      </c>
      <c r="S176" s="228">
        <v>2.3999999999999999</v>
      </c>
      <c r="T176" s="229">
        <f>S176*H176</f>
        <v>15.119999999999999</v>
      </c>
      <c r="U176" s="39"/>
      <c r="V176" s="39"/>
      <c r="W176" s="39"/>
      <c r="X176" s="39"/>
      <c r="Y176" s="39"/>
      <c r="Z176" s="39"/>
      <c r="AA176" s="39"/>
      <c r="AB176" s="39"/>
      <c r="AC176" s="39"/>
      <c r="AD176" s="39"/>
      <c r="AE176" s="39"/>
      <c r="AR176" s="230" t="s">
        <v>166</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290</v>
      </c>
    </row>
    <row r="177" s="13" customFormat="1">
      <c r="A177" s="13"/>
      <c r="B177" s="232"/>
      <c r="C177" s="233"/>
      <c r="D177" s="234" t="s">
        <v>168</v>
      </c>
      <c r="E177" s="235" t="s">
        <v>1</v>
      </c>
      <c r="F177" s="236" t="s">
        <v>291</v>
      </c>
      <c r="G177" s="233"/>
      <c r="H177" s="237">
        <v>3.6000000000000001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168</v>
      </c>
      <c r="AU177" s="243" t="s">
        <v>87</v>
      </c>
      <c r="AV177" s="13" t="s">
        <v>87</v>
      </c>
      <c r="AW177" s="13" t="s">
        <v>32</v>
      </c>
      <c r="AX177" s="13" t="s">
        <v>77</v>
      </c>
      <c r="AY177" s="243" t="s">
        <v>159</v>
      </c>
    </row>
    <row r="178" s="13" customFormat="1">
      <c r="A178" s="13"/>
      <c r="B178" s="232"/>
      <c r="C178" s="233"/>
      <c r="D178" s="234" t="s">
        <v>168</v>
      </c>
      <c r="E178" s="235" t="s">
        <v>1</v>
      </c>
      <c r="F178" s="236" t="s">
        <v>292</v>
      </c>
      <c r="G178" s="233"/>
      <c r="H178" s="237">
        <v>2.7000000000000002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77</v>
      </c>
      <c r="AY178" s="243" t="s">
        <v>159</v>
      </c>
    </row>
    <row r="179" s="14" customFormat="1">
      <c r="A179" s="14"/>
      <c r="B179" s="244"/>
      <c r="C179" s="245"/>
      <c r="D179" s="234" t="s">
        <v>168</v>
      </c>
      <c r="E179" s="246" t="s">
        <v>1</v>
      </c>
      <c r="F179" s="247" t="s">
        <v>174</v>
      </c>
      <c r="G179" s="245"/>
      <c r="H179" s="248">
        <v>6.2999999999999998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168</v>
      </c>
      <c r="AU179" s="254" t="s">
        <v>87</v>
      </c>
      <c r="AV179" s="14" t="s">
        <v>166</v>
      </c>
      <c r="AW179" s="14" t="s">
        <v>32</v>
      </c>
      <c r="AX179" s="14" t="s">
        <v>85</v>
      </c>
      <c r="AY179" s="254" t="s">
        <v>159</v>
      </c>
    </row>
    <row r="180" s="2" customFormat="1" ht="21.75" customHeight="1">
      <c r="A180" s="39"/>
      <c r="B180" s="40"/>
      <c r="C180" s="219" t="s">
        <v>293</v>
      </c>
      <c r="D180" s="219" t="s">
        <v>161</v>
      </c>
      <c r="E180" s="220" t="s">
        <v>294</v>
      </c>
      <c r="F180" s="221" t="s">
        <v>295</v>
      </c>
      <c r="G180" s="222" t="s">
        <v>215</v>
      </c>
      <c r="H180" s="223">
        <v>1</v>
      </c>
      <c r="I180" s="224"/>
      <c r="J180" s="225">
        <f>ROUND(I180*H180,2)</f>
        <v>0</v>
      </c>
      <c r="K180" s="221" t="s">
        <v>165</v>
      </c>
      <c r="L180" s="45"/>
      <c r="M180" s="226" t="s">
        <v>1</v>
      </c>
      <c r="N180" s="227" t="s">
        <v>42</v>
      </c>
      <c r="O180" s="92"/>
      <c r="P180" s="228">
        <f>O180*H180</f>
        <v>0</v>
      </c>
      <c r="Q180" s="228">
        <v>0</v>
      </c>
      <c r="R180" s="228">
        <f>Q180*H180</f>
        <v>0</v>
      </c>
      <c r="S180" s="228">
        <v>0.28499999999999998</v>
      </c>
      <c r="T180" s="229">
        <f>S180*H180</f>
        <v>0.28499999999999998</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296</v>
      </c>
    </row>
    <row r="181" s="2" customFormat="1" ht="24.15" customHeight="1">
      <c r="A181" s="39"/>
      <c r="B181" s="40"/>
      <c r="C181" s="219" t="s">
        <v>297</v>
      </c>
      <c r="D181" s="219" t="s">
        <v>161</v>
      </c>
      <c r="E181" s="220" t="s">
        <v>298</v>
      </c>
      <c r="F181" s="221" t="s">
        <v>299</v>
      </c>
      <c r="G181" s="222" t="s">
        <v>164</v>
      </c>
      <c r="H181" s="223">
        <v>104.5</v>
      </c>
      <c r="I181" s="224"/>
      <c r="J181" s="225">
        <f>ROUND(I181*H181,2)</f>
        <v>0</v>
      </c>
      <c r="K181" s="221" t="s">
        <v>165</v>
      </c>
      <c r="L181" s="45"/>
      <c r="M181" s="226" t="s">
        <v>1</v>
      </c>
      <c r="N181" s="227"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166</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300</v>
      </c>
    </row>
    <row r="182" s="2" customFormat="1" ht="37.8" customHeight="1">
      <c r="A182" s="39"/>
      <c r="B182" s="40"/>
      <c r="C182" s="219" t="s">
        <v>301</v>
      </c>
      <c r="D182" s="219" t="s">
        <v>161</v>
      </c>
      <c r="E182" s="220" t="s">
        <v>302</v>
      </c>
      <c r="F182" s="221" t="s">
        <v>303</v>
      </c>
      <c r="G182" s="222" t="s">
        <v>164</v>
      </c>
      <c r="H182" s="223">
        <v>4.5599999999999996</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304</v>
      </c>
    </row>
    <row r="183" s="13" customFormat="1">
      <c r="A183" s="13"/>
      <c r="B183" s="232"/>
      <c r="C183" s="233"/>
      <c r="D183" s="234" t="s">
        <v>168</v>
      </c>
      <c r="E183" s="235" t="s">
        <v>1</v>
      </c>
      <c r="F183" s="236" t="s">
        <v>234</v>
      </c>
      <c r="G183" s="233"/>
      <c r="H183" s="237">
        <v>4.5599999999999996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168</v>
      </c>
      <c r="AU183" s="243" t="s">
        <v>87</v>
      </c>
      <c r="AV183" s="13" t="s">
        <v>87</v>
      </c>
      <c r="AW183" s="13" t="s">
        <v>32</v>
      </c>
      <c r="AX183" s="13" t="s">
        <v>85</v>
      </c>
      <c r="AY183" s="243" t="s">
        <v>159</v>
      </c>
    </row>
    <row r="184" s="2" customFormat="1" ht="16.5" customHeight="1">
      <c r="A184" s="39"/>
      <c r="B184" s="40"/>
      <c r="C184" s="255" t="s">
        <v>305</v>
      </c>
      <c r="D184" s="255" t="s">
        <v>218</v>
      </c>
      <c r="E184" s="256" t="s">
        <v>306</v>
      </c>
      <c r="F184" s="257" t="s">
        <v>220</v>
      </c>
      <c r="G184" s="258" t="s">
        <v>181</v>
      </c>
      <c r="H184" s="259">
        <v>1.254</v>
      </c>
      <c r="I184" s="260"/>
      <c r="J184" s="261">
        <f>ROUND(I184*H184,2)</f>
        <v>0</v>
      </c>
      <c r="K184" s="257" t="s">
        <v>165</v>
      </c>
      <c r="L184" s="262"/>
      <c r="M184" s="263" t="s">
        <v>1</v>
      </c>
      <c r="N184" s="264" t="s">
        <v>42</v>
      </c>
      <c r="O184" s="92"/>
      <c r="P184" s="228">
        <f>O184*H184</f>
        <v>0</v>
      </c>
      <c r="Q184" s="228">
        <v>0.22</v>
      </c>
      <c r="R184" s="228">
        <f>Q184*H184</f>
        <v>0.27588000000000001</v>
      </c>
      <c r="S184" s="228">
        <v>0</v>
      </c>
      <c r="T184" s="229">
        <f>S184*H184</f>
        <v>0</v>
      </c>
      <c r="U184" s="39"/>
      <c r="V184" s="39"/>
      <c r="W184" s="39"/>
      <c r="X184" s="39"/>
      <c r="Y184" s="39"/>
      <c r="Z184" s="39"/>
      <c r="AA184" s="39"/>
      <c r="AB184" s="39"/>
      <c r="AC184" s="39"/>
      <c r="AD184" s="39"/>
      <c r="AE184" s="39"/>
      <c r="AR184" s="230" t="s">
        <v>198</v>
      </c>
      <c r="AT184" s="230" t="s">
        <v>218</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307</v>
      </c>
    </row>
    <row r="185" s="13" customFormat="1">
      <c r="A185" s="13"/>
      <c r="B185" s="232"/>
      <c r="C185" s="233"/>
      <c r="D185" s="234" t="s">
        <v>168</v>
      </c>
      <c r="E185" s="235" t="s">
        <v>1</v>
      </c>
      <c r="F185" s="236" t="s">
        <v>308</v>
      </c>
      <c r="G185" s="233"/>
      <c r="H185" s="237">
        <v>1.1399999999999999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168</v>
      </c>
      <c r="AU185" s="243" t="s">
        <v>87</v>
      </c>
      <c r="AV185" s="13" t="s">
        <v>87</v>
      </c>
      <c r="AW185" s="13" t="s">
        <v>32</v>
      </c>
      <c r="AX185" s="13" t="s">
        <v>85</v>
      </c>
      <c r="AY185" s="243" t="s">
        <v>159</v>
      </c>
    </row>
    <row r="186" s="13" customFormat="1">
      <c r="A186" s="13"/>
      <c r="B186" s="232"/>
      <c r="C186" s="233"/>
      <c r="D186" s="234" t="s">
        <v>168</v>
      </c>
      <c r="E186" s="233"/>
      <c r="F186" s="236" t="s">
        <v>309</v>
      </c>
      <c r="G186" s="233"/>
      <c r="H186" s="237">
        <v>1.254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4</v>
      </c>
      <c r="AX186" s="13" t="s">
        <v>85</v>
      </c>
      <c r="AY186" s="243" t="s">
        <v>159</v>
      </c>
    </row>
    <row r="187" s="12" customFormat="1" ht="22.8" customHeight="1">
      <c r="A187" s="12"/>
      <c r="B187" s="203"/>
      <c r="C187" s="204"/>
      <c r="D187" s="205" t="s">
        <v>76</v>
      </c>
      <c r="E187" s="217" t="s">
        <v>310</v>
      </c>
      <c r="F187" s="217" t="s">
        <v>311</v>
      </c>
      <c r="G187" s="204"/>
      <c r="H187" s="204"/>
      <c r="I187" s="207"/>
      <c r="J187" s="218">
        <f>BK187</f>
        <v>0</v>
      </c>
      <c r="K187" s="204"/>
      <c r="L187" s="209"/>
      <c r="M187" s="210"/>
      <c r="N187" s="211"/>
      <c r="O187" s="211"/>
      <c r="P187" s="212">
        <f>SUM(P188:P196)</f>
        <v>0</v>
      </c>
      <c r="Q187" s="211"/>
      <c r="R187" s="212">
        <f>SUM(R188:R196)</f>
        <v>0</v>
      </c>
      <c r="S187" s="211"/>
      <c r="T187" s="213">
        <f>SUM(T188:T196)</f>
        <v>0</v>
      </c>
      <c r="U187" s="12"/>
      <c r="V187" s="12"/>
      <c r="W187" s="12"/>
      <c r="X187" s="12"/>
      <c r="Y187" s="12"/>
      <c r="Z187" s="12"/>
      <c r="AA187" s="12"/>
      <c r="AB187" s="12"/>
      <c r="AC187" s="12"/>
      <c r="AD187" s="12"/>
      <c r="AE187" s="12"/>
      <c r="AR187" s="214" t="s">
        <v>85</v>
      </c>
      <c r="AT187" s="215" t="s">
        <v>76</v>
      </c>
      <c r="AU187" s="215" t="s">
        <v>85</v>
      </c>
      <c r="AY187" s="214" t="s">
        <v>159</v>
      </c>
      <c r="BK187" s="216">
        <f>SUM(BK188:BK196)</f>
        <v>0</v>
      </c>
    </row>
    <row r="188" s="2" customFormat="1" ht="24.15" customHeight="1">
      <c r="A188" s="39"/>
      <c r="B188" s="40"/>
      <c r="C188" s="219" t="s">
        <v>312</v>
      </c>
      <c r="D188" s="219" t="s">
        <v>161</v>
      </c>
      <c r="E188" s="220" t="s">
        <v>313</v>
      </c>
      <c r="F188" s="221" t="s">
        <v>314</v>
      </c>
      <c r="G188" s="222" t="s">
        <v>201</v>
      </c>
      <c r="H188" s="223">
        <v>112.82299999999999</v>
      </c>
      <c r="I188" s="224"/>
      <c r="J188" s="225">
        <f>ROUND(I188*H188,2)</f>
        <v>0</v>
      </c>
      <c r="K188" s="221" t="s">
        <v>165</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166</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315</v>
      </c>
    </row>
    <row r="189" s="2" customFormat="1" ht="24.15" customHeight="1">
      <c r="A189" s="39"/>
      <c r="B189" s="40"/>
      <c r="C189" s="219" t="s">
        <v>316</v>
      </c>
      <c r="D189" s="219" t="s">
        <v>161</v>
      </c>
      <c r="E189" s="220" t="s">
        <v>317</v>
      </c>
      <c r="F189" s="221" t="s">
        <v>318</v>
      </c>
      <c r="G189" s="222" t="s">
        <v>201</v>
      </c>
      <c r="H189" s="223">
        <v>1579.5219999999999</v>
      </c>
      <c r="I189" s="224"/>
      <c r="J189" s="225">
        <f>ROUND(I189*H189,2)</f>
        <v>0</v>
      </c>
      <c r="K189" s="221" t="s">
        <v>165</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166</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166</v>
      </c>
      <c r="BM189" s="230" t="s">
        <v>319</v>
      </c>
    </row>
    <row r="190" s="13" customFormat="1">
      <c r="A190" s="13"/>
      <c r="B190" s="232"/>
      <c r="C190" s="233"/>
      <c r="D190" s="234" t="s">
        <v>168</v>
      </c>
      <c r="E190" s="233"/>
      <c r="F190" s="236" t="s">
        <v>320</v>
      </c>
      <c r="G190" s="233"/>
      <c r="H190" s="237">
        <v>1579.5219999999999</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4</v>
      </c>
      <c r="AX190" s="13" t="s">
        <v>85</v>
      </c>
      <c r="AY190" s="243" t="s">
        <v>159</v>
      </c>
    </row>
    <row r="191" s="2" customFormat="1" ht="37.8" customHeight="1">
      <c r="A191" s="39"/>
      <c r="B191" s="40"/>
      <c r="C191" s="219" t="s">
        <v>321</v>
      </c>
      <c r="D191" s="219" t="s">
        <v>161</v>
      </c>
      <c r="E191" s="220" t="s">
        <v>322</v>
      </c>
      <c r="F191" s="221" t="s">
        <v>323</v>
      </c>
      <c r="G191" s="222" t="s">
        <v>201</v>
      </c>
      <c r="H191" s="223">
        <v>56.411999999999999</v>
      </c>
      <c r="I191" s="224"/>
      <c r="J191" s="225">
        <f>ROUND(I191*H191,2)</f>
        <v>0</v>
      </c>
      <c r="K191" s="221" t="s">
        <v>165</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324</v>
      </c>
    </row>
    <row r="192" s="13" customFormat="1">
      <c r="A192" s="13"/>
      <c r="B192" s="232"/>
      <c r="C192" s="233"/>
      <c r="D192" s="234" t="s">
        <v>168</v>
      </c>
      <c r="E192" s="233"/>
      <c r="F192" s="236" t="s">
        <v>325</v>
      </c>
      <c r="G192" s="233"/>
      <c r="H192" s="237">
        <v>56.411999999999999</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37.8" customHeight="1">
      <c r="A193" s="39"/>
      <c r="B193" s="40"/>
      <c r="C193" s="219" t="s">
        <v>326</v>
      </c>
      <c r="D193" s="219" t="s">
        <v>161</v>
      </c>
      <c r="E193" s="220" t="s">
        <v>327</v>
      </c>
      <c r="F193" s="221" t="s">
        <v>328</v>
      </c>
      <c r="G193" s="222" t="s">
        <v>201</v>
      </c>
      <c r="H193" s="223">
        <v>16.922999999999998</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329</v>
      </c>
    </row>
    <row r="194" s="13" customFormat="1">
      <c r="A194" s="13"/>
      <c r="B194" s="232"/>
      <c r="C194" s="233"/>
      <c r="D194" s="234" t="s">
        <v>168</v>
      </c>
      <c r="E194" s="233"/>
      <c r="F194" s="236" t="s">
        <v>330</v>
      </c>
      <c r="G194" s="233"/>
      <c r="H194" s="237">
        <v>16.922999999999998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4</v>
      </c>
      <c r="AX194" s="13" t="s">
        <v>85</v>
      </c>
      <c r="AY194" s="243" t="s">
        <v>159</v>
      </c>
    </row>
    <row r="195" s="2" customFormat="1" ht="44.25" customHeight="1">
      <c r="A195" s="39"/>
      <c r="B195" s="40"/>
      <c r="C195" s="219" t="s">
        <v>331</v>
      </c>
      <c r="D195" s="219" t="s">
        <v>161</v>
      </c>
      <c r="E195" s="220" t="s">
        <v>332</v>
      </c>
      <c r="F195" s="221" t="s">
        <v>333</v>
      </c>
      <c r="G195" s="222" t="s">
        <v>201</v>
      </c>
      <c r="H195" s="223">
        <v>28.206</v>
      </c>
      <c r="I195" s="224"/>
      <c r="J195" s="225">
        <f>ROUND(I195*H195,2)</f>
        <v>0</v>
      </c>
      <c r="K195" s="221" t="s">
        <v>165</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166</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334</v>
      </c>
    </row>
    <row r="196" s="13" customFormat="1">
      <c r="A196" s="13"/>
      <c r="B196" s="232"/>
      <c r="C196" s="233"/>
      <c r="D196" s="234" t="s">
        <v>168</v>
      </c>
      <c r="E196" s="233"/>
      <c r="F196" s="236" t="s">
        <v>335</v>
      </c>
      <c r="G196" s="233"/>
      <c r="H196" s="237">
        <v>28.206</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4</v>
      </c>
      <c r="AX196" s="13" t="s">
        <v>85</v>
      </c>
      <c r="AY196" s="243" t="s">
        <v>159</v>
      </c>
    </row>
    <row r="197" s="12" customFormat="1" ht="22.8" customHeight="1">
      <c r="A197" s="12"/>
      <c r="B197" s="203"/>
      <c r="C197" s="204"/>
      <c r="D197" s="205" t="s">
        <v>76</v>
      </c>
      <c r="E197" s="217" t="s">
        <v>336</v>
      </c>
      <c r="F197" s="217" t="s">
        <v>337</v>
      </c>
      <c r="G197" s="204"/>
      <c r="H197" s="204"/>
      <c r="I197" s="207"/>
      <c r="J197" s="218">
        <f>BK197</f>
        <v>0</v>
      </c>
      <c r="K197" s="204"/>
      <c r="L197" s="209"/>
      <c r="M197" s="210"/>
      <c r="N197" s="211"/>
      <c r="O197" s="211"/>
      <c r="P197" s="212">
        <f>P198</f>
        <v>0</v>
      </c>
      <c r="Q197" s="211"/>
      <c r="R197" s="212">
        <f>R198</f>
        <v>0</v>
      </c>
      <c r="S197" s="211"/>
      <c r="T197" s="213">
        <f>T198</f>
        <v>0</v>
      </c>
      <c r="U197" s="12"/>
      <c r="V197" s="12"/>
      <c r="W197" s="12"/>
      <c r="X197" s="12"/>
      <c r="Y197" s="12"/>
      <c r="Z197" s="12"/>
      <c r="AA197" s="12"/>
      <c r="AB197" s="12"/>
      <c r="AC197" s="12"/>
      <c r="AD197" s="12"/>
      <c r="AE197" s="12"/>
      <c r="AR197" s="214" t="s">
        <v>85</v>
      </c>
      <c r="AT197" s="215" t="s">
        <v>76</v>
      </c>
      <c r="AU197" s="215" t="s">
        <v>85</v>
      </c>
      <c r="AY197" s="214" t="s">
        <v>159</v>
      </c>
      <c r="BK197" s="216">
        <f>BK198</f>
        <v>0</v>
      </c>
    </row>
    <row r="198" s="2" customFormat="1" ht="24.15" customHeight="1">
      <c r="A198" s="39"/>
      <c r="B198" s="40"/>
      <c r="C198" s="219" t="s">
        <v>338</v>
      </c>
      <c r="D198" s="219" t="s">
        <v>161</v>
      </c>
      <c r="E198" s="220" t="s">
        <v>339</v>
      </c>
      <c r="F198" s="221" t="s">
        <v>340</v>
      </c>
      <c r="G198" s="222" t="s">
        <v>201</v>
      </c>
      <c r="H198" s="223">
        <v>225.239</v>
      </c>
      <c r="I198" s="224"/>
      <c r="J198" s="225">
        <f>ROUND(I198*H198,2)</f>
        <v>0</v>
      </c>
      <c r="K198" s="221" t="s">
        <v>165</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341</v>
      </c>
    </row>
    <row r="199" s="12" customFormat="1" ht="25.92" customHeight="1">
      <c r="A199" s="12"/>
      <c r="B199" s="203"/>
      <c r="C199" s="204"/>
      <c r="D199" s="205" t="s">
        <v>76</v>
      </c>
      <c r="E199" s="206" t="s">
        <v>342</v>
      </c>
      <c r="F199" s="206" t="s">
        <v>343</v>
      </c>
      <c r="G199" s="204"/>
      <c r="H199" s="204"/>
      <c r="I199" s="207"/>
      <c r="J199" s="208">
        <f>BK199</f>
        <v>0</v>
      </c>
      <c r="K199" s="204"/>
      <c r="L199" s="209"/>
      <c r="M199" s="210"/>
      <c r="N199" s="211"/>
      <c r="O199" s="211"/>
      <c r="P199" s="212">
        <f>P200</f>
        <v>0</v>
      </c>
      <c r="Q199" s="211"/>
      <c r="R199" s="212">
        <f>R200</f>
        <v>0</v>
      </c>
      <c r="S199" s="211"/>
      <c r="T199" s="213">
        <f>T200</f>
        <v>0</v>
      </c>
      <c r="U199" s="12"/>
      <c r="V199" s="12"/>
      <c r="W199" s="12"/>
      <c r="X199" s="12"/>
      <c r="Y199" s="12"/>
      <c r="Z199" s="12"/>
      <c r="AA199" s="12"/>
      <c r="AB199" s="12"/>
      <c r="AC199" s="12"/>
      <c r="AD199" s="12"/>
      <c r="AE199" s="12"/>
      <c r="AR199" s="214" t="s">
        <v>87</v>
      </c>
      <c r="AT199" s="215" t="s">
        <v>76</v>
      </c>
      <c r="AU199" s="215" t="s">
        <v>77</v>
      </c>
      <c r="AY199" s="214" t="s">
        <v>159</v>
      </c>
      <c r="BK199" s="216">
        <f>BK200</f>
        <v>0</v>
      </c>
    </row>
    <row r="200" s="12" customFormat="1" ht="22.8" customHeight="1">
      <c r="A200" s="12"/>
      <c r="B200" s="203"/>
      <c r="C200" s="204"/>
      <c r="D200" s="205" t="s">
        <v>76</v>
      </c>
      <c r="E200" s="217" t="s">
        <v>344</v>
      </c>
      <c r="F200" s="217" t="s">
        <v>345</v>
      </c>
      <c r="G200" s="204"/>
      <c r="H200" s="204"/>
      <c r="I200" s="207"/>
      <c r="J200" s="218">
        <f>BK200</f>
        <v>0</v>
      </c>
      <c r="K200" s="204"/>
      <c r="L200" s="209"/>
      <c r="M200" s="210"/>
      <c r="N200" s="211"/>
      <c r="O200" s="211"/>
      <c r="P200" s="212">
        <f>SUM(P201:P202)</f>
        <v>0</v>
      </c>
      <c r="Q200" s="211"/>
      <c r="R200" s="212">
        <f>SUM(R201:R202)</f>
        <v>0</v>
      </c>
      <c r="S200" s="211"/>
      <c r="T200" s="213">
        <f>SUM(T201:T202)</f>
        <v>0</v>
      </c>
      <c r="U200" s="12"/>
      <c r="V200" s="12"/>
      <c r="W200" s="12"/>
      <c r="X200" s="12"/>
      <c r="Y200" s="12"/>
      <c r="Z200" s="12"/>
      <c r="AA200" s="12"/>
      <c r="AB200" s="12"/>
      <c r="AC200" s="12"/>
      <c r="AD200" s="12"/>
      <c r="AE200" s="12"/>
      <c r="AR200" s="214" t="s">
        <v>87</v>
      </c>
      <c r="AT200" s="215" t="s">
        <v>76</v>
      </c>
      <c r="AU200" s="215" t="s">
        <v>85</v>
      </c>
      <c r="AY200" s="214" t="s">
        <v>159</v>
      </c>
      <c r="BK200" s="216">
        <f>SUM(BK201:BK202)</f>
        <v>0</v>
      </c>
    </row>
    <row r="201" s="2" customFormat="1" ht="16.5" customHeight="1">
      <c r="A201" s="39"/>
      <c r="B201" s="40"/>
      <c r="C201" s="219" t="s">
        <v>346</v>
      </c>
      <c r="D201" s="219" t="s">
        <v>161</v>
      </c>
      <c r="E201" s="220" t="s">
        <v>347</v>
      </c>
      <c r="F201" s="221" t="s">
        <v>348</v>
      </c>
      <c r="G201" s="222" t="s">
        <v>215</v>
      </c>
      <c r="H201" s="223">
        <v>3</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349</v>
      </c>
    </row>
    <row r="202" s="13" customFormat="1">
      <c r="A202" s="13"/>
      <c r="B202" s="232"/>
      <c r="C202" s="233"/>
      <c r="D202" s="234" t="s">
        <v>168</v>
      </c>
      <c r="E202" s="235" t="s">
        <v>1</v>
      </c>
      <c r="F202" s="236" t="s">
        <v>350</v>
      </c>
      <c r="G202" s="233"/>
      <c r="H202" s="237">
        <v>3</v>
      </c>
      <c r="I202" s="238"/>
      <c r="J202" s="233"/>
      <c r="K202" s="233"/>
      <c r="L202" s="239"/>
      <c r="M202" s="265"/>
      <c r="N202" s="266"/>
      <c r="O202" s="266"/>
      <c r="P202" s="266"/>
      <c r="Q202" s="266"/>
      <c r="R202" s="266"/>
      <c r="S202" s="266"/>
      <c r="T202" s="267"/>
      <c r="U202" s="13"/>
      <c r="V202" s="13"/>
      <c r="W202" s="13"/>
      <c r="X202" s="13"/>
      <c r="Y202" s="13"/>
      <c r="Z202" s="13"/>
      <c r="AA202" s="13"/>
      <c r="AB202" s="13"/>
      <c r="AC202" s="13"/>
      <c r="AD202" s="13"/>
      <c r="AE202" s="13"/>
      <c r="AT202" s="243" t="s">
        <v>168</v>
      </c>
      <c r="AU202" s="243" t="s">
        <v>87</v>
      </c>
      <c r="AV202" s="13" t="s">
        <v>87</v>
      </c>
      <c r="AW202" s="13" t="s">
        <v>32</v>
      </c>
      <c r="AX202" s="13" t="s">
        <v>85</v>
      </c>
      <c r="AY202" s="243" t="s">
        <v>159</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pTsadSkHaqxU9UwQIvaJ/OwSOCsNZr840lfhGU7wjlOuenE0bM9Ut6xM2+YKcT72Q2fbG++Vjo+awEFEyO1DkQ==" hashValue="8wRMOR3f4jU5lj2XLQBC8o/W5ZrM+zNV9HARnnHfRzfhy2cHXRER63yBZJPm+k6gzkEdhVx4Ov0LRT15LpZTVg==" algorithmName="SHA-512" password="CC35"/>
  <autoFilter ref="C124:K20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351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ROUND((SUM(BE127:BE293)),  2)</f>
        <v>0</v>
      </c>
      <c r="G33" s="39"/>
      <c r="H33" s="39"/>
      <c r="I33" s="156">
        <v>0.20999999999999999</v>
      </c>
      <c r="J33" s="155">
        <f>ROUND(((SUM(BE127:BE293))*I33),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ROUND((SUM(BF127:BF293)),  2)</f>
        <v>0</v>
      </c>
      <c r="G34" s="39"/>
      <c r="H34" s="39"/>
      <c r="I34" s="156">
        <v>0.12</v>
      </c>
      <c r="J34" s="155">
        <f>ROUND(((SUM(BF127:BF293))*I34),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ROUND((SUM(BH127:BH293)),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ROUND((SUM(BI127:BI293)),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102 - Vstupní schodiště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J168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353</v>
      </c>
      <c r="E100" s="189"/>
      <c r="F100" s="189"/>
      <c r="G100" s="189"/>
      <c r="H100" s="189"/>
      <c r="I100" s="189"/>
      <c r="J100" s="190">
        <f>J222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137</v>
      </c>
      <c r="E101" s="189"/>
      <c r="F101" s="189"/>
      <c r="G101" s="189"/>
      <c r="H101" s="189"/>
      <c r="I101" s="189"/>
      <c r="J101" s="190">
        <f>J232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139</v>
      </c>
      <c r="E102" s="189"/>
      <c r="F102" s="189"/>
      <c r="G102" s="189"/>
      <c r="H102" s="189"/>
      <c r="I102" s="189"/>
      <c r="J102" s="190">
        <f>J248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140</v>
      </c>
      <c r="E103" s="189"/>
      <c r="F103" s="189"/>
      <c r="G103" s="189"/>
      <c r="H103" s="189"/>
      <c r="I103" s="189"/>
      <c r="J103" s="190">
        <f>J259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141</v>
      </c>
      <c r="E104" s="189"/>
      <c r="F104" s="189"/>
      <c r="G104" s="189"/>
      <c r="H104" s="189"/>
      <c r="I104" s="189"/>
      <c r="J104" s="190">
        <f>J274</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142</v>
      </c>
      <c r="E105" s="183"/>
      <c r="F105" s="183"/>
      <c r="G105" s="183"/>
      <c r="H105" s="183"/>
      <c r="I105" s="183"/>
      <c r="J105" s="184">
        <f>J276</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354</v>
      </c>
      <c r="E106" s="189"/>
      <c r="F106" s="189"/>
      <c r="G106" s="189"/>
      <c r="H106" s="189"/>
      <c r="I106" s="189"/>
      <c r="J106" s="190">
        <f>J277</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355</v>
      </c>
      <c r="E107" s="189"/>
      <c r="F107" s="189"/>
      <c r="G107" s="189"/>
      <c r="H107" s="189"/>
      <c r="I107" s="189"/>
      <c r="J107" s="190">
        <f>J288</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144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Budova čp. 55 v ul. Trčků z Lípy, Chotěboř - aktual 2023</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 102 - Vstupní schodiště</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Chotěboř</v>
      </c>
      <c r="G121" s="41"/>
      <c r="H121" s="41"/>
      <c r="I121" s="33" t="s">
        <v>22</v>
      </c>
      <c r="J121" s="80" t="str">
        <f>IF(J12="","",J12)</f>
        <v>15. 7. 2023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Město Chotěboř</v>
      </c>
      <c r="G123" s="41"/>
      <c r="H123" s="41"/>
      <c r="I123" s="33" t="s">
        <v>30</v>
      </c>
      <c r="J123" s="37" t="str">
        <f>E21</f>
        <v>Projektový atelier DAVID</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Bc. Zuzana Kosáková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145</v>
      </c>
      <c r="D126" s="195" t="s">
        <v>62</v>
      </c>
      <c r="E126" s="195" t="s">
        <v>58</v>
      </c>
      <c r="F126" s="195" t="s">
        <v>59</v>
      </c>
      <c r="G126" s="195" t="s">
        <v>146</v>
      </c>
      <c r="H126" s="195" t="s">
        <v>147</v>
      </c>
      <c r="I126" s="195" t="s">
        <v>148</v>
      </c>
      <c r="J126" s="195" t="s">
        <v>132</v>
      </c>
      <c r="K126" s="196" t="s">
        <v>149</v>
      </c>
      <c r="L126" s="197"/>
      <c r="M126" s="101" t="s">
        <v>1</v>
      </c>
      <c r="N126" s="102" t="s">
        <v>41</v>
      </c>
      <c r="O126" s="102" t="s">
        <v>150</v>
      </c>
      <c r="P126" s="102" t="s">
        <v>151</v>
      </c>
      <c r="Q126" s="102" t="s">
        <v>152</v>
      </c>
      <c r="R126" s="102" t="s">
        <v>153</v>
      </c>
      <c r="S126" s="102" t="s">
        <v>154</v>
      </c>
      <c r="T126" s="103" t="s">
        <v>155</v>
      </c>
      <c r="U126" s="192"/>
      <c r="V126" s="192"/>
      <c r="W126" s="192"/>
      <c r="X126" s="192"/>
      <c r="Y126" s="192"/>
      <c r="Z126" s="192"/>
      <c r="AA126" s="192"/>
      <c r="AB126" s="192"/>
      <c r="AC126" s="192"/>
      <c r="AD126" s="192"/>
      <c r="AE126" s="192"/>
    </row>
    <row r="127" s="2" customFormat="1" ht="22.8" customHeight="1">
      <c r="A127" s="39"/>
      <c r="B127" s="40"/>
      <c r="C127" s="108" t="s">
        <v>156</v>
      </c>
      <c r="D127" s="41"/>
      <c r="E127" s="41"/>
      <c r="F127" s="41"/>
      <c r="G127" s="41"/>
      <c r="H127" s="41"/>
      <c r="I127" s="41"/>
      <c r="J127" s="198">
        <f>BK127</f>
        <v>0</v>
      </c>
      <c r="K127" s="41"/>
      <c r="L127" s="45"/>
      <c r="M127" s="104"/>
      <c r="N127" s="199"/>
      <c r="O127" s="105"/>
      <c r="P127" s="200">
        <f>P128+P276</f>
        <v>0</v>
      </c>
      <c r="Q127" s="105"/>
      <c r="R127" s="200">
        <f>R128+R276</f>
        <v>131.67125674235129</v>
      </c>
      <c r="S127" s="105"/>
      <c r="T127" s="201">
        <f>T128+T276</f>
        <v>49.717466999999999</v>
      </c>
      <c r="U127" s="39"/>
      <c r="V127" s="39"/>
      <c r="W127" s="39"/>
      <c r="X127" s="39"/>
      <c r="Y127" s="39"/>
      <c r="Z127" s="39"/>
      <c r="AA127" s="39"/>
      <c r="AB127" s="39"/>
      <c r="AC127" s="39"/>
      <c r="AD127" s="39"/>
      <c r="AE127" s="39"/>
      <c r="AT127" s="18" t="s">
        <v>76</v>
      </c>
      <c r="AU127" s="18" t="s">
        <v>134</v>
      </c>
      <c r="BK127" s="202">
        <f>BK128+BK276</f>
        <v>0</v>
      </c>
    </row>
    <row r="128" s="12" customFormat="1" ht="25.92" customHeight="1">
      <c r="A128" s="12"/>
      <c r="B128" s="203"/>
      <c r="C128" s="204"/>
      <c r="D128" s="205" t="s">
        <v>76</v>
      </c>
      <c r="E128" s="206" t="s">
        <v>157</v>
      </c>
      <c r="F128" s="206" t="s">
        <v>158</v>
      </c>
      <c r="G128" s="204"/>
      <c r="H128" s="204"/>
      <c r="I128" s="207"/>
      <c r="J128" s="208">
        <f>BK128</f>
        <v>0</v>
      </c>
      <c r="K128" s="204"/>
      <c r="L128" s="209"/>
      <c r="M128" s="210"/>
      <c r="N128" s="211"/>
      <c r="O128" s="211"/>
      <c r="P128" s="212">
        <f>P129+P168+P222+P232+P248+P259+P274</f>
        <v>0</v>
      </c>
      <c r="Q128" s="211"/>
      <c r="R128" s="212">
        <f>R129+R168+R222+R232+R248+R259+R274</f>
        <v>131.6251307423513</v>
      </c>
      <c r="S128" s="211"/>
      <c r="T128" s="213">
        <f>T129+T168+T222+T232+T248+T259+T274</f>
        <v>49.717466999999999</v>
      </c>
      <c r="U128" s="12"/>
      <c r="V128" s="12"/>
      <c r="W128" s="12"/>
      <c r="X128" s="12"/>
      <c r="Y128" s="12"/>
      <c r="Z128" s="12"/>
      <c r="AA128" s="12"/>
      <c r="AB128" s="12"/>
      <c r="AC128" s="12"/>
      <c r="AD128" s="12"/>
      <c r="AE128" s="12"/>
      <c r="AR128" s="214" t="s">
        <v>85</v>
      </c>
      <c r="AT128" s="215" t="s">
        <v>76</v>
      </c>
      <c r="AU128" s="215" t="s">
        <v>77</v>
      </c>
      <c r="AY128" s="214" t="s">
        <v>159</v>
      </c>
      <c r="BK128" s="216">
        <f>BK129+BK168+BK222+BK232+BK248+BK259+BK274</f>
        <v>0</v>
      </c>
    </row>
    <row r="129" s="12" customFormat="1" ht="22.8" customHeight="1">
      <c r="A129" s="12"/>
      <c r="B129" s="203"/>
      <c r="C129" s="204"/>
      <c r="D129" s="205" t="s">
        <v>76</v>
      </c>
      <c r="E129" s="217" t="s">
        <v>85</v>
      </c>
      <c r="F129" s="217" t="s">
        <v>160</v>
      </c>
      <c r="G129" s="204"/>
      <c r="H129" s="204"/>
      <c r="I129" s="207"/>
      <c r="J129" s="218">
        <f>BK129</f>
        <v>0</v>
      </c>
      <c r="K129" s="204"/>
      <c r="L129" s="209"/>
      <c r="M129" s="210"/>
      <c r="N129" s="211"/>
      <c r="O129" s="211"/>
      <c r="P129" s="212">
        <f>SUM(P130:P167)</f>
        <v>0</v>
      </c>
      <c r="Q129" s="211"/>
      <c r="R129" s="212">
        <f>SUM(R130:R167)</f>
        <v>0</v>
      </c>
      <c r="S129" s="211"/>
      <c r="T129" s="213">
        <f>SUM(T130:T167)</f>
        <v>49.717466999999999</v>
      </c>
      <c r="U129" s="12"/>
      <c r="V129" s="12"/>
      <c r="W129" s="12"/>
      <c r="X129" s="12"/>
      <c r="Y129" s="12"/>
      <c r="Z129" s="12"/>
      <c r="AA129" s="12"/>
      <c r="AB129" s="12"/>
      <c r="AC129" s="12"/>
      <c r="AD129" s="12"/>
      <c r="AE129" s="12"/>
      <c r="AR129" s="214" t="s">
        <v>85</v>
      </c>
      <c r="AT129" s="215" t="s">
        <v>76</v>
      </c>
      <c r="AU129" s="215" t="s">
        <v>85</v>
      </c>
      <c r="AY129" s="214" t="s">
        <v>159</v>
      </c>
      <c r="BK129" s="216">
        <f>SUM(BK130:BK167)</f>
        <v>0</v>
      </c>
    </row>
    <row r="130" s="2" customFormat="1" ht="21.75" customHeight="1">
      <c r="A130" s="39"/>
      <c r="B130" s="40"/>
      <c r="C130" s="219" t="s">
        <v>85</v>
      </c>
      <c r="D130" s="219" t="s">
        <v>161</v>
      </c>
      <c r="E130" s="220" t="s">
        <v>356</v>
      </c>
      <c r="F130" s="221" t="s">
        <v>357</v>
      </c>
      <c r="G130" s="222" t="s">
        <v>164</v>
      </c>
      <c r="H130" s="223">
        <v>10.785</v>
      </c>
      <c r="I130" s="224"/>
      <c r="J130" s="225">
        <f>ROUND(I130*H130,2)</f>
        <v>0</v>
      </c>
      <c r="K130" s="221" t="s">
        <v>165</v>
      </c>
      <c r="L130" s="45"/>
      <c r="M130" s="226" t="s">
        <v>1</v>
      </c>
      <c r="N130" s="227" t="s">
        <v>42</v>
      </c>
      <c r="O130" s="92"/>
      <c r="P130" s="228">
        <f>O130*H130</f>
        <v>0</v>
      </c>
      <c r="Q130" s="228">
        <v>0</v>
      </c>
      <c r="R130" s="228">
        <f>Q130*H130</f>
        <v>0</v>
      </c>
      <c r="S130" s="228">
        <v>0.28100000000000003</v>
      </c>
      <c r="T130" s="229">
        <f>S130*H130</f>
        <v>3.0305850000000003</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358</v>
      </c>
    </row>
    <row r="131" s="13" customFormat="1">
      <c r="A131" s="13"/>
      <c r="B131" s="232"/>
      <c r="C131" s="233"/>
      <c r="D131" s="234" t="s">
        <v>168</v>
      </c>
      <c r="E131" s="235" t="s">
        <v>1</v>
      </c>
      <c r="F131" s="236" t="s">
        <v>359</v>
      </c>
      <c r="G131" s="233"/>
      <c r="H131" s="237">
        <v>105.52200000000001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77</v>
      </c>
      <c r="AY131" s="243" t="s">
        <v>159</v>
      </c>
    </row>
    <row r="132" s="13" customFormat="1">
      <c r="A132" s="13"/>
      <c r="B132" s="232"/>
      <c r="C132" s="233"/>
      <c r="D132" s="234" t="s">
        <v>168</v>
      </c>
      <c r="E132" s="235" t="s">
        <v>1</v>
      </c>
      <c r="F132" s="236" t="s">
        <v>360</v>
      </c>
      <c r="G132" s="233"/>
      <c r="H132" s="237">
        <v>2.3250000000000002</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77</v>
      </c>
      <c r="AY132" s="243" t="s">
        <v>159</v>
      </c>
    </row>
    <row r="133" s="15" customFormat="1">
      <c r="A133" s="15"/>
      <c r="B133" s="268"/>
      <c r="C133" s="269"/>
      <c r="D133" s="234" t="s">
        <v>168</v>
      </c>
      <c r="E133" s="270" t="s">
        <v>1</v>
      </c>
      <c r="F133" s="271" t="s">
        <v>361</v>
      </c>
      <c r="G133" s="269"/>
      <c r="H133" s="272">
        <v>107.84700000000001</v>
      </c>
      <c r="I133" s="273"/>
      <c r="J133" s="269"/>
      <c r="K133" s="269"/>
      <c r="L133" s="274"/>
      <c r="M133" s="275"/>
      <c r="N133" s="276"/>
      <c r="O133" s="276"/>
      <c r="P133" s="276"/>
      <c r="Q133" s="276"/>
      <c r="R133" s="276"/>
      <c r="S133" s="276"/>
      <c r="T133" s="277"/>
      <c r="U133" s="15"/>
      <c r="V133" s="15"/>
      <c r="W133" s="15"/>
      <c r="X133" s="15"/>
      <c r="Y133" s="15"/>
      <c r="Z133" s="15"/>
      <c r="AA133" s="15"/>
      <c r="AB133" s="15"/>
      <c r="AC133" s="15"/>
      <c r="AD133" s="15"/>
      <c r="AE133" s="15"/>
      <c r="AT133" s="278" t="s">
        <v>168</v>
      </c>
      <c r="AU133" s="278" t="s">
        <v>87</v>
      </c>
      <c r="AV133" s="15" t="s">
        <v>175</v>
      </c>
      <c r="AW133" s="15" t="s">
        <v>32</v>
      </c>
      <c r="AX133" s="15" t="s">
        <v>77</v>
      </c>
      <c r="AY133" s="278" t="s">
        <v>159</v>
      </c>
    </row>
    <row r="134" s="13" customFormat="1">
      <c r="A134" s="13"/>
      <c r="B134" s="232"/>
      <c r="C134" s="233"/>
      <c r="D134" s="234" t="s">
        <v>168</v>
      </c>
      <c r="E134" s="235" t="s">
        <v>1</v>
      </c>
      <c r="F134" s="236" t="s">
        <v>362</v>
      </c>
      <c r="G134" s="233"/>
      <c r="H134" s="237">
        <v>10.785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168</v>
      </c>
      <c r="AU134" s="243" t="s">
        <v>87</v>
      </c>
      <c r="AV134" s="13" t="s">
        <v>87</v>
      </c>
      <c r="AW134" s="13" t="s">
        <v>32</v>
      </c>
      <c r="AX134" s="13" t="s">
        <v>85</v>
      </c>
      <c r="AY134" s="243" t="s">
        <v>159</v>
      </c>
    </row>
    <row r="135" s="2" customFormat="1" ht="24.15" customHeight="1">
      <c r="A135" s="39"/>
      <c r="B135" s="40"/>
      <c r="C135" s="219" t="s">
        <v>87</v>
      </c>
      <c r="D135" s="219" t="s">
        <v>161</v>
      </c>
      <c r="E135" s="220" t="s">
        <v>363</v>
      </c>
      <c r="F135" s="221" t="s">
        <v>364</v>
      </c>
      <c r="G135" s="222" t="s">
        <v>164</v>
      </c>
      <c r="H135" s="223">
        <v>97.061999999999998</v>
      </c>
      <c r="I135" s="224"/>
      <c r="J135" s="225">
        <f>ROUND(I135*H135,2)</f>
        <v>0</v>
      </c>
      <c r="K135" s="221" t="s">
        <v>165</v>
      </c>
      <c r="L135" s="45"/>
      <c r="M135" s="226" t="s">
        <v>1</v>
      </c>
      <c r="N135" s="227" t="s">
        <v>42</v>
      </c>
      <c r="O135" s="92"/>
      <c r="P135" s="228">
        <f>O135*H135</f>
        <v>0</v>
      </c>
      <c r="Q135" s="228">
        <v>0</v>
      </c>
      <c r="R135" s="228">
        <f>Q135*H135</f>
        <v>0</v>
      </c>
      <c r="S135" s="228">
        <v>0.28100000000000003</v>
      </c>
      <c r="T135" s="229">
        <f>S135*H135</f>
        <v>27.274422000000001</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365</v>
      </c>
    </row>
    <row r="136" s="13" customFormat="1">
      <c r="A136" s="13"/>
      <c r="B136" s="232"/>
      <c r="C136" s="233"/>
      <c r="D136" s="234" t="s">
        <v>168</v>
      </c>
      <c r="E136" s="235" t="s">
        <v>1</v>
      </c>
      <c r="F136" s="236" t="s">
        <v>359</v>
      </c>
      <c r="G136" s="233"/>
      <c r="H136" s="237">
        <v>105.52200000000001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168</v>
      </c>
      <c r="AU136" s="243" t="s">
        <v>87</v>
      </c>
      <c r="AV136" s="13" t="s">
        <v>87</v>
      </c>
      <c r="AW136" s="13" t="s">
        <v>32</v>
      </c>
      <c r="AX136" s="13" t="s">
        <v>77</v>
      </c>
      <c r="AY136" s="243" t="s">
        <v>159</v>
      </c>
    </row>
    <row r="137" s="13" customFormat="1">
      <c r="A137" s="13"/>
      <c r="B137" s="232"/>
      <c r="C137" s="233"/>
      <c r="D137" s="234" t="s">
        <v>168</v>
      </c>
      <c r="E137" s="235" t="s">
        <v>1</v>
      </c>
      <c r="F137" s="236" t="s">
        <v>360</v>
      </c>
      <c r="G137" s="233"/>
      <c r="H137" s="237">
        <v>2.3250000000000002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77</v>
      </c>
      <c r="AY137" s="243" t="s">
        <v>159</v>
      </c>
    </row>
    <row r="138" s="15" customFormat="1">
      <c r="A138" s="15"/>
      <c r="B138" s="268"/>
      <c r="C138" s="269"/>
      <c r="D138" s="234" t="s">
        <v>168</v>
      </c>
      <c r="E138" s="270" t="s">
        <v>1</v>
      </c>
      <c r="F138" s="271" t="s">
        <v>361</v>
      </c>
      <c r="G138" s="269"/>
      <c r="H138" s="272">
        <v>107.84700000000001</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168</v>
      </c>
      <c r="AU138" s="278" t="s">
        <v>87</v>
      </c>
      <c r="AV138" s="15" t="s">
        <v>175</v>
      </c>
      <c r="AW138" s="15" t="s">
        <v>32</v>
      </c>
      <c r="AX138" s="15" t="s">
        <v>77</v>
      </c>
      <c r="AY138" s="278" t="s">
        <v>159</v>
      </c>
    </row>
    <row r="139" s="13" customFormat="1">
      <c r="A139" s="13"/>
      <c r="B139" s="232"/>
      <c r="C139" s="233"/>
      <c r="D139" s="234" t="s">
        <v>168</v>
      </c>
      <c r="E139" s="235" t="s">
        <v>1</v>
      </c>
      <c r="F139" s="236" t="s">
        <v>366</v>
      </c>
      <c r="G139" s="233"/>
      <c r="H139" s="237">
        <v>97.061999999999998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168</v>
      </c>
      <c r="AU139" s="243" t="s">
        <v>87</v>
      </c>
      <c r="AV139" s="13" t="s">
        <v>87</v>
      </c>
      <c r="AW139" s="13" t="s">
        <v>32</v>
      </c>
      <c r="AX139" s="13" t="s">
        <v>85</v>
      </c>
      <c r="AY139" s="243" t="s">
        <v>159</v>
      </c>
    </row>
    <row r="140" s="2" customFormat="1" ht="24.15" customHeight="1">
      <c r="A140" s="39"/>
      <c r="B140" s="40"/>
      <c r="C140" s="219" t="s">
        <v>175</v>
      </c>
      <c r="D140" s="219" t="s">
        <v>161</v>
      </c>
      <c r="E140" s="220" t="s">
        <v>367</v>
      </c>
      <c r="F140" s="221" t="s">
        <v>368</v>
      </c>
      <c r="G140" s="222" t="s">
        <v>164</v>
      </c>
      <c r="H140" s="223">
        <v>10.785</v>
      </c>
      <c r="I140" s="224"/>
      <c r="J140" s="225">
        <f>ROUND(I140*H140,2)</f>
        <v>0</v>
      </c>
      <c r="K140" s="221" t="s">
        <v>165</v>
      </c>
      <c r="L140" s="45"/>
      <c r="M140" s="226" t="s">
        <v>1</v>
      </c>
      <c r="N140" s="227" t="s">
        <v>42</v>
      </c>
      <c r="O140" s="92"/>
      <c r="P140" s="228">
        <f>O140*H140</f>
        <v>0</v>
      </c>
      <c r="Q140" s="228">
        <v>0</v>
      </c>
      <c r="R140" s="228">
        <f>Q140*H140</f>
        <v>0</v>
      </c>
      <c r="S140" s="228">
        <v>0.17999999999999999</v>
      </c>
      <c r="T140" s="229">
        <f>S140*H140</f>
        <v>1.9413</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369</v>
      </c>
    </row>
    <row r="141" s="2" customFormat="1" ht="24.15" customHeight="1">
      <c r="A141" s="39"/>
      <c r="B141" s="40"/>
      <c r="C141" s="219" t="s">
        <v>166</v>
      </c>
      <c r="D141" s="219" t="s">
        <v>161</v>
      </c>
      <c r="E141" s="220" t="s">
        <v>370</v>
      </c>
      <c r="F141" s="221" t="s">
        <v>371</v>
      </c>
      <c r="G141" s="222" t="s">
        <v>164</v>
      </c>
      <c r="H141" s="223">
        <v>97.061999999999998</v>
      </c>
      <c r="I141" s="224"/>
      <c r="J141" s="225">
        <f>ROUND(I141*H141,2)</f>
        <v>0</v>
      </c>
      <c r="K141" s="221" t="s">
        <v>165</v>
      </c>
      <c r="L141" s="45"/>
      <c r="M141" s="226" t="s">
        <v>1</v>
      </c>
      <c r="N141" s="227" t="s">
        <v>42</v>
      </c>
      <c r="O141" s="92"/>
      <c r="P141" s="228">
        <f>O141*H141</f>
        <v>0</v>
      </c>
      <c r="Q141" s="228">
        <v>0</v>
      </c>
      <c r="R141" s="228">
        <f>Q141*H141</f>
        <v>0</v>
      </c>
      <c r="S141" s="228">
        <v>0.17999999999999999</v>
      </c>
      <c r="T141" s="229">
        <f>S141*H141</f>
        <v>17.471159999999998</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372</v>
      </c>
    </row>
    <row r="142" s="2" customFormat="1" ht="33" customHeight="1">
      <c r="A142" s="39"/>
      <c r="B142" s="40"/>
      <c r="C142" s="219" t="s">
        <v>185</v>
      </c>
      <c r="D142" s="219" t="s">
        <v>161</v>
      </c>
      <c r="E142" s="220" t="s">
        <v>373</v>
      </c>
      <c r="F142" s="221" t="s">
        <v>374</v>
      </c>
      <c r="G142" s="222" t="s">
        <v>181</v>
      </c>
      <c r="H142" s="223">
        <v>72.780000000000001</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375</v>
      </c>
    </row>
    <row r="143" s="13" customFormat="1">
      <c r="A143" s="13"/>
      <c r="B143" s="232"/>
      <c r="C143" s="233"/>
      <c r="D143" s="234" t="s">
        <v>168</v>
      </c>
      <c r="E143" s="235" t="s">
        <v>1</v>
      </c>
      <c r="F143" s="236" t="s">
        <v>376</v>
      </c>
      <c r="G143" s="233"/>
      <c r="H143" s="237">
        <v>6.6379999999999999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168</v>
      </c>
      <c r="AU143" s="243" t="s">
        <v>87</v>
      </c>
      <c r="AV143" s="13" t="s">
        <v>87</v>
      </c>
      <c r="AW143" s="13" t="s">
        <v>32</v>
      </c>
      <c r="AX143" s="13" t="s">
        <v>77</v>
      </c>
      <c r="AY143" s="243" t="s">
        <v>159</v>
      </c>
    </row>
    <row r="144" s="13" customFormat="1">
      <c r="A144" s="13"/>
      <c r="B144" s="232"/>
      <c r="C144" s="233"/>
      <c r="D144" s="234" t="s">
        <v>168</v>
      </c>
      <c r="E144" s="235" t="s">
        <v>1</v>
      </c>
      <c r="F144" s="236" t="s">
        <v>377</v>
      </c>
      <c r="G144" s="233"/>
      <c r="H144" s="237">
        <v>27.530999999999999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77</v>
      </c>
      <c r="AY144" s="243" t="s">
        <v>159</v>
      </c>
    </row>
    <row r="145" s="13" customFormat="1">
      <c r="A145" s="13"/>
      <c r="B145" s="232"/>
      <c r="C145" s="233"/>
      <c r="D145" s="234" t="s">
        <v>168</v>
      </c>
      <c r="E145" s="235" t="s">
        <v>1</v>
      </c>
      <c r="F145" s="236" t="s">
        <v>378</v>
      </c>
      <c r="G145" s="233"/>
      <c r="H145" s="237">
        <v>21.375</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77</v>
      </c>
      <c r="AY145" s="243" t="s">
        <v>159</v>
      </c>
    </row>
    <row r="146" s="13" customFormat="1">
      <c r="A146" s="13"/>
      <c r="B146" s="232"/>
      <c r="C146" s="233"/>
      <c r="D146" s="234" t="s">
        <v>168</v>
      </c>
      <c r="E146" s="235" t="s">
        <v>1</v>
      </c>
      <c r="F146" s="236" t="s">
        <v>379</v>
      </c>
      <c r="G146" s="233"/>
      <c r="H146" s="237">
        <v>1.4690000000000001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168</v>
      </c>
      <c r="AU146" s="243" t="s">
        <v>87</v>
      </c>
      <c r="AV146" s="13" t="s">
        <v>87</v>
      </c>
      <c r="AW146" s="13" t="s">
        <v>32</v>
      </c>
      <c r="AX146" s="13" t="s">
        <v>77</v>
      </c>
      <c r="AY146" s="243" t="s">
        <v>159</v>
      </c>
    </row>
    <row r="147" s="13" customFormat="1">
      <c r="A147" s="13"/>
      <c r="B147" s="232"/>
      <c r="C147" s="233"/>
      <c r="D147" s="234" t="s">
        <v>168</v>
      </c>
      <c r="E147" s="235" t="s">
        <v>1</v>
      </c>
      <c r="F147" s="236" t="s">
        <v>380</v>
      </c>
      <c r="G147" s="233"/>
      <c r="H147" s="237">
        <v>1.2110000000000001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77</v>
      </c>
      <c r="AY147" s="243" t="s">
        <v>159</v>
      </c>
    </row>
    <row r="148" s="15" customFormat="1">
      <c r="A148" s="15"/>
      <c r="B148" s="268"/>
      <c r="C148" s="269"/>
      <c r="D148" s="234" t="s">
        <v>168</v>
      </c>
      <c r="E148" s="270" t="s">
        <v>1</v>
      </c>
      <c r="F148" s="271" t="s">
        <v>361</v>
      </c>
      <c r="G148" s="269"/>
      <c r="H148" s="272">
        <v>58.223999999999997</v>
      </c>
      <c r="I148" s="273"/>
      <c r="J148" s="269"/>
      <c r="K148" s="269"/>
      <c r="L148" s="274"/>
      <c r="M148" s="275"/>
      <c r="N148" s="276"/>
      <c r="O148" s="276"/>
      <c r="P148" s="276"/>
      <c r="Q148" s="276"/>
      <c r="R148" s="276"/>
      <c r="S148" s="276"/>
      <c r="T148" s="277"/>
      <c r="U148" s="15"/>
      <c r="V148" s="15"/>
      <c r="W148" s="15"/>
      <c r="X148" s="15"/>
      <c r="Y148" s="15"/>
      <c r="Z148" s="15"/>
      <c r="AA148" s="15"/>
      <c r="AB148" s="15"/>
      <c r="AC148" s="15"/>
      <c r="AD148" s="15"/>
      <c r="AE148" s="15"/>
      <c r="AT148" s="278" t="s">
        <v>168</v>
      </c>
      <c r="AU148" s="278" t="s">
        <v>87</v>
      </c>
      <c r="AV148" s="15" t="s">
        <v>175</v>
      </c>
      <c r="AW148" s="15" t="s">
        <v>32</v>
      </c>
      <c r="AX148" s="15" t="s">
        <v>77</v>
      </c>
      <c r="AY148" s="278" t="s">
        <v>159</v>
      </c>
    </row>
    <row r="149" s="13" customFormat="1">
      <c r="A149" s="13"/>
      <c r="B149" s="232"/>
      <c r="C149" s="233"/>
      <c r="D149" s="234" t="s">
        <v>168</v>
      </c>
      <c r="E149" s="235" t="s">
        <v>1</v>
      </c>
      <c r="F149" s="236" t="s">
        <v>381</v>
      </c>
      <c r="G149" s="233"/>
      <c r="H149" s="237">
        <v>14.555999999999999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168</v>
      </c>
      <c r="AU149" s="243" t="s">
        <v>87</v>
      </c>
      <c r="AV149" s="13" t="s">
        <v>87</v>
      </c>
      <c r="AW149" s="13" t="s">
        <v>32</v>
      </c>
      <c r="AX149" s="13" t="s">
        <v>77</v>
      </c>
      <c r="AY149" s="243" t="s">
        <v>159</v>
      </c>
    </row>
    <row r="150" s="14" customFormat="1">
      <c r="A150" s="14"/>
      <c r="B150" s="244"/>
      <c r="C150" s="245"/>
      <c r="D150" s="234" t="s">
        <v>168</v>
      </c>
      <c r="E150" s="246" t="s">
        <v>1</v>
      </c>
      <c r="F150" s="247" t="s">
        <v>174</v>
      </c>
      <c r="G150" s="245"/>
      <c r="H150" s="248">
        <v>72.780000000000001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168</v>
      </c>
      <c r="AU150" s="254" t="s">
        <v>87</v>
      </c>
      <c r="AV150" s="14" t="s">
        <v>166</v>
      </c>
      <c r="AW150" s="14" t="s">
        <v>32</v>
      </c>
      <c r="AX150" s="14" t="s">
        <v>85</v>
      </c>
      <c r="AY150" s="254" t="s">
        <v>159</v>
      </c>
    </row>
    <row r="151" s="2" customFormat="1" ht="37.8" customHeight="1">
      <c r="A151" s="39"/>
      <c r="B151" s="40"/>
      <c r="C151" s="219" t="s">
        <v>189</v>
      </c>
      <c r="D151" s="219" t="s">
        <v>161</v>
      </c>
      <c r="E151" s="220" t="s">
        <v>186</v>
      </c>
      <c r="F151" s="221" t="s">
        <v>187</v>
      </c>
      <c r="G151" s="222" t="s">
        <v>181</v>
      </c>
      <c r="H151" s="223">
        <v>58.223999999999997</v>
      </c>
      <c r="I151" s="224"/>
      <c r="J151" s="225">
        <f>ROUND(I151*H151,2)</f>
        <v>0</v>
      </c>
      <c r="K151" s="221" t="s">
        <v>165</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382</v>
      </c>
    </row>
    <row r="152" s="13" customFormat="1">
      <c r="A152" s="13"/>
      <c r="B152" s="232"/>
      <c r="C152" s="233"/>
      <c r="D152" s="234" t="s">
        <v>168</v>
      </c>
      <c r="E152" s="235" t="s">
        <v>1</v>
      </c>
      <c r="F152" s="236" t="s">
        <v>376</v>
      </c>
      <c r="G152" s="233"/>
      <c r="H152" s="237">
        <v>6.6379999999999999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168</v>
      </c>
      <c r="AU152" s="243" t="s">
        <v>87</v>
      </c>
      <c r="AV152" s="13" t="s">
        <v>87</v>
      </c>
      <c r="AW152" s="13" t="s">
        <v>32</v>
      </c>
      <c r="AX152" s="13" t="s">
        <v>77</v>
      </c>
      <c r="AY152" s="243" t="s">
        <v>159</v>
      </c>
    </row>
    <row r="153" s="13" customFormat="1">
      <c r="A153" s="13"/>
      <c r="B153" s="232"/>
      <c r="C153" s="233"/>
      <c r="D153" s="234" t="s">
        <v>168</v>
      </c>
      <c r="E153" s="235" t="s">
        <v>1</v>
      </c>
      <c r="F153" s="236" t="s">
        <v>377</v>
      </c>
      <c r="G153" s="233"/>
      <c r="H153" s="237">
        <v>27.530999999999999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87</v>
      </c>
      <c r="AV153" s="13" t="s">
        <v>87</v>
      </c>
      <c r="AW153" s="13" t="s">
        <v>32</v>
      </c>
      <c r="AX153" s="13" t="s">
        <v>77</v>
      </c>
      <c r="AY153" s="243" t="s">
        <v>159</v>
      </c>
    </row>
    <row r="154" s="13" customFormat="1">
      <c r="A154" s="13"/>
      <c r="B154" s="232"/>
      <c r="C154" s="233"/>
      <c r="D154" s="234" t="s">
        <v>168</v>
      </c>
      <c r="E154" s="235" t="s">
        <v>1</v>
      </c>
      <c r="F154" s="236" t="s">
        <v>378</v>
      </c>
      <c r="G154" s="233"/>
      <c r="H154" s="237">
        <v>21.375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77</v>
      </c>
      <c r="AY154" s="243" t="s">
        <v>159</v>
      </c>
    </row>
    <row r="155" s="13" customFormat="1">
      <c r="A155" s="13"/>
      <c r="B155" s="232"/>
      <c r="C155" s="233"/>
      <c r="D155" s="234" t="s">
        <v>168</v>
      </c>
      <c r="E155" s="235" t="s">
        <v>1</v>
      </c>
      <c r="F155" s="236" t="s">
        <v>379</v>
      </c>
      <c r="G155" s="233"/>
      <c r="H155" s="237">
        <v>1.4690000000000001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32</v>
      </c>
      <c r="AX155" s="13" t="s">
        <v>77</v>
      </c>
      <c r="AY155" s="243" t="s">
        <v>159</v>
      </c>
    </row>
    <row r="156" s="13" customFormat="1">
      <c r="A156" s="13"/>
      <c r="B156" s="232"/>
      <c r="C156" s="233"/>
      <c r="D156" s="234" t="s">
        <v>168</v>
      </c>
      <c r="E156" s="235" t="s">
        <v>1</v>
      </c>
      <c r="F156" s="236" t="s">
        <v>380</v>
      </c>
      <c r="G156" s="233"/>
      <c r="H156" s="237">
        <v>1.2110000000000001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168</v>
      </c>
      <c r="AU156" s="243" t="s">
        <v>87</v>
      </c>
      <c r="AV156" s="13" t="s">
        <v>87</v>
      </c>
      <c r="AW156" s="13" t="s">
        <v>32</v>
      </c>
      <c r="AX156" s="13" t="s">
        <v>77</v>
      </c>
      <c r="AY156" s="243" t="s">
        <v>159</v>
      </c>
    </row>
    <row r="157" s="14" customFormat="1">
      <c r="A157" s="14"/>
      <c r="B157" s="244"/>
      <c r="C157" s="245"/>
      <c r="D157" s="234" t="s">
        <v>168</v>
      </c>
      <c r="E157" s="246" t="s">
        <v>1</v>
      </c>
      <c r="F157" s="247" t="s">
        <v>174</v>
      </c>
      <c r="G157" s="245"/>
      <c r="H157" s="248">
        <v>58.223999999999997</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168</v>
      </c>
      <c r="AU157" s="254" t="s">
        <v>87</v>
      </c>
      <c r="AV157" s="14" t="s">
        <v>166</v>
      </c>
      <c r="AW157" s="14" t="s">
        <v>32</v>
      </c>
      <c r="AX157" s="14" t="s">
        <v>85</v>
      </c>
      <c r="AY157" s="254" t="s">
        <v>159</v>
      </c>
    </row>
    <row r="158" s="2" customFormat="1" ht="37.8" customHeight="1">
      <c r="A158" s="39"/>
      <c r="B158" s="40"/>
      <c r="C158" s="219" t="s">
        <v>194</v>
      </c>
      <c r="D158" s="219" t="s">
        <v>161</v>
      </c>
      <c r="E158" s="220" t="s">
        <v>190</v>
      </c>
      <c r="F158" s="221" t="s">
        <v>191</v>
      </c>
      <c r="G158" s="222" t="s">
        <v>181</v>
      </c>
      <c r="H158" s="223">
        <v>291.12</v>
      </c>
      <c r="I158" s="224"/>
      <c r="J158" s="225">
        <f>ROUND(I158*H158,2)</f>
        <v>0</v>
      </c>
      <c r="K158" s="221" t="s">
        <v>165</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383</v>
      </c>
    </row>
    <row r="159" s="13" customFormat="1">
      <c r="A159" s="13"/>
      <c r="B159" s="232"/>
      <c r="C159" s="233"/>
      <c r="D159" s="234" t="s">
        <v>168</v>
      </c>
      <c r="E159" s="235" t="s">
        <v>1</v>
      </c>
      <c r="F159" s="236" t="s">
        <v>384</v>
      </c>
      <c r="G159" s="233"/>
      <c r="H159" s="237">
        <v>58.223999999999997</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32</v>
      </c>
      <c r="AX159" s="13" t="s">
        <v>85</v>
      </c>
      <c r="AY159" s="243" t="s">
        <v>159</v>
      </c>
    </row>
    <row r="160" s="13" customFormat="1">
      <c r="A160" s="13"/>
      <c r="B160" s="232"/>
      <c r="C160" s="233"/>
      <c r="D160" s="234" t="s">
        <v>168</v>
      </c>
      <c r="E160" s="233"/>
      <c r="F160" s="236" t="s">
        <v>385</v>
      </c>
      <c r="G160" s="233"/>
      <c r="H160" s="237">
        <v>291.12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4</v>
      </c>
      <c r="AX160" s="13" t="s">
        <v>85</v>
      </c>
      <c r="AY160" s="243" t="s">
        <v>159</v>
      </c>
    </row>
    <row r="161" s="2" customFormat="1" ht="24.15" customHeight="1">
      <c r="A161" s="39"/>
      <c r="B161" s="40"/>
      <c r="C161" s="219" t="s">
        <v>198</v>
      </c>
      <c r="D161" s="219" t="s">
        <v>161</v>
      </c>
      <c r="E161" s="220" t="s">
        <v>195</v>
      </c>
      <c r="F161" s="221" t="s">
        <v>196</v>
      </c>
      <c r="G161" s="222" t="s">
        <v>181</v>
      </c>
      <c r="H161" s="223">
        <v>58.223999999999997</v>
      </c>
      <c r="I161" s="224"/>
      <c r="J161" s="225">
        <f>ROUND(I161*H161,2)</f>
        <v>0</v>
      </c>
      <c r="K161" s="221" t="s">
        <v>165</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386</v>
      </c>
    </row>
    <row r="162" s="2" customFormat="1" ht="24.15" customHeight="1">
      <c r="A162" s="39"/>
      <c r="B162" s="40"/>
      <c r="C162" s="219" t="s">
        <v>204</v>
      </c>
      <c r="D162" s="219" t="s">
        <v>161</v>
      </c>
      <c r="E162" s="220" t="s">
        <v>387</v>
      </c>
      <c r="F162" s="221" t="s">
        <v>388</v>
      </c>
      <c r="G162" s="222" t="s">
        <v>164</v>
      </c>
      <c r="H162" s="223">
        <v>97.061999999999998</v>
      </c>
      <c r="I162" s="224"/>
      <c r="J162" s="225">
        <f>ROUND(I162*H162,2)</f>
        <v>0</v>
      </c>
      <c r="K162" s="221" t="s">
        <v>165</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389</v>
      </c>
    </row>
    <row r="163" s="2" customFormat="1" ht="33" customHeight="1">
      <c r="A163" s="39"/>
      <c r="B163" s="40"/>
      <c r="C163" s="219" t="s">
        <v>208</v>
      </c>
      <c r="D163" s="219" t="s">
        <v>161</v>
      </c>
      <c r="E163" s="220" t="s">
        <v>199</v>
      </c>
      <c r="F163" s="221" t="s">
        <v>200</v>
      </c>
      <c r="G163" s="222" t="s">
        <v>201</v>
      </c>
      <c r="H163" s="223">
        <v>107.714</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390</v>
      </c>
    </row>
    <row r="164" s="13" customFormat="1">
      <c r="A164" s="13"/>
      <c r="B164" s="232"/>
      <c r="C164" s="233"/>
      <c r="D164" s="234" t="s">
        <v>168</v>
      </c>
      <c r="E164" s="235" t="s">
        <v>1</v>
      </c>
      <c r="F164" s="236" t="s">
        <v>391</v>
      </c>
      <c r="G164" s="233"/>
      <c r="H164" s="237">
        <v>107.714</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85</v>
      </c>
      <c r="AY164" s="243" t="s">
        <v>159</v>
      </c>
    </row>
    <row r="165" s="2" customFormat="1" ht="16.5" customHeight="1">
      <c r="A165" s="39"/>
      <c r="B165" s="40"/>
      <c r="C165" s="219" t="s">
        <v>212</v>
      </c>
      <c r="D165" s="219" t="s">
        <v>161</v>
      </c>
      <c r="E165" s="220" t="s">
        <v>205</v>
      </c>
      <c r="F165" s="221" t="s">
        <v>206</v>
      </c>
      <c r="G165" s="222" t="s">
        <v>181</v>
      </c>
      <c r="H165" s="223">
        <v>58.223999999999997</v>
      </c>
      <c r="I165" s="224"/>
      <c r="J165" s="225">
        <f>ROUND(I165*H165,2)</f>
        <v>0</v>
      </c>
      <c r="K165" s="221" t="s">
        <v>165</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392</v>
      </c>
    </row>
    <row r="166" s="2" customFormat="1" ht="24.15" customHeight="1">
      <c r="A166" s="39"/>
      <c r="B166" s="40"/>
      <c r="C166" s="219" t="s">
        <v>8</v>
      </c>
      <c r="D166" s="219" t="s">
        <v>161</v>
      </c>
      <c r="E166" s="220" t="s">
        <v>393</v>
      </c>
      <c r="F166" s="221" t="s">
        <v>394</v>
      </c>
      <c r="G166" s="222" t="s">
        <v>181</v>
      </c>
      <c r="H166" s="223">
        <v>14.555999999999999</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395</v>
      </c>
    </row>
    <row r="167" s="13" customFormat="1">
      <c r="A167" s="13"/>
      <c r="B167" s="232"/>
      <c r="C167" s="233"/>
      <c r="D167" s="234" t="s">
        <v>168</v>
      </c>
      <c r="E167" s="235" t="s">
        <v>1</v>
      </c>
      <c r="F167" s="236" t="s">
        <v>381</v>
      </c>
      <c r="G167" s="233"/>
      <c r="H167" s="237">
        <v>14.555999999999999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85</v>
      </c>
      <c r="AY167" s="243" t="s">
        <v>159</v>
      </c>
    </row>
    <row r="168" s="12" customFormat="1" ht="22.8" customHeight="1">
      <c r="A168" s="12"/>
      <c r="B168" s="203"/>
      <c r="C168" s="204"/>
      <c r="D168" s="205" t="s">
        <v>76</v>
      </c>
      <c r="E168" s="217" t="s">
        <v>87</v>
      </c>
      <c r="F168" s="217" t="s">
        <v>396</v>
      </c>
      <c r="G168" s="204"/>
      <c r="H168" s="204"/>
      <c r="I168" s="207"/>
      <c r="J168" s="218">
        <f>BK168</f>
        <v>0</v>
      </c>
      <c r="K168" s="204"/>
      <c r="L168" s="209"/>
      <c r="M168" s="210"/>
      <c r="N168" s="211"/>
      <c r="O168" s="211"/>
      <c r="P168" s="212">
        <f>SUM(P169:P221)</f>
        <v>0</v>
      </c>
      <c r="Q168" s="211"/>
      <c r="R168" s="212">
        <f>SUM(R169:R221)</f>
        <v>58.265162941951296</v>
      </c>
      <c r="S168" s="211"/>
      <c r="T168" s="213">
        <f>SUM(T169:T221)</f>
        <v>0</v>
      </c>
      <c r="U168" s="12"/>
      <c r="V168" s="12"/>
      <c r="W168" s="12"/>
      <c r="X168" s="12"/>
      <c r="Y168" s="12"/>
      <c r="Z168" s="12"/>
      <c r="AA168" s="12"/>
      <c r="AB168" s="12"/>
      <c r="AC168" s="12"/>
      <c r="AD168" s="12"/>
      <c r="AE168" s="12"/>
      <c r="AR168" s="214" t="s">
        <v>85</v>
      </c>
      <c r="AT168" s="215" t="s">
        <v>76</v>
      </c>
      <c r="AU168" s="215" t="s">
        <v>85</v>
      </c>
      <c r="AY168" s="214" t="s">
        <v>159</v>
      </c>
      <c r="BK168" s="216">
        <f>SUM(BK169:BK221)</f>
        <v>0</v>
      </c>
    </row>
    <row r="169" s="2" customFormat="1" ht="16.5" customHeight="1">
      <c r="A169" s="39"/>
      <c r="B169" s="40"/>
      <c r="C169" s="219" t="s">
        <v>222</v>
      </c>
      <c r="D169" s="219" t="s">
        <v>161</v>
      </c>
      <c r="E169" s="220" t="s">
        <v>397</v>
      </c>
      <c r="F169" s="221" t="s">
        <v>398</v>
      </c>
      <c r="G169" s="222" t="s">
        <v>181</v>
      </c>
      <c r="H169" s="223">
        <v>2.2320000000000002</v>
      </c>
      <c r="I169" s="224"/>
      <c r="J169" s="225">
        <f>ROUND(I169*H169,2)</f>
        <v>0</v>
      </c>
      <c r="K169" s="221" t="s">
        <v>165</v>
      </c>
      <c r="L169" s="45"/>
      <c r="M169" s="226" t="s">
        <v>1</v>
      </c>
      <c r="N169" s="227" t="s">
        <v>42</v>
      </c>
      <c r="O169" s="92"/>
      <c r="P169" s="228">
        <f>O169*H169</f>
        <v>0</v>
      </c>
      <c r="Q169" s="228">
        <v>2.3010222040000001</v>
      </c>
      <c r="R169" s="228">
        <f>Q169*H169</f>
        <v>5.1358815593280012</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399</v>
      </c>
    </row>
    <row r="170" s="13" customFormat="1">
      <c r="A170" s="13"/>
      <c r="B170" s="232"/>
      <c r="C170" s="233"/>
      <c r="D170" s="234" t="s">
        <v>168</v>
      </c>
      <c r="E170" s="235" t="s">
        <v>1</v>
      </c>
      <c r="F170" s="236" t="s">
        <v>400</v>
      </c>
      <c r="G170" s="233"/>
      <c r="H170" s="237">
        <v>0.221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77</v>
      </c>
      <c r="AY170" s="243" t="s">
        <v>159</v>
      </c>
    </row>
    <row r="171" s="13" customFormat="1">
      <c r="A171" s="13"/>
      <c r="B171" s="232"/>
      <c r="C171" s="233"/>
      <c r="D171" s="234" t="s">
        <v>168</v>
      </c>
      <c r="E171" s="235" t="s">
        <v>1</v>
      </c>
      <c r="F171" s="236" t="s">
        <v>401</v>
      </c>
      <c r="G171" s="233"/>
      <c r="H171" s="237">
        <v>0.91800000000000004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77</v>
      </c>
      <c r="AY171" s="243" t="s">
        <v>159</v>
      </c>
    </row>
    <row r="172" s="13" customFormat="1">
      <c r="A172" s="13"/>
      <c r="B172" s="232"/>
      <c r="C172" s="233"/>
      <c r="D172" s="234" t="s">
        <v>168</v>
      </c>
      <c r="E172" s="235" t="s">
        <v>1</v>
      </c>
      <c r="F172" s="236" t="s">
        <v>402</v>
      </c>
      <c r="G172" s="233"/>
      <c r="H172" s="237">
        <v>0.71299999999999997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168</v>
      </c>
      <c r="AU172" s="243" t="s">
        <v>87</v>
      </c>
      <c r="AV172" s="13" t="s">
        <v>87</v>
      </c>
      <c r="AW172" s="13" t="s">
        <v>32</v>
      </c>
      <c r="AX172" s="13" t="s">
        <v>77</v>
      </c>
      <c r="AY172" s="243" t="s">
        <v>159</v>
      </c>
    </row>
    <row r="173" s="13" customFormat="1">
      <c r="A173" s="13"/>
      <c r="B173" s="232"/>
      <c r="C173" s="233"/>
      <c r="D173" s="234" t="s">
        <v>168</v>
      </c>
      <c r="E173" s="235" t="s">
        <v>1</v>
      </c>
      <c r="F173" s="236" t="s">
        <v>403</v>
      </c>
      <c r="G173" s="233"/>
      <c r="H173" s="237">
        <v>0.049000000000000002</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77</v>
      </c>
      <c r="AY173" s="243" t="s">
        <v>159</v>
      </c>
    </row>
    <row r="174" s="13" customFormat="1">
      <c r="A174" s="13"/>
      <c r="B174" s="232"/>
      <c r="C174" s="233"/>
      <c r="D174" s="234" t="s">
        <v>168</v>
      </c>
      <c r="E174" s="235" t="s">
        <v>1</v>
      </c>
      <c r="F174" s="236" t="s">
        <v>404</v>
      </c>
      <c r="G174" s="233"/>
      <c r="H174" s="237">
        <v>0.040000000000000001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87</v>
      </c>
      <c r="AV174" s="13" t="s">
        <v>87</v>
      </c>
      <c r="AW174" s="13" t="s">
        <v>32</v>
      </c>
      <c r="AX174" s="13" t="s">
        <v>77</v>
      </c>
      <c r="AY174" s="243" t="s">
        <v>159</v>
      </c>
    </row>
    <row r="175" s="15" customFormat="1">
      <c r="A175" s="15"/>
      <c r="B175" s="268"/>
      <c r="C175" s="269"/>
      <c r="D175" s="234" t="s">
        <v>168</v>
      </c>
      <c r="E175" s="270" t="s">
        <v>1</v>
      </c>
      <c r="F175" s="271" t="s">
        <v>361</v>
      </c>
      <c r="G175" s="269"/>
      <c r="H175" s="272">
        <v>1.9409999999999998</v>
      </c>
      <c r="I175" s="273"/>
      <c r="J175" s="269"/>
      <c r="K175" s="269"/>
      <c r="L175" s="274"/>
      <c r="M175" s="275"/>
      <c r="N175" s="276"/>
      <c r="O175" s="276"/>
      <c r="P175" s="276"/>
      <c r="Q175" s="276"/>
      <c r="R175" s="276"/>
      <c r="S175" s="276"/>
      <c r="T175" s="277"/>
      <c r="U175" s="15"/>
      <c r="V175" s="15"/>
      <c r="W175" s="15"/>
      <c r="X175" s="15"/>
      <c r="Y175" s="15"/>
      <c r="Z175" s="15"/>
      <c r="AA175" s="15"/>
      <c r="AB175" s="15"/>
      <c r="AC175" s="15"/>
      <c r="AD175" s="15"/>
      <c r="AE175" s="15"/>
      <c r="AT175" s="278" t="s">
        <v>168</v>
      </c>
      <c r="AU175" s="278" t="s">
        <v>87</v>
      </c>
      <c r="AV175" s="15" t="s">
        <v>175</v>
      </c>
      <c r="AW175" s="15" t="s">
        <v>32</v>
      </c>
      <c r="AX175" s="15" t="s">
        <v>77</v>
      </c>
      <c r="AY175" s="278" t="s">
        <v>159</v>
      </c>
    </row>
    <row r="176" s="13" customFormat="1">
      <c r="A176" s="13"/>
      <c r="B176" s="232"/>
      <c r="C176" s="233"/>
      <c r="D176" s="234" t="s">
        <v>168</v>
      </c>
      <c r="E176" s="235" t="s">
        <v>1</v>
      </c>
      <c r="F176" s="236" t="s">
        <v>405</v>
      </c>
      <c r="G176" s="233"/>
      <c r="H176" s="237">
        <v>0.29099999999999998</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168</v>
      </c>
      <c r="AU176" s="243" t="s">
        <v>87</v>
      </c>
      <c r="AV176" s="13" t="s">
        <v>87</v>
      </c>
      <c r="AW176" s="13" t="s">
        <v>32</v>
      </c>
      <c r="AX176" s="13" t="s">
        <v>77</v>
      </c>
      <c r="AY176" s="243" t="s">
        <v>159</v>
      </c>
    </row>
    <row r="177" s="14" customFormat="1">
      <c r="A177" s="14"/>
      <c r="B177" s="244"/>
      <c r="C177" s="245"/>
      <c r="D177" s="234" t="s">
        <v>168</v>
      </c>
      <c r="E177" s="246" t="s">
        <v>1</v>
      </c>
      <c r="F177" s="247" t="s">
        <v>174</v>
      </c>
      <c r="G177" s="245"/>
      <c r="H177" s="248">
        <v>2.2319999999999998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168</v>
      </c>
      <c r="AU177" s="254" t="s">
        <v>87</v>
      </c>
      <c r="AV177" s="14" t="s">
        <v>166</v>
      </c>
      <c r="AW177" s="14" t="s">
        <v>32</v>
      </c>
      <c r="AX177" s="14" t="s">
        <v>85</v>
      </c>
      <c r="AY177" s="254" t="s">
        <v>159</v>
      </c>
    </row>
    <row r="178" s="2" customFormat="1" ht="16.5" customHeight="1">
      <c r="A178" s="39"/>
      <c r="B178" s="40"/>
      <c r="C178" s="219" t="s">
        <v>226</v>
      </c>
      <c r="D178" s="219" t="s">
        <v>161</v>
      </c>
      <c r="E178" s="220" t="s">
        <v>406</v>
      </c>
      <c r="F178" s="221" t="s">
        <v>407</v>
      </c>
      <c r="G178" s="222" t="s">
        <v>181</v>
      </c>
      <c r="H178" s="223">
        <v>9.7050000000000001</v>
      </c>
      <c r="I178" s="224"/>
      <c r="J178" s="225">
        <f>ROUND(I178*H178,2)</f>
        <v>0</v>
      </c>
      <c r="K178" s="221" t="s">
        <v>165</v>
      </c>
      <c r="L178" s="45"/>
      <c r="M178" s="226" t="s">
        <v>1</v>
      </c>
      <c r="N178" s="227" t="s">
        <v>42</v>
      </c>
      <c r="O178" s="92"/>
      <c r="P178" s="228">
        <f>O178*H178</f>
        <v>0</v>
      </c>
      <c r="Q178" s="228">
        <v>2.5018722040000001</v>
      </c>
      <c r="R178" s="228">
        <f>Q178*H178</f>
        <v>24.280669739820002</v>
      </c>
      <c r="S178" s="228">
        <v>0</v>
      </c>
      <c r="T178" s="229">
        <f>S178*H178</f>
        <v>0</v>
      </c>
      <c r="U178" s="39"/>
      <c r="V178" s="39"/>
      <c r="W178" s="39"/>
      <c r="X178" s="39"/>
      <c r="Y178" s="39"/>
      <c r="Z178" s="39"/>
      <c r="AA178" s="39"/>
      <c r="AB178" s="39"/>
      <c r="AC178" s="39"/>
      <c r="AD178" s="39"/>
      <c r="AE178" s="39"/>
      <c r="AR178" s="230" t="s">
        <v>166</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408</v>
      </c>
    </row>
    <row r="179" s="13" customFormat="1">
      <c r="A179" s="13"/>
      <c r="B179" s="232"/>
      <c r="C179" s="233"/>
      <c r="D179" s="234" t="s">
        <v>168</v>
      </c>
      <c r="E179" s="235" t="s">
        <v>1</v>
      </c>
      <c r="F179" s="236" t="s">
        <v>409</v>
      </c>
      <c r="G179" s="233"/>
      <c r="H179" s="237">
        <v>1.1060000000000001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168</v>
      </c>
      <c r="AU179" s="243" t="s">
        <v>87</v>
      </c>
      <c r="AV179" s="13" t="s">
        <v>87</v>
      </c>
      <c r="AW179" s="13" t="s">
        <v>32</v>
      </c>
      <c r="AX179" s="13" t="s">
        <v>77</v>
      </c>
      <c r="AY179" s="243" t="s">
        <v>159</v>
      </c>
    </row>
    <row r="180" s="13" customFormat="1">
      <c r="A180" s="13"/>
      <c r="B180" s="232"/>
      <c r="C180" s="233"/>
      <c r="D180" s="234" t="s">
        <v>168</v>
      </c>
      <c r="E180" s="235" t="s">
        <v>1</v>
      </c>
      <c r="F180" s="236" t="s">
        <v>410</v>
      </c>
      <c r="G180" s="233"/>
      <c r="H180" s="237">
        <v>4.5890000000000004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168</v>
      </c>
      <c r="AU180" s="243" t="s">
        <v>87</v>
      </c>
      <c r="AV180" s="13" t="s">
        <v>87</v>
      </c>
      <c r="AW180" s="13" t="s">
        <v>32</v>
      </c>
      <c r="AX180" s="13" t="s">
        <v>77</v>
      </c>
      <c r="AY180" s="243" t="s">
        <v>159</v>
      </c>
    </row>
    <row r="181" s="13" customFormat="1">
      <c r="A181" s="13"/>
      <c r="B181" s="232"/>
      <c r="C181" s="233"/>
      <c r="D181" s="234" t="s">
        <v>168</v>
      </c>
      <c r="E181" s="235" t="s">
        <v>1</v>
      </c>
      <c r="F181" s="236" t="s">
        <v>411</v>
      </c>
      <c r="G181" s="233"/>
      <c r="H181" s="237">
        <v>3.5630000000000002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32</v>
      </c>
      <c r="AX181" s="13" t="s">
        <v>77</v>
      </c>
      <c r="AY181" s="243" t="s">
        <v>159</v>
      </c>
    </row>
    <row r="182" s="13" customFormat="1">
      <c r="A182" s="13"/>
      <c r="B182" s="232"/>
      <c r="C182" s="233"/>
      <c r="D182" s="234" t="s">
        <v>168</v>
      </c>
      <c r="E182" s="235" t="s">
        <v>1</v>
      </c>
      <c r="F182" s="236" t="s">
        <v>412</v>
      </c>
      <c r="G182" s="233"/>
      <c r="H182" s="237">
        <v>0.245</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168</v>
      </c>
      <c r="AU182" s="243" t="s">
        <v>87</v>
      </c>
      <c r="AV182" s="13" t="s">
        <v>87</v>
      </c>
      <c r="AW182" s="13" t="s">
        <v>32</v>
      </c>
      <c r="AX182" s="13" t="s">
        <v>77</v>
      </c>
      <c r="AY182" s="243" t="s">
        <v>159</v>
      </c>
    </row>
    <row r="183" s="13" customFormat="1">
      <c r="A183" s="13"/>
      <c r="B183" s="232"/>
      <c r="C183" s="233"/>
      <c r="D183" s="234" t="s">
        <v>168</v>
      </c>
      <c r="E183" s="235" t="s">
        <v>1</v>
      </c>
      <c r="F183" s="236" t="s">
        <v>413</v>
      </c>
      <c r="G183" s="233"/>
      <c r="H183" s="237">
        <v>0.20200000000000001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168</v>
      </c>
      <c r="AU183" s="243" t="s">
        <v>87</v>
      </c>
      <c r="AV183" s="13" t="s">
        <v>87</v>
      </c>
      <c r="AW183" s="13" t="s">
        <v>32</v>
      </c>
      <c r="AX183" s="13" t="s">
        <v>77</v>
      </c>
      <c r="AY183" s="243" t="s">
        <v>159</v>
      </c>
    </row>
    <row r="184" s="14" customFormat="1">
      <c r="A184" s="14"/>
      <c r="B184" s="244"/>
      <c r="C184" s="245"/>
      <c r="D184" s="234" t="s">
        <v>168</v>
      </c>
      <c r="E184" s="246" t="s">
        <v>1</v>
      </c>
      <c r="F184" s="247" t="s">
        <v>174</v>
      </c>
      <c r="G184" s="245"/>
      <c r="H184" s="248">
        <v>9.7050000000000001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168</v>
      </c>
      <c r="AU184" s="254" t="s">
        <v>87</v>
      </c>
      <c r="AV184" s="14" t="s">
        <v>166</v>
      </c>
      <c r="AW184" s="14" t="s">
        <v>32</v>
      </c>
      <c r="AX184" s="14" t="s">
        <v>85</v>
      </c>
      <c r="AY184" s="254" t="s">
        <v>159</v>
      </c>
    </row>
    <row r="185" s="2" customFormat="1" ht="16.5" customHeight="1">
      <c r="A185" s="39"/>
      <c r="B185" s="40"/>
      <c r="C185" s="219" t="s">
        <v>230</v>
      </c>
      <c r="D185" s="219" t="s">
        <v>161</v>
      </c>
      <c r="E185" s="220" t="s">
        <v>414</v>
      </c>
      <c r="F185" s="221" t="s">
        <v>415</v>
      </c>
      <c r="G185" s="222" t="s">
        <v>164</v>
      </c>
      <c r="H185" s="223">
        <v>15.210000000000001</v>
      </c>
      <c r="I185" s="224"/>
      <c r="J185" s="225">
        <f>ROUND(I185*H185,2)</f>
        <v>0</v>
      </c>
      <c r="K185" s="221" t="s">
        <v>165</v>
      </c>
      <c r="L185" s="45"/>
      <c r="M185" s="226" t="s">
        <v>1</v>
      </c>
      <c r="N185" s="227" t="s">
        <v>42</v>
      </c>
      <c r="O185" s="92"/>
      <c r="P185" s="228">
        <f>O185*H185</f>
        <v>0</v>
      </c>
      <c r="Q185" s="228">
        <v>0.0024719</v>
      </c>
      <c r="R185" s="228">
        <f>Q185*H185</f>
        <v>0.037597599000000002</v>
      </c>
      <c r="S185" s="228">
        <v>0</v>
      </c>
      <c r="T185" s="229">
        <f>S185*H185</f>
        <v>0</v>
      </c>
      <c r="U185" s="39"/>
      <c r="V185" s="39"/>
      <c r="W185" s="39"/>
      <c r="X185" s="39"/>
      <c r="Y185" s="39"/>
      <c r="Z185" s="39"/>
      <c r="AA185" s="39"/>
      <c r="AB185" s="39"/>
      <c r="AC185" s="39"/>
      <c r="AD185" s="39"/>
      <c r="AE185" s="39"/>
      <c r="AR185" s="230" t="s">
        <v>166</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416</v>
      </c>
    </row>
    <row r="186" s="13" customFormat="1">
      <c r="A186" s="13"/>
      <c r="B186" s="232"/>
      <c r="C186" s="233"/>
      <c r="D186" s="234" t="s">
        <v>168</v>
      </c>
      <c r="E186" s="235" t="s">
        <v>1</v>
      </c>
      <c r="F186" s="236" t="s">
        <v>417</v>
      </c>
      <c r="G186" s="233"/>
      <c r="H186" s="237">
        <v>2.2250000000000001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32</v>
      </c>
      <c r="AX186" s="13" t="s">
        <v>77</v>
      </c>
      <c r="AY186" s="243" t="s">
        <v>159</v>
      </c>
    </row>
    <row r="187" s="13" customFormat="1">
      <c r="A187" s="13"/>
      <c r="B187" s="232"/>
      <c r="C187" s="233"/>
      <c r="D187" s="234" t="s">
        <v>168</v>
      </c>
      <c r="E187" s="235" t="s">
        <v>1</v>
      </c>
      <c r="F187" s="236" t="s">
        <v>418</v>
      </c>
      <c r="G187" s="233"/>
      <c r="H187" s="237">
        <v>5.4199999999999999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77</v>
      </c>
      <c r="AY187" s="243" t="s">
        <v>159</v>
      </c>
    </row>
    <row r="188" s="13" customFormat="1">
      <c r="A188" s="13"/>
      <c r="B188" s="232"/>
      <c r="C188" s="233"/>
      <c r="D188" s="234" t="s">
        <v>168</v>
      </c>
      <c r="E188" s="235" t="s">
        <v>1</v>
      </c>
      <c r="F188" s="236" t="s">
        <v>419</v>
      </c>
      <c r="G188" s="233"/>
      <c r="H188" s="237">
        <v>5.5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168</v>
      </c>
      <c r="AU188" s="243" t="s">
        <v>87</v>
      </c>
      <c r="AV188" s="13" t="s">
        <v>87</v>
      </c>
      <c r="AW188" s="13" t="s">
        <v>32</v>
      </c>
      <c r="AX188" s="13" t="s">
        <v>77</v>
      </c>
      <c r="AY188" s="243" t="s">
        <v>159</v>
      </c>
    </row>
    <row r="189" s="13" customFormat="1">
      <c r="A189" s="13"/>
      <c r="B189" s="232"/>
      <c r="C189" s="233"/>
      <c r="D189" s="234" t="s">
        <v>168</v>
      </c>
      <c r="E189" s="235" t="s">
        <v>1</v>
      </c>
      <c r="F189" s="236" t="s">
        <v>420</v>
      </c>
      <c r="G189" s="233"/>
      <c r="H189" s="237">
        <v>1.165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87</v>
      </c>
      <c r="AV189" s="13" t="s">
        <v>87</v>
      </c>
      <c r="AW189" s="13" t="s">
        <v>32</v>
      </c>
      <c r="AX189" s="13" t="s">
        <v>77</v>
      </c>
      <c r="AY189" s="243" t="s">
        <v>159</v>
      </c>
    </row>
    <row r="190" s="13" customFormat="1">
      <c r="A190" s="13"/>
      <c r="B190" s="232"/>
      <c r="C190" s="233"/>
      <c r="D190" s="234" t="s">
        <v>168</v>
      </c>
      <c r="E190" s="235" t="s">
        <v>1</v>
      </c>
      <c r="F190" s="236" t="s">
        <v>421</v>
      </c>
      <c r="G190" s="233"/>
      <c r="H190" s="237">
        <v>0.90000000000000002</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32</v>
      </c>
      <c r="AX190" s="13" t="s">
        <v>77</v>
      </c>
      <c r="AY190" s="243" t="s">
        <v>159</v>
      </c>
    </row>
    <row r="191" s="14" customFormat="1">
      <c r="A191" s="14"/>
      <c r="B191" s="244"/>
      <c r="C191" s="245"/>
      <c r="D191" s="234" t="s">
        <v>168</v>
      </c>
      <c r="E191" s="246" t="s">
        <v>1</v>
      </c>
      <c r="F191" s="247" t="s">
        <v>174</v>
      </c>
      <c r="G191" s="245"/>
      <c r="H191" s="248">
        <v>15.209999999999999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168</v>
      </c>
      <c r="AU191" s="254" t="s">
        <v>87</v>
      </c>
      <c r="AV191" s="14" t="s">
        <v>166</v>
      </c>
      <c r="AW191" s="14" t="s">
        <v>32</v>
      </c>
      <c r="AX191" s="14" t="s">
        <v>85</v>
      </c>
      <c r="AY191" s="254" t="s">
        <v>159</v>
      </c>
    </row>
    <row r="192" s="2" customFormat="1" ht="16.5" customHeight="1">
      <c r="A192" s="39"/>
      <c r="B192" s="40"/>
      <c r="C192" s="219" t="s">
        <v>235</v>
      </c>
      <c r="D192" s="219" t="s">
        <v>161</v>
      </c>
      <c r="E192" s="220" t="s">
        <v>422</v>
      </c>
      <c r="F192" s="221" t="s">
        <v>423</v>
      </c>
      <c r="G192" s="222" t="s">
        <v>164</v>
      </c>
      <c r="H192" s="223">
        <v>15.210000000000001</v>
      </c>
      <c r="I192" s="224"/>
      <c r="J192" s="225">
        <f>ROUND(I192*H192,2)</f>
        <v>0</v>
      </c>
      <c r="K192" s="221" t="s">
        <v>165</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424</v>
      </c>
    </row>
    <row r="193" s="2" customFormat="1" ht="16.5" customHeight="1">
      <c r="A193" s="39"/>
      <c r="B193" s="40"/>
      <c r="C193" s="219" t="s">
        <v>241</v>
      </c>
      <c r="D193" s="219" t="s">
        <v>161</v>
      </c>
      <c r="E193" s="220" t="s">
        <v>425</v>
      </c>
      <c r="F193" s="221" t="s">
        <v>426</v>
      </c>
      <c r="G193" s="222" t="s">
        <v>201</v>
      </c>
      <c r="H193" s="223">
        <v>1.389</v>
      </c>
      <c r="I193" s="224"/>
      <c r="J193" s="225">
        <f>ROUND(I193*H193,2)</f>
        <v>0</v>
      </c>
      <c r="K193" s="221" t="s">
        <v>165</v>
      </c>
      <c r="L193" s="45"/>
      <c r="M193" s="226" t="s">
        <v>1</v>
      </c>
      <c r="N193" s="227" t="s">
        <v>42</v>
      </c>
      <c r="O193" s="92"/>
      <c r="P193" s="228">
        <f>O193*H193</f>
        <v>0</v>
      </c>
      <c r="Q193" s="228">
        <v>1.0627727797</v>
      </c>
      <c r="R193" s="228">
        <f>Q193*H193</f>
        <v>1.4761913910033</v>
      </c>
      <c r="S193" s="228">
        <v>0</v>
      </c>
      <c r="T193" s="229">
        <f>S193*H193</f>
        <v>0</v>
      </c>
      <c r="U193" s="39"/>
      <c r="V193" s="39"/>
      <c r="W193" s="39"/>
      <c r="X193" s="39"/>
      <c r="Y193" s="39"/>
      <c r="Z193" s="39"/>
      <c r="AA193" s="39"/>
      <c r="AB193" s="39"/>
      <c r="AC193" s="39"/>
      <c r="AD193" s="39"/>
      <c r="AE193" s="39"/>
      <c r="AR193" s="230" t="s">
        <v>166</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427</v>
      </c>
    </row>
    <row r="194" s="13" customFormat="1">
      <c r="A194" s="13"/>
      <c r="B194" s="232"/>
      <c r="C194" s="233"/>
      <c r="D194" s="234" t="s">
        <v>168</v>
      </c>
      <c r="E194" s="235" t="s">
        <v>1</v>
      </c>
      <c r="F194" s="236" t="s">
        <v>428</v>
      </c>
      <c r="G194" s="233"/>
      <c r="H194" s="237">
        <v>0.158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32</v>
      </c>
      <c r="AX194" s="13" t="s">
        <v>77</v>
      </c>
      <c r="AY194" s="243" t="s">
        <v>159</v>
      </c>
    </row>
    <row r="195" s="13" customFormat="1">
      <c r="A195" s="13"/>
      <c r="B195" s="232"/>
      <c r="C195" s="233"/>
      <c r="D195" s="234" t="s">
        <v>168</v>
      </c>
      <c r="E195" s="235" t="s">
        <v>1</v>
      </c>
      <c r="F195" s="236" t="s">
        <v>429</v>
      </c>
      <c r="G195" s="233"/>
      <c r="H195" s="237">
        <v>0.65700000000000003</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77</v>
      </c>
      <c r="AY195" s="243" t="s">
        <v>159</v>
      </c>
    </row>
    <row r="196" s="13" customFormat="1">
      <c r="A196" s="13"/>
      <c r="B196" s="232"/>
      <c r="C196" s="233"/>
      <c r="D196" s="234" t="s">
        <v>168</v>
      </c>
      <c r="E196" s="235" t="s">
        <v>1</v>
      </c>
      <c r="F196" s="236" t="s">
        <v>430</v>
      </c>
      <c r="G196" s="233"/>
      <c r="H196" s="237">
        <v>0.51000000000000001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32</v>
      </c>
      <c r="AX196" s="13" t="s">
        <v>77</v>
      </c>
      <c r="AY196" s="243" t="s">
        <v>159</v>
      </c>
    </row>
    <row r="197" s="13" customFormat="1">
      <c r="A197" s="13"/>
      <c r="B197" s="232"/>
      <c r="C197" s="233"/>
      <c r="D197" s="234" t="s">
        <v>168</v>
      </c>
      <c r="E197" s="235" t="s">
        <v>1</v>
      </c>
      <c r="F197" s="236" t="s">
        <v>431</v>
      </c>
      <c r="G197" s="233"/>
      <c r="H197" s="237">
        <v>0.035000000000000003</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77</v>
      </c>
      <c r="AY197" s="243" t="s">
        <v>159</v>
      </c>
    </row>
    <row r="198" s="13" customFormat="1">
      <c r="A198" s="13"/>
      <c r="B198" s="232"/>
      <c r="C198" s="233"/>
      <c r="D198" s="234" t="s">
        <v>168</v>
      </c>
      <c r="E198" s="235" t="s">
        <v>1</v>
      </c>
      <c r="F198" s="236" t="s">
        <v>432</v>
      </c>
      <c r="G198" s="233"/>
      <c r="H198" s="237">
        <v>0.029000000000000001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168</v>
      </c>
      <c r="AU198" s="243" t="s">
        <v>87</v>
      </c>
      <c r="AV198" s="13" t="s">
        <v>87</v>
      </c>
      <c r="AW198" s="13" t="s">
        <v>32</v>
      </c>
      <c r="AX198" s="13" t="s">
        <v>77</v>
      </c>
      <c r="AY198" s="243" t="s">
        <v>159</v>
      </c>
    </row>
    <row r="199" s="14" customFormat="1">
      <c r="A199" s="14"/>
      <c r="B199" s="244"/>
      <c r="C199" s="245"/>
      <c r="D199" s="234" t="s">
        <v>168</v>
      </c>
      <c r="E199" s="246" t="s">
        <v>1</v>
      </c>
      <c r="F199" s="247" t="s">
        <v>174</v>
      </c>
      <c r="G199" s="245"/>
      <c r="H199" s="248">
        <v>1.389</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168</v>
      </c>
      <c r="AU199" s="254" t="s">
        <v>87</v>
      </c>
      <c r="AV199" s="14" t="s">
        <v>166</v>
      </c>
      <c r="AW199" s="14" t="s">
        <v>32</v>
      </c>
      <c r="AX199" s="14" t="s">
        <v>85</v>
      </c>
      <c r="AY199" s="254" t="s">
        <v>159</v>
      </c>
    </row>
    <row r="200" s="2" customFormat="1" ht="24.15" customHeight="1">
      <c r="A200" s="39"/>
      <c r="B200" s="40"/>
      <c r="C200" s="219" t="s">
        <v>246</v>
      </c>
      <c r="D200" s="219" t="s">
        <v>161</v>
      </c>
      <c r="E200" s="220" t="s">
        <v>433</v>
      </c>
      <c r="F200" s="221" t="s">
        <v>434</v>
      </c>
      <c r="G200" s="222" t="s">
        <v>164</v>
      </c>
      <c r="H200" s="223">
        <v>39.039999999999999</v>
      </c>
      <c r="I200" s="224"/>
      <c r="J200" s="225">
        <f>ROUND(I200*H200,2)</f>
        <v>0</v>
      </c>
      <c r="K200" s="221" t="s">
        <v>165</v>
      </c>
      <c r="L200" s="45"/>
      <c r="M200" s="226" t="s">
        <v>1</v>
      </c>
      <c r="N200" s="227" t="s">
        <v>42</v>
      </c>
      <c r="O200" s="92"/>
      <c r="P200" s="228">
        <f>O200*H200</f>
        <v>0</v>
      </c>
      <c r="Q200" s="228">
        <v>0.37678477999999999</v>
      </c>
      <c r="R200" s="228">
        <f>Q200*H200</f>
        <v>14.709677811199999</v>
      </c>
      <c r="S200" s="228">
        <v>0</v>
      </c>
      <c r="T200" s="229">
        <f>S200*H200</f>
        <v>0</v>
      </c>
      <c r="U200" s="39"/>
      <c r="V200" s="39"/>
      <c r="W200" s="39"/>
      <c r="X200" s="39"/>
      <c r="Y200" s="39"/>
      <c r="Z200" s="39"/>
      <c r="AA200" s="39"/>
      <c r="AB200" s="39"/>
      <c r="AC200" s="39"/>
      <c r="AD200" s="39"/>
      <c r="AE200" s="39"/>
      <c r="AR200" s="230" t="s">
        <v>166</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435</v>
      </c>
    </row>
    <row r="201" s="13" customFormat="1">
      <c r="A201" s="13"/>
      <c r="B201" s="232"/>
      <c r="C201" s="233"/>
      <c r="D201" s="234" t="s">
        <v>168</v>
      </c>
      <c r="E201" s="235" t="s">
        <v>1</v>
      </c>
      <c r="F201" s="236" t="s">
        <v>436</v>
      </c>
      <c r="G201" s="233"/>
      <c r="H201" s="237">
        <v>2.488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168</v>
      </c>
      <c r="AU201" s="243" t="s">
        <v>87</v>
      </c>
      <c r="AV201" s="13" t="s">
        <v>87</v>
      </c>
      <c r="AW201" s="13" t="s">
        <v>32</v>
      </c>
      <c r="AX201" s="13" t="s">
        <v>77</v>
      </c>
      <c r="AY201" s="243" t="s">
        <v>159</v>
      </c>
    </row>
    <row r="202" s="13" customFormat="1">
      <c r="A202" s="13"/>
      <c r="B202" s="232"/>
      <c r="C202" s="233"/>
      <c r="D202" s="234" t="s">
        <v>168</v>
      </c>
      <c r="E202" s="235" t="s">
        <v>1</v>
      </c>
      <c r="F202" s="236" t="s">
        <v>437</v>
      </c>
      <c r="G202" s="233"/>
      <c r="H202" s="237">
        <v>16.824999999999999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77</v>
      </c>
      <c r="AY202" s="243" t="s">
        <v>159</v>
      </c>
    </row>
    <row r="203" s="13" customFormat="1">
      <c r="A203" s="13"/>
      <c r="B203" s="232"/>
      <c r="C203" s="233"/>
      <c r="D203" s="234" t="s">
        <v>168</v>
      </c>
      <c r="E203" s="235" t="s">
        <v>1</v>
      </c>
      <c r="F203" s="236" t="s">
        <v>438</v>
      </c>
      <c r="G203" s="233"/>
      <c r="H203" s="237">
        <v>4.7450000000000001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32</v>
      </c>
      <c r="AX203" s="13" t="s">
        <v>77</v>
      </c>
      <c r="AY203" s="243" t="s">
        <v>159</v>
      </c>
    </row>
    <row r="204" s="13" customFormat="1">
      <c r="A204" s="13"/>
      <c r="B204" s="232"/>
      <c r="C204" s="233"/>
      <c r="D204" s="234" t="s">
        <v>168</v>
      </c>
      <c r="E204" s="235" t="s">
        <v>1</v>
      </c>
      <c r="F204" s="236" t="s">
        <v>439</v>
      </c>
      <c r="G204" s="233"/>
      <c r="H204" s="237">
        <v>7.444</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168</v>
      </c>
      <c r="AU204" s="243" t="s">
        <v>87</v>
      </c>
      <c r="AV204" s="13" t="s">
        <v>87</v>
      </c>
      <c r="AW204" s="13" t="s">
        <v>32</v>
      </c>
      <c r="AX204" s="13" t="s">
        <v>77</v>
      </c>
      <c r="AY204" s="243" t="s">
        <v>159</v>
      </c>
    </row>
    <row r="205" s="13" customFormat="1">
      <c r="A205" s="13"/>
      <c r="B205" s="232"/>
      <c r="C205" s="233"/>
      <c r="D205" s="234" t="s">
        <v>168</v>
      </c>
      <c r="E205" s="235" t="s">
        <v>1</v>
      </c>
      <c r="F205" s="236" t="s">
        <v>440</v>
      </c>
      <c r="G205" s="233"/>
      <c r="H205" s="237">
        <v>2.988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87</v>
      </c>
      <c r="AV205" s="13" t="s">
        <v>87</v>
      </c>
      <c r="AW205" s="13" t="s">
        <v>32</v>
      </c>
      <c r="AX205" s="13" t="s">
        <v>77</v>
      </c>
      <c r="AY205" s="243" t="s">
        <v>159</v>
      </c>
    </row>
    <row r="206" s="13" customFormat="1">
      <c r="A206" s="13"/>
      <c r="B206" s="232"/>
      <c r="C206" s="233"/>
      <c r="D206" s="234" t="s">
        <v>168</v>
      </c>
      <c r="E206" s="235" t="s">
        <v>1</v>
      </c>
      <c r="F206" s="236" t="s">
        <v>441</v>
      </c>
      <c r="G206" s="233"/>
      <c r="H206" s="237">
        <v>4.5499999999999998</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168</v>
      </c>
      <c r="AU206" s="243" t="s">
        <v>87</v>
      </c>
      <c r="AV206" s="13" t="s">
        <v>87</v>
      </c>
      <c r="AW206" s="13" t="s">
        <v>32</v>
      </c>
      <c r="AX206" s="13" t="s">
        <v>77</v>
      </c>
      <c r="AY206" s="243" t="s">
        <v>159</v>
      </c>
    </row>
    <row r="207" s="14" customFormat="1">
      <c r="A207" s="14"/>
      <c r="B207" s="244"/>
      <c r="C207" s="245"/>
      <c r="D207" s="234" t="s">
        <v>168</v>
      </c>
      <c r="E207" s="246" t="s">
        <v>1</v>
      </c>
      <c r="F207" s="247" t="s">
        <v>174</v>
      </c>
      <c r="G207" s="245"/>
      <c r="H207" s="248">
        <v>39.039999999999999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168</v>
      </c>
      <c r="AU207" s="254" t="s">
        <v>87</v>
      </c>
      <c r="AV207" s="14" t="s">
        <v>166</v>
      </c>
      <c r="AW207" s="14" t="s">
        <v>32</v>
      </c>
      <c r="AX207" s="14" t="s">
        <v>85</v>
      </c>
      <c r="AY207" s="254" t="s">
        <v>159</v>
      </c>
    </row>
    <row r="208" s="2" customFormat="1" ht="33" customHeight="1">
      <c r="A208" s="39"/>
      <c r="B208" s="40"/>
      <c r="C208" s="219" t="s">
        <v>250</v>
      </c>
      <c r="D208" s="219" t="s">
        <v>161</v>
      </c>
      <c r="E208" s="220" t="s">
        <v>442</v>
      </c>
      <c r="F208" s="221" t="s">
        <v>443</v>
      </c>
      <c r="G208" s="222" t="s">
        <v>164</v>
      </c>
      <c r="H208" s="223">
        <v>1.046</v>
      </c>
      <c r="I208" s="224"/>
      <c r="J208" s="225">
        <f>ROUND(I208*H208,2)</f>
        <v>0</v>
      </c>
      <c r="K208" s="221" t="s">
        <v>165</v>
      </c>
      <c r="L208" s="45"/>
      <c r="M208" s="226" t="s">
        <v>1</v>
      </c>
      <c r="N208" s="227" t="s">
        <v>42</v>
      </c>
      <c r="O208" s="92"/>
      <c r="P208" s="228">
        <f>O208*H208</f>
        <v>0</v>
      </c>
      <c r="Q208" s="228">
        <v>0.54960140000000002</v>
      </c>
      <c r="R208" s="228">
        <f>Q208*H208</f>
        <v>0.57488306440000003</v>
      </c>
      <c r="S208" s="228">
        <v>0</v>
      </c>
      <c r="T208" s="229">
        <f>S208*H208</f>
        <v>0</v>
      </c>
      <c r="U208" s="39"/>
      <c r="V208" s="39"/>
      <c r="W208" s="39"/>
      <c r="X208" s="39"/>
      <c r="Y208" s="39"/>
      <c r="Z208" s="39"/>
      <c r="AA208" s="39"/>
      <c r="AB208" s="39"/>
      <c r="AC208" s="39"/>
      <c r="AD208" s="39"/>
      <c r="AE208" s="39"/>
      <c r="AR208" s="230" t="s">
        <v>166</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444</v>
      </c>
    </row>
    <row r="209" s="13" customFormat="1">
      <c r="A209" s="13"/>
      <c r="B209" s="232"/>
      <c r="C209" s="233"/>
      <c r="D209" s="234" t="s">
        <v>168</v>
      </c>
      <c r="E209" s="235" t="s">
        <v>1</v>
      </c>
      <c r="F209" s="236" t="s">
        <v>445</v>
      </c>
      <c r="G209" s="233"/>
      <c r="H209" s="237">
        <v>1.046</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168</v>
      </c>
      <c r="AU209" s="243" t="s">
        <v>87</v>
      </c>
      <c r="AV209" s="13" t="s">
        <v>87</v>
      </c>
      <c r="AW209" s="13" t="s">
        <v>32</v>
      </c>
      <c r="AX209" s="13" t="s">
        <v>85</v>
      </c>
      <c r="AY209" s="243" t="s">
        <v>159</v>
      </c>
    </row>
    <row r="210" s="2" customFormat="1" ht="33" customHeight="1">
      <c r="A210" s="39"/>
      <c r="B210" s="40"/>
      <c r="C210" s="219" t="s">
        <v>254</v>
      </c>
      <c r="D210" s="219" t="s">
        <v>161</v>
      </c>
      <c r="E210" s="220" t="s">
        <v>446</v>
      </c>
      <c r="F210" s="221" t="s">
        <v>447</v>
      </c>
      <c r="G210" s="222" t="s">
        <v>164</v>
      </c>
      <c r="H210" s="223">
        <v>14.888</v>
      </c>
      <c r="I210" s="224"/>
      <c r="J210" s="225">
        <f>ROUND(I210*H210,2)</f>
        <v>0</v>
      </c>
      <c r="K210" s="221" t="s">
        <v>165</v>
      </c>
      <c r="L210" s="45"/>
      <c r="M210" s="226" t="s">
        <v>1</v>
      </c>
      <c r="N210" s="227" t="s">
        <v>42</v>
      </c>
      <c r="O210" s="92"/>
      <c r="P210" s="228">
        <f>O210*H210</f>
        <v>0</v>
      </c>
      <c r="Q210" s="228">
        <v>0.73403773999999999</v>
      </c>
      <c r="R210" s="228">
        <f>Q210*H210</f>
        <v>10.928353873119999</v>
      </c>
      <c r="S210" s="228">
        <v>0</v>
      </c>
      <c r="T210" s="229">
        <f>S210*H210</f>
        <v>0</v>
      </c>
      <c r="U210" s="39"/>
      <c r="V210" s="39"/>
      <c r="W210" s="39"/>
      <c r="X210" s="39"/>
      <c r="Y210" s="39"/>
      <c r="Z210" s="39"/>
      <c r="AA210" s="39"/>
      <c r="AB210" s="39"/>
      <c r="AC210" s="39"/>
      <c r="AD210" s="39"/>
      <c r="AE210" s="39"/>
      <c r="AR210" s="230" t="s">
        <v>166</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448</v>
      </c>
    </row>
    <row r="211" s="13" customFormat="1">
      <c r="A211" s="13"/>
      <c r="B211" s="232"/>
      <c r="C211" s="233"/>
      <c r="D211" s="234" t="s">
        <v>168</v>
      </c>
      <c r="E211" s="235" t="s">
        <v>1</v>
      </c>
      <c r="F211" s="236" t="s">
        <v>449</v>
      </c>
      <c r="G211" s="233"/>
      <c r="H211" s="237">
        <v>7.2000000000000002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168</v>
      </c>
      <c r="AU211" s="243" t="s">
        <v>87</v>
      </c>
      <c r="AV211" s="13" t="s">
        <v>87</v>
      </c>
      <c r="AW211" s="13" t="s">
        <v>32</v>
      </c>
      <c r="AX211" s="13" t="s">
        <v>77</v>
      </c>
      <c r="AY211" s="243" t="s">
        <v>159</v>
      </c>
    </row>
    <row r="212" s="13" customFormat="1">
      <c r="A212" s="13"/>
      <c r="B212" s="232"/>
      <c r="C212" s="233"/>
      <c r="D212" s="234" t="s">
        <v>168</v>
      </c>
      <c r="E212" s="235" t="s">
        <v>1</v>
      </c>
      <c r="F212" s="236" t="s">
        <v>450</v>
      </c>
      <c r="G212" s="233"/>
      <c r="H212" s="237">
        <v>1.575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168</v>
      </c>
      <c r="AU212" s="243" t="s">
        <v>87</v>
      </c>
      <c r="AV212" s="13" t="s">
        <v>87</v>
      </c>
      <c r="AW212" s="13" t="s">
        <v>32</v>
      </c>
      <c r="AX212" s="13" t="s">
        <v>77</v>
      </c>
      <c r="AY212" s="243" t="s">
        <v>159</v>
      </c>
    </row>
    <row r="213" s="13" customFormat="1">
      <c r="A213" s="13"/>
      <c r="B213" s="232"/>
      <c r="C213" s="233"/>
      <c r="D213" s="234" t="s">
        <v>168</v>
      </c>
      <c r="E213" s="235" t="s">
        <v>1</v>
      </c>
      <c r="F213" s="236" t="s">
        <v>451</v>
      </c>
      <c r="G213" s="233"/>
      <c r="H213" s="237">
        <v>2.25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168</v>
      </c>
      <c r="AU213" s="243" t="s">
        <v>87</v>
      </c>
      <c r="AV213" s="13" t="s">
        <v>87</v>
      </c>
      <c r="AW213" s="13" t="s">
        <v>32</v>
      </c>
      <c r="AX213" s="13" t="s">
        <v>77</v>
      </c>
      <c r="AY213" s="243" t="s">
        <v>159</v>
      </c>
    </row>
    <row r="214" s="13" customFormat="1">
      <c r="A214" s="13"/>
      <c r="B214" s="232"/>
      <c r="C214" s="233"/>
      <c r="D214" s="234" t="s">
        <v>168</v>
      </c>
      <c r="E214" s="235" t="s">
        <v>1</v>
      </c>
      <c r="F214" s="236" t="s">
        <v>452</v>
      </c>
      <c r="G214" s="233"/>
      <c r="H214" s="237">
        <v>2.3999999999999999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168</v>
      </c>
      <c r="AU214" s="243" t="s">
        <v>87</v>
      </c>
      <c r="AV214" s="13" t="s">
        <v>87</v>
      </c>
      <c r="AW214" s="13" t="s">
        <v>32</v>
      </c>
      <c r="AX214" s="13" t="s">
        <v>77</v>
      </c>
      <c r="AY214" s="243" t="s">
        <v>159</v>
      </c>
    </row>
    <row r="215" s="13" customFormat="1">
      <c r="A215" s="13"/>
      <c r="B215" s="232"/>
      <c r="C215" s="233"/>
      <c r="D215" s="234" t="s">
        <v>168</v>
      </c>
      <c r="E215" s="235" t="s">
        <v>1</v>
      </c>
      <c r="F215" s="236" t="s">
        <v>453</v>
      </c>
      <c r="G215" s="233"/>
      <c r="H215" s="237">
        <v>1.4630000000000001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168</v>
      </c>
      <c r="AU215" s="243" t="s">
        <v>87</v>
      </c>
      <c r="AV215" s="13" t="s">
        <v>87</v>
      </c>
      <c r="AW215" s="13" t="s">
        <v>32</v>
      </c>
      <c r="AX215" s="13" t="s">
        <v>77</v>
      </c>
      <c r="AY215" s="243" t="s">
        <v>159</v>
      </c>
    </row>
    <row r="216" s="14" customFormat="1">
      <c r="A216" s="14"/>
      <c r="B216" s="244"/>
      <c r="C216" s="245"/>
      <c r="D216" s="234" t="s">
        <v>168</v>
      </c>
      <c r="E216" s="246" t="s">
        <v>1</v>
      </c>
      <c r="F216" s="247" t="s">
        <v>174</v>
      </c>
      <c r="G216" s="245"/>
      <c r="H216" s="248">
        <v>14.888000000000002</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168</v>
      </c>
      <c r="AU216" s="254" t="s">
        <v>87</v>
      </c>
      <c r="AV216" s="14" t="s">
        <v>166</v>
      </c>
      <c r="AW216" s="14" t="s">
        <v>32</v>
      </c>
      <c r="AX216" s="14" t="s">
        <v>85</v>
      </c>
      <c r="AY216" s="254" t="s">
        <v>159</v>
      </c>
    </row>
    <row r="217" s="2" customFormat="1" ht="24.15" customHeight="1">
      <c r="A217" s="39"/>
      <c r="B217" s="40"/>
      <c r="C217" s="219" t="s">
        <v>7</v>
      </c>
      <c r="D217" s="219" t="s">
        <v>161</v>
      </c>
      <c r="E217" s="220" t="s">
        <v>454</v>
      </c>
      <c r="F217" s="221" t="s">
        <v>455</v>
      </c>
      <c r="G217" s="222" t="s">
        <v>201</v>
      </c>
      <c r="H217" s="223">
        <v>1.0589999999999999</v>
      </c>
      <c r="I217" s="224"/>
      <c r="J217" s="225">
        <f>ROUND(I217*H217,2)</f>
        <v>0</v>
      </c>
      <c r="K217" s="221" t="s">
        <v>165</v>
      </c>
      <c r="L217" s="45"/>
      <c r="M217" s="226" t="s">
        <v>1</v>
      </c>
      <c r="N217" s="227" t="s">
        <v>42</v>
      </c>
      <c r="O217" s="92"/>
      <c r="P217" s="228">
        <f>O217*H217</f>
        <v>0</v>
      </c>
      <c r="Q217" s="228">
        <v>1.05940312</v>
      </c>
      <c r="R217" s="228">
        <f>Q217*H217</f>
        <v>1.12190790408</v>
      </c>
      <c r="S217" s="228">
        <v>0</v>
      </c>
      <c r="T217" s="229">
        <f>S217*H217</f>
        <v>0</v>
      </c>
      <c r="U217" s="39"/>
      <c r="V217" s="39"/>
      <c r="W217" s="39"/>
      <c r="X217" s="39"/>
      <c r="Y217" s="39"/>
      <c r="Z217" s="39"/>
      <c r="AA217" s="39"/>
      <c r="AB217" s="39"/>
      <c r="AC217" s="39"/>
      <c r="AD217" s="39"/>
      <c r="AE217" s="39"/>
      <c r="AR217" s="230" t="s">
        <v>166</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456</v>
      </c>
    </row>
    <row r="218" s="13" customFormat="1">
      <c r="A218" s="13"/>
      <c r="B218" s="232"/>
      <c r="C218" s="233"/>
      <c r="D218" s="234" t="s">
        <v>168</v>
      </c>
      <c r="E218" s="235" t="s">
        <v>1</v>
      </c>
      <c r="F218" s="236" t="s">
        <v>457</v>
      </c>
      <c r="G218" s="233"/>
      <c r="H218" s="237">
        <v>0.58599999999999997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168</v>
      </c>
      <c r="AU218" s="243" t="s">
        <v>87</v>
      </c>
      <c r="AV218" s="13" t="s">
        <v>87</v>
      </c>
      <c r="AW218" s="13" t="s">
        <v>32</v>
      </c>
      <c r="AX218" s="13" t="s">
        <v>77</v>
      </c>
      <c r="AY218" s="243" t="s">
        <v>159</v>
      </c>
    </row>
    <row r="219" s="13" customFormat="1">
      <c r="A219" s="13"/>
      <c r="B219" s="232"/>
      <c r="C219" s="233"/>
      <c r="D219" s="234" t="s">
        <v>168</v>
      </c>
      <c r="E219" s="235" t="s">
        <v>1</v>
      </c>
      <c r="F219" s="236" t="s">
        <v>458</v>
      </c>
      <c r="G219" s="233"/>
      <c r="H219" s="237">
        <v>0.025999999999999999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168</v>
      </c>
      <c r="AU219" s="243" t="s">
        <v>87</v>
      </c>
      <c r="AV219" s="13" t="s">
        <v>87</v>
      </c>
      <c r="AW219" s="13" t="s">
        <v>32</v>
      </c>
      <c r="AX219" s="13" t="s">
        <v>77</v>
      </c>
      <c r="AY219" s="243" t="s">
        <v>159</v>
      </c>
    </row>
    <row r="220" s="13" customFormat="1">
      <c r="A220" s="13"/>
      <c r="B220" s="232"/>
      <c r="C220" s="233"/>
      <c r="D220" s="234" t="s">
        <v>168</v>
      </c>
      <c r="E220" s="235" t="s">
        <v>1</v>
      </c>
      <c r="F220" s="236" t="s">
        <v>459</v>
      </c>
      <c r="G220" s="233"/>
      <c r="H220" s="237">
        <v>0.44700000000000001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168</v>
      </c>
      <c r="AU220" s="243" t="s">
        <v>87</v>
      </c>
      <c r="AV220" s="13" t="s">
        <v>87</v>
      </c>
      <c r="AW220" s="13" t="s">
        <v>32</v>
      </c>
      <c r="AX220" s="13" t="s">
        <v>77</v>
      </c>
      <c r="AY220" s="243" t="s">
        <v>159</v>
      </c>
    </row>
    <row r="221" s="14" customFormat="1">
      <c r="A221" s="14"/>
      <c r="B221" s="244"/>
      <c r="C221" s="245"/>
      <c r="D221" s="234" t="s">
        <v>168</v>
      </c>
      <c r="E221" s="246" t="s">
        <v>1</v>
      </c>
      <c r="F221" s="247" t="s">
        <v>174</v>
      </c>
      <c r="G221" s="245"/>
      <c r="H221" s="248">
        <v>1.0589999999999999</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168</v>
      </c>
      <c r="AU221" s="254" t="s">
        <v>87</v>
      </c>
      <c r="AV221" s="14" t="s">
        <v>166</v>
      </c>
      <c r="AW221" s="14" t="s">
        <v>32</v>
      </c>
      <c r="AX221" s="14" t="s">
        <v>85</v>
      </c>
      <c r="AY221" s="254" t="s">
        <v>159</v>
      </c>
    </row>
    <row r="222" s="12" customFormat="1" ht="22.8" customHeight="1">
      <c r="A222" s="12"/>
      <c r="B222" s="203"/>
      <c r="C222" s="204"/>
      <c r="D222" s="205" t="s">
        <v>76</v>
      </c>
      <c r="E222" s="217" t="s">
        <v>166</v>
      </c>
      <c r="F222" s="217" t="s">
        <v>460</v>
      </c>
      <c r="G222" s="204"/>
      <c r="H222" s="204"/>
      <c r="I222" s="207"/>
      <c r="J222" s="218">
        <f>BK222</f>
        <v>0</v>
      </c>
      <c r="K222" s="204"/>
      <c r="L222" s="209"/>
      <c r="M222" s="210"/>
      <c r="N222" s="211"/>
      <c r="O222" s="211"/>
      <c r="P222" s="212">
        <f>SUM(P223:P231)</f>
        <v>0</v>
      </c>
      <c r="Q222" s="211"/>
      <c r="R222" s="212">
        <f>SUM(R223:R231)</f>
        <v>12.517516760400001</v>
      </c>
      <c r="S222" s="211"/>
      <c r="T222" s="213">
        <f>SUM(T223:T231)</f>
        <v>0</v>
      </c>
      <c r="U222" s="12"/>
      <c r="V222" s="12"/>
      <c r="W222" s="12"/>
      <c r="X222" s="12"/>
      <c r="Y222" s="12"/>
      <c r="Z222" s="12"/>
      <c r="AA222" s="12"/>
      <c r="AB222" s="12"/>
      <c r="AC222" s="12"/>
      <c r="AD222" s="12"/>
      <c r="AE222" s="12"/>
      <c r="AR222" s="214" t="s">
        <v>85</v>
      </c>
      <c r="AT222" s="215" t="s">
        <v>76</v>
      </c>
      <c r="AU222" s="215" t="s">
        <v>85</v>
      </c>
      <c r="AY222" s="214" t="s">
        <v>159</v>
      </c>
      <c r="BK222" s="216">
        <f>SUM(BK223:BK231)</f>
        <v>0</v>
      </c>
    </row>
    <row r="223" s="2" customFormat="1" ht="33" customHeight="1">
      <c r="A223" s="39"/>
      <c r="B223" s="40"/>
      <c r="C223" s="219" t="s">
        <v>265</v>
      </c>
      <c r="D223" s="219" t="s">
        <v>161</v>
      </c>
      <c r="E223" s="220" t="s">
        <v>461</v>
      </c>
      <c r="F223" s="221" t="s">
        <v>462</v>
      </c>
      <c r="G223" s="222" t="s">
        <v>268</v>
      </c>
      <c r="H223" s="223">
        <v>84.930000000000007</v>
      </c>
      <c r="I223" s="224"/>
      <c r="J223" s="225">
        <f>ROUND(I223*H223,2)</f>
        <v>0</v>
      </c>
      <c r="K223" s="221" t="s">
        <v>165</v>
      </c>
      <c r="L223" s="45"/>
      <c r="M223" s="226" t="s">
        <v>1</v>
      </c>
      <c r="N223" s="227" t="s">
        <v>42</v>
      </c>
      <c r="O223" s="92"/>
      <c r="P223" s="228">
        <f>O223*H223</f>
        <v>0</v>
      </c>
      <c r="Q223" s="228">
        <v>0.035386279999999999</v>
      </c>
      <c r="R223" s="228">
        <f>Q223*H223</f>
        <v>3.0053567604000002</v>
      </c>
      <c r="S223" s="228">
        <v>0</v>
      </c>
      <c r="T223" s="229">
        <f>S223*H223</f>
        <v>0</v>
      </c>
      <c r="U223" s="39"/>
      <c r="V223" s="39"/>
      <c r="W223" s="39"/>
      <c r="X223" s="39"/>
      <c r="Y223" s="39"/>
      <c r="Z223" s="39"/>
      <c r="AA223" s="39"/>
      <c r="AB223" s="39"/>
      <c r="AC223" s="39"/>
      <c r="AD223" s="39"/>
      <c r="AE223" s="39"/>
      <c r="AR223" s="230" t="s">
        <v>166</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463</v>
      </c>
    </row>
    <row r="224" s="13" customFormat="1">
      <c r="A224" s="13"/>
      <c r="B224" s="232"/>
      <c r="C224" s="233"/>
      <c r="D224" s="234" t="s">
        <v>168</v>
      </c>
      <c r="E224" s="235" t="s">
        <v>1</v>
      </c>
      <c r="F224" s="236" t="s">
        <v>464</v>
      </c>
      <c r="G224" s="233"/>
      <c r="H224" s="237">
        <v>1.5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168</v>
      </c>
      <c r="AU224" s="243" t="s">
        <v>87</v>
      </c>
      <c r="AV224" s="13" t="s">
        <v>87</v>
      </c>
      <c r="AW224" s="13" t="s">
        <v>32</v>
      </c>
      <c r="AX224" s="13" t="s">
        <v>77</v>
      </c>
      <c r="AY224" s="243" t="s">
        <v>159</v>
      </c>
    </row>
    <row r="225" s="13" customFormat="1">
      <c r="A225" s="13"/>
      <c r="B225" s="232"/>
      <c r="C225" s="233"/>
      <c r="D225" s="234" t="s">
        <v>168</v>
      </c>
      <c r="E225" s="235" t="s">
        <v>1</v>
      </c>
      <c r="F225" s="236" t="s">
        <v>465</v>
      </c>
      <c r="G225" s="233"/>
      <c r="H225" s="237">
        <v>9.9399999999999995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168</v>
      </c>
      <c r="AU225" s="243" t="s">
        <v>87</v>
      </c>
      <c r="AV225" s="13" t="s">
        <v>87</v>
      </c>
      <c r="AW225" s="13" t="s">
        <v>32</v>
      </c>
      <c r="AX225" s="13" t="s">
        <v>77</v>
      </c>
      <c r="AY225" s="243" t="s">
        <v>159</v>
      </c>
    </row>
    <row r="226" s="13" customFormat="1">
      <c r="A226" s="13"/>
      <c r="B226" s="232"/>
      <c r="C226" s="233"/>
      <c r="D226" s="234" t="s">
        <v>168</v>
      </c>
      <c r="E226" s="235" t="s">
        <v>1</v>
      </c>
      <c r="F226" s="236" t="s">
        <v>466</v>
      </c>
      <c r="G226" s="233"/>
      <c r="H226" s="237">
        <v>21.449999999999999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168</v>
      </c>
      <c r="AU226" s="243" t="s">
        <v>87</v>
      </c>
      <c r="AV226" s="13" t="s">
        <v>87</v>
      </c>
      <c r="AW226" s="13" t="s">
        <v>32</v>
      </c>
      <c r="AX226" s="13" t="s">
        <v>77</v>
      </c>
      <c r="AY226" s="243" t="s">
        <v>159</v>
      </c>
    </row>
    <row r="227" s="13" customFormat="1">
      <c r="A227" s="13"/>
      <c r="B227" s="232"/>
      <c r="C227" s="233"/>
      <c r="D227" s="234" t="s">
        <v>168</v>
      </c>
      <c r="E227" s="235" t="s">
        <v>1</v>
      </c>
      <c r="F227" s="236" t="s">
        <v>467</v>
      </c>
      <c r="G227" s="233"/>
      <c r="H227" s="237">
        <v>20.800000000000001</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168</v>
      </c>
      <c r="AU227" s="243" t="s">
        <v>87</v>
      </c>
      <c r="AV227" s="13" t="s">
        <v>87</v>
      </c>
      <c r="AW227" s="13" t="s">
        <v>32</v>
      </c>
      <c r="AX227" s="13" t="s">
        <v>77</v>
      </c>
      <c r="AY227" s="243" t="s">
        <v>159</v>
      </c>
    </row>
    <row r="228" s="13" customFormat="1">
      <c r="A228" s="13"/>
      <c r="B228" s="232"/>
      <c r="C228" s="233"/>
      <c r="D228" s="234" t="s">
        <v>168</v>
      </c>
      <c r="E228" s="235" t="s">
        <v>1</v>
      </c>
      <c r="F228" s="236" t="s">
        <v>468</v>
      </c>
      <c r="G228" s="233"/>
      <c r="H228" s="237">
        <v>18.050000000000001</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168</v>
      </c>
      <c r="AU228" s="243" t="s">
        <v>87</v>
      </c>
      <c r="AV228" s="13" t="s">
        <v>87</v>
      </c>
      <c r="AW228" s="13" t="s">
        <v>32</v>
      </c>
      <c r="AX228" s="13" t="s">
        <v>77</v>
      </c>
      <c r="AY228" s="243" t="s">
        <v>159</v>
      </c>
    </row>
    <row r="229" s="13" customFormat="1">
      <c r="A229" s="13"/>
      <c r="B229" s="232"/>
      <c r="C229" s="233"/>
      <c r="D229" s="234" t="s">
        <v>168</v>
      </c>
      <c r="E229" s="235" t="s">
        <v>1</v>
      </c>
      <c r="F229" s="236" t="s">
        <v>469</v>
      </c>
      <c r="G229" s="233"/>
      <c r="H229" s="237">
        <v>13.19</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168</v>
      </c>
      <c r="AU229" s="243" t="s">
        <v>87</v>
      </c>
      <c r="AV229" s="13" t="s">
        <v>87</v>
      </c>
      <c r="AW229" s="13" t="s">
        <v>32</v>
      </c>
      <c r="AX229" s="13" t="s">
        <v>77</v>
      </c>
      <c r="AY229" s="243" t="s">
        <v>159</v>
      </c>
    </row>
    <row r="230" s="14" customFormat="1">
      <c r="A230" s="14"/>
      <c r="B230" s="244"/>
      <c r="C230" s="245"/>
      <c r="D230" s="234" t="s">
        <v>168</v>
      </c>
      <c r="E230" s="246" t="s">
        <v>1</v>
      </c>
      <c r="F230" s="247" t="s">
        <v>174</v>
      </c>
      <c r="G230" s="245"/>
      <c r="H230" s="248">
        <v>84.929999999999993</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168</v>
      </c>
      <c r="AU230" s="254" t="s">
        <v>87</v>
      </c>
      <c r="AV230" s="14" t="s">
        <v>166</v>
      </c>
      <c r="AW230" s="14" t="s">
        <v>32</v>
      </c>
      <c r="AX230" s="14" t="s">
        <v>85</v>
      </c>
      <c r="AY230" s="254" t="s">
        <v>159</v>
      </c>
    </row>
    <row r="231" s="2" customFormat="1" ht="24.15" customHeight="1">
      <c r="A231" s="39"/>
      <c r="B231" s="40"/>
      <c r="C231" s="255" t="s">
        <v>272</v>
      </c>
      <c r="D231" s="255" t="s">
        <v>218</v>
      </c>
      <c r="E231" s="256" t="s">
        <v>470</v>
      </c>
      <c r="F231" s="257" t="s">
        <v>471</v>
      </c>
      <c r="G231" s="258" t="s">
        <v>268</v>
      </c>
      <c r="H231" s="259">
        <v>84.930000000000007</v>
      </c>
      <c r="I231" s="260"/>
      <c r="J231" s="261">
        <f>ROUND(I231*H231,2)</f>
        <v>0</v>
      </c>
      <c r="K231" s="257" t="s">
        <v>165</v>
      </c>
      <c r="L231" s="262"/>
      <c r="M231" s="263" t="s">
        <v>1</v>
      </c>
      <c r="N231" s="264" t="s">
        <v>42</v>
      </c>
      <c r="O231" s="92"/>
      <c r="P231" s="228">
        <f>O231*H231</f>
        <v>0</v>
      </c>
      <c r="Q231" s="228">
        <v>0.112</v>
      </c>
      <c r="R231" s="228">
        <f>Q231*H231</f>
        <v>9.5121600000000015</v>
      </c>
      <c r="S231" s="228">
        <v>0</v>
      </c>
      <c r="T231" s="229">
        <f>S231*H231</f>
        <v>0</v>
      </c>
      <c r="U231" s="39"/>
      <c r="V231" s="39"/>
      <c r="W231" s="39"/>
      <c r="X231" s="39"/>
      <c r="Y231" s="39"/>
      <c r="Z231" s="39"/>
      <c r="AA231" s="39"/>
      <c r="AB231" s="39"/>
      <c r="AC231" s="39"/>
      <c r="AD231" s="39"/>
      <c r="AE231" s="39"/>
      <c r="AR231" s="230" t="s">
        <v>198</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472</v>
      </c>
    </row>
    <row r="232" s="12" customFormat="1" ht="22.8" customHeight="1">
      <c r="A232" s="12"/>
      <c r="B232" s="203"/>
      <c r="C232" s="204"/>
      <c r="D232" s="205" t="s">
        <v>76</v>
      </c>
      <c r="E232" s="217" t="s">
        <v>185</v>
      </c>
      <c r="F232" s="217" t="s">
        <v>240</v>
      </c>
      <c r="G232" s="204"/>
      <c r="H232" s="204"/>
      <c r="I232" s="207"/>
      <c r="J232" s="218">
        <f>BK232</f>
        <v>0</v>
      </c>
      <c r="K232" s="204"/>
      <c r="L232" s="209"/>
      <c r="M232" s="210"/>
      <c r="N232" s="211"/>
      <c r="O232" s="211"/>
      <c r="P232" s="212">
        <f>SUM(P233:P247)</f>
        <v>0</v>
      </c>
      <c r="Q232" s="211"/>
      <c r="R232" s="212">
        <f>SUM(R233:R247)</f>
        <v>50.7450014</v>
      </c>
      <c r="S232" s="211"/>
      <c r="T232" s="213">
        <f>SUM(T233:T247)</f>
        <v>0</v>
      </c>
      <c r="U232" s="12"/>
      <c r="V232" s="12"/>
      <c r="W232" s="12"/>
      <c r="X232" s="12"/>
      <c r="Y232" s="12"/>
      <c r="Z232" s="12"/>
      <c r="AA232" s="12"/>
      <c r="AB232" s="12"/>
      <c r="AC232" s="12"/>
      <c r="AD232" s="12"/>
      <c r="AE232" s="12"/>
      <c r="AR232" s="214" t="s">
        <v>85</v>
      </c>
      <c r="AT232" s="215" t="s">
        <v>76</v>
      </c>
      <c r="AU232" s="215" t="s">
        <v>85</v>
      </c>
      <c r="AY232" s="214" t="s">
        <v>159</v>
      </c>
      <c r="BK232" s="216">
        <f>SUM(BK233:BK247)</f>
        <v>0</v>
      </c>
    </row>
    <row r="233" s="2" customFormat="1" ht="24.15" customHeight="1">
      <c r="A233" s="39"/>
      <c r="B233" s="40"/>
      <c r="C233" s="219" t="s">
        <v>277</v>
      </c>
      <c r="D233" s="219" t="s">
        <v>161</v>
      </c>
      <c r="E233" s="220" t="s">
        <v>473</v>
      </c>
      <c r="F233" s="221" t="s">
        <v>474</v>
      </c>
      <c r="G233" s="222" t="s">
        <v>164</v>
      </c>
      <c r="H233" s="223">
        <v>71.816000000000002</v>
      </c>
      <c r="I233" s="224"/>
      <c r="J233" s="225">
        <f>ROUND(I233*H233,2)</f>
        <v>0</v>
      </c>
      <c r="K233" s="221" t="s">
        <v>165</v>
      </c>
      <c r="L233" s="45"/>
      <c r="M233" s="226" t="s">
        <v>1</v>
      </c>
      <c r="N233" s="227" t="s">
        <v>42</v>
      </c>
      <c r="O233" s="92"/>
      <c r="P233" s="228">
        <f>O233*H233</f>
        <v>0</v>
      </c>
      <c r="Q233" s="228">
        <v>0.19900000000000001</v>
      </c>
      <c r="R233" s="228">
        <f>Q233*H233</f>
        <v>14.291384000000001</v>
      </c>
      <c r="S233" s="228">
        <v>0</v>
      </c>
      <c r="T233" s="229">
        <f>S233*H233</f>
        <v>0</v>
      </c>
      <c r="U233" s="39"/>
      <c r="V233" s="39"/>
      <c r="W233" s="39"/>
      <c r="X233" s="39"/>
      <c r="Y233" s="39"/>
      <c r="Z233" s="39"/>
      <c r="AA233" s="39"/>
      <c r="AB233" s="39"/>
      <c r="AC233" s="39"/>
      <c r="AD233" s="39"/>
      <c r="AE233" s="39"/>
      <c r="AR233" s="230" t="s">
        <v>166</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475</v>
      </c>
    </row>
    <row r="234" s="13" customFormat="1">
      <c r="A234" s="13"/>
      <c r="B234" s="232"/>
      <c r="C234" s="233"/>
      <c r="D234" s="234" t="s">
        <v>168</v>
      </c>
      <c r="E234" s="235" t="s">
        <v>1</v>
      </c>
      <c r="F234" s="236" t="s">
        <v>476</v>
      </c>
      <c r="G234" s="233"/>
      <c r="H234" s="237">
        <v>6.0750000000000002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168</v>
      </c>
      <c r="AU234" s="243" t="s">
        <v>87</v>
      </c>
      <c r="AV234" s="13" t="s">
        <v>87</v>
      </c>
      <c r="AW234" s="13" t="s">
        <v>32</v>
      </c>
      <c r="AX234" s="13" t="s">
        <v>77</v>
      </c>
      <c r="AY234" s="243" t="s">
        <v>159</v>
      </c>
    </row>
    <row r="235" s="13" customFormat="1">
      <c r="A235" s="13"/>
      <c r="B235" s="232"/>
      <c r="C235" s="233"/>
      <c r="D235" s="234" t="s">
        <v>168</v>
      </c>
      <c r="E235" s="235" t="s">
        <v>1</v>
      </c>
      <c r="F235" s="236" t="s">
        <v>477</v>
      </c>
      <c r="G235" s="233"/>
      <c r="H235" s="237">
        <v>4.4880000000000004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168</v>
      </c>
      <c r="AU235" s="243" t="s">
        <v>87</v>
      </c>
      <c r="AV235" s="13" t="s">
        <v>87</v>
      </c>
      <c r="AW235" s="13" t="s">
        <v>32</v>
      </c>
      <c r="AX235" s="13" t="s">
        <v>77</v>
      </c>
      <c r="AY235" s="243" t="s">
        <v>159</v>
      </c>
    </row>
    <row r="236" s="13" customFormat="1">
      <c r="A236" s="13"/>
      <c r="B236" s="232"/>
      <c r="C236" s="233"/>
      <c r="D236" s="234" t="s">
        <v>168</v>
      </c>
      <c r="E236" s="235" t="s">
        <v>1</v>
      </c>
      <c r="F236" s="236" t="s">
        <v>478</v>
      </c>
      <c r="G236" s="233"/>
      <c r="H236" s="237">
        <v>9.375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168</v>
      </c>
      <c r="AU236" s="243" t="s">
        <v>87</v>
      </c>
      <c r="AV236" s="13" t="s">
        <v>87</v>
      </c>
      <c r="AW236" s="13" t="s">
        <v>32</v>
      </c>
      <c r="AX236" s="13" t="s">
        <v>77</v>
      </c>
      <c r="AY236" s="243" t="s">
        <v>159</v>
      </c>
    </row>
    <row r="237" s="13" customFormat="1">
      <c r="A237" s="13"/>
      <c r="B237" s="232"/>
      <c r="C237" s="233"/>
      <c r="D237" s="234" t="s">
        <v>168</v>
      </c>
      <c r="E237" s="235" t="s">
        <v>1</v>
      </c>
      <c r="F237" s="236" t="s">
        <v>479</v>
      </c>
      <c r="G237" s="233"/>
      <c r="H237" s="237">
        <v>18.795000000000002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168</v>
      </c>
      <c r="AU237" s="243" t="s">
        <v>87</v>
      </c>
      <c r="AV237" s="13" t="s">
        <v>87</v>
      </c>
      <c r="AW237" s="13" t="s">
        <v>32</v>
      </c>
      <c r="AX237" s="13" t="s">
        <v>77</v>
      </c>
      <c r="AY237" s="243" t="s">
        <v>159</v>
      </c>
    </row>
    <row r="238" s="13" customFormat="1">
      <c r="A238" s="13"/>
      <c r="B238" s="232"/>
      <c r="C238" s="233"/>
      <c r="D238" s="234" t="s">
        <v>168</v>
      </c>
      <c r="E238" s="235" t="s">
        <v>1</v>
      </c>
      <c r="F238" s="236" t="s">
        <v>480</v>
      </c>
      <c r="G238" s="233"/>
      <c r="H238" s="237">
        <v>-1.7649999999999999</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168</v>
      </c>
      <c r="AU238" s="243" t="s">
        <v>87</v>
      </c>
      <c r="AV238" s="13" t="s">
        <v>87</v>
      </c>
      <c r="AW238" s="13" t="s">
        <v>32</v>
      </c>
      <c r="AX238" s="13" t="s">
        <v>77</v>
      </c>
      <c r="AY238" s="243" t="s">
        <v>159</v>
      </c>
    </row>
    <row r="239" s="15" customFormat="1">
      <c r="A239" s="15"/>
      <c r="B239" s="268"/>
      <c r="C239" s="269"/>
      <c r="D239" s="234" t="s">
        <v>168</v>
      </c>
      <c r="E239" s="270" t="s">
        <v>1</v>
      </c>
      <c r="F239" s="271" t="s">
        <v>361</v>
      </c>
      <c r="G239" s="269"/>
      <c r="H239" s="272">
        <v>36.968000000000004</v>
      </c>
      <c r="I239" s="273"/>
      <c r="J239" s="269"/>
      <c r="K239" s="269"/>
      <c r="L239" s="274"/>
      <c r="M239" s="275"/>
      <c r="N239" s="276"/>
      <c r="O239" s="276"/>
      <c r="P239" s="276"/>
      <c r="Q239" s="276"/>
      <c r="R239" s="276"/>
      <c r="S239" s="276"/>
      <c r="T239" s="277"/>
      <c r="U239" s="15"/>
      <c r="V239" s="15"/>
      <c r="W239" s="15"/>
      <c r="X239" s="15"/>
      <c r="Y239" s="15"/>
      <c r="Z239" s="15"/>
      <c r="AA239" s="15"/>
      <c r="AB239" s="15"/>
      <c r="AC239" s="15"/>
      <c r="AD239" s="15"/>
      <c r="AE239" s="15"/>
      <c r="AT239" s="278" t="s">
        <v>168</v>
      </c>
      <c r="AU239" s="278" t="s">
        <v>87</v>
      </c>
      <c r="AV239" s="15" t="s">
        <v>175</v>
      </c>
      <c r="AW239" s="15" t="s">
        <v>32</v>
      </c>
      <c r="AX239" s="15" t="s">
        <v>77</v>
      </c>
      <c r="AY239" s="278" t="s">
        <v>159</v>
      </c>
    </row>
    <row r="240" s="13" customFormat="1">
      <c r="A240" s="13"/>
      <c r="B240" s="232"/>
      <c r="C240" s="233"/>
      <c r="D240" s="234" t="s">
        <v>168</v>
      </c>
      <c r="E240" s="235" t="s">
        <v>1</v>
      </c>
      <c r="F240" s="236" t="s">
        <v>481</v>
      </c>
      <c r="G240" s="233"/>
      <c r="H240" s="237">
        <v>34.847999999999999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87</v>
      </c>
      <c r="AV240" s="13" t="s">
        <v>87</v>
      </c>
      <c r="AW240" s="13" t="s">
        <v>32</v>
      </c>
      <c r="AX240" s="13" t="s">
        <v>77</v>
      </c>
      <c r="AY240" s="243" t="s">
        <v>159</v>
      </c>
    </row>
    <row r="241" s="14" customFormat="1">
      <c r="A241" s="14"/>
      <c r="B241" s="244"/>
      <c r="C241" s="245"/>
      <c r="D241" s="234" t="s">
        <v>168</v>
      </c>
      <c r="E241" s="246" t="s">
        <v>1</v>
      </c>
      <c r="F241" s="247" t="s">
        <v>174</v>
      </c>
      <c r="G241" s="245"/>
      <c r="H241" s="248">
        <v>71.816000000000002</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87</v>
      </c>
      <c r="AV241" s="14" t="s">
        <v>166</v>
      </c>
      <c r="AW241" s="14" t="s">
        <v>32</v>
      </c>
      <c r="AX241" s="14" t="s">
        <v>85</v>
      </c>
      <c r="AY241" s="254" t="s">
        <v>159</v>
      </c>
    </row>
    <row r="242" s="2" customFormat="1" ht="24.15" customHeight="1">
      <c r="A242" s="39"/>
      <c r="B242" s="40"/>
      <c r="C242" s="219" t="s">
        <v>282</v>
      </c>
      <c r="D242" s="219" t="s">
        <v>161</v>
      </c>
      <c r="E242" s="220" t="s">
        <v>482</v>
      </c>
      <c r="F242" s="221" t="s">
        <v>483</v>
      </c>
      <c r="G242" s="222" t="s">
        <v>164</v>
      </c>
      <c r="H242" s="223">
        <v>71.816000000000002</v>
      </c>
      <c r="I242" s="224"/>
      <c r="J242" s="225">
        <f>ROUND(I242*H242,2)</f>
        <v>0</v>
      </c>
      <c r="K242" s="221" t="s">
        <v>165</v>
      </c>
      <c r="L242" s="45"/>
      <c r="M242" s="226" t="s">
        <v>1</v>
      </c>
      <c r="N242" s="227" t="s">
        <v>42</v>
      </c>
      <c r="O242" s="92"/>
      <c r="P242" s="228">
        <f>O242*H242</f>
        <v>0</v>
      </c>
      <c r="Q242" s="228">
        <v>0.19800000000000001</v>
      </c>
      <c r="R242" s="228">
        <f>Q242*H242</f>
        <v>14.219568000000001</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484</v>
      </c>
    </row>
    <row r="243" s="2" customFormat="1" ht="24.15" customHeight="1">
      <c r="A243" s="39"/>
      <c r="B243" s="40"/>
      <c r="C243" s="219" t="s">
        <v>287</v>
      </c>
      <c r="D243" s="219" t="s">
        <v>161</v>
      </c>
      <c r="E243" s="220" t="s">
        <v>485</v>
      </c>
      <c r="F243" s="221" t="s">
        <v>486</v>
      </c>
      <c r="G243" s="222" t="s">
        <v>164</v>
      </c>
      <c r="H243" s="223">
        <v>34.847999999999999</v>
      </c>
      <c r="I243" s="224"/>
      <c r="J243" s="225">
        <f>ROUND(I243*H243,2)</f>
        <v>0</v>
      </c>
      <c r="K243" s="221" t="s">
        <v>165</v>
      </c>
      <c r="L243" s="45"/>
      <c r="M243" s="226" t="s">
        <v>1</v>
      </c>
      <c r="N243" s="227" t="s">
        <v>42</v>
      </c>
      <c r="O243" s="92"/>
      <c r="P243" s="228">
        <f>O243*H243</f>
        <v>0</v>
      </c>
      <c r="Q243" s="228">
        <v>0.16700000000000001</v>
      </c>
      <c r="R243" s="228">
        <f>Q243*H243</f>
        <v>5.8196159999999999</v>
      </c>
      <c r="S243" s="228">
        <v>0</v>
      </c>
      <c r="T243" s="229">
        <f>S243*H243</f>
        <v>0</v>
      </c>
      <c r="U243" s="39"/>
      <c r="V243" s="39"/>
      <c r="W243" s="39"/>
      <c r="X243" s="39"/>
      <c r="Y243" s="39"/>
      <c r="Z243" s="39"/>
      <c r="AA243" s="39"/>
      <c r="AB243" s="39"/>
      <c r="AC243" s="39"/>
      <c r="AD243" s="39"/>
      <c r="AE243" s="39"/>
      <c r="AR243" s="230" t="s">
        <v>166</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487</v>
      </c>
    </row>
    <row r="244" s="13" customFormat="1">
      <c r="A244" s="13"/>
      <c r="B244" s="232"/>
      <c r="C244" s="233"/>
      <c r="D244" s="234" t="s">
        <v>168</v>
      </c>
      <c r="E244" s="235" t="s">
        <v>1</v>
      </c>
      <c r="F244" s="236" t="s">
        <v>481</v>
      </c>
      <c r="G244" s="233"/>
      <c r="H244" s="237">
        <v>34.847999999999999</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168</v>
      </c>
      <c r="AU244" s="243" t="s">
        <v>87</v>
      </c>
      <c r="AV244" s="13" t="s">
        <v>87</v>
      </c>
      <c r="AW244" s="13" t="s">
        <v>32</v>
      </c>
      <c r="AX244" s="13" t="s">
        <v>85</v>
      </c>
      <c r="AY244" s="243" t="s">
        <v>159</v>
      </c>
    </row>
    <row r="245" s="2" customFormat="1" ht="24.15" customHeight="1">
      <c r="A245" s="39"/>
      <c r="B245" s="40"/>
      <c r="C245" s="219" t="s">
        <v>293</v>
      </c>
      <c r="D245" s="219" t="s">
        <v>161</v>
      </c>
      <c r="E245" s="220" t="s">
        <v>488</v>
      </c>
      <c r="F245" s="221" t="s">
        <v>489</v>
      </c>
      <c r="G245" s="222" t="s">
        <v>164</v>
      </c>
      <c r="H245" s="223">
        <v>69.968000000000004</v>
      </c>
      <c r="I245" s="224"/>
      <c r="J245" s="225">
        <f>ROUND(I245*H245,2)</f>
        <v>0</v>
      </c>
      <c r="K245" s="221" t="s">
        <v>165</v>
      </c>
      <c r="L245" s="45"/>
      <c r="M245" s="226" t="s">
        <v>1</v>
      </c>
      <c r="N245" s="227" t="s">
        <v>42</v>
      </c>
      <c r="O245" s="92"/>
      <c r="P245" s="228">
        <f>O245*H245</f>
        <v>0</v>
      </c>
      <c r="Q245" s="228">
        <v>0.088800000000000004</v>
      </c>
      <c r="R245" s="228">
        <f>Q245*H245</f>
        <v>6.2131584000000002</v>
      </c>
      <c r="S245" s="228">
        <v>0</v>
      </c>
      <c r="T245" s="229">
        <f>S245*H245</f>
        <v>0</v>
      </c>
      <c r="U245" s="39"/>
      <c r="V245" s="39"/>
      <c r="W245" s="39"/>
      <c r="X245" s="39"/>
      <c r="Y245" s="39"/>
      <c r="Z245" s="39"/>
      <c r="AA245" s="39"/>
      <c r="AB245" s="39"/>
      <c r="AC245" s="39"/>
      <c r="AD245" s="39"/>
      <c r="AE245" s="39"/>
      <c r="AR245" s="230" t="s">
        <v>166</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490</v>
      </c>
    </row>
    <row r="246" s="2" customFormat="1" ht="16.5" customHeight="1">
      <c r="A246" s="39"/>
      <c r="B246" s="40"/>
      <c r="C246" s="255" t="s">
        <v>297</v>
      </c>
      <c r="D246" s="255" t="s">
        <v>218</v>
      </c>
      <c r="E246" s="256" t="s">
        <v>491</v>
      </c>
      <c r="F246" s="257" t="s">
        <v>492</v>
      </c>
      <c r="G246" s="258" t="s">
        <v>164</v>
      </c>
      <c r="H246" s="259">
        <v>75.564999999999998</v>
      </c>
      <c r="I246" s="260"/>
      <c r="J246" s="261">
        <f>ROUND(I246*H246,2)</f>
        <v>0</v>
      </c>
      <c r="K246" s="257" t="s">
        <v>165</v>
      </c>
      <c r="L246" s="262"/>
      <c r="M246" s="263" t="s">
        <v>1</v>
      </c>
      <c r="N246" s="264" t="s">
        <v>42</v>
      </c>
      <c r="O246" s="92"/>
      <c r="P246" s="228">
        <f>O246*H246</f>
        <v>0</v>
      </c>
      <c r="Q246" s="228">
        <v>0.13500000000000001</v>
      </c>
      <c r="R246" s="228">
        <f>Q246*H246</f>
        <v>10.201275000000001</v>
      </c>
      <c r="S246" s="228">
        <v>0</v>
      </c>
      <c r="T246" s="229">
        <f>S246*H246</f>
        <v>0</v>
      </c>
      <c r="U246" s="39"/>
      <c r="V246" s="39"/>
      <c r="W246" s="39"/>
      <c r="X246" s="39"/>
      <c r="Y246" s="39"/>
      <c r="Z246" s="39"/>
      <c r="AA246" s="39"/>
      <c r="AB246" s="39"/>
      <c r="AC246" s="39"/>
      <c r="AD246" s="39"/>
      <c r="AE246" s="39"/>
      <c r="AR246" s="230" t="s">
        <v>198</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493</v>
      </c>
    </row>
    <row r="247" s="13" customFormat="1">
      <c r="A247" s="13"/>
      <c r="B247" s="232"/>
      <c r="C247" s="233"/>
      <c r="D247" s="234" t="s">
        <v>168</v>
      </c>
      <c r="E247" s="233"/>
      <c r="F247" s="236" t="s">
        <v>494</v>
      </c>
      <c r="G247" s="233"/>
      <c r="H247" s="237">
        <v>75.564999999999998</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168</v>
      </c>
      <c r="AU247" s="243" t="s">
        <v>87</v>
      </c>
      <c r="AV247" s="13" t="s">
        <v>87</v>
      </c>
      <c r="AW247" s="13" t="s">
        <v>4</v>
      </c>
      <c r="AX247" s="13" t="s">
        <v>85</v>
      </c>
      <c r="AY247" s="243" t="s">
        <v>159</v>
      </c>
    </row>
    <row r="248" s="12" customFormat="1" ht="22.8" customHeight="1">
      <c r="A248" s="12"/>
      <c r="B248" s="203"/>
      <c r="C248" s="204"/>
      <c r="D248" s="205" t="s">
        <v>76</v>
      </c>
      <c r="E248" s="217" t="s">
        <v>204</v>
      </c>
      <c r="F248" s="217" t="s">
        <v>264</v>
      </c>
      <c r="G248" s="204"/>
      <c r="H248" s="204"/>
      <c r="I248" s="207"/>
      <c r="J248" s="218">
        <f>BK248</f>
        <v>0</v>
      </c>
      <c r="K248" s="204"/>
      <c r="L248" s="209"/>
      <c r="M248" s="210"/>
      <c r="N248" s="211"/>
      <c r="O248" s="211"/>
      <c r="P248" s="212">
        <f>SUM(P249:P258)</f>
        <v>0</v>
      </c>
      <c r="Q248" s="211"/>
      <c r="R248" s="212">
        <f>SUM(R249:R258)</f>
        <v>10.097449639999999</v>
      </c>
      <c r="S248" s="211"/>
      <c r="T248" s="213">
        <f>SUM(T249:T258)</f>
        <v>0</v>
      </c>
      <c r="U248" s="12"/>
      <c r="V248" s="12"/>
      <c r="W248" s="12"/>
      <c r="X248" s="12"/>
      <c r="Y248" s="12"/>
      <c r="Z248" s="12"/>
      <c r="AA248" s="12"/>
      <c r="AB248" s="12"/>
      <c r="AC248" s="12"/>
      <c r="AD248" s="12"/>
      <c r="AE248" s="12"/>
      <c r="AR248" s="214" t="s">
        <v>85</v>
      </c>
      <c r="AT248" s="215" t="s">
        <v>76</v>
      </c>
      <c r="AU248" s="215" t="s">
        <v>85</v>
      </c>
      <c r="AY248" s="214" t="s">
        <v>159</v>
      </c>
      <c r="BK248" s="216">
        <f>SUM(BK249:BK258)</f>
        <v>0</v>
      </c>
    </row>
    <row r="249" s="2" customFormat="1" ht="24.15" customHeight="1">
      <c r="A249" s="39"/>
      <c r="B249" s="40"/>
      <c r="C249" s="219" t="s">
        <v>301</v>
      </c>
      <c r="D249" s="219" t="s">
        <v>161</v>
      </c>
      <c r="E249" s="220" t="s">
        <v>283</v>
      </c>
      <c r="F249" s="221" t="s">
        <v>284</v>
      </c>
      <c r="G249" s="222" t="s">
        <v>181</v>
      </c>
      <c r="H249" s="223">
        <v>4.4589999999999996</v>
      </c>
      <c r="I249" s="224"/>
      <c r="J249" s="225">
        <f>ROUND(I249*H249,2)</f>
        <v>0</v>
      </c>
      <c r="K249" s="221" t="s">
        <v>165</v>
      </c>
      <c r="L249" s="45"/>
      <c r="M249" s="226" t="s">
        <v>1</v>
      </c>
      <c r="N249" s="227" t="s">
        <v>42</v>
      </c>
      <c r="O249" s="92"/>
      <c r="P249" s="228">
        <f>O249*H249</f>
        <v>0</v>
      </c>
      <c r="Q249" s="228">
        <v>2.2563399999999998</v>
      </c>
      <c r="R249" s="228">
        <f>Q249*H249</f>
        <v>10.061020059999999</v>
      </c>
      <c r="S249" s="228">
        <v>0</v>
      </c>
      <c r="T249" s="229">
        <f>S249*H249</f>
        <v>0</v>
      </c>
      <c r="U249" s="39"/>
      <c r="V249" s="39"/>
      <c r="W249" s="39"/>
      <c r="X249" s="39"/>
      <c r="Y249" s="39"/>
      <c r="Z249" s="39"/>
      <c r="AA249" s="39"/>
      <c r="AB249" s="39"/>
      <c r="AC249" s="39"/>
      <c r="AD249" s="39"/>
      <c r="AE249" s="39"/>
      <c r="AR249" s="230" t="s">
        <v>166</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495</v>
      </c>
    </row>
    <row r="250" s="13" customFormat="1">
      <c r="A250" s="13"/>
      <c r="B250" s="232"/>
      <c r="C250" s="233"/>
      <c r="D250" s="234" t="s">
        <v>168</v>
      </c>
      <c r="E250" s="235" t="s">
        <v>1</v>
      </c>
      <c r="F250" s="236" t="s">
        <v>496</v>
      </c>
      <c r="G250" s="233"/>
      <c r="H250" s="237">
        <v>4.4589999999999996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168</v>
      </c>
      <c r="AU250" s="243" t="s">
        <v>87</v>
      </c>
      <c r="AV250" s="13" t="s">
        <v>87</v>
      </c>
      <c r="AW250" s="13" t="s">
        <v>32</v>
      </c>
      <c r="AX250" s="13" t="s">
        <v>85</v>
      </c>
      <c r="AY250" s="243" t="s">
        <v>159</v>
      </c>
    </row>
    <row r="251" s="2" customFormat="1" ht="33" customHeight="1">
      <c r="A251" s="39"/>
      <c r="B251" s="40"/>
      <c r="C251" s="219" t="s">
        <v>305</v>
      </c>
      <c r="D251" s="219" t="s">
        <v>161</v>
      </c>
      <c r="E251" s="220" t="s">
        <v>497</v>
      </c>
      <c r="F251" s="221" t="s">
        <v>498</v>
      </c>
      <c r="G251" s="222" t="s">
        <v>164</v>
      </c>
      <c r="H251" s="223">
        <v>0.41599999999999998</v>
      </c>
      <c r="I251" s="224"/>
      <c r="J251" s="225">
        <f>ROUND(I251*H251,2)</f>
        <v>0</v>
      </c>
      <c r="K251" s="221" t="s">
        <v>165</v>
      </c>
      <c r="L251" s="45"/>
      <c r="M251" s="226" t="s">
        <v>1</v>
      </c>
      <c r="N251" s="227" t="s">
        <v>42</v>
      </c>
      <c r="O251" s="92"/>
      <c r="P251" s="228">
        <f>O251*H251</f>
        <v>0</v>
      </c>
      <c r="Q251" s="228">
        <v>0.00063000000000000003</v>
      </c>
      <c r="R251" s="228">
        <f>Q251*H251</f>
        <v>0.00026207999999999998</v>
      </c>
      <c r="S251" s="228">
        <v>0</v>
      </c>
      <c r="T251" s="229">
        <f>S251*H251</f>
        <v>0</v>
      </c>
      <c r="U251" s="39"/>
      <c r="V251" s="39"/>
      <c r="W251" s="39"/>
      <c r="X251" s="39"/>
      <c r="Y251" s="39"/>
      <c r="Z251" s="39"/>
      <c r="AA251" s="39"/>
      <c r="AB251" s="39"/>
      <c r="AC251" s="39"/>
      <c r="AD251" s="39"/>
      <c r="AE251" s="39"/>
      <c r="AR251" s="230" t="s">
        <v>166</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499</v>
      </c>
    </row>
    <row r="252" s="13" customFormat="1">
      <c r="A252" s="13"/>
      <c r="B252" s="232"/>
      <c r="C252" s="233"/>
      <c r="D252" s="234" t="s">
        <v>168</v>
      </c>
      <c r="E252" s="235" t="s">
        <v>1</v>
      </c>
      <c r="F252" s="236" t="s">
        <v>500</v>
      </c>
      <c r="G252" s="233"/>
      <c r="H252" s="237">
        <v>0.41599999999999998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168</v>
      </c>
      <c r="AU252" s="243" t="s">
        <v>87</v>
      </c>
      <c r="AV252" s="13" t="s">
        <v>87</v>
      </c>
      <c r="AW252" s="13" t="s">
        <v>32</v>
      </c>
      <c r="AX252" s="13" t="s">
        <v>85</v>
      </c>
      <c r="AY252" s="243" t="s">
        <v>159</v>
      </c>
    </row>
    <row r="253" s="2" customFormat="1" ht="33" customHeight="1">
      <c r="A253" s="39"/>
      <c r="B253" s="40"/>
      <c r="C253" s="219" t="s">
        <v>312</v>
      </c>
      <c r="D253" s="219" t="s">
        <v>161</v>
      </c>
      <c r="E253" s="220" t="s">
        <v>501</v>
      </c>
      <c r="F253" s="221" t="s">
        <v>502</v>
      </c>
      <c r="G253" s="222" t="s">
        <v>268</v>
      </c>
      <c r="H253" s="223">
        <v>4.25</v>
      </c>
      <c r="I253" s="224"/>
      <c r="J253" s="225">
        <f>ROUND(I253*H253,2)</f>
        <v>0</v>
      </c>
      <c r="K253" s="221" t="s">
        <v>1</v>
      </c>
      <c r="L253" s="45"/>
      <c r="M253" s="226" t="s">
        <v>1</v>
      </c>
      <c r="N253" s="227" t="s">
        <v>42</v>
      </c>
      <c r="O253" s="92"/>
      <c r="P253" s="228">
        <f>O253*H253</f>
        <v>0</v>
      </c>
      <c r="Q253" s="228">
        <v>0.0085100000000000002</v>
      </c>
      <c r="R253" s="228">
        <f>Q253*H253</f>
        <v>0.036167499999999998</v>
      </c>
      <c r="S253" s="228">
        <v>0</v>
      </c>
      <c r="T253" s="229">
        <f>S253*H253</f>
        <v>0</v>
      </c>
      <c r="U253" s="39"/>
      <c r="V253" s="39"/>
      <c r="W253" s="39"/>
      <c r="X253" s="39"/>
      <c r="Y253" s="39"/>
      <c r="Z253" s="39"/>
      <c r="AA253" s="39"/>
      <c r="AB253" s="39"/>
      <c r="AC253" s="39"/>
      <c r="AD253" s="39"/>
      <c r="AE253" s="39"/>
      <c r="AR253" s="230" t="s">
        <v>166</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503</v>
      </c>
    </row>
    <row r="254" s="13" customFormat="1">
      <c r="A254" s="13"/>
      <c r="B254" s="232"/>
      <c r="C254" s="233"/>
      <c r="D254" s="234" t="s">
        <v>168</v>
      </c>
      <c r="E254" s="235" t="s">
        <v>1</v>
      </c>
      <c r="F254" s="236" t="s">
        <v>504</v>
      </c>
      <c r="G254" s="233"/>
      <c r="H254" s="237">
        <v>4.25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168</v>
      </c>
      <c r="AU254" s="243" t="s">
        <v>87</v>
      </c>
      <c r="AV254" s="13" t="s">
        <v>87</v>
      </c>
      <c r="AW254" s="13" t="s">
        <v>32</v>
      </c>
      <c r="AX254" s="13" t="s">
        <v>85</v>
      </c>
      <c r="AY254" s="243" t="s">
        <v>159</v>
      </c>
    </row>
    <row r="255" s="2" customFormat="1" ht="24.15" customHeight="1">
      <c r="A255" s="39"/>
      <c r="B255" s="40"/>
      <c r="C255" s="219" t="s">
        <v>316</v>
      </c>
      <c r="D255" s="219" t="s">
        <v>161</v>
      </c>
      <c r="E255" s="220" t="s">
        <v>505</v>
      </c>
      <c r="F255" s="221" t="s">
        <v>506</v>
      </c>
      <c r="G255" s="222" t="s">
        <v>164</v>
      </c>
      <c r="H255" s="223">
        <v>95.591999999999999</v>
      </c>
      <c r="I255" s="224"/>
      <c r="J255" s="225">
        <f>ROUND(I255*H255,2)</f>
        <v>0</v>
      </c>
      <c r="K255" s="221" t="s">
        <v>165</v>
      </c>
      <c r="L255" s="45"/>
      <c r="M255" s="226" t="s">
        <v>1</v>
      </c>
      <c r="N255" s="227" t="s">
        <v>42</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166</v>
      </c>
      <c r="AT255" s="230" t="s">
        <v>161</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507</v>
      </c>
    </row>
    <row r="256" s="13" customFormat="1">
      <c r="A256" s="13"/>
      <c r="B256" s="232"/>
      <c r="C256" s="233"/>
      <c r="D256" s="234" t="s">
        <v>168</v>
      </c>
      <c r="E256" s="235" t="s">
        <v>1</v>
      </c>
      <c r="F256" s="236" t="s">
        <v>508</v>
      </c>
      <c r="G256" s="233"/>
      <c r="H256" s="237">
        <v>93.266999999999996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168</v>
      </c>
      <c r="AU256" s="243" t="s">
        <v>87</v>
      </c>
      <c r="AV256" s="13" t="s">
        <v>87</v>
      </c>
      <c r="AW256" s="13" t="s">
        <v>32</v>
      </c>
      <c r="AX256" s="13" t="s">
        <v>77</v>
      </c>
      <c r="AY256" s="243" t="s">
        <v>159</v>
      </c>
    </row>
    <row r="257" s="13" customFormat="1">
      <c r="A257" s="13"/>
      <c r="B257" s="232"/>
      <c r="C257" s="233"/>
      <c r="D257" s="234" t="s">
        <v>168</v>
      </c>
      <c r="E257" s="235" t="s">
        <v>1</v>
      </c>
      <c r="F257" s="236" t="s">
        <v>360</v>
      </c>
      <c r="G257" s="233"/>
      <c r="H257" s="237">
        <v>2.3250000000000002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77</v>
      </c>
      <c r="AY257" s="243" t="s">
        <v>159</v>
      </c>
    </row>
    <row r="258" s="14" customFormat="1">
      <c r="A258" s="14"/>
      <c r="B258" s="244"/>
      <c r="C258" s="245"/>
      <c r="D258" s="234" t="s">
        <v>168</v>
      </c>
      <c r="E258" s="246" t="s">
        <v>1</v>
      </c>
      <c r="F258" s="247" t="s">
        <v>174</v>
      </c>
      <c r="G258" s="245"/>
      <c r="H258" s="248">
        <v>95.591999999999999</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168</v>
      </c>
      <c r="AU258" s="254" t="s">
        <v>87</v>
      </c>
      <c r="AV258" s="14" t="s">
        <v>166</v>
      </c>
      <c r="AW258" s="14" t="s">
        <v>32</v>
      </c>
      <c r="AX258" s="14" t="s">
        <v>85</v>
      </c>
      <c r="AY258" s="254" t="s">
        <v>159</v>
      </c>
    </row>
    <row r="259" s="12" customFormat="1" ht="22.8" customHeight="1">
      <c r="A259" s="12"/>
      <c r="B259" s="203"/>
      <c r="C259" s="204"/>
      <c r="D259" s="205" t="s">
        <v>76</v>
      </c>
      <c r="E259" s="217" t="s">
        <v>310</v>
      </c>
      <c r="F259" s="217" t="s">
        <v>311</v>
      </c>
      <c r="G259" s="204"/>
      <c r="H259" s="204"/>
      <c r="I259" s="207"/>
      <c r="J259" s="218">
        <f>BK259</f>
        <v>0</v>
      </c>
      <c r="K259" s="204"/>
      <c r="L259" s="209"/>
      <c r="M259" s="210"/>
      <c r="N259" s="211"/>
      <c r="O259" s="211"/>
      <c r="P259" s="212">
        <f>SUM(P260:P273)</f>
        <v>0</v>
      </c>
      <c r="Q259" s="211"/>
      <c r="R259" s="212">
        <f>SUM(R260:R273)</f>
        <v>0</v>
      </c>
      <c r="S259" s="211"/>
      <c r="T259" s="213">
        <f>SUM(T260:T273)</f>
        <v>0</v>
      </c>
      <c r="U259" s="12"/>
      <c r="V259" s="12"/>
      <c r="W259" s="12"/>
      <c r="X259" s="12"/>
      <c r="Y259" s="12"/>
      <c r="Z259" s="12"/>
      <c r="AA259" s="12"/>
      <c r="AB259" s="12"/>
      <c r="AC259" s="12"/>
      <c r="AD259" s="12"/>
      <c r="AE259" s="12"/>
      <c r="AR259" s="214" t="s">
        <v>85</v>
      </c>
      <c r="AT259" s="215" t="s">
        <v>76</v>
      </c>
      <c r="AU259" s="215" t="s">
        <v>85</v>
      </c>
      <c r="AY259" s="214" t="s">
        <v>159</v>
      </c>
      <c r="BK259" s="216">
        <f>SUM(BK260:BK273)</f>
        <v>0</v>
      </c>
    </row>
    <row r="260" s="2" customFormat="1" ht="21.75" customHeight="1">
      <c r="A260" s="39"/>
      <c r="B260" s="40"/>
      <c r="C260" s="219" t="s">
        <v>321</v>
      </c>
      <c r="D260" s="219" t="s">
        <v>161</v>
      </c>
      <c r="E260" s="220" t="s">
        <v>509</v>
      </c>
      <c r="F260" s="221" t="s">
        <v>510</v>
      </c>
      <c r="G260" s="222" t="s">
        <v>201</v>
      </c>
      <c r="H260" s="223">
        <v>19.887</v>
      </c>
      <c r="I260" s="224"/>
      <c r="J260" s="225">
        <f>ROUND(I260*H260,2)</f>
        <v>0</v>
      </c>
      <c r="K260" s="221" t="s">
        <v>165</v>
      </c>
      <c r="L260" s="45"/>
      <c r="M260" s="226" t="s">
        <v>1</v>
      </c>
      <c r="N260" s="227"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166</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511</v>
      </c>
    </row>
    <row r="261" s="13" customFormat="1">
      <c r="A261" s="13"/>
      <c r="B261" s="232"/>
      <c r="C261" s="233"/>
      <c r="D261" s="234" t="s">
        <v>168</v>
      </c>
      <c r="E261" s="233"/>
      <c r="F261" s="236" t="s">
        <v>512</v>
      </c>
      <c r="G261" s="233"/>
      <c r="H261" s="237">
        <v>19.887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168</v>
      </c>
      <c r="AU261" s="243" t="s">
        <v>87</v>
      </c>
      <c r="AV261" s="13" t="s">
        <v>87</v>
      </c>
      <c r="AW261" s="13" t="s">
        <v>4</v>
      </c>
      <c r="AX261" s="13" t="s">
        <v>85</v>
      </c>
      <c r="AY261" s="243" t="s">
        <v>159</v>
      </c>
    </row>
    <row r="262" s="2" customFormat="1" ht="24.15" customHeight="1">
      <c r="A262" s="39"/>
      <c r="B262" s="40"/>
      <c r="C262" s="219" t="s">
        <v>326</v>
      </c>
      <c r="D262" s="219" t="s">
        <v>161</v>
      </c>
      <c r="E262" s="220" t="s">
        <v>513</v>
      </c>
      <c r="F262" s="221" t="s">
        <v>514</v>
      </c>
      <c r="G262" s="222" t="s">
        <v>201</v>
      </c>
      <c r="H262" s="223">
        <v>279.34199999999998</v>
      </c>
      <c r="I262" s="224"/>
      <c r="J262" s="225">
        <f>ROUND(I262*H262,2)</f>
        <v>0</v>
      </c>
      <c r="K262" s="221" t="s">
        <v>165</v>
      </c>
      <c r="L262" s="45"/>
      <c r="M262" s="226" t="s">
        <v>1</v>
      </c>
      <c r="N262" s="227"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166</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515</v>
      </c>
    </row>
    <row r="263" s="13" customFormat="1">
      <c r="A263" s="13"/>
      <c r="B263" s="232"/>
      <c r="C263" s="233"/>
      <c r="D263" s="234" t="s">
        <v>168</v>
      </c>
      <c r="E263" s="235" t="s">
        <v>1</v>
      </c>
      <c r="F263" s="236" t="s">
        <v>516</v>
      </c>
      <c r="G263" s="233"/>
      <c r="H263" s="237">
        <v>19.952999999999999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85</v>
      </c>
      <c r="AY263" s="243" t="s">
        <v>159</v>
      </c>
    </row>
    <row r="264" s="13" customFormat="1">
      <c r="A264" s="13"/>
      <c r="B264" s="232"/>
      <c r="C264" s="233"/>
      <c r="D264" s="234" t="s">
        <v>168</v>
      </c>
      <c r="E264" s="233"/>
      <c r="F264" s="236" t="s">
        <v>517</v>
      </c>
      <c r="G264" s="233"/>
      <c r="H264" s="237">
        <v>279.34199999999998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168</v>
      </c>
      <c r="AU264" s="243" t="s">
        <v>87</v>
      </c>
      <c r="AV264" s="13" t="s">
        <v>87</v>
      </c>
      <c r="AW264" s="13" t="s">
        <v>4</v>
      </c>
      <c r="AX264" s="13" t="s">
        <v>85</v>
      </c>
      <c r="AY264" s="243" t="s">
        <v>159</v>
      </c>
    </row>
    <row r="265" s="2" customFormat="1" ht="16.5" customHeight="1">
      <c r="A265" s="39"/>
      <c r="B265" s="40"/>
      <c r="C265" s="219" t="s">
        <v>331</v>
      </c>
      <c r="D265" s="219" t="s">
        <v>161</v>
      </c>
      <c r="E265" s="220" t="s">
        <v>518</v>
      </c>
      <c r="F265" s="221" t="s">
        <v>519</v>
      </c>
      <c r="G265" s="222" t="s">
        <v>201</v>
      </c>
      <c r="H265" s="223">
        <v>29.829999999999998</v>
      </c>
      <c r="I265" s="224"/>
      <c r="J265" s="225">
        <f>ROUND(I265*H265,2)</f>
        <v>0</v>
      </c>
      <c r="K265" s="221" t="s">
        <v>165</v>
      </c>
      <c r="L265" s="45"/>
      <c r="M265" s="226" t="s">
        <v>1</v>
      </c>
      <c r="N265" s="227"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166</v>
      </c>
      <c r="AT265" s="230" t="s">
        <v>161</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520</v>
      </c>
    </row>
    <row r="266" s="13" customFormat="1">
      <c r="A266" s="13"/>
      <c r="B266" s="232"/>
      <c r="C266" s="233"/>
      <c r="D266" s="234" t="s">
        <v>168</v>
      </c>
      <c r="E266" s="233"/>
      <c r="F266" s="236" t="s">
        <v>521</v>
      </c>
      <c r="G266" s="233"/>
      <c r="H266" s="237">
        <v>29.829999999999998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168</v>
      </c>
      <c r="AU266" s="243" t="s">
        <v>87</v>
      </c>
      <c r="AV266" s="13" t="s">
        <v>87</v>
      </c>
      <c r="AW266" s="13" t="s">
        <v>4</v>
      </c>
      <c r="AX266" s="13" t="s">
        <v>85</v>
      </c>
      <c r="AY266" s="243" t="s">
        <v>159</v>
      </c>
    </row>
    <row r="267" s="2" customFormat="1" ht="24.15" customHeight="1">
      <c r="A267" s="39"/>
      <c r="B267" s="40"/>
      <c r="C267" s="219" t="s">
        <v>338</v>
      </c>
      <c r="D267" s="219" t="s">
        <v>161</v>
      </c>
      <c r="E267" s="220" t="s">
        <v>522</v>
      </c>
      <c r="F267" s="221" t="s">
        <v>523</v>
      </c>
      <c r="G267" s="222" t="s">
        <v>201</v>
      </c>
      <c r="H267" s="223">
        <v>149.65000000000001</v>
      </c>
      <c r="I267" s="224"/>
      <c r="J267" s="225">
        <f>ROUND(I267*H267,2)</f>
        <v>0</v>
      </c>
      <c r="K267" s="221" t="s">
        <v>165</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524</v>
      </c>
    </row>
    <row r="268" s="16" customFormat="1">
      <c r="A268" s="16"/>
      <c r="B268" s="279"/>
      <c r="C268" s="280"/>
      <c r="D268" s="234" t="s">
        <v>168</v>
      </c>
      <c r="E268" s="281" t="s">
        <v>1</v>
      </c>
      <c r="F268" s="282" t="s">
        <v>525</v>
      </c>
      <c r="G268" s="280"/>
      <c r="H268" s="281" t="s">
        <v>1</v>
      </c>
      <c r="I268" s="283"/>
      <c r="J268" s="280"/>
      <c r="K268" s="280"/>
      <c r="L268" s="284"/>
      <c r="M268" s="285"/>
      <c r="N268" s="286"/>
      <c r="O268" s="286"/>
      <c r="P268" s="286"/>
      <c r="Q268" s="286"/>
      <c r="R268" s="286"/>
      <c r="S268" s="286"/>
      <c r="T268" s="287"/>
      <c r="U268" s="16"/>
      <c r="V268" s="16"/>
      <c r="W268" s="16"/>
      <c r="X268" s="16"/>
      <c r="Y268" s="16"/>
      <c r="Z268" s="16"/>
      <c r="AA268" s="16"/>
      <c r="AB268" s="16"/>
      <c r="AC268" s="16"/>
      <c r="AD268" s="16"/>
      <c r="AE268" s="16"/>
      <c r="AT268" s="288" t="s">
        <v>168</v>
      </c>
      <c r="AU268" s="288" t="s">
        <v>87</v>
      </c>
      <c r="AV268" s="16" t="s">
        <v>85</v>
      </c>
      <c r="AW268" s="16" t="s">
        <v>32</v>
      </c>
      <c r="AX268" s="16" t="s">
        <v>77</v>
      </c>
      <c r="AY268" s="288" t="s">
        <v>159</v>
      </c>
    </row>
    <row r="269" s="13" customFormat="1">
      <c r="A269" s="13"/>
      <c r="B269" s="232"/>
      <c r="C269" s="233"/>
      <c r="D269" s="234" t="s">
        <v>168</v>
      </c>
      <c r="E269" s="235" t="s">
        <v>1</v>
      </c>
      <c r="F269" s="236" t="s">
        <v>526</v>
      </c>
      <c r="G269" s="233"/>
      <c r="H269" s="237">
        <v>29.93</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168</v>
      </c>
      <c r="AU269" s="243" t="s">
        <v>87</v>
      </c>
      <c r="AV269" s="13" t="s">
        <v>87</v>
      </c>
      <c r="AW269" s="13" t="s">
        <v>32</v>
      </c>
      <c r="AX269" s="13" t="s">
        <v>85</v>
      </c>
      <c r="AY269" s="243" t="s">
        <v>159</v>
      </c>
    </row>
    <row r="270" s="13" customFormat="1">
      <c r="A270" s="13"/>
      <c r="B270" s="232"/>
      <c r="C270" s="233"/>
      <c r="D270" s="234" t="s">
        <v>168</v>
      </c>
      <c r="E270" s="233"/>
      <c r="F270" s="236" t="s">
        <v>527</v>
      </c>
      <c r="G270" s="233"/>
      <c r="H270" s="237">
        <v>149.65000000000001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168</v>
      </c>
      <c r="AU270" s="243" t="s">
        <v>87</v>
      </c>
      <c r="AV270" s="13" t="s">
        <v>87</v>
      </c>
      <c r="AW270" s="13" t="s">
        <v>4</v>
      </c>
      <c r="AX270" s="13" t="s">
        <v>85</v>
      </c>
      <c r="AY270" s="243" t="s">
        <v>159</v>
      </c>
    </row>
    <row r="271" s="2" customFormat="1" ht="24.15" customHeight="1">
      <c r="A271" s="39"/>
      <c r="B271" s="40"/>
      <c r="C271" s="219" t="s">
        <v>346</v>
      </c>
      <c r="D271" s="219" t="s">
        <v>161</v>
      </c>
      <c r="E271" s="220" t="s">
        <v>528</v>
      </c>
      <c r="F271" s="221" t="s">
        <v>529</v>
      </c>
      <c r="G271" s="222" t="s">
        <v>201</v>
      </c>
      <c r="H271" s="223">
        <v>49.716999999999999</v>
      </c>
      <c r="I271" s="224"/>
      <c r="J271" s="225">
        <f>ROUND(I271*H271,2)</f>
        <v>0</v>
      </c>
      <c r="K271" s="221" t="s">
        <v>165</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166</v>
      </c>
      <c r="AT271" s="230" t="s">
        <v>161</v>
      </c>
      <c r="AU271" s="230" t="s">
        <v>87</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166</v>
      </c>
      <c r="BM271" s="230" t="s">
        <v>530</v>
      </c>
    </row>
    <row r="272" s="2" customFormat="1" ht="44.25" customHeight="1">
      <c r="A272" s="39"/>
      <c r="B272" s="40"/>
      <c r="C272" s="219" t="s">
        <v>217</v>
      </c>
      <c r="D272" s="219" t="s">
        <v>161</v>
      </c>
      <c r="E272" s="220" t="s">
        <v>531</v>
      </c>
      <c r="F272" s="221" t="s">
        <v>333</v>
      </c>
      <c r="G272" s="222" t="s">
        <v>201</v>
      </c>
      <c r="H272" s="223">
        <v>36.912999999999997</v>
      </c>
      <c r="I272" s="224"/>
      <c r="J272" s="225">
        <f>ROUND(I272*H272,2)</f>
        <v>0</v>
      </c>
      <c r="K272" s="221" t="s">
        <v>165</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166</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166</v>
      </c>
      <c r="BM272" s="230" t="s">
        <v>532</v>
      </c>
    </row>
    <row r="273" s="13" customFormat="1">
      <c r="A273" s="13"/>
      <c r="B273" s="232"/>
      <c r="C273" s="233"/>
      <c r="D273" s="234" t="s">
        <v>168</v>
      </c>
      <c r="E273" s="235" t="s">
        <v>1</v>
      </c>
      <c r="F273" s="236" t="s">
        <v>533</v>
      </c>
      <c r="G273" s="233"/>
      <c r="H273" s="237">
        <v>36.912999999999997</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168</v>
      </c>
      <c r="AU273" s="243" t="s">
        <v>87</v>
      </c>
      <c r="AV273" s="13" t="s">
        <v>87</v>
      </c>
      <c r="AW273" s="13" t="s">
        <v>32</v>
      </c>
      <c r="AX273" s="13" t="s">
        <v>85</v>
      </c>
      <c r="AY273" s="243" t="s">
        <v>159</v>
      </c>
    </row>
    <row r="274" s="12" customFormat="1" ht="22.8" customHeight="1">
      <c r="A274" s="12"/>
      <c r="B274" s="203"/>
      <c r="C274" s="204"/>
      <c r="D274" s="205" t="s">
        <v>76</v>
      </c>
      <c r="E274" s="217" t="s">
        <v>336</v>
      </c>
      <c r="F274" s="217" t="s">
        <v>337</v>
      </c>
      <c r="G274" s="204"/>
      <c r="H274" s="204"/>
      <c r="I274" s="207"/>
      <c r="J274" s="218">
        <f>BK274</f>
        <v>0</v>
      </c>
      <c r="K274" s="204"/>
      <c r="L274" s="209"/>
      <c r="M274" s="210"/>
      <c r="N274" s="211"/>
      <c r="O274" s="211"/>
      <c r="P274" s="212">
        <f>P275</f>
        <v>0</v>
      </c>
      <c r="Q274" s="211"/>
      <c r="R274" s="212">
        <f>R275</f>
        <v>0</v>
      </c>
      <c r="S274" s="211"/>
      <c r="T274" s="213">
        <f>T275</f>
        <v>0</v>
      </c>
      <c r="U274" s="12"/>
      <c r="V274" s="12"/>
      <c r="W274" s="12"/>
      <c r="X274" s="12"/>
      <c r="Y274" s="12"/>
      <c r="Z274" s="12"/>
      <c r="AA274" s="12"/>
      <c r="AB274" s="12"/>
      <c r="AC274" s="12"/>
      <c r="AD274" s="12"/>
      <c r="AE274" s="12"/>
      <c r="AR274" s="214" t="s">
        <v>85</v>
      </c>
      <c r="AT274" s="215" t="s">
        <v>76</v>
      </c>
      <c r="AU274" s="215" t="s">
        <v>85</v>
      </c>
      <c r="AY274" s="214" t="s">
        <v>159</v>
      </c>
      <c r="BK274" s="216">
        <f>BK275</f>
        <v>0</v>
      </c>
    </row>
    <row r="275" s="2" customFormat="1" ht="24.15" customHeight="1">
      <c r="A275" s="39"/>
      <c r="B275" s="40"/>
      <c r="C275" s="219" t="s">
        <v>534</v>
      </c>
      <c r="D275" s="219" t="s">
        <v>161</v>
      </c>
      <c r="E275" s="220" t="s">
        <v>339</v>
      </c>
      <c r="F275" s="221" t="s">
        <v>340</v>
      </c>
      <c r="G275" s="222" t="s">
        <v>201</v>
      </c>
      <c r="H275" s="223">
        <v>131.625</v>
      </c>
      <c r="I275" s="224"/>
      <c r="J275" s="225">
        <f>ROUND(I275*H275,2)</f>
        <v>0</v>
      </c>
      <c r="K275" s="221" t="s">
        <v>165</v>
      </c>
      <c r="L275" s="45"/>
      <c r="M275" s="226" t="s">
        <v>1</v>
      </c>
      <c r="N275" s="227"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166</v>
      </c>
      <c r="AT275" s="230" t="s">
        <v>161</v>
      </c>
      <c r="AU275" s="230" t="s">
        <v>87</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166</v>
      </c>
      <c r="BM275" s="230" t="s">
        <v>535</v>
      </c>
    </row>
    <row r="276" s="12" customFormat="1" ht="25.92" customHeight="1">
      <c r="A276" s="12"/>
      <c r="B276" s="203"/>
      <c r="C276" s="204"/>
      <c r="D276" s="205" t="s">
        <v>76</v>
      </c>
      <c r="E276" s="206" t="s">
        <v>342</v>
      </c>
      <c r="F276" s="206" t="s">
        <v>343</v>
      </c>
      <c r="G276" s="204"/>
      <c r="H276" s="204"/>
      <c r="I276" s="207"/>
      <c r="J276" s="208">
        <f>BK276</f>
        <v>0</v>
      </c>
      <c r="K276" s="204"/>
      <c r="L276" s="209"/>
      <c r="M276" s="210"/>
      <c r="N276" s="211"/>
      <c r="O276" s="211"/>
      <c r="P276" s="212">
        <f>P277+P288</f>
        <v>0</v>
      </c>
      <c r="Q276" s="211"/>
      <c r="R276" s="212">
        <f>R277+R288</f>
        <v>0.046125999999999993</v>
      </c>
      <c r="S276" s="211"/>
      <c r="T276" s="213">
        <f>T277+T288</f>
        <v>0</v>
      </c>
      <c r="U276" s="12"/>
      <c r="V276" s="12"/>
      <c r="W276" s="12"/>
      <c r="X276" s="12"/>
      <c r="Y276" s="12"/>
      <c r="Z276" s="12"/>
      <c r="AA276" s="12"/>
      <c r="AB276" s="12"/>
      <c r="AC276" s="12"/>
      <c r="AD276" s="12"/>
      <c r="AE276" s="12"/>
      <c r="AR276" s="214" t="s">
        <v>87</v>
      </c>
      <c r="AT276" s="215" t="s">
        <v>76</v>
      </c>
      <c r="AU276" s="215" t="s">
        <v>77</v>
      </c>
      <c r="AY276" s="214" t="s">
        <v>159</v>
      </c>
      <c r="BK276" s="216">
        <f>BK277+BK288</f>
        <v>0</v>
      </c>
    </row>
    <row r="277" s="12" customFormat="1" ht="22.8" customHeight="1">
      <c r="A277" s="12"/>
      <c r="B277" s="203"/>
      <c r="C277" s="204"/>
      <c r="D277" s="205" t="s">
        <v>76</v>
      </c>
      <c r="E277" s="217" t="s">
        <v>536</v>
      </c>
      <c r="F277" s="217" t="s">
        <v>537</v>
      </c>
      <c r="G277" s="204"/>
      <c r="H277" s="204"/>
      <c r="I277" s="207"/>
      <c r="J277" s="218">
        <f>BK277</f>
        <v>0</v>
      </c>
      <c r="K277" s="204"/>
      <c r="L277" s="209"/>
      <c r="M277" s="210"/>
      <c r="N277" s="211"/>
      <c r="O277" s="211"/>
      <c r="P277" s="212">
        <f>SUM(P278:P287)</f>
        <v>0</v>
      </c>
      <c r="Q277" s="211"/>
      <c r="R277" s="212">
        <f>SUM(R278:R287)</f>
        <v>0.044307999999999993</v>
      </c>
      <c r="S277" s="211"/>
      <c r="T277" s="213">
        <f>SUM(T278:T287)</f>
        <v>0</v>
      </c>
      <c r="U277" s="12"/>
      <c r="V277" s="12"/>
      <c r="W277" s="12"/>
      <c r="X277" s="12"/>
      <c r="Y277" s="12"/>
      <c r="Z277" s="12"/>
      <c r="AA277" s="12"/>
      <c r="AB277" s="12"/>
      <c r="AC277" s="12"/>
      <c r="AD277" s="12"/>
      <c r="AE277" s="12"/>
      <c r="AR277" s="214" t="s">
        <v>87</v>
      </c>
      <c r="AT277" s="215" t="s">
        <v>76</v>
      </c>
      <c r="AU277" s="215" t="s">
        <v>85</v>
      </c>
      <c r="AY277" s="214" t="s">
        <v>159</v>
      </c>
      <c r="BK277" s="216">
        <f>SUM(BK278:BK287)</f>
        <v>0</v>
      </c>
    </row>
    <row r="278" s="2" customFormat="1" ht="24.15" customHeight="1">
      <c r="A278" s="39"/>
      <c r="B278" s="40"/>
      <c r="C278" s="219" t="s">
        <v>538</v>
      </c>
      <c r="D278" s="219" t="s">
        <v>161</v>
      </c>
      <c r="E278" s="220" t="s">
        <v>539</v>
      </c>
      <c r="F278" s="221" t="s">
        <v>540</v>
      </c>
      <c r="G278" s="222" t="s">
        <v>215</v>
      </c>
      <c r="H278" s="223">
        <v>1</v>
      </c>
      <c r="I278" s="224"/>
      <c r="J278" s="225">
        <f>ROUND(I278*H278,2)</f>
        <v>0</v>
      </c>
      <c r="K278" s="221" t="s">
        <v>165</v>
      </c>
      <c r="L278" s="45"/>
      <c r="M278" s="226" t="s">
        <v>1</v>
      </c>
      <c r="N278" s="227" t="s">
        <v>42</v>
      </c>
      <c r="O278" s="92"/>
      <c r="P278" s="228">
        <f>O278*H278</f>
        <v>0</v>
      </c>
      <c r="Q278" s="228">
        <v>5.52E-05</v>
      </c>
      <c r="R278" s="228">
        <f>Q278*H278</f>
        <v>5.52E-05</v>
      </c>
      <c r="S278" s="228">
        <v>0</v>
      </c>
      <c r="T278" s="229">
        <f>S278*H278</f>
        <v>0</v>
      </c>
      <c r="U278" s="39"/>
      <c r="V278" s="39"/>
      <c r="W278" s="39"/>
      <c r="X278" s="39"/>
      <c r="Y278" s="39"/>
      <c r="Z278" s="39"/>
      <c r="AA278" s="39"/>
      <c r="AB278" s="39"/>
      <c r="AC278" s="39"/>
      <c r="AD278" s="39"/>
      <c r="AE278" s="39"/>
      <c r="AR278" s="230" t="s">
        <v>235</v>
      </c>
      <c r="AT278" s="230" t="s">
        <v>161</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541</v>
      </c>
    </row>
    <row r="279" s="13" customFormat="1">
      <c r="A279" s="13"/>
      <c r="B279" s="232"/>
      <c r="C279" s="233"/>
      <c r="D279" s="234" t="s">
        <v>168</v>
      </c>
      <c r="E279" s="235" t="s">
        <v>1</v>
      </c>
      <c r="F279" s="236" t="s">
        <v>542</v>
      </c>
      <c r="G279" s="233"/>
      <c r="H279" s="237">
        <v>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168</v>
      </c>
      <c r="AU279" s="243" t="s">
        <v>87</v>
      </c>
      <c r="AV279" s="13" t="s">
        <v>87</v>
      </c>
      <c r="AW279" s="13" t="s">
        <v>32</v>
      </c>
      <c r="AX279" s="13" t="s">
        <v>85</v>
      </c>
      <c r="AY279" s="243" t="s">
        <v>159</v>
      </c>
    </row>
    <row r="280" s="2" customFormat="1" ht="37.8" customHeight="1">
      <c r="A280" s="39"/>
      <c r="B280" s="40"/>
      <c r="C280" s="255" t="s">
        <v>543</v>
      </c>
      <c r="D280" s="255" t="s">
        <v>218</v>
      </c>
      <c r="E280" s="256" t="s">
        <v>544</v>
      </c>
      <c r="F280" s="257" t="s">
        <v>545</v>
      </c>
      <c r="G280" s="258" t="s">
        <v>215</v>
      </c>
      <c r="H280" s="259">
        <v>1</v>
      </c>
      <c r="I280" s="260"/>
      <c r="J280" s="261">
        <f>ROUND(I280*H280,2)</f>
        <v>0</v>
      </c>
      <c r="K280" s="257" t="s">
        <v>165</v>
      </c>
      <c r="L280" s="262"/>
      <c r="M280" s="263" t="s">
        <v>1</v>
      </c>
      <c r="N280" s="264" t="s">
        <v>42</v>
      </c>
      <c r="O280" s="92"/>
      <c r="P280" s="228">
        <f>O280*H280</f>
        <v>0</v>
      </c>
      <c r="Q280" s="228">
        <v>0.016930000000000001</v>
      </c>
      <c r="R280" s="228">
        <f>Q280*H280</f>
        <v>0.016930000000000001</v>
      </c>
      <c r="S280" s="228">
        <v>0</v>
      </c>
      <c r="T280" s="229">
        <f>S280*H280</f>
        <v>0</v>
      </c>
      <c r="U280" s="39"/>
      <c r="V280" s="39"/>
      <c r="W280" s="39"/>
      <c r="X280" s="39"/>
      <c r="Y280" s="39"/>
      <c r="Z280" s="39"/>
      <c r="AA280" s="39"/>
      <c r="AB280" s="39"/>
      <c r="AC280" s="39"/>
      <c r="AD280" s="39"/>
      <c r="AE280" s="39"/>
      <c r="AR280" s="230" t="s">
        <v>316</v>
      </c>
      <c r="AT280" s="230" t="s">
        <v>218</v>
      </c>
      <c r="AU280" s="230" t="s">
        <v>87</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235</v>
      </c>
      <c r="BM280" s="230" t="s">
        <v>546</v>
      </c>
    </row>
    <row r="281" s="2" customFormat="1" ht="33" customHeight="1">
      <c r="A281" s="39"/>
      <c r="B281" s="40"/>
      <c r="C281" s="255" t="s">
        <v>547</v>
      </c>
      <c r="D281" s="255" t="s">
        <v>218</v>
      </c>
      <c r="E281" s="256" t="s">
        <v>548</v>
      </c>
      <c r="F281" s="257" t="s">
        <v>549</v>
      </c>
      <c r="G281" s="258" t="s">
        <v>215</v>
      </c>
      <c r="H281" s="259">
        <v>1</v>
      </c>
      <c r="I281" s="260"/>
      <c r="J281" s="261">
        <f>ROUND(I281*H281,2)</f>
        <v>0</v>
      </c>
      <c r="K281" s="257" t="s">
        <v>165</v>
      </c>
      <c r="L281" s="262"/>
      <c r="M281" s="263" t="s">
        <v>1</v>
      </c>
      <c r="N281" s="264" t="s">
        <v>42</v>
      </c>
      <c r="O281" s="92"/>
      <c r="P281" s="228">
        <f>O281*H281</f>
        <v>0</v>
      </c>
      <c r="Q281" s="228">
        <v>0.00044999999999999999</v>
      </c>
      <c r="R281" s="228">
        <f>Q281*H281</f>
        <v>0.00044999999999999999</v>
      </c>
      <c r="S281" s="228">
        <v>0</v>
      </c>
      <c r="T281" s="229">
        <f>S281*H281</f>
        <v>0</v>
      </c>
      <c r="U281" s="39"/>
      <c r="V281" s="39"/>
      <c r="W281" s="39"/>
      <c r="X281" s="39"/>
      <c r="Y281" s="39"/>
      <c r="Z281" s="39"/>
      <c r="AA281" s="39"/>
      <c r="AB281" s="39"/>
      <c r="AC281" s="39"/>
      <c r="AD281" s="39"/>
      <c r="AE281" s="39"/>
      <c r="AR281" s="230" t="s">
        <v>316</v>
      </c>
      <c r="AT281" s="230" t="s">
        <v>218</v>
      </c>
      <c r="AU281" s="230" t="s">
        <v>87</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235</v>
      </c>
      <c r="BM281" s="230" t="s">
        <v>550</v>
      </c>
    </row>
    <row r="282" s="2" customFormat="1" ht="24.15" customHeight="1">
      <c r="A282" s="39"/>
      <c r="B282" s="40"/>
      <c r="C282" s="219" t="s">
        <v>551</v>
      </c>
      <c r="D282" s="219" t="s">
        <v>161</v>
      </c>
      <c r="E282" s="220" t="s">
        <v>552</v>
      </c>
      <c r="F282" s="221" t="s">
        <v>553</v>
      </c>
      <c r="G282" s="222" t="s">
        <v>215</v>
      </c>
      <c r="H282" s="223">
        <v>1</v>
      </c>
      <c r="I282" s="224"/>
      <c r="J282" s="225">
        <f>ROUND(I282*H282,2)</f>
        <v>0</v>
      </c>
      <c r="K282" s="221" t="s">
        <v>165</v>
      </c>
      <c r="L282" s="45"/>
      <c r="M282" s="226" t="s">
        <v>1</v>
      </c>
      <c r="N282" s="227" t="s">
        <v>42</v>
      </c>
      <c r="O282" s="92"/>
      <c r="P282" s="228">
        <f>O282*H282</f>
        <v>0</v>
      </c>
      <c r="Q282" s="228">
        <v>8.2799999999999993E-05</v>
      </c>
      <c r="R282" s="228">
        <f>Q282*H282</f>
        <v>8.2799999999999993E-05</v>
      </c>
      <c r="S282" s="228">
        <v>0</v>
      </c>
      <c r="T282" s="229">
        <f>S282*H282</f>
        <v>0</v>
      </c>
      <c r="U282" s="39"/>
      <c r="V282" s="39"/>
      <c r="W282" s="39"/>
      <c r="X282" s="39"/>
      <c r="Y282" s="39"/>
      <c r="Z282" s="39"/>
      <c r="AA282" s="39"/>
      <c r="AB282" s="39"/>
      <c r="AC282" s="39"/>
      <c r="AD282" s="39"/>
      <c r="AE282" s="39"/>
      <c r="AR282" s="230" t="s">
        <v>235</v>
      </c>
      <c r="AT282" s="230" t="s">
        <v>161</v>
      </c>
      <c r="AU282" s="230" t="s">
        <v>87</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235</v>
      </c>
      <c r="BM282" s="230" t="s">
        <v>554</v>
      </c>
    </row>
    <row r="283" s="13" customFormat="1">
      <c r="A283" s="13"/>
      <c r="B283" s="232"/>
      <c r="C283" s="233"/>
      <c r="D283" s="234" t="s">
        <v>168</v>
      </c>
      <c r="E283" s="235" t="s">
        <v>1</v>
      </c>
      <c r="F283" s="236" t="s">
        <v>555</v>
      </c>
      <c r="G283" s="233"/>
      <c r="H283" s="237">
        <v>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168</v>
      </c>
      <c r="AU283" s="243" t="s">
        <v>87</v>
      </c>
      <c r="AV283" s="13" t="s">
        <v>87</v>
      </c>
      <c r="AW283" s="13" t="s">
        <v>32</v>
      </c>
      <c r="AX283" s="13" t="s">
        <v>85</v>
      </c>
      <c r="AY283" s="243" t="s">
        <v>159</v>
      </c>
    </row>
    <row r="284" s="2" customFormat="1" ht="37.8" customHeight="1">
      <c r="A284" s="39"/>
      <c r="B284" s="40"/>
      <c r="C284" s="255" t="s">
        <v>556</v>
      </c>
      <c r="D284" s="255" t="s">
        <v>218</v>
      </c>
      <c r="E284" s="256" t="s">
        <v>557</v>
      </c>
      <c r="F284" s="257" t="s">
        <v>558</v>
      </c>
      <c r="G284" s="258" t="s">
        <v>215</v>
      </c>
      <c r="H284" s="259">
        <v>1</v>
      </c>
      <c r="I284" s="260"/>
      <c r="J284" s="261">
        <f>ROUND(I284*H284,2)</f>
        <v>0</v>
      </c>
      <c r="K284" s="257" t="s">
        <v>165</v>
      </c>
      <c r="L284" s="262"/>
      <c r="M284" s="263" t="s">
        <v>1</v>
      </c>
      <c r="N284" s="264" t="s">
        <v>42</v>
      </c>
      <c r="O284" s="92"/>
      <c r="P284" s="228">
        <f>O284*H284</f>
        <v>0</v>
      </c>
      <c r="Q284" s="228">
        <v>0.026339999999999999</v>
      </c>
      <c r="R284" s="228">
        <f>Q284*H284</f>
        <v>0.026339999999999999</v>
      </c>
      <c r="S284" s="228">
        <v>0</v>
      </c>
      <c r="T284" s="229">
        <f>S284*H284</f>
        <v>0</v>
      </c>
      <c r="U284" s="39"/>
      <c r="V284" s="39"/>
      <c r="W284" s="39"/>
      <c r="X284" s="39"/>
      <c r="Y284" s="39"/>
      <c r="Z284" s="39"/>
      <c r="AA284" s="39"/>
      <c r="AB284" s="39"/>
      <c r="AC284" s="39"/>
      <c r="AD284" s="39"/>
      <c r="AE284" s="39"/>
      <c r="AR284" s="230" t="s">
        <v>316</v>
      </c>
      <c r="AT284" s="230" t="s">
        <v>218</v>
      </c>
      <c r="AU284" s="230" t="s">
        <v>87</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235</v>
      </c>
      <c r="BM284" s="230" t="s">
        <v>559</v>
      </c>
    </row>
    <row r="285" s="2" customFormat="1" ht="33" customHeight="1">
      <c r="A285" s="39"/>
      <c r="B285" s="40"/>
      <c r="C285" s="255" t="s">
        <v>560</v>
      </c>
      <c r="D285" s="255" t="s">
        <v>218</v>
      </c>
      <c r="E285" s="256" t="s">
        <v>548</v>
      </c>
      <c r="F285" s="257" t="s">
        <v>549</v>
      </c>
      <c r="G285" s="258" t="s">
        <v>215</v>
      </c>
      <c r="H285" s="259">
        <v>1</v>
      </c>
      <c r="I285" s="260"/>
      <c r="J285" s="261">
        <f>ROUND(I285*H285,2)</f>
        <v>0</v>
      </c>
      <c r="K285" s="257" t="s">
        <v>165</v>
      </c>
      <c r="L285" s="262"/>
      <c r="M285" s="263" t="s">
        <v>1</v>
      </c>
      <c r="N285" s="264" t="s">
        <v>42</v>
      </c>
      <c r="O285" s="92"/>
      <c r="P285" s="228">
        <f>O285*H285</f>
        <v>0</v>
      </c>
      <c r="Q285" s="228">
        <v>0.00044999999999999999</v>
      </c>
      <c r="R285" s="228">
        <f>Q285*H285</f>
        <v>0.00044999999999999999</v>
      </c>
      <c r="S285" s="228">
        <v>0</v>
      </c>
      <c r="T285" s="229">
        <f>S285*H285</f>
        <v>0</v>
      </c>
      <c r="U285" s="39"/>
      <c r="V285" s="39"/>
      <c r="W285" s="39"/>
      <c r="X285" s="39"/>
      <c r="Y285" s="39"/>
      <c r="Z285" s="39"/>
      <c r="AA285" s="39"/>
      <c r="AB285" s="39"/>
      <c r="AC285" s="39"/>
      <c r="AD285" s="39"/>
      <c r="AE285" s="39"/>
      <c r="AR285" s="230" t="s">
        <v>316</v>
      </c>
      <c r="AT285" s="230" t="s">
        <v>218</v>
      </c>
      <c r="AU285" s="230" t="s">
        <v>87</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235</v>
      </c>
      <c r="BM285" s="230" t="s">
        <v>561</v>
      </c>
    </row>
    <row r="286" s="2" customFormat="1" ht="24.15" customHeight="1">
      <c r="A286" s="39"/>
      <c r="B286" s="40"/>
      <c r="C286" s="219" t="s">
        <v>562</v>
      </c>
      <c r="D286" s="219" t="s">
        <v>161</v>
      </c>
      <c r="E286" s="220" t="s">
        <v>563</v>
      </c>
      <c r="F286" s="221" t="s">
        <v>564</v>
      </c>
      <c r="G286" s="222" t="s">
        <v>201</v>
      </c>
      <c r="H286" s="223">
        <v>0.043999999999999997</v>
      </c>
      <c r="I286" s="224"/>
      <c r="J286" s="225">
        <f>ROUND(I286*H286,2)</f>
        <v>0</v>
      </c>
      <c r="K286" s="221" t="s">
        <v>165</v>
      </c>
      <c r="L286" s="45"/>
      <c r="M286" s="226" t="s">
        <v>1</v>
      </c>
      <c r="N286" s="227"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235</v>
      </c>
      <c r="AT286" s="230" t="s">
        <v>161</v>
      </c>
      <c r="AU286" s="230" t="s">
        <v>87</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235</v>
      </c>
      <c r="BM286" s="230" t="s">
        <v>565</v>
      </c>
    </row>
    <row r="287" s="2" customFormat="1" ht="24.15" customHeight="1">
      <c r="A287" s="39"/>
      <c r="B287" s="40"/>
      <c r="C287" s="219" t="s">
        <v>566</v>
      </c>
      <c r="D287" s="219" t="s">
        <v>161</v>
      </c>
      <c r="E287" s="220" t="s">
        <v>567</v>
      </c>
      <c r="F287" s="221" t="s">
        <v>568</v>
      </c>
      <c r="G287" s="222" t="s">
        <v>201</v>
      </c>
      <c r="H287" s="223">
        <v>0.043999999999999997</v>
      </c>
      <c r="I287" s="224"/>
      <c r="J287" s="225">
        <f>ROUND(I287*H287,2)</f>
        <v>0</v>
      </c>
      <c r="K287" s="221" t="s">
        <v>165</v>
      </c>
      <c r="L287" s="45"/>
      <c r="M287" s="226" t="s">
        <v>1</v>
      </c>
      <c r="N287" s="227"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235</v>
      </c>
      <c r="AT287" s="230" t="s">
        <v>161</v>
      </c>
      <c r="AU287" s="230" t="s">
        <v>87</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235</v>
      </c>
      <c r="BM287" s="230" t="s">
        <v>569</v>
      </c>
    </row>
    <row r="288" s="12" customFormat="1" ht="22.8" customHeight="1">
      <c r="A288" s="12"/>
      <c r="B288" s="203"/>
      <c r="C288" s="204"/>
      <c r="D288" s="205" t="s">
        <v>76</v>
      </c>
      <c r="E288" s="217" t="s">
        <v>570</v>
      </c>
      <c r="F288" s="217" t="s">
        <v>571</v>
      </c>
      <c r="G288" s="204"/>
      <c r="H288" s="204"/>
      <c r="I288" s="207"/>
      <c r="J288" s="218">
        <f>BK288</f>
        <v>0</v>
      </c>
      <c r="K288" s="204"/>
      <c r="L288" s="209"/>
      <c r="M288" s="210"/>
      <c r="N288" s="211"/>
      <c r="O288" s="211"/>
      <c r="P288" s="212">
        <f>SUM(P289:P293)</f>
        <v>0</v>
      </c>
      <c r="Q288" s="211"/>
      <c r="R288" s="212">
        <f>SUM(R289:R293)</f>
        <v>0.0018180000000000002</v>
      </c>
      <c r="S288" s="211"/>
      <c r="T288" s="213">
        <f>SUM(T289:T293)</f>
        <v>0</v>
      </c>
      <c r="U288" s="12"/>
      <c r="V288" s="12"/>
      <c r="W288" s="12"/>
      <c r="X288" s="12"/>
      <c r="Y288" s="12"/>
      <c r="Z288" s="12"/>
      <c r="AA288" s="12"/>
      <c r="AB288" s="12"/>
      <c r="AC288" s="12"/>
      <c r="AD288" s="12"/>
      <c r="AE288" s="12"/>
      <c r="AR288" s="214" t="s">
        <v>87</v>
      </c>
      <c r="AT288" s="215" t="s">
        <v>76</v>
      </c>
      <c r="AU288" s="215" t="s">
        <v>85</v>
      </c>
      <c r="AY288" s="214" t="s">
        <v>159</v>
      </c>
      <c r="BK288" s="216">
        <f>SUM(BK289:BK293)</f>
        <v>0</v>
      </c>
    </row>
    <row r="289" s="2" customFormat="1" ht="24.15" customHeight="1">
      <c r="A289" s="39"/>
      <c r="B289" s="40"/>
      <c r="C289" s="219" t="s">
        <v>572</v>
      </c>
      <c r="D289" s="219" t="s">
        <v>161</v>
      </c>
      <c r="E289" s="220" t="s">
        <v>573</v>
      </c>
      <c r="F289" s="221" t="s">
        <v>574</v>
      </c>
      <c r="G289" s="222" t="s">
        <v>575</v>
      </c>
      <c r="H289" s="223">
        <v>30.300000000000001</v>
      </c>
      <c r="I289" s="224"/>
      <c r="J289" s="225">
        <f>ROUND(I289*H289,2)</f>
        <v>0</v>
      </c>
      <c r="K289" s="221" t="s">
        <v>1</v>
      </c>
      <c r="L289" s="45"/>
      <c r="M289" s="226" t="s">
        <v>1</v>
      </c>
      <c r="N289" s="227" t="s">
        <v>42</v>
      </c>
      <c r="O289" s="92"/>
      <c r="P289" s="228">
        <f>O289*H289</f>
        <v>0</v>
      </c>
      <c r="Q289" s="228">
        <v>6.0000000000000002E-05</v>
      </c>
      <c r="R289" s="228">
        <f>Q289*H289</f>
        <v>0.0018180000000000002</v>
      </c>
      <c r="S289" s="228">
        <v>0</v>
      </c>
      <c r="T289" s="229">
        <f>S289*H289</f>
        <v>0</v>
      </c>
      <c r="U289" s="39"/>
      <c r="V289" s="39"/>
      <c r="W289" s="39"/>
      <c r="X289" s="39"/>
      <c r="Y289" s="39"/>
      <c r="Z289" s="39"/>
      <c r="AA289" s="39"/>
      <c r="AB289" s="39"/>
      <c r="AC289" s="39"/>
      <c r="AD289" s="39"/>
      <c r="AE289" s="39"/>
      <c r="AR289" s="230" t="s">
        <v>235</v>
      </c>
      <c r="AT289" s="230" t="s">
        <v>161</v>
      </c>
      <c r="AU289" s="230" t="s">
        <v>87</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235</v>
      </c>
      <c r="BM289" s="230" t="s">
        <v>576</v>
      </c>
    </row>
    <row r="290" s="13" customFormat="1">
      <c r="A290" s="13"/>
      <c r="B290" s="232"/>
      <c r="C290" s="233"/>
      <c r="D290" s="234" t="s">
        <v>168</v>
      </c>
      <c r="E290" s="235" t="s">
        <v>1</v>
      </c>
      <c r="F290" s="236" t="s">
        <v>577</v>
      </c>
      <c r="G290" s="233"/>
      <c r="H290" s="237">
        <v>14.699999999999999</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168</v>
      </c>
      <c r="AU290" s="243" t="s">
        <v>87</v>
      </c>
      <c r="AV290" s="13" t="s">
        <v>87</v>
      </c>
      <c r="AW290" s="13" t="s">
        <v>32</v>
      </c>
      <c r="AX290" s="13" t="s">
        <v>77</v>
      </c>
      <c r="AY290" s="243" t="s">
        <v>159</v>
      </c>
    </row>
    <row r="291" s="13" customFormat="1">
      <c r="A291" s="13"/>
      <c r="B291" s="232"/>
      <c r="C291" s="233"/>
      <c r="D291" s="234" t="s">
        <v>168</v>
      </c>
      <c r="E291" s="235" t="s">
        <v>1</v>
      </c>
      <c r="F291" s="236" t="s">
        <v>578</v>
      </c>
      <c r="G291" s="233"/>
      <c r="H291" s="237">
        <v>15.6</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168</v>
      </c>
      <c r="AU291" s="243" t="s">
        <v>87</v>
      </c>
      <c r="AV291" s="13" t="s">
        <v>87</v>
      </c>
      <c r="AW291" s="13" t="s">
        <v>32</v>
      </c>
      <c r="AX291" s="13" t="s">
        <v>77</v>
      </c>
      <c r="AY291" s="243" t="s">
        <v>159</v>
      </c>
    </row>
    <row r="292" s="14" customFormat="1">
      <c r="A292" s="14"/>
      <c r="B292" s="244"/>
      <c r="C292" s="245"/>
      <c r="D292" s="234" t="s">
        <v>168</v>
      </c>
      <c r="E292" s="246" t="s">
        <v>1</v>
      </c>
      <c r="F292" s="247" t="s">
        <v>174</v>
      </c>
      <c r="G292" s="245"/>
      <c r="H292" s="248">
        <v>30.299999999999997</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168</v>
      </c>
      <c r="AU292" s="254" t="s">
        <v>87</v>
      </c>
      <c r="AV292" s="14" t="s">
        <v>166</v>
      </c>
      <c r="AW292" s="14" t="s">
        <v>32</v>
      </c>
      <c r="AX292" s="14" t="s">
        <v>85</v>
      </c>
      <c r="AY292" s="254" t="s">
        <v>159</v>
      </c>
    </row>
    <row r="293" s="2" customFormat="1" ht="24.15" customHeight="1">
      <c r="A293" s="39"/>
      <c r="B293" s="40"/>
      <c r="C293" s="219" t="s">
        <v>579</v>
      </c>
      <c r="D293" s="219" t="s">
        <v>161</v>
      </c>
      <c r="E293" s="220" t="s">
        <v>580</v>
      </c>
      <c r="F293" s="221" t="s">
        <v>581</v>
      </c>
      <c r="G293" s="222" t="s">
        <v>582</v>
      </c>
      <c r="H293" s="289"/>
      <c r="I293" s="224"/>
      <c r="J293" s="225">
        <f>ROUND(I293*H293,2)</f>
        <v>0</v>
      </c>
      <c r="K293" s="221" t="s">
        <v>165</v>
      </c>
      <c r="L293" s="45"/>
      <c r="M293" s="290" t="s">
        <v>1</v>
      </c>
      <c r="N293" s="291" t="s">
        <v>42</v>
      </c>
      <c r="O293" s="292"/>
      <c r="P293" s="293">
        <f>O293*H293</f>
        <v>0</v>
      </c>
      <c r="Q293" s="293">
        <v>0</v>
      </c>
      <c r="R293" s="293">
        <f>Q293*H293</f>
        <v>0</v>
      </c>
      <c r="S293" s="293">
        <v>0</v>
      </c>
      <c r="T293" s="294">
        <f>S293*H293</f>
        <v>0</v>
      </c>
      <c r="U293" s="39"/>
      <c r="V293" s="39"/>
      <c r="W293" s="39"/>
      <c r="X293" s="39"/>
      <c r="Y293" s="39"/>
      <c r="Z293" s="39"/>
      <c r="AA293" s="39"/>
      <c r="AB293" s="39"/>
      <c r="AC293" s="39"/>
      <c r="AD293" s="39"/>
      <c r="AE293" s="39"/>
      <c r="AR293" s="230" t="s">
        <v>235</v>
      </c>
      <c r="AT293" s="230" t="s">
        <v>161</v>
      </c>
      <c r="AU293" s="230" t="s">
        <v>87</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235</v>
      </c>
      <c r="BM293" s="230" t="s">
        <v>583</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90wiIoEDdHfht2q/suKtitJNC7wIuyJvhbvQMTDDryuN8nuJ/jpuY7h2lG5O4V6+A+oQq4l1mMibM6Jmle3GWQ==" hashValue="ACLBi+IZR44vM7/qrRtwqFRg41/1rmhx2MreVvnQ+m019CfNozxrIJ289ixhu5ei4myrLxNY4a5SUKGa/BRTmQ==" algorithmName="SHA-512" password="CC35"/>
  <autoFilter ref="C126:K293"/>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c r="AZ2" s="295" t="s">
        <v>584</v>
      </c>
      <c r="BA2" s="295" t="s">
        <v>1</v>
      </c>
      <c r="BB2" s="295" t="s">
        <v>1</v>
      </c>
      <c r="BC2" s="295" t="s">
        <v>585</v>
      </c>
      <c r="BD2" s="295" t="s">
        <v>87</v>
      </c>
    </row>
    <row r="3" s="1" customFormat="1" ht="6.96" customHeight="1">
      <c r="B3" s="137"/>
      <c r="C3" s="138"/>
      <c r="D3" s="138"/>
      <c r="E3" s="138"/>
      <c r="F3" s="138"/>
      <c r="G3" s="138"/>
      <c r="H3" s="138"/>
      <c r="I3" s="138"/>
      <c r="J3" s="138"/>
      <c r="K3" s="138"/>
      <c r="L3" s="21"/>
      <c r="AT3" s="18" t="s">
        <v>87</v>
      </c>
      <c r="AZ3" s="295" t="s">
        <v>586</v>
      </c>
      <c r="BA3" s="295" t="s">
        <v>1</v>
      </c>
      <c r="BB3" s="295" t="s">
        <v>1</v>
      </c>
      <c r="BC3" s="295" t="s">
        <v>587</v>
      </c>
      <c r="BD3" s="295" t="s">
        <v>87</v>
      </c>
    </row>
    <row r="4" s="1" customFormat="1" ht="24.96" customHeight="1">
      <c r="B4" s="21"/>
      <c r="D4" s="139" t="s">
        <v>127</v>
      </c>
      <c r="L4" s="21"/>
      <c r="M4" s="140" t="s">
        <v>10</v>
      </c>
      <c r="AT4" s="18" t="s">
        <v>4</v>
      </c>
      <c r="AZ4" s="295" t="s">
        <v>588</v>
      </c>
      <c r="BA4" s="295" t="s">
        <v>1</v>
      </c>
      <c r="BB4" s="295" t="s">
        <v>1</v>
      </c>
      <c r="BC4" s="295" t="s">
        <v>589</v>
      </c>
      <c r="BD4" s="295" t="s">
        <v>87</v>
      </c>
    </row>
    <row r="5" s="1" customFormat="1" ht="6.96" customHeight="1">
      <c r="B5" s="21"/>
      <c r="L5" s="21"/>
      <c r="AZ5" s="295" t="s">
        <v>590</v>
      </c>
      <c r="BA5" s="295" t="s">
        <v>1</v>
      </c>
      <c r="BB5" s="295" t="s">
        <v>1</v>
      </c>
      <c r="BC5" s="295" t="s">
        <v>591</v>
      </c>
      <c r="BD5" s="295" t="s">
        <v>87</v>
      </c>
    </row>
    <row r="6" s="1" customFormat="1" ht="12" customHeight="1">
      <c r="B6" s="21"/>
      <c r="D6" s="141" t="s">
        <v>16</v>
      </c>
      <c r="L6" s="21"/>
      <c r="AZ6" s="295" t="s">
        <v>592</v>
      </c>
      <c r="BA6" s="295" t="s">
        <v>1</v>
      </c>
      <c r="BB6" s="295" t="s">
        <v>1</v>
      </c>
      <c r="BC6" s="295" t="s">
        <v>593</v>
      </c>
      <c r="BD6" s="295" t="s">
        <v>87</v>
      </c>
    </row>
    <row r="7" s="1" customFormat="1" ht="16.5" customHeight="1">
      <c r="B7" s="21"/>
      <c r="E7" s="142" t="str">
        <f>'Rekapitulace stavby'!K6</f>
        <v>Budova čp. 55 v ul. Trčků z Lípy, Chotěboř - aktual 2023</v>
      </c>
      <c r="F7" s="141"/>
      <c r="G7" s="141"/>
      <c r="H7" s="141"/>
      <c r="L7" s="21"/>
      <c r="AZ7" s="295" t="s">
        <v>594</v>
      </c>
      <c r="BA7" s="295" t="s">
        <v>1</v>
      </c>
      <c r="BB7" s="295" t="s">
        <v>1</v>
      </c>
      <c r="BC7" s="295" t="s">
        <v>595</v>
      </c>
      <c r="BD7" s="295" t="s">
        <v>87</v>
      </c>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ROUND((SUM(BE127:BE278)),  2)</f>
        <v>0</v>
      </c>
      <c r="G33" s="39"/>
      <c r="H33" s="39"/>
      <c r="I33" s="156">
        <v>0.20999999999999999</v>
      </c>
      <c r="J33" s="155">
        <f>ROUND(((SUM(BE127:BE278))*I33),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ROUND((SUM(BF127:BF278)),  2)</f>
        <v>0</v>
      </c>
      <c r="G34" s="39"/>
      <c r="H34" s="39"/>
      <c r="I34" s="156">
        <v>0.12</v>
      </c>
      <c r="J34" s="155">
        <f>ROUND(((SUM(BF127:BF278))*I34),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ROUND((SUM(BG127:BG278)),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ROUND((SUM(BH127:BH278)),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ROUND((SUM(BI127:BI278)),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301 - Areálová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597</v>
      </c>
      <c r="E99" s="189"/>
      <c r="F99" s="189"/>
      <c r="G99" s="189"/>
      <c r="H99" s="189"/>
      <c r="I99" s="189"/>
      <c r="J99" s="190">
        <f>J205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353</v>
      </c>
      <c r="E100" s="189"/>
      <c r="F100" s="189"/>
      <c r="G100" s="189"/>
      <c r="H100" s="189"/>
      <c r="I100" s="189"/>
      <c r="J100" s="190">
        <f>J210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v>
      </c>
      <c r="E101" s="189"/>
      <c r="F101" s="189"/>
      <c r="G101" s="189"/>
      <c r="H101" s="189"/>
      <c r="I101" s="189"/>
      <c r="J101" s="190">
        <f>J215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139</v>
      </c>
      <c r="E102" s="189"/>
      <c r="F102" s="189"/>
      <c r="G102" s="189"/>
      <c r="H102" s="189"/>
      <c r="I102" s="189"/>
      <c r="J102" s="190">
        <f>J259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141</v>
      </c>
      <c r="E103" s="189"/>
      <c r="F103" s="189"/>
      <c r="G103" s="189"/>
      <c r="H103" s="189"/>
      <c r="I103" s="189"/>
      <c r="J103" s="190">
        <f>J266</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142</v>
      </c>
      <c r="E104" s="183"/>
      <c r="F104" s="183"/>
      <c r="G104" s="183"/>
      <c r="H104" s="183"/>
      <c r="I104" s="183"/>
      <c r="J104" s="184">
        <f>J268</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143</v>
      </c>
      <c r="E105" s="189"/>
      <c r="F105" s="189"/>
      <c r="G105" s="189"/>
      <c r="H105" s="189"/>
      <c r="I105" s="189"/>
      <c r="J105" s="190">
        <f>J269</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598</v>
      </c>
      <c r="E106" s="189"/>
      <c r="F106" s="189"/>
      <c r="G106" s="189"/>
      <c r="H106" s="189"/>
      <c r="I106" s="189"/>
      <c r="J106" s="190">
        <f>J272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599</v>
      </c>
      <c r="E107" s="189"/>
      <c r="F107" s="189"/>
      <c r="G107" s="189"/>
      <c r="H107" s="189"/>
      <c r="I107" s="189"/>
      <c r="J107" s="190">
        <f>J276</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144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Budova čp. 55 v ul. Trčků z Lípy, Chotěboř - aktual 2023</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 301 - Areálová kanalizace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Chotěboř</v>
      </c>
      <c r="G121" s="41"/>
      <c r="H121" s="41"/>
      <c r="I121" s="33" t="s">
        <v>22</v>
      </c>
      <c r="J121" s="80" t="str">
        <f>IF(J12="","",J12)</f>
        <v>15. 7. 2023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Město Chotěboř</v>
      </c>
      <c r="G123" s="41"/>
      <c r="H123" s="41"/>
      <c r="I123" s="33" t="s">
        <v>30</v>
      </c>
      <c r="J123" s="37" t="str">
        <f>E21</f>
        <v>Projektový atelier DAVID</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Bc. Zuzana Kosáková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145</v>
      </c>
      <c r="D126" s="195" t="s">
        <v>62</v>
      </c>
      <c r="E126" s="195" t="s">
        <v>58</v>
      </c>
      <c r="F126" s="195" t="s">
        <v>59</v>
      </c>
      <c r="G126" s="195" t="s">
        <v>146</v>
      </c>
      <c r="H126" s="195" t="s">
        <v>147</v>
      </c>
      <c r="I126" s="195" t="s">
        <v>148</v>
      </c>
      <c r="J126" s="195" t="s">
        <v>132</v>
      </c>
      <c r="K126" s="196" t="s">
        <v>149</v>
      </c>
      <c r="L126" s="197"/>
      <c r="M126" s="101" t="s">
        <v>1</v>
      </c>
      <c r="N126" s="102" t="s">
        <v>41</v>
      </c>
      <c r="O126" s="102" t="s">
        <v>150</v>
      </c>
      <c r="P126" s="102" t="s">
        <v>151</v>
      </c>
      <c r="Q126" s="102" t="s">
        <v>152</v>
      </c>
      <c r="R126" s="102" t="s">
        <v>153</v>
      </c>
      <c r="S126" s="102" t="s">
        <v>154</v>
      </c>
      <c r="T126" s="103" t="s">
        <v>155</v>
      </c>
      <c r="U126" s="192"/>
      <c r="V126" s="192"/>
      <c r="W126" s="192"/>
      <c r="X126" s="192"/>
      <c r="Y126" s="192"/>
      <c r="Z126" s="192"/>
      <c r="AA126" s="192"/>
      <c r="AB126" s="192"/>
      <c r="AC126" s="192"/>
      <c r="AD126" s="192"/>
      <c r="AE126" s="192"/>
    </row>
    <row r="127" s="2" customFormat="1" ht="22.8" customHeight="1">
      <c r="A127" s="39"/>
      <c r="B127" s="40"/>
      <c r="C127" s="108" t="s">
        <v>156</v>
      </c>
      <c r="D127" s="41"/>
      <c r="E127" s="41"/>
      <c r="F127" s="41"/>
      <c r="G127" s="41"/>
      <c r="H127" s="41"/>
      <c r="I127" s="41"/>
      <c r="J127" s="198">
        <f>BK127</f>
        <v>0</v>
      </c>
      <c r="K127" s="41"/>
      <c r="L127" s="45"/>
      <c r="M127" s="104"/>
      <c r="N127" s="199"/>
      <c r="O127" s="105"/>
      <c r="P127" s="200">
        <f>P128+P268</f>
        <v>0</v>
      </c>
      <c r="Q127" s="105"/>
      <c r="R127" s="200">
        <f>R128+R268</f>
        <v>90.281590888010001</v>
      </c>
      <c r="S127" s="105"/>
      <c r="T127" s="201">
        <f>T128+T268</f>
        <v>0</v>
      </c>
      <c r="U127" s="39"/>
      <c r="V127" s="39"/>
      <c r="W127" s="39"/>
      <c r="X127" s="39"/>
      <c r="Y127" s="39"/>
      <c r="Z127" s="39"/>
      <c r="AA127" s="39"/>
      <c r="AB127" s="39"/>
      <c r="AC127" s="39"/>
      <c r="AD127" s="39"/>
      <c r="AE127" s="39"/>
      <c r="AT127" s="18" t="s">
        <v>76</v>
      </c>
      <c r="AU127" s="18" t="s">
        <v>134</v>
      </c>
      <c r="BK127" s="202">
        <f>BK128+BK268</f>
        <v>0</v>
      </c>
    </row>
    <row r="128" s="12" customFormat="1" ht="25.92" customHeight="1">
      <c r="A128" s="12"/>
      <c r="B128" s="203"/>
      <c r="C128" s="204"/>
      <c r="D128" s="205" t="s">
        <v>76</v>
      </c>
      <c r="E128" s="206" t="s">
        <v>157</v>
      </c>
      <c r="F128" s="206" t="s">
        <v>158</v>
      </c>
      <c r="G128" s="204"/>
      <c r="H128" s="204"/>
      <c r="I128" s="207"/>
      <c r="J128" s="208">
        <f>BK128</f>
        <v>0</v>
      </c>
      <c r="K128" s="204"/>
      <c r="L128" s="209"/>
      <c r="M128" s="210"/>
      <c r="N128" s="211"/>
      <c r="O128" s="211"/>
      <c r="P128" s="212">
        <f>P129+P205+P210+P215+P259+P266</f>
        <v>0</v>
      </c>
      <c r="Q128" s="211"/>
      <c r="R128" s="212">
        <f>R129+R205+R210+R215+R259+R266</f>
        <v>90.274791748010003</v>
      </c>
      <c r="S128" s="211"/>
      <c r="T128" s="213">
        <f>T129+T205+T210+T215+T259+T266</f>
        <v>0</v>
      </c>
      <c r="U128" s="12"/>
      <c r="V128" s="12"/>
      <c r="W128" s="12"/>
      <c r="X128" s="12"/>
      <c r="Y128" s="12"/>
      <c r="Z128" s="12"/>
      <c r="AA128" s="12"/>
      <c r="AB128" s="12"/>
      <c r="AC128" s="12"/>
      <c r="AD128" s="12"/>
      <c r="AE128" s="12"/>
      <c r="AR128" s="214" t="s">
        <v>85</v>
      </c>
      <c r="AT128" s="215" t="s">
        <v>76</v>
      </c>
      <c r="AU128" s="215" t="s">
        <v>77</v>
      </c>
      <c r="AY128" s="214" t="s">
        <v>159</v>
      </c>
      <c r="BK128" s="216">
        <f>BK129+BK205+BK210+BK215+BK259+BK266</f>
        <v>0</v>
      </c>
    </row>
    <row r="129" s="12" customFormat="1" ht="22.8" customHeight="1">
      <c r="A129" s="12"/>
      <c r="B129" s="203"/>
      <c r="C129" s="204"/>
      <c r="D129" s="205" t="s">
        <v>76</v>
      </c>
      <c r="E129" s="217" t="s">
        <v>85</v>
      </c>
      <c r="F129" s="217" t="s">
        <v>160</v>
      </c>
      <c r="G129" s="204"/>
      <c r="H129" s="204"/>
      <c r="I129" s="207"/>
      <c r="J129" s="218">
        <f>BK129</f>
        <v>0</v>
      </c>
      <c r="K129" s="204"/>
      <c r="L129" s="209"/>
      <c r="M129" s="210"/>
      <c r="N129" s="211"/>
      <c r="O129" s="211"/>
      <c r="P129" s="212">
        <f>SUM(P130:P204)</f>
        <v>0</v>
      </c>
      <c r="Q129" s="211"/>
      <c r="R129" s="212">
        <f>SUM(R130:R204)</f>
        <v>63.288227318010001</v>
      </c>
      <c r="S129" s="211"/>
      <c r="T129" s="213">
        <f>SUM(T130:T204)</f>
        <v>0</v>
      </c>
      <c r="U129" s="12"/>
      <c r="V129" s="12"/>
      <c r="W129" s="12"/>
      <c r="X129" s="12"/>
      <c r="Y129" s="12"/>
      <c r="Z129" s="12"/>
      <c r="AA129" s="12"/>
      <c r="AB129" s="12"/>
      <c r="AC129" s="12"/>
      <c r="AD129" s="12"/>
      <c r="AE129" s="12"/>
      <c r="AR129" s="214" t="s">
        <v>85</v>
      </c>
      <c r="AT129" s="215" t="s">
        <v>76</v>
      </c>
      <c r="AU129" s="215" t="s">
        <v>85</v>
      </c>
      <c r="AY129" s="214" t="s">
        <v>159</v>
      </c>
      <c r="BK129" s="216">
        <f>SUM(BK130:BK204)</f>
        <v>0</v>
      </c>
    </row>
    <row r="130" s="2" customFormat="1" ht="24.15" customHeight="1">
      <c r="A130" s="39"/>
      <c r="B130" s="40"/>
      <c r="C130" s="219" t="s">
        <v>85</v>
      </c>
      <c r="D130" s="219" t="s">
        <v>161</v>
      </c>
      <c r="E130" s="220" t="s">
        <v>600</v>
      </c>
      <c r="F130" s="221" t="s">
        <v>601</v>
      </c>
      <c r="G130" s="222" t="s">
        <v>268</v>
      </c>
      <c r="H130" s="223">
        <v>133.19999999999999</v>
      </c>
      <c r="I130" s="224"/>
      <c r="J130" s="225">
        <f>ROUND(I130*H130,2)</f>
        <v>0</v>
      </c>
      <c r="K130" s="221" t="s">
        <v>165</v>
      </c>
      <c r="L130" s="45"/>
      <c r="M130" s="226" t="s">
        <v>1</v>
      </c>
      <c r="N130" s="227" t="s">
        <v>42</v>
      </c>
      <c r="O130" s="92"/>
      <c r="P130" s="228">
        <f>O130*H130</f>
        <v>0</v>
      </c>
      <c r="Q130" s="228">
        <v>0.00010424000000000001</v>
      </c>
      <c r="R130" s="228">
        <f>Q130*H130</f>
        <v>0.013884767999999999</v>
      </c>
      <c r="S130" s="228">
        <v>0</v>
      </c>
      <c r="T130" s="229">
        <f>S130*H130</f>
        <v>0</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602</v>
      </c>
    </row>
    <row r="131" s="13" customFormat="1">
      <c r="A131" s="13"/>
      <c r="B131" s="232"/>
      <c r="C131" s="233"/>
      <c r="D131" s="234" t="s">
        <v>168</v>
      </c>
      <c r="E131" s="235" t="s">
        <v>1</v>
      </c>
      <c r="F131" s="236" t="s">
        <v>603</v>
      </c>
      <c r="G131" s="233"/>
      <c r="H131" s="237">
        <v>133.19999999999999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85</v>
      </c>
      <c r="AY131" s="243" t="s">
        <v>159</v>
      </c>
    </row>
    <row r="132" s="2" customFormat="1" ht="24.15" customHeight="1">
      <c r="A132" s="39"/>
      <c r="B132" s="40"/>
      <c r="C132" s="219" t="s">
        <v>87</v>
      </c>
      <c r="D132" s="219" t="s">
        <v>161</v>
      </c>
      <c r="E132" s="220" t="s">
        <v>604</v>
      </c>
      <c r="F132" s="221" t="s">
        <v>605</v>
      </c>
      <c r="G132" s="222" t="s">
        <v>268</v>
      </c>
      <c r="H132" s="223">
        <v>133.19999999999999</v>
      </c>
      <c r="I132" s="224"/>
      <c r="J132" s="225">
        <f>ROUND(I132*H132,2)</f>
        <v>0</v>
      </c>
      <c r="K132" s="221" t="s">
        <v>165</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606</v>
      </c>
    </row>
    <row r="133" s="2" customFormat="1" ht="24.15" customHeight="1">
      <c r="A133" s="39"/>
      <c r="B133" s="40"/>
      <c r="C133" s="219" t="s">
        <v>175</v>
      </c>
      <c r="D133" s="219" t="s">
        <v>161</v>
      </c>
      <c r="E133" s="220" t="s">
        <v>607</v>
      </c>
      <c r="F133" s="221" t="s">
        <v>608</v>
      </c>
      <c r="G133" s="222" t="s">
        <v>268</v>
      </c>
      <c r="H133" s="223">
        <v>1.5</v>
      </c>
      <c r="I133" s="224"/>
      <c r="J133" s="225">
        <f>ROUND(I133*H133,2)</f>
        <v>0</v>
      </c>
      <c r="K133" s="221" t="s">
        <v>165</v>
      </c>
      <c r="L133" s="45"/>
      <c r="M133" s="226" t="s">
        <v>1</v>
      </c>
      <c r="N133" s="227" t="s">
        <v>42</v>
      </c>
      <c r="O133" s="92"/>
      <c r="P133" s="228">
        <f>O133*H133</f>
        <v>0</v>
      </c>
      <c r="Q133" s="228">
        <v>0.00046900000000000002</v>
      </c>
      <c r="R133" s="228">
        <f>Q133*H133</f>
        <v>0.00070350000000000002</v>
      </c>
      <c r="S133" s="228">
        <v>0</v>
      </c>
      <c r="T133" s="229">
        <f>S133*H133</f>
        <v>0</v>
      </c>
      <c r="U133" s="39"/>
      <c r="V133" s="39"/>
      <c r="W133" s="39"/>
      <c r="X133" s="39"/>
      <c r="Y133" s="39"/>
      <c r="Z133" s="39"/>
      <c r="AA133" s="39"/>
      <c r="AB133" s="39"/>
      <c r="AC133" s="39"/>
      <c r="AD133" s="39"/>
      <c r="AE133" s="39"/>
      <c r="AR133" s="230" t="s">
        <v>166</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609</v>
      </c>
    </row>
    <row r="134" s="13" customFormat="1">
      <c r="A134" s="13"/>
      <c r="B134" s="232"/>
      <c r="C134" s="233"/>
      <c r="D134" s="234" t="s">
        <v>168</v>
      </c>
      <c r="E134" s="235" t="s">
        <v>1</v>
      </c>
      <c r="F134" s="236" t="s">
        <v>610</v>
      </c>
      <c r="G134" s="233"/>
      <c r="H134" s="237">
        <v>1.5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168</v>
      </c>
      <c r="AU134" s="243" t="s">
        <v>87</v>
      </c>
      <c r="AV134" s="13" t="s">
        <v>87</v>
      </c>
      <c r="AW134" s="13" t="s">
        <v>32</v>
      </c>
      <c r="AX134" s="13" t="s">
        <v>85</v>
      </c>
      <c r="AY134" s="243" t="s">
        <v>159</v>
      </c>
    </row>
    <row r="135" s="2" customFormat="1" ht="24.15" customHeight="1">
      <c r="A135" s="39"/>
      <c r="B135" s="40"/>
      <c r="C135" s="219" t="s">
        <v>166</v>
      </c>
      <c r="D135" s="219" t="s">
        <v>161</v>
      </c>
      <c r="E135" s="220" t="s">
        <v>611</v>
      </c>
      <c r="F135" s="221" t="s">
        <v>612</v>
      </c>
      <c r="G135" s="222" t="s">
        <v>268</v>
      </c>
      <c r="H135" s="223">
        <v>18.5</v>
      </c>
      <c r="I135" s="224"/>
      <c r="J135" s="225">
        <f>ROUND(I135*H135,2)</f>
        <v>0</v>
      </c>
      <c r="K135" s="221" t="s">
        <v>165</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613</v>
      </c>
    </row>
    <row r="136" s="2" customFormat="1" ht="24.15" customHeight="1">
      <c r="A136" s="39"/>
      <c r="B136" s="40"/>
      <c r="C136" s="219" t="s">
        <v>185</v>
      </c>
      <c r="D136" s="219" t="s">
        <v>161</v>
      </c>
      <c r="E136" s="220" t="s">
        <v>614</v>
      </c>
      <c r="F136" s="221" t="s">
        <v>615</v>
      </c>
      <c r="G136" s="222" t="s">
        <v>181</v>
      </c>
      <c r="H136" s="223">
        <v>9.1150000000000002</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616</v>
      </c>
    </row>
    <row r="137" s="16" customFormat="1">
      <c r="A137" s="16"/>
      <c r="B137" s="279"/>
      <c r="C137" s="280"/>
      <c r="D137" s="234" t="s">
        <v>168</v>
      </c>
      <c r="E137" s="281" t="s">
        <v>1</v>
      </c>
      <c r="F137" s="282" t="s">
        <v>617</v>
      </c>
      <c r="G137" s="280"/>
      <c r="H137" s="281" t="s">
        <v>1</v>
      </c>
      <c r="I137" s="283"/>
      <c r="J137" s="280"/>
      <c r="K137" s="280"/>
      <c r="L137" s="284"/>
      <c r="M137" s="285"/>
      <c r="N137" s="286"/>
      <c r="O137" s="286"/>
      <c r="P137" s="286"/>
      <c r="Q137" s="286"/>
      <c r="R137" s="286"/>
      <c r="S137" s="286"/>
      <c r="T137" s="287"/>
      <c r="U137" s="16"/>
      <c r="V137" s="16"/>
      <c r="W137" s="16"/>
      <c r="X137" s="16"/>
      <c r="Y137" s="16"/>
      <c r="Z137" s="16"/>
      <c r="AA137" s="16"/>
      <c r="AB137" s="16"/>
      <c r="AC137" s="16"/>
      <c r="AD137" s="16"/>
      <c r="AE137" s="16"/>
      <c r="AT137" s="288" t="s">
        <v>168</v>
      </c>
      <c r="AU137" s="288" t="s">
        <v>87</v>
      </c>
      <c r="AV137" s="16" t="s">
        <v>85</v>
      </c>
      <c r="AW137" s="16" t="s">
        <v>32</v>
      </c>
      <c r="AX137" s="16" t="s">
        <v>77</v>
      </c>
      <c r="AY137" s="288" t="s">
        <v>159</v>
      </c>
    </row>
    <row r="138" s="13" customFormat="1">
      <c r="A138" s="13"/>
      <c r="B138" s="232"/>
      <c r="C138" s="233"/>
      <c r="D138" s="234" t="s">
        <v>168</v>
      </c>
      <c r="E138" s="235" t="s">
        <v>1</v>
      </c>
      <c r="F138" s="236" t="s">
        <v>618</v>
      </c>
      <c r="G138" s="233"/>
      <c r="H138" s="237">
        <v>28.844000000000001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6" customFormat="1">
      <c r="A139" s="16"/>
      <c r="B139" s="279"/>
      <c r="C139" s="280"/>
      <c r="D139" s="234" t="s">
        <v>168</v>
      </c>
      <c r="E139" s="281" t="s">
        <v>1</v>
      </c>
      <c r="F139" s="282" t="s">
        <v>619</v>
      </c>
      <c r="G139" s="280"/>
      <c r="H139" s="281" t="s">
        <v>1</v>
      </c>
      <c r="I139" s="283"/>
      <c r="J139" s="280"/>
      <c r="K139" s="280"/>
      <c r="L139" s="284"/>
      <c r="M139" s="285"/>
      <c r="N139" s="286"/>
      <c r="O139" s="286"/>
      <c r="P139" s="286"/>
      <c r="Q139" s="286"/>
      <c r="R139" s="286"/>
      <c r="S139" s="286"/>
      <c r="T139" s="287"/>
      <c r="U139" s="16"/>
      <c r="V139" s="16"/>
      <c r="W139" s="16"/>
      <c r="X139" s="16"/>
      <c r="Y139" s="16"/>
      <c r="Z139" s="16"/>
      <c r="AA139" s="16"/>
      <c r="AB139" s="16"/>
      <c r="AC139" s="16"/>
      <c r="AD139" s="16"/>
      <c r="AE139" s="16"/>
      <c r="AT139" s="288" t="s">
        <v>168</v>
      </c>
      <c r="AU139" s="288" t="s">
        <v>87</v>
      </c>
      <c r="AV139" s="16" t="s">
        <v>85</v>
      </c>
      <c r="AW139" s="16" t="s">
        <v>32</v>
      </c>
      <c r="AX139" s="16" t="s">
        <v>77</v>
      </c>
      <c r="AY139" s="288" t="s">
        <v>159</v>
      </c>
    </row>
    <row r="140" s="13" customFormat="1">
      <c r="A140" s="13"/>
      <c r="B140" s="232"/>
      <c r="C140" s="233"/>
      <c r="D140" s="234" t="s">
        <v>168</v>
      </c>
      <c r="E140" s="235" t="s">
        <v>1</v>
      </c>
      <c r="F140" s="236" t="s">
        <v>620</v>
      </c>
      <c r="G140" s="233"/>
      <c r="H140" s="237">
        <v>1.264</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168</v>
      </c>
      <c r="AU140" s="243" t="s">
        <v>87</v>
      </c>
      <c r="AV140" s="13" t="s">
        <v>87</v>
      </c>
      <c r="AW140" s="13" t="s">
        <v>32</v>
      </c>
      <c r="AX140" s="13" t="s">
        <v>77</v>
      </c>
      <c r="AY140" s="243" t="s">
        <v>159</v>
      </c>
    </row>
    <row r="141" s="13" customFormat="1">
      <c r="A141" s="13"/>
      <c r="B141" s="232"/>
      <c r="C141" s="233"/>
      <c r="D141" s="234" t="s">
        <v>168</v>
      </c>
      <c r="E141" s="235" t="s">
        <v>1</v>
      </c>
      <c r="F141" s="236" t="s">
        <v>621</v>
      </c>
      <c r="G141" s="233"/>
      <c r="H141" s="237">
        <v>1.595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32</v>
      </c>
      <c r="AX141" s="13" t="s">
        <v>77</v>
      </c>
      <c r="AY141" s="243" t="s">
        <v>159</v>
      </c>
    </row>
    <row r="142" s="16" customFormat="1">
      <c r="A142" s="16"/>
      <c r="B142" s="279"/>
      <c r="C142" s="280"/>
      <c r="D142" s="234" t="s">
        <v>168</v>
      </c>
      <c r="E142" s="281" t="s">
        <v>1</v>
      </c>
      <c r="F142" s="282" t="s">
        <v>622</v>
      </c>
      <c r="G142" s="280"/>
      <c r="H142" s="281" t="s">
        <v>1</v>
      </c>
      <c r="I142" s="283"/>
      <c r="J142" s="280"/>
      <c r="K142" s="280"/>
      <c r="L142" s="284"/>
      <c r="M142" s="285"/>
      <c r="N142" s="286"/>
      <c r="O142" s="286"/>
      <c r="P142" s="286"/>
      <c r="Q142" s="286"/>
      <c r="R142" s="286"/>
      <c r="S142" s="286"/>
      <c r="T142" s="287"/>
      <c r="U142" s="16"/>
      <c r="V142" s="16"/>
      <c r="W142" s="16"/>
      <c r="X142" s="16"/>
      <c r="Y142" s="16"/>
      <c r="Z142" s="16"/>
      <c r="AA142" s="16"/>
      <c r="AB142" s="16"/>
      <c r="AC142" s="16"/>
      <c r="AD142" s="16"/>
      <c r="AE142" s="16"/>
      <c r="AT142" s="288" t="s">
        <v>168</v>
      </c>
      <c r="AU142" s="288" t="s">
        <v>87</v>
      </c>
      <c r="AV142" s="16" t="s">
        <v>85</v>
      </c>
      <c r="AW142" s="16" t="s">
        <v>32</v>
      </c>
      <c r="AX142" s="16" t="s">
        <v>77</v>
      </c>
      <c r="AY142" s="288" t="s">
        <v>159</v>
      </c>
    </row>
    <row r="143" s="13" customFormat="1">
      <c r="A143" s="13"/>
      <c r="B143" s="232"/>
      <c r="C143" s="233"/>
      <c r="D143" s="234" t="s">
        <v>168</v>
      </c>
      <c r="E143" s="235" t="s">
        <v>1</v>
      </c>
      <c r="F143" s="236" t="s">
        <v>623</v>
      </c>
      <c r="G143" s="233"/>
      <c r="H143" s="237">
        <v>4.992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168</v>
      </c>
      <c r="AU143" s="243" t="s">
        <v>87</v>
      </c>
      <c r="AV143" s="13" t="s">
        <v>87</v>
      </c>
      <c r="AW143" s="13" t="s">
        <v>32</v>
      </c>
      <c r="AX143" s="13" t="s">
        <v>77</v>
      </c>
      <c r="AY143" s="243" t="s">
        <v>159</v>
      </c>
    </row>
    <row r="144" s="13" customFormat="1">
      <c r="A144" s="13"/>
      <c r="B144" s="232"/>
      <c r="C144" s="233"/>
      <c r="D144" s="234" t="s">
        <v>168</v>
      </c>
      <c r="E144" s="235" t="s">
        <v>1</v>
      </c>
      <c r="F144" s="236" t="s">
        <v>624</v>
      </c>
      <c r="G144" s="233"/>
      <c r="H144" s="237">
        <v>1.1100000000000001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77</v>
      </c>
      <c r="AY144" s="243" t="s">
        <v>159</v>
      </c>
    </row>
    <row r="145" s="13" customFormat="1">
      <c r="A145" s="13"/>
      <c r="B145" s="232"/>
      <c r="C145" s="233"/>
      <c r="D145" s="234" t="s">
        <v>168</v>
      </c>
      <c r="E145" s="235" t="s">
        <v>1</v>
      </c>
      <c r="F145" s="236" t="s">
        <v>625</v>
      </c>
      <c r="G145" s="233"/>
      <c r="H145" s="237">
        <v>0.23400000000000001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77</v>
      </c>
      <c r="AY145" s="243" t="s">
        <v>159</v>
      </c>
    </row>
    <row r="146" s="13" customFormat="1">
      <c r="A146" s="13"/>
      <c r="B146" s="232"/>
      <c r="C146" s="233"/>
      <c r="D146" s="234" t="s">
        <v>168</v>
      </c>
      <c r="E146" s="235" t="s">
        <v>1</v>
      </c>
      <c r="F146" s="236" t="s">
        <v>626</v>
      </c>
      <c r="G146" s="233"/>
      <c r="H146" s="237">
        <v>2.2109999999999999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168</v>
      </c>
      <c r="AU146" s="243" t="s">
        <v>87</v>
      </c>
      <c r="AV146" s="13" t="s">
        <v>87</v>
      </c>
      <c r="AW146" s="13" t="s">
        <v>32</v>
      </c>
      <c r="AX146" s="13" t="s">
        <v>77</v>
      </c>
      <c r="AY146" s="243" t="s">
        <v>159</v>
      </c>
    </row>
    <row r="147" s="13" customFormat="1">
      <c r="A147" s="13"/>
      <c r="B147" s="232"/>
      <c r="C147" s="233"/>
      <c r="D147" s="234" t="s">
        <v>168</v>
      </c>
      <c r="E147" s="235" t="s">
        <v>1</v>
      </c>
      <c r="F147" s="236" t="s">
        <v>627</v>
      </c>
      <c r="G147" s="233"/>
      <c r="H147" s="237">
        <v>1.774</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77</v>
      </c>
      <c r="AY147" s="243" t="s">
        <v>159</v>
      </c>
    </row>
    <row r="148" s="16" customFormat="1">
      <c r="A148" s="16"/>
      <c r="B148" s="279"/>
      <c r="C148" s="280"/>
      <c r="D148" s="234" t="s">
        <v>168</v>
      </c>
      <c r="E148" s="281" t="s">
        <v>1</v>
      </c>
      <c r="F148" s="282" t="s">
        <v>628</v>
      </c>
      <c r="G148" s="280"/>
      <c r="H148" s="281" t="s">
        <v>1</v>
      </c>
      <c r="I148" s="283"/>
      <c r="J148" s="280"/>
      <c r="K148" s="280"/>
      <c r="L148" s="284"/>
      <c r="M148" s="285"/>
      <c r="N148" s="286"/>
      <c r="O148" s="286"/>
      <c r="P148" s="286"/>
      <c r="Q148" s="286"/>
      <c r="R148" s="286"/>
      <c r="S148" s="286"/>
      <c r="T148" s="287"/>
      <c r="U148" s="16"/>
      <c r="V148" s="16"/>
      <c r="W148" s="16"/>
      <c r="X148" s="16"/>
      <c r="Y148" s="16"/>
      <c r="Z148" s="16"/>
      <c r="AA148" s="16"/>
      <c r="AB148" s="16"/>
      <c r="AC148" s="16"/>
      <c r="AD148" s="16"/>
      <c r="AE148" s="16"/>
      <c r="AT148" s="288" t="s">
        <v>168</v>
      </c>
      <c r="AU148" s="288" t="s">
        <v>87</v>
      </c>
      <c r="AV148" s="16" t="s">
        <v>85</v>
      </c>
      <c r="AW148" s="16" t="s">
        <v>32</v>
      </c>
      <c r="AX148" s="16" t="s">
        <v>77</v>
      </c>
      <c r="AY148" s="288" t="s">
        <v>159</v>
      </c>
    </row>
    <row r="149" s="13" customFormat="1">
      <c r="A149" s="13"/>
      <c r="B149" s="232"/>
      <c r="C149" s="233"/>
      <c r="D149" s="234" t="s">
        <v>168</v>
      </c>
      <c r="E149" s="235" t="s">
        <v>1</v>
      </c>
      <c r="F149" s="236" t="s">
        <v>629</v>
      </c>
      <c r="G149" s="233"/>
      <c r="H149" s="237">
        <v>2.4300000000000002</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168</v>
      </c>
      <c r="AU149" s="243" t="s">
        <v>87</v>
      </c>
      <c r="AV149" s="13" t="s">
        <v>87</v>
      </c>
      <c r="AW149" s="13" t="s">
        <v>32</v>
      </c>
      <c r="AX149" s="13" t="s">
        <v>77</v>
      </c>
      <c r="AY149" s="243" t="s">
        <v>159</v>
      </c>
    </row>
    <row r="150" s="16" customFormat="1">
      <c r="A150" s="16"/>
      <c r="B150" s="279"/>
      <c r="C150" s="280"/>
      <c r="D150" s="234" t="s">
        <v>168</v>
      </c>
      <c r="E150" s="281" t="s">
        <v>1</v>
      </c>
      <c r="F150" s="282" t="s">
        <v>630</v>
      </c>
      <c r="G150" s="280"/>
      <c r="H150" s="281" t="s">
        <v>1</v>
      </c>
      <c r="I150" s="283"/>
      <c r="J150" s="280"/>
      <c r="K150" s="280"/>
      <c r="L150" s="284"/>
      <c r="M150" s="285"/>
      <c r="N150" s="286"/>
      <c r="O150" s="286"/>
      <c r="P150" s="286"/>
      <c r="Q150" s="286"/>
      <c r="R150" s="286"/>
      <c r="S150" s="286"/>
      <c r="T150" s="287"/>
      <c r="U150" s="16"/>
      <c r="V150" s="16"/>
      <c r="W150" s="16"/>
      <c r="X150" s="16"/>
      <c r="Y150" s="16"/>
      <c r="Z150" s="16"/>
      <c r="AA150" s="16"/>
      <c r="AB150" s="16"/>
      <c r="AC150" s="16"/>
      <c r="AD150" s="16"/>
      <c r="AE150" s="16"/>
      <c r="AT150" s="288" t="s">
        <v>168</v>
      </c>
      <c r="AU150" s="288" t="s">
        <v>87</v>
      </c>
      <c r="AV150" s="16" t="s">
        <v>85</v>
      </c>
      <c r="AW150" s="16" t="s">
        <v>32</v>
      </c>
      <c r="AX150" s="16" t="s">
        <v>77</v>
      </c>
      <c r="AY150" s="288" t="s">
        <v>159</v>
      </c>
    </row>
    <row r="151" s="13" customFormat="1">
      <c r="A151" s="13"/>
      <c r="B151" s="232"/>
      <c r="C151" s="233"/>
      <c r="D151" s="234" t="s">
        <v>168</v>
      </c>
      <c r="E151" s="235" t="s">
        <v>1</v>
      </c>
      <c r="F151" s="236" t="s">
        <v>631</v>
      </c>
      <c r="G151" s="233"/>
      <c r="H151" s="237">
        <v>1.1200000000000001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168</v>
      </c>
      <c r="AU151" s="243" t="s">
        <v>87</v>
      </c>
      <c r="AV151" s="13" t="s">
        <v>87</v>
      </c>
      <c r="AW151" s="13" t="s">
        <v>32</v>
      </c>
      <c r="AX151" s="13" t="s">
        <v>77</v>
      </c>
      <c r="AY151" s="243" t="s">
        <v>159</v>
      </c>
    </row>
    <row r="152" s="14" customFormat="1">
      <c r="A152" s="14"/>
      <c r="B152" s="244"/>
      <c r="C152" s="245"/>
      <c r="D152" s="234" t="s">
        <v>168</v>
      </c>
      <c r="E152" s="246" t="s">
        <v>592</v>
      </c>
      <c r="F152" s="247" t="s">
        <v>174</v>
      </c>
      <c r="G152" s="245"/>
      <c r="H152" s="248">
        <v>45.573999999999998</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168</v>
      </c>
      <c r="AU152" s="254" t="s">
        <v>87</v>
      </c>
      <c r="AV152" s="14" t="s">
        <v>166</v>
      </c>
      <c r="AW152" s="14" t="s">
        <v>32</v>
      </c>
      <c r="AX152" s="14" t="s">
        <v>77</v>
      </c>
      <c r="AY152" s="254" t="s">
        <v>159</v>
      </c>
    </row>
    <row r="153" s="16" customFormat="1">
      <c r="A153" s="16"/>
      <c r="B153" s="279"/>
      <c r="C153" s="280"/>
      <c r="D153" s="234" t="s">
        <v>168</v>
      </c>
      <c r="E153" s="281" t="s">
        <v>1</v>
      </c>
      <c r="F153" s="282" t="s">
        <v>632</v>
      </c>
      <c r="G153" s="280"/>
      <c r="H153" s="281" t="s">
        <v>1</v>
      </c>
      <c r="I153" s="283"/>
      <c r="J153" s="280"/>
      <c r="K153" s="280"/>
      <c r="L153" s="284"/>
      <c r="M153" s="285"/>
      <c r="N153" s="286"/>
      <c r="O153" s="286"/>
      <c r="P153" s="286"/>
      <c r="Q153" s="286"/>
      <c r="R153" s="286"/>
      <c r="S153" s="286"/>
      <c r="T153" s="287"/>
      <c r="U153" s="16"/>
      <c r="V153" s="16"/>
      <c r="W153" s="16"/>
      <c r="X153" s="16"/>
      <c r="Y153" s="16"/>
      <c r="Z153" s="16"/>
      <c r="AA153" s="16"/>
      <c r="AB153" s="16"/>
      <c r="AC153" s="16"/>
      <c r="AD153" s="16"/>
      <c r="AE153" s="16"/>
      <c r="AT153" s="288" t="s">
        <v>168</v>
      </c>
      <c r="AU153" s="288" t="s">
        <v>87</v>
      </c>
      <c r="AV153" s="16" t="s">
        <v>85</v>
      </c>
      <c r="AW153" s="16" t="s">
        <v>32</v>
      </c>
      <c r="AX153" s="16" t="s">
        <v>77</v>
      </c>
      <c r="AY153" s="288" t="s">
        <v>159</v>
      </c>
    </row>
    <row r="154" s="13" customFormat="1">
      <c r="A154" s="13"/>
      <c r="B154" s="232"/>
      <c r="C154" s="233"/>
      <c r="D154" s="234" t="s">
        <v>168</v>
      </c>
      <c r="E154" s="235" t="s">
        <v>1</v>
      </c>
      <c r="F154" s="236" t="s">
        <v>633</v>
      </c>
      <c r="G154" s="233"/>
      <c r="H154" s="237">
        <v>9.1150000000000002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85</v>
      </c>
      <c r="AY154" s="243" t="s">
        <v>159</v>
      </c>
    </row>
    <row r="155" s="2" customFormat="1" ht="33" customHeight="1">
      <c r="A155" s="39"/>
      <c r="B155" s="40"/>
      <c r="C155" s="219" t="s">
        <v>189</v>
      </c>
      <c r="D155" s="219" t="s">
        <v>161</v>
      </c>
      <c r="E155" s="220" t="s">
        <v>634</v>
      </c>
      <c r="F155" s="221" t="s">
        <v>635</v>
      </c>
      <c r="G155" s="222" t="s">
        <v>181</v>
      </c>
      <c r="H155" s="223">
        <v>36.459000000000003</v>
      </c>
      <c r="I155" s="224"/>
      <c r="J155" s="225">
        <f>ROUND(I155*H155,2)</f>
        <v>0</v>
      </c>
      <c r="K155" s="221" t="s">
        <v>165</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636</v>
      </c>
    </row>
    <row r="156" s="16" customFormat="1">
      <c r="A156" s="16"/>
      <c r="B156" s="279"/>
      <c r="C156" s="280"/>
      <c r="D156" s="234" t="s">
        <v>168</v>
      </c>
      <c r="E156" s="281" t="s">
        <v>1</v>
      </c>
      <c r="F156" s="282" t="s">
        <v>637</v>
      </c>
      <c r="G156" s="280"/>
      <c r="H156" s="281" t="s">
        <v>1</v>
      </c>
      <c r="I156" s="283"/>
      <c r="J156" s="280"/>
      <c r="K156" s="280"/>
      <c r="L156" s="284"/>
      <c r="M156" s="285"/>
      <c r="N156" s="286"/>
      <c r="O156" s="286"/>
      <c r="P156" s="286"/>
      <c r="Q156" s="286"/>
      <c r="R156" s="286"/>
      <c r="S156" s="286"/>
      <c r="T156" s="287"/>
      <c r="U156" s="16"/>
      <c r="V156" s="16"/>
      <c r="W156" s="16"/>
      <c r="X156" s="16"/>
      <c r="Y156" s="16"/>
      <c r="Z156" s="16"/>
      <c r="AA156" s="16"/>
      <c r="AB156" s="16"/>
      <c r="AC156" s="16"/>
      <c r="AD156" s="16"/>
      <c r="AE156" s="16"/>
      <c r="AT156" s="288" t="s">
        <v>168</v>
      </c>
      <c r="AU156" s="288" t="s">
        <v>87</v>
      </c>
      <c r="AV156" s="16" t="s">
        <v>85</v>
      </c>
      <c r="AW156" s="16" t="s">
        <v>32</v>
      </c>
      <c r="AX156" s="16" t="s">
        <v>77</v>
      </c>
      <c r="AY156" s="288" t="s">
        <v>159</v>
      </c>
    </row>
    <row r="157" s="13" customFormat="1">
      <c r="A157" s="13"/>
      <c r="B157" s="232"/>
      <c r="C157" s="233"/>
      <c r="D157" s="234" t="s">
        <v>168</v>
      </c>
      <c r="E157" s="235" t="s">
        <v>1</v>
      </c>
      <c r="F157" s="236" t="s">
        <v>638</v>
      </c>
      <c r="G157" s="233"/>
      <c r="H157" s="237">
        <v>36.459000000000003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168</v>
      </c>
      <c r="AU157" s="243" t="s">
        <v>87</v>
      </c>
      <c r="AV157" s="13" t="s">
        <v>87</v>
      </c>
      <c r="AW157" s="13" t="s">
        <v>32</v>
      </c>
      <c r="AX157" s="13" t="s">
        <v>85</v>
      </c>
      <c r="AY157" s="243" t="s">
        <v>159</v>
      </c>
    </row>
    <row r="158" s="2" customFormat="1" ht="21.75" customHeight="1">
      <c r="A158" s="39"/>
      <c r="B158" s="40"/>
      <c r="C158" s="219" t="s">
        <v>194</v>
      </c>
      <c r="D158" s="219" t="s">
        <v>161</v>
      </c>
      <c r="E158" s="220" t="s">
        <v>639</v>
      </c>
      <c r="F158" s="221" t="s">
        <v>640</v>
      </c>
      <c r="G158" s="222" t="s">
        <v>164</v>
      </c>
      <c r="H158" s="223">
        <v>18.651</v>
      </c>
      <c r="I158" s="224"/>
      <c r="J158" s="225">
        <f>ROUND(I158*H158,2)</f>
        <v>0</v>
      </c>
      <c r="K158" s="221" t="s">
        <v>165</v>
      </c>
      <c r="L158" s="45"/>
      <c r="M158" s="226" t="s">
        <v>1</v>
      </c>
      <c r="N158" s="227" t="s">
        <v>42</v>
      </c>
      <c r="O158" s="92"/>
      <c r="P158" s="228">
        <f>O158*H158</f>
        <v>0</v>
      </c>
      <c r="Q158" s="228">
        <v>0.00083850999999999999</v>
      </c>
      <c r="R158" s="228">
        <f>Q158*H158</f>
        <v>0.015639050009999999</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641</v>
      </c>
    </row>
    <row r="159" s="13" customFormat="1">
      <c r="A159" s="13"/>
      <c r="B159" s="232"/>
      <c r="C159" s="233"/>
      <c r="D159" s="234" t="s">
        <v>168</v>
      </c>
      <c r="E159" s="235" t="s">
        <v>1</v>
      </c>
      <c r="F159" s="236" t="s">
        <v>642</v>
      </c>
      <c r="G159" s="233"/>
      <c r="H159" s="237">
        <v>64.096999999999994</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32</v>
      </c>
      <c r="AX159" s="13" t="s">
        <v>77</v>
      </c>
      <c r="AY159" s="243" t="s">
        <v>159</v>
      </c>
    </row>
    <row r="160" s="13" customFormat="1">
      <c r="A160" s="13"/>
      <c r="B160" s="232"/>
      <c r="C160" s="233"/>
      <c r="D160" s="234" t="s">
        <v>168</v>
      </c>
      <c r="E160" s="235" t="s">
        <v>1</v>
      </c>
      <c r="F160" s="236" t="s">
        <v>643</v>
      </c>
      <c r="G160" s="233"/>
      <c r="H160" s="237">
        <v>2.8079999999999998</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32</v>
      </c>
      <c r="AX160" s="13" t="s">
        <v>77</v>
      </c>
      <c r="AY160" s="243" t="s">
        <v>159</v>
      </c>
    </row>
    <row r="161" s="13" customFormat="1">
      <c r="A161" s="13"/>
      <c r="B161" s="232"/>
      <c r="C161" s="233"/>
      <c r="D161" s="234" t="s">
        <v>168</v>
      </c>
      <c r="E161" s="235" t="s">
        <v>1</v>
      </c>
      <c r="F161" s="236" t="s">
        <v>644</v>
      </c>
      <c r="G161" s="233"/>
      <c r="H161" s="237">
        <v>3.544</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168</v>
      </c>
      <c r="AU161" s="243" t="s">
        <v>87</v>
      </c>
      <c r="AV161" s="13" t="s">
        <v>87</v>
      </c>
      <c r="AW161" s="13" t="s">
        <v>32</v>
      </c>
      <c r="AX161" s="13" t="s">
        <v>77</v>
      </c>
      <c r="AY161" s="243" t="s">
        <v>159</v>
      </c>
    </row>
    <row r="162" s="13" customFormat="1">
      <c r="A162" s="13"/>
      <c r="B162" s="232"/>
      <c r="C162" s="233"/>
      <c r="D162" s="234" t="s">
        <v>168</v>
      </c>
      <c r="E162" s="235" t="s">
        <v>1</v>
      </c>
      <c r="F162" s="236" t="s">
        <v>645</v>
      </c>
      <c r="G162" s="233"/>
      <c r="H162" s="237">
        <v>11.093999999999999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77</v>
      </c>
      <c r="AY162" s="243" t="s">
        <v>159</v>
      </c>
    </row>
    <row r="163" s="13" customFormat="1">
      <c r="A163" s="13"/>
      <c r="B163" s="232"/>
      <c r="C163" s="233"/>
      <c r="D163" s="234" t="s">
        <v>168</v>
      </c>
      <c r="E163" s="235" t="s">
        <v>1</v>
      </c>
      <c r="F163" s="236" t="s">
        <v>646</v>
      </c>
      <c r="G163" s="233"/>
      <c r="H163" s="237">
        <v>2.3380000000000001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87</v>
      </c>
      <c r="AV163" s="13" t="s">
        <v>87</v>
      </c>
      <c r="AW163" s="13" t="s">
        <v>32</v>
      </c>
      <c r="AX163" s="13" t="s">
        <v>77</v>
      </c>
      <c r="AY163" s="243" t="s">
        <v>159</v>
      </c>
    </row>
    <row r="164" s="13" customFormat="1">
      <c r="A164" s="13"/>
      <c r="B164" s="232"/>
      <c r="C164" s="233"/>
      <c r="D164" s="234" t="s">
        <v>168</v>
      </c>
      <c r="E164" s="235" t="s">
        <v>1</v>
      </c>
      <c r="F164" s="236" t="s">
        <v>647</v>
      </c>
      <c r="G164" s="233"/>
      <c r="H164" s="237">
        <v>0.52000000000000002</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77</v>
      </c>
      <c r="AY164" s="243" t="s">
        <v>159</v>
      </c>
    </row>
    <row r="165" s="13" customFormat="1">
      <c r="A165" s="13"/>
      <c r="B165" s="232"/>
      <c r="C165" s="233"/>
      <c r="D165" s="234" t="s">
        <v>168</v>
      </c>
      <c r="E165" s="235" t="s">
        <v>1</v>
      </c>
      <c r="F165" s="236" t="s">
        <v>648</v>
      </c>
      <c r="G165" s="233"/>
      <c r="H165" s="237">
        <v>4.9139999999999997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168</v>
      </c>
      <c r="AU165" s="243" t="s">
        <v>87</v>
      </c>
      <c r="AV165" s="13" t="s">
        <v>87</v>
      </c>
      <c r="AW165" s="13" t="s">
        <v>32</v>
      </c>
      <c r="AX165" s="13" t="s">
        <v>77</v>
      </c>
      <c r="AY165" s="243" t="s">
        <v>159</v>
      </c>
    </row>
    <row r="166" s="13" customFormat="1">
      <c r="A166" s="13"/>
      <c r="B166" s="232"/>
      <c r="C166" s="233"/>
      <c r="D166" s="234" t="s">
        <v>168</v>
      </c>
      <c r="E166" s="235" t="s">
        <v>1</v>
      </c>
      <c r="F166" s="236" t="s">
        <v>649</v>
      </c>
      <c r="G166" s="233"/>
      <c r="H166" s="237">
        <v>3.9420000000000002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168</v>
      </c>
      <c r="AU166" s="243" t="s">
        <v>87</v>
      </c>
      <c r="AV166" s="13" t="s">
        <v>87</v>
      </c>
      <c r="AW166" s="13" t="s">
        <v>32</v>
      </c>
      <c r="AX166" s="13" t="s">
        <v>77</v>
      </c>
      <c r="AY166" s="243" t="s">
        <v>159</v>
      </c>
    </row>
    <row r="167" s="14" customFormat="1">
      <c r="A167" s="14"/>
      <c r="B167" s="244"/>
      <c r="C167" s="245"/>
      <c r="D167" s="234" t="s">
        <v>168</v>
      </c>
      <c r="E167" s="246" t="s">
        <v>588</v>
      </c>
      <c r="F167" s="247" t="s">
        <v>174</v>
      </c>
      <c r="G167" s="245"/>
      <c r="H167" s="248">
        <v>93.256999999999977</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168</v>
      </c>
      <c r="AU167" s="254" t="s">
        <v>87</v>
      </c>
      <c r="AV167" s="14" t="s">
        <v>166</v>
      </c>
      <c r="AW167" s="14" t="s">
        <v>32</v>
      </c>
      <c r="AX167" s="14" t="s">
        <v>77</v>
      </c>
      <c r="AY167" s="254" t="s">
        <v>159</v>
      </c>
    </row>
    <row r="168" s="13" customFormat="1">
      <c r="A168" s="13"/>
      <c r="B168" s="232"/>
      <c r="C168" s="233"/>
      <c r="D168" s="234" t="s">
        <v>168</v>
      </c>
      <c r="E168" s="235" t="s">
        <v>1</v>
      </c>
      <c r="F168" s="236" t="s">
        <v>650</v>
      </c>
      <c r="G168" s="233"/>
      <c r="H168" s="237">
        <v>18.651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85</v>
      </c>
      <c r="AY168" s="243" t="s">
        <v>159</v>
      </c>
    </row>
    <row r="169" s="2" customFormat="1" ht="24.15" customHeight="1">
      <c r="A169" s="39"/>
      <c r="B169" s="40"/>
      <c r="C169" s="219" t="s">
        <v>198</v>
      </c>
      <c r="D169" s="219" t="s">
        <v>161</v>
      </c>
      <c r="E169" s="220" t="s">
        <v>651</v>
      </c>
      <c r="F169" s="221" t="s">
        <v>652</v>
      </c>
      <c r="G169" s="222" t="s">
        <v>164</v>
      </c>
      <c r="H169" s="223">
        <v>18.651</v>
      </c>
      <c r="I169" s="224"/>
      <c r="J169" s="225">
        <f>ROUND(I169*H169,2)</f>
        <v>0</v>
      </c>
      <c r="K169" s="221" t="s">
        <v>165</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653</v>
      </c>
    </row>
    <row r="170" s="13" customFormat="1">
      <c r="A170" s="13"/>
      <c r="B170" s="232"/>
      <c r="C170" s="233"/>
      <c r="D170" s="234" t="s">
        <v>168</v>
      </c>
      <c r="E170" s="235" t="s">
        <v>1</v>
      </c>
      <c r="F170" s="236" t="s">
        <v>650</v>
      </c>
      <c r="G170" s="233"/>
      <c r="H170" s="237">
        <v>18.651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85</v>
      </c>
      <c r="AY170" s="243" t="s">
        <v>159</v>
      </c>
    </row>
    <row r="171" s="2" customFormat="1" ht="37.8" customHeight="1">
      <c r="A171" s="39"/>
      <c r="B171" s="40"/>
      <c r="C171" s="219" t="s">
        <v>204</v>
      </c>
      <c r="D171" s="219" t="s">
        <v>161</v>
      </c>
      <c r="E171" s="220" t="s">
        <v>654</v>
      </c>
      <c r="F171" s="221" t="s">
        <v>655</v>
      </c>
      <c r="G171" s="222" t="s">
        <v>181</v>
      </c>
      <c r="H171" s="223">
        <v>45.573999999999998</v>
      </c>
      <c r="I171" s="224"/>
      <c r="J171" s="225">
        <f>ROUND(I171*H171,2)</f>
        <v>0</v>
      </c>
      <c r="K171" s="221" t="s">
        <v>165</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656</v>
      </c>
    </row>
    <row r="172" s="16" customFormat="1">
      <c r="A172" s="16"/>
      <c r="B172" s="279"/>
      <c r="C172" s="280"/>
      <c r="D172" s="234" t="s">
        <v>168</v>
      </c>
      <c r="E172" s="281" t="s">
        <v>1</v>
      </c>
      <c r="F172" s="282" t="s">
        <v>657</v>
      </c>
      <c r="G172" s="280"/>
      <c r="H172" s="281" t="s">
        <v>1</v>
      </c>
      <c r="I172" s="283"/>
      <c r="J172" s="280"/>
      <c r="K172" s="280"/>
      <c r="L172" s="284"/>
      <c r="M172" s="285"/>
      <c r="N172" s="286"/>
      <c r="O172" s="286"/>
      <c r="P172" s="286"/>
      <c r="Q172" s="286"/>
      <c r="R172" s="286"/>
      <c r="S172" s="286"/>
      <c r="T172" s="287"/>
      <c r="U172" s="16"/>
      <c r="V172" s="16"/>
      <c r="W172" s="16"/>
      <c r="X172" s="16"/>
      <c r="Y172" s="16"/>
      <c r="Z172" s="16"/>
      <c r="AA172" s="16"/>
      <c r="AB172" s="16"/>
      <c r="AC172" s="16"/>
      <c r="AD172" s="16"/>
      <c r="AE172" s="16"/>
      <c r="AT172" s="288" t="s">
        <v>168</v>
      </c>
      <c r="AU172" s="288" t="s">
        <v>87</v>
      </c>
      <c r="AV172" s="16" t="s">
        <v>85</v>
      </c>
      <c r="AW172" s="16" t="s">
        <v>32</v>
      </c>
      <c r="AX172" s="16" t="s">
        <v>77</v>
      </c>
      <c r="AY172" s="288" t="s">
        <v>159</v>
      </c>
    </row>
    <row r="173" s="13" customFormat="1">
      <c r="A173" s="13"/>
      <c r="B173" s="232"/>
      <c r="C173" s="233"/>
      <c r="D173" s="234" t="s">
        <v>168</v>
      </c>
      <c r="E173" s="235" t="s">
        <v>1</v>
      </c>
      <c r="F173" s="236" t="s">
        <v>658</v>
      </c>
      <c r="G173" s="233"/>
      <c r="H173" s="237">
        <v>35.463000000000001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77</v>
      </c>
      <c r="AY173" s="243" t="s">
        <v>159</v>
      </c>
    </row>
    <row r="174" s="16" customFormat="1">
      <c r="A174" s="16"/>
      <c r="B174" s="279"/>
      <c r="C174" s="280"/>
      <c r="D174" s="234" t="s">
        <v>168</v>
      </c>
      <c r="E174" s="281" t="s">
        <v>1</v>
      </c>
      <c r="F174" s="282" t="s">
        <v>659</v>
      </c>
      <c r="G174" s="280"/>
      <c r="H174" s="281" t="s">
        <v>1</v>
      </c>
      <c r="I174" s="283"/>
      <c r="J174" s="280"/>
      <c r="K174" s="280"/>
      <c r="L174" s="284"/>
      <c r="M174" s="285"/>
      <c r="N174" s="286"/>
      <c r="O174" s="286"/>
      <c r="P174" s="286"/>
      <c r="Q174" s="286"/>
      <c r="R174" s="286"/>
      <c r="S174" s="286"/>
      <c r="T174" s="287"/>
      <c r="U174" s="16"/>
      <c r="V174" s="16"/>
      <c r="W174" s="16"/>
      <c r="X174" s="16"/>
      <c r="Y174" s="16"/>
      <c r="Z174" s="16"/>
      <c r="AA174" s="16"/>
      <c r="AB174" s="16"/>
      <c r="AC174" s="16"/>
      <c r="AD174" s="16"/>
      <c r="AE174" s="16"/>
      <c r="AT174" s="288" t="s">
        <v>168</v>
      </c>
      <c r="AU174" s="288" t="s">
        <v>87</v>
      </c>
      <c r="AV174" s="16" t="s">
        <v>85</v>
      </c>
      <c r="AW174" s="16" t="s">
        <v>32</v>
      </c>
      <c r="AX174" s="16" t="s">
        <v>77</v>
      </c>
      <c r="AY174" s="288" t="s">
        <v>159</v>
      </c>
    </row>
    <row r="175" s="13" customFormat="1">
      <c r="A175" s="13"/>
      <c r="B175" s="232"/>
      <c r="C175" s="233"/>
      <c r="D175" s="234" t="s">
        <v>168</v>
      </c>
      <c r="E175" s="235" t="s">
        <v>1</v>
      </c>
      <c r="F175" s="236" t="s">
        <v>594</v>
      </c>
      <c r="G175" s="233"/>
      <c r="H175" s="237">
        <v>10.111000000000001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77</v>
      </c>
      <c r="AY175" s="243" t="s">
        <v>159</v>
      </c>
    </row>
    <row r="176" s="14" customFormat="1">
      <c r="A176" s="14"/>
      <c r="B176" s="244"/>
      <c r="C176" s="245"/>
      <c r="D176" s="234" t="s">
        <v>168</v>
      </c>
      <c r="E176" s="246" t="s">
        <v>1</v>
      </c>
      <c r="F176" s="247" t="s">
        <v>174</v>
      </c>
      <c r="G176" s="245"/>
      <c r="H176" s="248">
        <v>45.573999999999998</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168</v>
      </c>
      <c r="AU176" s="254" t="s">
        <v>87</v>
      </c>
      <c r="AV176" s="14" t="s">
        <v>166</v>
      </c>
      <c r="AW176" s="14" t="s">
        <v>32</v>
      </c>
      <c r="AX176" s="14" t="s">
        <v>85</v>
      </c>
      <c r="AY176" s="254" t="s">
        <v>159</v>
      </c>
    </row>
    <row r="177" s="2" customFormat="1" ht="37.8" customHeight="1">
      <c r="A177" s="39"/>
      <c r="B177" s="40"/>
      <c r="C177" s="219" t="s">
        <v>208</v>
      </c>
      <c r="D177" s="219" t="s">
        <v>161</v>
      </c>
      <c r="E177" s="220" t="s">
        <v>186</v>
      </c>
      <c r="F177" s="221" t="s">
        <v>187</v>
      </c>
      <c r="G177" s="222" t="s">
        <v>181</v>
      </c>
      <c r="H177" s="223">
        <v>22.786999999999999</v>
      </c>
      <c r="I177" s="224"/>
      <c r="J177" s="225">
        <f>ROUND(I177*H177,2)</f>
        <v>0</v>
      </c>
      <c r="K177" s="221" t="s">
        <v>165</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660</v>
      </c>
    </row>
    <row r="178" s="16" customFormat="1">
      <c r="A178" s="16"/>
      <c r="B178" s="279"/>
      <c r="C178" s="280"/>
      <c r="D178" s="234" t="s">
        <v>168</v>
      </c>
      <c r="E178" s="281" t="s">
        <v>1</v>
      </c>
      <c r="F178" s="282" t="s">
        <v>661</v>
      </c>
      <c r="G178" s="280"/>
      <c r="H178" s="281" t="s">
        <v>1</v>
      </c>
      <c r="I178" s="283"/>
      <c r="J178" s="280"/>
      <c r="K178" s="280"/>
      <c r="L178" s="284"/>
      <c r="M178" s="285"/>
      <c r="N178" s="286"/>
      <c r="O178" s="286"/>
      <c r="P178" s="286"/>
      <c r="Q178" s="286"/>
      <c r="R178" s="286"/>
      <c r="S178" s="286"/>
      <c r="T178" s="287"/>
      <c r="U178" s="16"/>
      <c r="V178" s="16"/>
      <c r="W178" s="16"/>
      <c r="X178" s="16"/>
      <c r="Y178" s="16"/>
      <c r="Z178" s="16"/>
      <c r="AA178" s="16"/>
      <c r="AB178" s="16"/>
      <c r="AC178" s="16"/>
      <c r="AD178" s="16"/>
      <c r="AE178" s="16"/>
      <c r="AT178" s="288" t="s">
        <v>168</v>
      </c>
      <c r="AU178" s="288" t="s">
        <v>87</v>
      </c>
      <c r="AV178" s="16" t="s">
        <v>85</v>
      </c>
      <c r="AW178" s="16" t="s">
        <v>32</v>
      </c>
      <c r="AX178" s="16" t="s">
        <v>77</v>
      </c>
      <c r="AY178" s="288" t="s">
        <v>159</v>
      </c>
    </row>
    <row r="179" s="13" customFormat="1">
      <c r="A179" s="13"/>
      <c r="B179" s="232"/>
      <c r="C179" s="233"/>
      <c r="D179" s="234" t="s">
        <v>168</v>
      </c>
      <c r="E179" s="235" t="s">
        <v>590</v>
      </c>
      <c r="F179" s="236" t="s">
        <v>662</v>
      </c>
      <c r="G179" s="233"/>
      <c r="H179" s="237">
        <v>22.786999999999999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168</v>
      </c>
      <c r="AU179" s="243" t="s">
        <v>87</v>
      </c>
      <c r="AV179" s="13" t="s">
        <v>87</v>
      </c>
      <c r="AW179" s="13" t="s">
        <v>32</v>
      </c>
      <c r="AX179" s="13" t="s">
        <v>85</v>
      </c>
      <c r="AY179" s="243" t="s">
        <v>159</v>
      </c>
    </row>
    <row r="180" s="2" customFormat="1" ht="24.15" customHeight="1">
      <c r="A180" s="39"/>
      <c r="B180" s="40"/>
      <c r="C180" s="219" t="s">
        <v>212</v>
      </c>
      <c r="D180" s="219" t="s">
        <v>161</v>
      </c>
      <c r="E180" s="220" t="s">
        <v>663</v>
      </c>
      <c r="F180" s="221" t="s">
        <v>664</v>
      </c>
      <c r="G180" s="222" t="s">
        <v>201</v>
      </c>
      <c r="H180" s="223">
        <v>38.738</v>
      </c>
      <c r="I180" s="224"/>
      <c r="J180" s="225">
        <f>ROUND(I180*H180,2)</f>
        <v>0</v>
      </c>
      <c r="K180" s="221" t="s">
        <v>165</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665</v>
      </c>
    </row>
    <row r="181" s="13" customFormat="1">
      <c r="A181" s="13"/>
      <c r="B181" s="232"/>
      <c r="C181" s="233"/>
      <c r="D181" s="234" t="s">
        <v>168</v>
      </c>
      <c r="E181" s="235" t="s">
        <v>1</v>
      </c>
      <c r="F181" s="236" t="s">
        <v>666</v>
      </c>
      <c r="G181" s="233"/>
      <c r="H181" s="237">
        <v>38.738</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32</v>
      </c>
      <c r="AX181" s="13" t="s">
        <v>85</v>
      </c>
      <c r="AY181" s="243" t="s">
        <v>159</v>
      </c>
    </row>
    <row r="182" s="2" customFormat="1" ht="24.15" customHeight="1">
      <c r="A182" s="39"/>
      <c r="B182" s="40"/>
      <c r="C182" s="219" t="s">
        <v>8</v>
      </c>
      <c r="D182" s="219" t="s">
        <v>161</v>
      </c>
      <c r="E182" s="220" t="s">
        <v>667</v>
      </c>
      <c r="F182" s="221" t="s">
        <v>668</v>
      </c>
      <c r="G182" s="222" t="s">
        <v>181</v>
      </c>
      <c r="H182" s="223">
        <v>10.111000000000001</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669</v>
      </c>
    </row>
    <row r="183" s="16" customFormat="1">
      <c r="A183" s="16"/>
      <c r="B183" s="279"/>
      <c r="C183" s="280"/>
      <c r="D183" s="234" t="s">
        <v>168</v>
      </c>
      <c r="E183" s="281" t="s">
        <v>1</v>
      </c>
      <c r="F183" s="282" t="s">
        <v>670</v>
      </c>
      <c r="G183" s="280"/>
      <c r="H183" s="281" t="s">
        <v>1</v>
      </c>
      <c r="I183" s="283"/>
      <c r="J183" s="280"/>
      <c r="K183" s="280"/>
      <c r="L183" s="284"/>
      <c r="M183" s="285"/>
      <c r="N183" s="286"/>
      <c r="O183" s="286"/>
      <c r="P183" s="286"/>
      <c r="Q183" s="286"/>
      <c r="R183" s="286"/>
      <c r="S183" s="286"/>
      <c r="T183" s="287"/>
      <c r="U183" s="16"/>
      <c r="V183" s="16"/>
      <c r="W183" s="16"/>
      <c r="X183" s="16"/>
      <c r="Y183" s="16"/>
      <c r="Z183" s="16"/>
      <c r="AA183" s="16"/>
      <c r="AB183" s="16"/>
      <c r="AC183" s="16"/>
      <c r="AD183" s="16"/>
      <c r="AE183" s="16"/>
      <c r="AT183" s="288" t="s">
        <v>168</v>
      </c>
      <c r="AU183" s="288" t="s">
        <v>87</v>
      </c>
      <c r="AV183" s="16" t="s">
        <v>85</v>
      </c>
      <c r="AW183" s="16" t="s">
        <v>32</v>
      </c>
      <c r="AX183" s="16" t="s">
        <v>77</v>
      </c>
      <c r="AY183" s="288" t="s">
        <v>159</v>
      </c>
    </row>
    <row r="184" s="13" customFormat="1">
      <c r="A184" s="13"/>
      <c r="B184" s="232"/>
      <c r="C184" s="233"/>
      <c r="D184" s="234" t="s">
        <v>168</v>
      </c>
      <c r="E184" s="235" t="s">
        <v>1</v>
      </c>
      <c r="F184" s="236" t="s">
        <v>671</v>
      </c>
      <c r="G184" s="233"/>
      <c r="H184" s="237">
        <v>10.111000000000001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168</v>
      </c>
      <c r="AU184" s="243" t="s">
        <v>87</v>
      </c>
      <c r="AV184" s="13" t="s">
        <v>87</v>
      </c>
      <c r="AW184" s="13" t="s">
        <v>32</v>
      </c>
      <c r="AX184" s="13" t="s">
        <v>77</v>
      </c>
      <c r="AY184" s="243" t="s">
        <v>159</v>
      </c>
    </row>
    <row r="185" s="15" customFormat="1">
      <c r="A185" s="15"/>
      <c r="B185" s="268"/>
      <c r="C185" s="269"/>
      <c r="D185" s="234" t="s">
        <v>168</v>
      </c>
      <c r="E185" s="270" t="s">
        <v>594</v>
      </c>
      <c r="F185" s="271" t="s">
        <v>361</v>
      </c>
      <c r="G185" s="269"/>
      <c r="H185" s="272">
        <v>10.111000000000001</v>
      </c>
      <c r="I185" s="273"/>
      <c r="J185" s="269"/>
      <c r="K185" s="269"/>
      <c r="L185" s="274"/>
      <c r="M185" s="275"/>
      <c r="N185" s="276"/>
      <c r="O185" s="276"/>
      <c r="P185" s="276"/>
      <c r="Q185" s="276"/>
      <c r="R185" s="276"/>
      <c r="S185" s="276"/>
      <c r="T185" s="277"/>
      <c r="U185" s="15"/>
      <c r="V185" s="15"/>
      <c r="W185" s="15"/>
      <c r="X185" s="15"/>
      <c r="Y185" s="15"/>
      <c r="Z185" s="15"/>
      <c r="AA185" s="15"/>
      <c r="AB185" s="15"/>
      <c r="AC185" s="15"/>
      <c r="AD185" s="15"/>
      <c r="AE185" s="15"/>
      <c r="AT185" s="278" t="s">
        <v>168</v>
      </c>
      <c r="AU185" s="278" t="s">
        <v>87</v>
      </c>
      <c r="AV185" s="15" t="s">
        <v>175</v>
      </c>
      <c r="AW185" s="15" t="s">
        <v>32</v>
      </c>
      <c r="AX185" s="15" t="s">
        <v>77</v>
      </c>
      <c r="AY185" s="278" t="s">
        <v>159</v>
      </c>
    </row>
    <row r="186" s="16" customFormat="1">
      <c r="A186" s="16"/>
      <c r="B186" s="279"/>
      <c r="C186" s="280"/>
      <c r="D186" s="234" t="s">
        <v>168</v>
      </c>
      <c r="E186" s="281" t="s">
        <v>1</v>
      </c>
      <c r="F186" s="282" t="s">
        <v>672</v>
      </c>
      <c r="G186" s="280"/>
      <c r="H186" s="281" t="s">
        <v>1</v>
      </c>
      <c r="I186" s="283"/>
      <c r="J186" s="280"/>
      <c r="K186" s="280"/>
      <c r="L186" s="284"/>
      <c r="M186" s="285"/>
      <c r="N186" s="286"/>
      <c r="O186" s="286"/>
      <c r="P186" s="286"/>
      <c r="Q186" s="286"/>
      <c r="R186" s="286"/>
      <c r="S186" s="286"/>
      <c r="T186" s="287"/>
      <c r="U186" s="16"/>
      <c r="V186" s="16"/>
      <c r="W186" s="16"/>
      <c r="X186" s="16"/>
      <c r="Y186" s="16"/>
      <c r="Z186" s="16"/>
      <c r="AA186" s="16"/>
      <c r="AB186" s="16"/>
      <c r="AC186" s="16"/>
      <c r="AD186" s="16"/>
      <c r="AE186" s="16"/>
      <c r="AT186" s="288" t="s">
        <v>168</v>
      </c>
      <c r="AU186" s="288" t="s">
        <v>87</v>
      </c>
      <c r="AV186" s="16" t="s">
        <v>85</v>
      </c>
      <c r="AW186" s="16" t="s">
        <v>32</v>
      </c>
      <c r="AX186" s="16" t="s">
        <v>77</v>
      </c>
      <c r="AY186" s="288" t="s">
        <v>159</v>
      </c>
    </row>
    <row r="187" s="13" customFormat="1">
      <c r="A187" s="13"/>
      <c r="B187" s="232"/>
      <c r="C187" s="233"/>
      <c r="D187" s="234" t="s">
        <v>168</v>
      </c>
      <c r="E187" s="235" t="s">
        <v>1</v>
      </c>
      <c r="F187" s="236" t="s">
        <v>77</v>
      </c>
      <c r="G187" s="233"/>
      <c r="H187" s="237">
        <v>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77</v>
      </c>
      <c r="AY187" s="243" t="s">
        <v>159</v>
      </c>
    </row>
    <row r="188" s="15" customFormat="1">
      <c r="A188" s="15"/>
      <c r="B188" s="268"/>
      <c r="C188" s="269"/>
      <c r="D188" s="234" t="s">
        <v>168</v>
      </c>
      <c r="E188" s="270" t="s">
        <v>673</v>
      </c>
      <c r="F188" s="271" t="s">
        <v>361</v>
      </c>
      <c r="G188" s="269"/>
      <c r="H188" s="272">
        <v>0</v>
      </c>
      <c r="I188" s="273"/>
      <c r="J188" s="269"/>
      <c r="K188" s="269"/>
      <c r="L188" s="274"/>
      <c r="M188" s="275"/>
      <c r="N188" s="276"/>
      <c r="O188" s="276"/>
      <c r="P188" s="276"/>
      <c r="Q188" s="276"/>
      <c r="R188" s="276"/>
      <c r="S188" s="276"/>
      <c r="T188" s="277"/>
      <c r="U188" s="15"/>
      <c r="V188" s="15"/>
      <c r="W188" s="15"/>
      <c r="X188" s="15"/>
      <c r="Y188" s="15"/>
      <c r="Z188" s="15"/>
      <c r="AA188" s="15"/>
      <c r="AB188" s="15"/>
      <c r="AC188" s="15"/>
      <c r="AD188" s="15"/>
      <c r="AE188" s="15"/>
      <c r="AT188" s="278" t="s">
        <v>168</v>
      </c>
      <c r="AU188" s="278" t="s">
        <v>87</v>
      </c>
      <c r="AV188" s="15" t="s">
        <v>175</v>
      </c>
      <c r="AW188" s="15" t="s">
        <v>32</v>
      </c>
      <c r="AX188" s="15" t="s">
        <v>77</v>
      </c>
      <c r="AY188" s="278" t="s">
        <v>159</v>
      </c>
    </row>
    <row r="189" s="14" customFormat="1">
      <c r="A189" s="14"/>
      <c r="B189" s="244"/>
      <c r="C189" s="245"/>
      <c r="D189" s="234" t="s">
        <v>168</v>
      </c>
      <c r="E189" s="246" t="s">
        <v>1</v>
      </c>
      <c r="F189" s="247" t="s">
        <v>174</v>
      </c>
      <c r="G189" s="245"/>
      <c r="H189" s="248">
        <v>10.111000000000001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168</v>
      </c>
      <c r="AU189" s="254" t="s">
        <v>87</v>
      </c>
      <c r="AV189" s="14" t="s">
        <v>166</v>
      </c>
      <c r="AW189" s="14" t="s">
        <v>32</v>
      </c>
      <c r="AX189" s="14" t="s">
        <v>85</v>
      </c>
      <c r="AY189" s="254" t="s">
        <v>159</v>
      </c>
    </row>
    <row r="190" s="2" customFormat="1" ht="16.5" customHeight="1">
      <c r="A190" s="39"/>
      <c r="B190" s="40"/>
      <c r="C190" s="255" t="s">
        <v>222</v>
      </c>
      <c r="D190" s="255" t="s">
        <v>218</v>
      </c>
      <c r="E190" s="256" t="s">
        <v>674</v>
      </c>
      <c r="F190" s="257" t="s">
        <v>675</v>
      </c>
      <c r="G190" s="258" t="s">
        <v>201</v>
      </c>
      <c r="H190" s="259">
        <v>18.199999999999999</v>
      </c>
      <c r="I190" s="260"/>
      <c r="J190" s="261">
        <f>ROUND(I190*H190,2)</f>
        <v>0</v>
      </c>
      <c r="K190" s="257" t="s">
        <v>165</v>
      </c>
      <c r="L190" s="262"/>
      <c r="M190" s="263" t="s">
        <v>1</v>
      </c>
      <c r="N190" s="264" t="s">
        <v>42</v>
      </c>
      <c r="O190" s="92"/>
      <c r="P190" s="228">
        <f>O190*H190</f>
        <v>0</v>
      </c>
      <c r="Q190" s="228">
        <v>1</v>
      </c>
      <c r="R190" s="228">
        <f>Q190*H190</f>
        <v>18.199999999999999</v>
      </c>
      <c r="S190" s="228">
        <v>0</v>
      </c>
      <c r="T190" s="229">
        <f>S190*H190</f>
        <v>0</v>
      </c>
      <c r="U190" s="39"/>
      <c r="V190" s="39"/>
      <c r="W190" s="39"/>
      <c r="X190" s="39"/>
      <c r="Y190" s="39"/>
      <c r="Z190" s="39"/>
      <c r="AA190" s="39"/>
      <c r="AB190" s="39"/>
      <c r="AC190" s="39"/>
      <c r="AD190" s="39"/>
      <c r="AE190" s="39"/>
      <c r="AR190" s="230" t="s">
        <v>198</v>
      </c>
      <c r="AT190" s="230" t="s">
        <v>218</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676</v>
      </c>
    </row>
    <row r="191" s="13" customFormat="1">
      <c r="A191" s="13"/>
      <c r="B191" s="232"/>
      <c r="C191" s="233"/>
      <c r="D191" s="234" t="s">
        <v>168</v>
      </c>
      <c r="E191" s="235" t="s">
        <v>1</v>
      </c>
      <c r="F191" s="236" t="s">
        <v>677</v>
      </c>
      <c r="G191" s="233"/>
      <c r="H191" s="237">
        <v>18.199999999999999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168</v>
      </c>
      <c r="AU191" s="243" t="s">
        <v>87</v>
      </c>
      <c r="AV191" s="13" t="s">
        <v>87</v>
      </c>
      <c r="AW191" s="13" t="s">
        <v>32</v>
      </c>
      <c r="AX191" s="13" t="s">
        <v>85</v>
      </c>
      <c r="AY191" s="243" t="s">
        <v>159</v>
      </c>
    </row>
    <row r="192" s="2" customFormat="1" ht="24.15" customHeight="1">
      <c r="A192" s="39"/>
      <c r="B192" s="40"/>
      <c r="C192" s="219" t="s">
        <v>226</v>
      </c>
      <c r="D192" s="219" t="s">
        <v>161</v>
      </c>
      <c r="E192" s="220" t="s">
        <v>678</v>
      </c>
      <c r="F192" s="221" t="s">
        <v>679</v>
      </c>
      <c r="G192" s="222" t="s">
        <v>181</v>
      </c>
      <c r="H192" s="223">
        <v>13.121</v>
      </c>
      <c r="I192" s="224"/>
      <c r="J192" s="225">
        <f>ROUND(I192*H192,2)</f>
        <v>0</v>
      </c>
      <c r="K192" s="221" t="s">
        <v>165</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680</v>
      </c>
    </row>
    <row r="193" s="16" customFormat="1">
      <c r="A193" s="16"/>
      <c r="B193" s="279"/>
      <c r="C193" s="280"/>
      <c r="D193" s="234" t="s">
        <v>168</v>
      </c>
      <c r="E193" s="281" t="s">
        <v>1</v>
      </c>
      <c r="F193" s="282" t="s">
        <v>681</v>
      </c>
      <c r="G193" s="280"/>
      <c r="H193" s="281" t="s">
        <v>1</v>
      </c>
      <c r="I193" s="283"/>
      <c r="J193" s="280"/>
      <c r="K193" s="280"/>
      <c r="L193" s="284"/>
      <c r="M193" s="285"/>
      <c r="N193" s="286"/>
      <c r="O193" s="286"/>
      <c r="P193" s="286"/>
      <c r="Q193" s="286"/>
      <c r="R193" s="286"/>
      <c r="S193" s="286"/>
      <c r="T193" s="287"/>
      <c r="U193" s="16"/>
      <c r="V193" s="16"/>
      <c r="W193" s="16"/>
      <c r="X193" s="16"/>
      <c r="Y193" s="16"/>
      <c r="Z193" s="16"/>
      <c r="AA193" s="16"/>
      <c r="AB193" s="16"/>
      <c r="AC193" s="16"/>
      <c r="AD193" s="16"/>
      <c r="AE193" s="16"/>
      <c r="AT193" s="288" t="s">
        <v>168</v>
      </c>
      <c r="AU193" s="288" t="s">
        <v>87</v>
      </c>
      <c r="AV193" s="16" t="s">
        <v>85</v>
      </c>
      <c r="AW193" s="16" t="s">
        <v>32</v>
      </c>
      <c r="AX193" s="16" t="s">
        <v>77</v>
      </c>
      <c r="AY193" s="288" t="s">
        <v>159</v>
      </c>
    </row>
    <row r="194" s="13" customFormat="1">
      <c r="A194" s="13"/>
      <c r="B194" s="232"/>
      <c r="C194" s="233"/>
      <c r="D194" s="234" t="s">
        <v>168</v>
      </c>
      <c r="E194" s="235" t="s">
        <v>1</v>
      </c>
      <c r="F194" s="236" t="s">
        <v>682</v>
      </c>
      <c r="G194" s="233"/>
      <c r="H194" s="237">
        <v>14.054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32</v>
      </c>
      <c r="AX194" s="13" t="s">
        <v>77</v>
      </c>
      <c r="AY194" s="243" t="s">
        <v>159</v>
      </c>
    </row>
    <row r="195" s="13" customFormat="1">
      <c r="A195" s="13"/>
      <c r="B195" s="232"/>
      <c r="C195" s="233"/>
      <c r="D195" s="234" t="s">
        <v>168</v>
      </c>
      <c r="E195" s="235" t="s">
        <v>1</v>
      </c>
      <c r="F195" s="236" t="s">
        <v>683</v>
      </c>
      <c r="G195" s="233"/>
      <c r="H195" s="237">
        <v>11.819000000000001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77</v>
      </c>
      <c r="AY195" s="243" t="s">
        <v>159</v>
      </c>
    </row>
    <row r="196" s="13" customFormat="1">
      <c r="A196" s="13"/>
      <c r="B196" s="232"/>
      <c r="C196" s="233"/>
      <c r="D196" s="234" t="s">
        <v>168</v>
      </c>
      <c r="E196" s="235" t="s">
        <v>1</v>
      </c>
      <c r="F196" s="236" t="s">
        <v>684</v>
      </c>
      <c r="G196" s="233"/>
      <c r="H196" s="237">
        <v>0.36899999999999999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32</v>
      </c>
      <c r="AX196" s="13" t="s">
        <v>77</v>
      </c>
      <c r="AY196" s="243" t="s">
        <v>159</v>
      </c>
    </row>
    <row r="197" s="14" customFormat="1">
      <c r="A197" s="14"/>
      <c r="B197" s="244"/>
      <c r="C197" s="245"/>
      <c r="D197" s="234" t="s">
        <v>168</v>
      </c>
      <c r="E197" s="246" t="s">
        <v>586</v>
      </c>
      <c r="F197" s="247" t="s">
        <v>174</v>
      </c>
      <c r="G197" s="245"/>
      <c r="H197" s="248">
        <v>26.242000000000001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168</v>
      </c>
      <c r="AU197" s="254" t="s">
        <v>87</v>
      </c>
      <c r="AV197" s="14" t="s">
        <v>166</v>
      </c>
      <c r="AW197" s="14" t="s">
        <v>32</v>
      </c>
      <c r="AX197" s="14" t="s">
        <v>77</v>
      </c>
      <c r="AY197" s="254" t="s">
        <v>159</v>
      </c>
    </row>
    <row r="198" s="16" customFormat="1">
      <c r="A198" s="16"/>
      <c r="B198" s="279"/>
      <c r="C198" s="280"/>
      <c r="D198" s="234" t="s">
        <v>168</v>
      </c>
      <c r="E198" s="281" t="s">
        <v>1</v>
      </c>
      <c r="F198" s="282" t="s">
        <v>685</v>
      </c>
      <c r="G198" s="280"/>
      <c r="H198" s="281" t="s">
        <v>1</v>
      </c>
      <c r="I198" s="283"/>
      <c r="J198" s="280"/>
      <c r="K198" s="280"/>
      <c r="L198" s="284"/>
      <c r="M198" s="285"/>
      <c r="N198" s="286"/>
      <c r="O198" s="286"/>
      <c r="P198" s="286"/>
      <c r="Q198" s="286"/>
      <c r="R198" s="286"/>
      <c r="S198" s="286"/>
      <c r="T198" s="287"/>
      <c r="U198" s="16"/>
      <c r="V198" s="16"/>
      <c r="W198" s="16"/>
      <c r="X198" s="16"/>
      <c r="Y198" s="16"/>
      <c r="Z198" s="16"/>
      <c r="AA198" s="16"/>
      <c r="AB198" s="16"/>
      <c r="AC198" s="16"/>
      <c r="AD198" s="16"/>
      <c r="AE198" s="16"/>
      <c r="AT198" s="288" t="s">
        <v>168</v>
      </c>
      <c r="AU198" s="288" t="s">
        <v>87</v>
      </c>
      <c r="AV198" s="16" t="s">
        <v>85</v>
      </c>
      <c r="AW198" s="16" t="s">
        <v>32</v>
      </c>
      <c r="AX198" s="16" t="s">
        <v>77</v>
      </c>
      <c r="AY198" s="288" t="s">
        <v>159</v>
      </c>
    </row>
    <row r="199" s="13" customFormat="1">
      <c r="A199" s="13"/>
      <c r="B199" s="232"/>
      <c r="C199" s="233"/>
      <c r="D199" s="234" t="s">
        <v>168</v>
      </c>
      <c r="E199" s="235" t="s">
        <v>1</v>
      </c>
      <c r="F199" s="236" t="s">
        <v>686</v>
      </c>
      <c r="G199" s="233"/>
      <c r="H199" s="237">
        <v>13.121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87</v>
      </c>
      <c r="AV199" s="13" t="s">
        <v>87</v>
      </c>
      <c r="AW199" s="13" t="s">
        <v>32</v>
      </c>
      <c r="AX199" s="13" t="s">
        <v>85</v>
      </c>
      <c r="AY199" s="243" t="s">
        <v>159</v>
      </c>
    </row>
    <row r="200" s="2" customFormat="1" ht="24.15" customHeight="1">
      <c r="A200" s="39"/>
      <c r="B200" s="40"/>
      <c r="C200" s="219" t="s">
        <v>230</v>
      </c>
      <c r="D200" s="219" t="s">
        <v>161</v>
      </c>
      <c r="E200" s="220" t="s">
        <v>687</v>
      </c>
      <c r="F200" s="221" t="s">
        <v>688</v>
      </c>
      <c r="G200" s="222" t="s">
        <v>181</v>
      </c>
      <c r="H200" s="223">
        <v>13.121</v>
      </c>
      <c r="I200" s="224"/>
      <c r="J200" s="225">
        <f>ROUND(I200*H200,2)</f>
        <v>0</v>
      </c>
      <c r="K200" s="221" t="s">
        <v>165</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689</v>
      </c>
    </row>
    <row r="201" s="16" customFormat="1">
      <c r="A201" s="16"/>
      <c r="B201" s="279"/>
      <c r="C201" s="280"/>
      <c r="D201" s="234" t="s">
        <v>168</v>
      </c>
      <c r="E201" s="281" t="s">
        <v>1</v>
      </c>
      <c r="F201" s="282" t="s">
        <v>690</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168</v>
      </c>
      <c r="AU201" s="288" t="s">
        <v>87</v>
      </c>
      <c r="AV201" s="16" t="s">
        <v>85</v>
      </c>
      <c r="AW201" s="16" t="s">
        <v>32</v>
      </c>
      <c r="AX201" s="16" t="s">
        <v>77</v>
      </c>
      <c r="AY201" s="288" t="s">
        <v>159</v>
      </c>
    </row>
    <row r="202" s="13" customFormat="1">
      <c r="A202" s="13"/>
      <c r="B202" s="232"/>
      <c r="C202" s="233"/>
      <c r="D202" s="234" t="s">
        <v>168</v>
      </c>
      <c r="E202" s="235" t="s">
        <v>1</v>
      </c>
      <c r="F202" s="236" t="s">
        <v>686</v>
      </c>
      <c r="G202" s="233"/>
      <c r="H202" s="237">
        <v>13.121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85</v>
      </c>
      <c r="AY202" s="243" t="s">
        <v>159</v>
      </c>
    </row>
    <row r="203" s="2" customFormat="1" ht="16.5" customHeight="1">
      <c r="A203" s="39"/>
      <c r="B203" s="40"/>
      <c r="C203" s="255" t="s">
        <v>235</v>
      </c>
      <c r="D203" s="255" t="s">
        <v>218</v>
      </c>
      <c r="E203" s="256" t="s">
        <v>691</v>
      </c>
      <c r="F203" s="257" t="s">
        <v>692</v>
      </c>
      <c r="G203" s="258" t="s">
        <v>201</v>
      </c>
      <c r="H203" s="259">
        <v>45.058</v>
      </c>
      <c r="I203" s="260"/>
      <c r="J203" s="261">
        <f>ROUND(I203*H203,2)</f>
        <v>0</v>
      </c>
      <c r="K203" s="257" t="s">
        <v>165</v>
      </c>
      <c r="L203" s="262"/>
      <c r="M203" s="263" t="s">
        <v>1</v>
      </c>
      <c r="N203" s="264" t="s">
        <v>42</v>
      </c>
      <c r="O203" s="92"/>
      <c r="P203" s="228">
        <f>O203*H203</f>
        <v>0</v>
      </c>
      <c r="Q203" s="228">
        <v>1</v>
      </c>
      <c r="R203" s="228">
        <f>Q203*H203</f>
        <v>45.058</v>
      </c>
      <c r="S203" s="228">
        <v>0</v>
      </c>
      <c r="T203" s="229">
        <f>S203*H203</f>
        <v>0</v>
      </c>
      <c r="U203" s="39"/>
      <c r="V203" s="39"/>
      <c r="W203" s="39"/>
      <c r="X203" s="39"/>
      <c r="Y203" s="39"/>
      <c r="Z203" s="39"/>
      <c r="AA203" s="39"/>
      <c r="AB203" s="39"/>
      <c r="AC203" s="39"/>
      <c r="AD203" s="39"/>
      <c r="AE203" s="39"/>
      <c r="AR203" s="230" t="s">
        <v>198</v>
      </c>
      <c r="AT203" s="230" t="s">
        <v>218</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693</v>
      </c>
    </row>
    <row r="204" s="13" customFormat="1">
      <c r="A204" s="13"/>
      <c r="B204" s="232"/>
      <c r="C204" s="233"/>
      <c r="D204" s="234" t="s">
        <v>168</v>
      </c>
      <c r="E204" s="235" t="s">
        <v>1</v>
      </c>
      <c r="F204" s="236" t="s">
        <v>694</v>
      </c>
      <c r="G204" s="233"/>
      <c r="H204" s="237">
        <v>45.058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168</v>
      </c>
      <c r="AU204" s="243" t="s">
        <v>87</v>
      </c>
      <c r="AV204" s="13" t="s">
        <v>87</v>
      </c>
      <c r="AW204" s="13" t="s">
        <v>32</v>
      </c>
      <c r="AX204" s="13" t="s">
        <v>85</v>
      </c>
      <c r="AY204" s="243" t="s">
        <v>159</v>
      </c>
    </row>
    <row r="205" s="12" customFormat="1" ht="22.8" customHeight="1">
      <c r="A205" s="12"/>
      <c r="B205" s="203"/>
      <c r="C205" s="204"/>
      <c r="D205" s="205" t="s">
        <v>76</v>
      </c>
      <c r="E205" s="217" t="s">
        <v>175</v>
      </c>
      <c r="F205" s="217" t="s">
        <v>695</v>
      </c>
      <c r="G205" s="204"/>
      <c r="H205" s="204"/>
      <c r="I205" s="207"/>
      <c r="J205" s="218">
        <f>BK205</f>
        <v>0</v>
      </c>
      <c r="K205" s="204"/>
      <c r="L205" s="209"/>
      <c r="M205" s="210"/>
      <c r="N205" s="211"/>
      <c r="O205" s="211"/>
      <c r="P205" s="212">
        <f>SUM(P206:P209)</f>
        <v>0</v>
      </c>
      <c r="Q205" s="211"/>
      <c r="R205" s="212">
        <f>SUM(R206:R209)</f>
        <v>0</v>
      </c>
      <c r="S205" s="211"/>
      <c r="T205" s="213">
        <f>SUM(T206:T209)</f>
        <v>0</v>
      </c>
      <c r="U205" s="12"/>
      <c r="V205" s="12"/>
      <c r="W205" s="12"/>
      <c r="X205" s="12"/>
      <c r="Y205" s="12"/>
      <c r="Z205" s="12"/>
      <c r="AA205" s="12"/>
      <c r="AB205" s="12"/>
      <c r="AC205" s="12"/>
      <c r="AD205" s="12"/>
      <c r="AE205" s="12"/>
      <c r="AR205" s="214" t="s">
        <v>85</v>
      </c>
      <c r="AT205" s="215" t="s">
        <v>76</v>
      </c>
      <c r="AU205" s="215" t="s">
        <v>85</v>
      </c>
      <c r="AY205" s="214" t="s">
        <v>159</v>
      </c>
      <c r="BK205" s="216">
        <f>SUM(BK206:BK209)</f>
        <v>0</v>
      </c>
    </row>
    <row r="206" s="2" customFormat="1" ht="16.5" customHeight="1">
      <c r="A206" s="39"/>
      <c r="B206" s="40"/>
      <c r="C206" s="219" t="s">
        <v>241</v>
      </c>
      <c r="D206" s="219" t="s">
        <v>161</v>
      </c>
      <c r="E206" s="220" t="s">
        <v>696</v>
      </c>
      <c r="F206" s="221" t="s">
        <v>697</v>
      </c>
      <c r="G206" s="222" t="s">
        <v>268</v>
      </c>
      <c r="H206" s="223">
        <v>66.599999999999994</v>
      </c>
      <c r="I206" s="224"/>
      <c r="J206" s="225">
        <f>ROUND(I206*H206,2)</f>
        <v>0</v>
      </c>
      <c r="K206" s="221" t="s">
        <v>165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698</v>
      </c>
    </row>
    <row r="207" s="13" customFormat="1">
      <c r="A207" s="13"/>
      <c r="B207" s="232"/>
      <c r="C207" s="233"/>
      <c r="D207" s="234" t="s">
        <v>168</v>
      </c>
      <c r="E207" s="235" t="s">
        <v>1</v>
      </c>
      <c r="F207" s="236" t="s">
        <v>699</v>
      </c>
      <c r="G207" s="233"/>
      <c r="H207" s="237">
        <v>66.599999999999994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168</v>
      </c>
      <c r="AU207" s="243" t="s">
        <v>87</v>
      </c>
      <c r="AV207" s="13" t="s">
        <v>87</v>
      </c>
      <c r="AW207" s="13" t="s">
        <v>32</v>
      </c>
      <c r="AX207" s="13" t="s">
        <v>85</v>
      </c>
      <c r="AY207" s="243" t="s">
        <v>159</v>
      </c>
    </row>
    <row r="208" s="2" customFormat="1" ht="21.75" customHeight="1">
      <c r="A208" s="39"/>
      <c r="B208" s="40"/>
      <c r="C208" s="219" t="s">
        <v>246</v>
      </c>
      <c r="D208" s="219" t="s">
        <v>161</v>
      </c>
      <c r="E208" s="220" t="s">
        <v>700</v>
      </c>
      <c r="F208" s="221" t="s">
        <v>701</v>
      </c>
      <c r="G208" s="222" t="s">
        <v>268</v>
      </c>
      <c r="H208" s="223">
        <v>66.599999999999994</v>
      </c>
      <c r="I208" s="224"/>
      <c r="J208" s="225">
        <f>ROUND(I208*H208,2)</f>
        <v>0</v>
      </c>
      <c r="K208" s="221" t="s">
        <v>165</v>
      </c>
      <c r="L208" s="45"/>
      <c r="M208" s="226" t="s">
        <v>1</v>
      </c>
      <c r="N208" s="227"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166</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702</v>
      </c>
    </row>
    <row r="209" s="13" customFormat="1">
      <c r="A209" s="13"/>
      <c r="B209" s="232"/>
      <c r="C209" s="233"/>
      <c r="D209" s="234" t="s">
        <v>168</v>
      </c>
      <c r="E209" s="235" t="s">
        <v>1</v>
      </c>
      <c r="F209" s="236" t="s">
        <v>699</v>
      </c>
      <c r="G209" s="233"/>
      <c r="H209" s="237">
        <v>66.599999999999994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168</v>
      </c>
      <c r="AU209" s="243" t="s">
        <v>87</v>
      </c>
      <c r="AV209" s="13" t="s">
        <v>87</v>
      </c>
      <c r="AW209" s="13" t="s">
        <v>32</v>
      </c>
      <c r="AX209" s="13" t="s">
        <v>85</v>
      </c>
      <c r="AY209" s="243" t="s">
        <v>159</v>
      </c>
    </row>
    <row r="210" s="12" customFormat="1" ht="22.8" customHeight="1">
      <c r="A210" s="12"/>
      <c r="B210" s="203"/>
      <c r="C210" s="204"/>
      <c r="D210" s="205" t="s">
        <v>76</v>
      </c>
      <c r="E210" s="217" t="s">
        <v>166</v>
      </c>
      <c r="F210" s="217" t="s">
        <v>460</v>
      </c>
      <c r="G210" s="204"/>
      <c r="H210" s="204"/>
      <c r="I210" s="207"/>
      <c r="J210" s="218">
        <f>BK210</f>
        <v>0</v>
      </c>
      <c r="K210" s="204"/>
      <c r="L210" s="209"/>
      <c r="M210" s="210"/>
      <c r="N210" s="211"/>
      <c r="O210" s="211"/>
      <c r="P210" s="212">
        <f>SUM(P211:P214)</f>
        <v>0</v>
      </c>
      <c r="Q210" s="211"/>
      <c r="R210" s="212">
        <f>SUM(R211:R214)</f>
        <v>17.771626169999998</v>
      </c>
      <c r="S210" s="211"/>
      <c r="T210" s="213">
        <f>SUM(T211:T214)</f>
        <v>0</v>
      </c>
      <c r="U210" s="12"/>
      <c r="V210" s="12"/>
      <c r="W210" s="12"/>
      <c r="X210" s="12"/>
      <c r="Y210" s="12"/>
      <c r="Z210" s="12"/>
      <c r="AA210" s="12"/>
      <c r="AB210" s="12"/>
      <c r="AC210" s="12"/>
      <c r="AD210" s="12"/>
      <c r="AE210" s="12"/>
      <c r="AR210" s="214" t="s">
        <v>85</v>
      </c>
      <c r="AT210" s="215" t="s">
        <v>76</v>
      </c>
      <c r="AU210" s="215" t="s">
        <v>85</v>
      </c>
      <c r="AY210" s="214" t="s">
        <v>159</v>
      </c>
      <c r="BK210" s="216">
        <f>SUM(BK211:BK214)</f>
        <v>0</v>
      </c>
    </row>
    <row r="211" s="2" customFormat="1" ht="16.5" customHeight="1">
      <c r="A211" s="39"/>
      <c r="B211" s="40"/>
      <c r="C211" s="219" t="s">
        <v>250</v>
      </c>
      <c r="D211" s="219" t="s">
        <v>161</v>
      </c>
      <c r="E211" s="220" t="s">
        <v>703</v>
      </c>
      <c r="F211" s="221" t="s">
        <v>704</v>
      </c>
      <c r="G211" s="222" t="s">
        <v>181</v>
      </c>
      <c r="H211" s="223">
        <v>9.2210000000000001</v>
      </c>
      <c r="I211" s="224"/>
      <c r="J211" s="225">
        <f>ROUND(I211*H211,2)</f>
        <v>0</v>
      </c>
      <c r="K211" s="221" t="s">
        <v>165</v>
      </c>
      <c r="L211" s="45"/>
      <c r="M211" s="226" t="s">
        <v>1</v>
      </c>
      <c r="N211" s="227" t="s">
        <v>42</v>
      </c>
      <c r="O211" s="92"/>
      <c r="P211" s="228">
        <f>O211*H211</f>
        <v>0</v>
      </c>
      <c r="Q211" s="228">
        <v>1.8907700000000001</v>
      </c>
      <c r="R211" s="228">
        <f>Q211*H211</f>
        <v>17.434790169999999</v>
      </c>
      <c r="S211" s="228">
        <v>0</v>
      </c>
      <c r="T211" s="229">
        <f>S211*H211</f>
        <v>0</v>
      </c>
      <c r="U211" s="39"/>
      <c r="V211" s="39"/>
      <c r="W211" s="39"/>
      <c r="X211" s="39"/>
      <c r="Y211" s="39"/>
      <c r="Z211" s="39"/>
      <c r="AA211" s="39"/>
      <c r="AB211" s="39"/>
      <c r="AC211" s="39"/>
      <c r="AD211" s="39"/>
      <c r="AE211" s="39"/>
      <c r="AR211" s="230" t="s">
        <v>166</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705</v>
      </c>
    </row>
    <row r="212" s="13" customFormat="1">
      <c r="A212" s="13"/>
      <c r="B212" s="232"/>
      <c r="C212" s="233"/>
      <c r="D212" s="234" t="s">
        <v>168</v>
      </c>
      <c r="E212" s="235" t="s">
        <v>584</v>
      </c>
      <c r="F212" s="236" t="s">
        <v>706</v>
      </c>
      <c r="G212" s="233"/>
      <c r="H212" s="237">
        <v>9.2210000000000001</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168</v>
      </c>
      <c r="AU212" s="243" t="s">
        <v>87</v>
      </c>
      <c r="AV212" s="13" t="s">
        <v>87</v>
      </c>
      <c r="AW212" s="13" t="s">
        <v>32</v>
      </c>
      <c r="AX212" s="13" t="s">
        <v>85</v>
      </c>
      <c r="AY212" s="243" t="s">
        <v>159</v>
      </c>
    </row>
    <row r="213" s="2" customFormat="1" ht="21.75" customHeight="1">
      <c r="A213" s="39"/>
      <c r="B213" s="40"/>
      <c r="C213" s="219" t="s">
        <v>254</v>
      </c>
      <c r="D213" s="219" t="s">
        <v>161</v>
      </c>
      <c r="E213" s="220" t="s">
        <v>707</v>
      </c>
      <c r="F213" s="221" t="s">
        <v>708</v>
      </c>
      <c r="G213" s="222" t="s">
        <v>215</v>
      </c>
      <c r="H213" s="223">
        <v>2</v>
      </c>
      <c r="I213" s="224"/>
      <c r="J213" s="225">
        <f>ROUND(I213*H213,2)</f>
        <v>0</v>
      </c>
      <c r="K213" s="221" t="s">
        <v>165</v>
      </c>
      <c r="L213" s="45"/>
      <c r="M213" s="226" t="s">
        <v>1</v>
      </c>
      <c r="N213" s="227" t="s">
        <v>42</v>
      </c>
      <c r="O213" s="92"/>
      <c r="P213" s="228">
        <f>O213*H213</f>
        <v>0</v>
      </c>
      <c r="Q213" s="228">
        <v>0.087417999999999996</v>
      </c>
      <c r="R213" s="228">
        <f>Q213*H213</f>
        <v>0.17483599999999999</v>
      </c>
      <c r="S213" s="228">
        <v>0</v>
      </c>
      <c r="T213" s="229">
        <f>S213*H213</f>
        <v>0</v>
      </c>
      <c r="U213" s="39"/>
      <c r="V213" s="39"/>
      <c r="W213" s="39"/>
      <c r="X213" s="39"/>
      <c r="Y213" s="39"/>
      <c r="Z213" s="39"/>
      <c r="AA213" s="39"/>
      <c r="AB213" s="39"/>
      <c r="AC213" s="39"/>
      <c r="AD213" s="39"/>
      <c r="AE213" s="39"/>
      <c r="AR213" s="230" t="s">
        <v>166</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709</v>
      </c>
    </row>
    <row r="214" s="2" customFormat="1" ht="24.15" customHeight="1">
      <c r="A214" s="39"/>
      <c r="B214" s="40"/>
      <c r="C214" s="255" t="s">
        <v>7</v>
      </c>
      <c r="D214" s="255" t="s">
        <v>218</v>
      </c>
      <c r="E214" s="256" t="s">
        <v>710</v>
      </c>
      <c r="F214" s="257" t="s">
        <v>711</v>
      </c>
      <c r="G214" s="258" t="s">
        <v>215</v>
      </c>
      <c r="H214" s="259">
        <v>2</v>
      </c>
      <c r="I214" s="260"/>
      <c r="J214" s="261">
        <f>ROUND(I214*H214,2)</f>
        <v>0</v>
      </c>
      <c r="K214" s="257" t="s">
        <v>165</v>
      </c>
      <c r="L214" s="262"/>
      <c r="M214" s="263" t="s">
        <v>1</v>
      </c>
      <c r="N214" s="264" t="s">
        <v>42</v>
      </c>
      <c r="O214" s="92"/>
      <c r="P214" s="228">
        <f>O214*H214</f>
        <v>0</v>
      </c>
      <c r="Q214" s="228">
        <v>0.081000000000000003</v>
      </c>
      <c r="R214" s="228">
        <f>Q214*H214</f>
        <v>0.16200000000000001</v>
      </c>
      <c r="S214" s="228">
        <v>0</v>
      </c>
      <c r="T214" s="229">
        <f>S214*H214</f>
        <v>0</v>
      </c>
      <c r="U214" s="39"/>
      <c r="V214" s="39"/>
      <c r="W214" s="39"/>
      <c r="X214" s="39"/>
      <c r="Y214" s="39"/>
      <c r="Z214" s="39"/>
      <c r="AA214" s="39"/>
      <c r="AB214" s="39"/>
      <c r="AC214" s="39"/>
      <c r="AD214" s="39"/>
      <c r="AE214" s="39"/>
      <c r="AR214" s="230" t="s">
        <v>198</v>
      </c>
      <c r="AT214" s="230" t="s">
        <v>218</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712</v>
      </c>
    </row>
    <row r="215" s="12" customFormat="1" ht="22.8" customHeight="1">
      <c r="A215" s="12"/>
      <c r="B215" s="203"/>
      <c r="C215" s="204"/>
      <c r="D215" s="205" t="s">
        <v>76</v>
      </c>
      <c r="E215" s="217" t="s">
        <v>198</v>
      </c>
      <c r="F215" s="217" t="s">
        <v>259</v>
      </c>
      <c r="G215" s="204"/>
      <c r="H215" s="204"/>
      <c r="I215" s="207"/>
      <c r="J215" s="218">
        <f>BK215</f>
        <v>0</v>
      </c>
      <c r="K215" s="204"/>
      <c r="L215" s="209"/>
      <c r="M215" s="210"/>
      <c r="N215" s="211"/>
      <c r="O215" s="211"/>
      <c r="P215" s="212">
        <f>SUM(P216:P258)</f>
        <v>0</v>
      </c>
      <c r="Q215" s="211"/>
      <c r="R215" s="212">
        <f>SUM(R216:R258)</f>
        <v>6.9427773600000009</v>
      </c>
      <c r="S215" s="211"/>
      <c r="T215" s="213">
        <f>SUM(T216:T258)</f>
        <v>0</v>
      </c>
      <c r="U215" s="12"/>
      <c r="V215" s="12"/>
      <c r="W215" s="12"/>
      <c r="X215" s="12"/>
      <c r="Y215" s="12"/>
      <c r="Z215" s="12"/>
      <c r="AA215" s="12"/>
      <c r="AB215" s="12"/>
      <c r="AC215" s="12"/>
      <c r="AD215" s="12"/>
      <c r="AE215" s="12"/>
      <c r="AR215" s="214" t="s">
        <v>85</v>
      </c>
      <c r="AT215" s="215" t="s">
        <v>76</v>
      </c>
      <c r="AU215" s="215" t="s">
        <v>85</v>
      </c>
      <c r="AY215" s="214" t="s">
        <v>159</v>
      </c>
      <c r="BK215" s="216">
        <f>SUM(BK216:BK258)</f>
        <v>0</v>
      </c>
    </row>
    <row r="216" s="2" customFormat="1" ht="33" customHeight="1">
      <c r="A216" s="39"/>
      <c r="B216" s="40"/>
      <c r="C216" s="219" t="s">
        <v>265</v>
      </c>
      <c r="D216" s="219" t="s">
        <v>161</v>
      </c>
      <c r="E216" s="220" t="s">
        <v>713</v>
      </c>
      <c r="F216" s="221" t="s">
        <v>714</v>
      </c>
      <c r="G216" s="222" t="s">
        <v>268</v>
      </c>
      <c r="H216" s="223">
        <v>5.7999999999999998</v>
      </c>
      <c r="I216" s="224"/>
      <c r="J216" s="225">
        <f>ROUND(I216*H216,2)</f>
        <v>0</v>
      </c>
      <c r="K216" s="221" t="s">
        <v>165</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715</v>
      </c>
    </row>
    <row r="217" s="2" customFormat="1" ht="24.15" customHeight="1">
      <c r="A217" s="39"/>
      <c r="B217" s="40"/>
      <c r="C217" s="255" t="s">
        <v>272</v>
      </c>
      <c r="D217" s="255" t="s">
        <v>218</v>
      </c>
      <c r="E217" s="256" t="s">
        <v>716</v>
      </c>
      <c r="F217" s="257" t="s">
        <v>717</v>
      </c>
      <c r="G217" s="258" t="s">
        <v>268</v>
      </c>
      <c r="H217" s="259">
        <v>5.8869999999999996</v>
      </c>
      <c r="I217" s="260"/>
      <c r="J217" s="261">
        <f>ROUND(I217*H217,2)</f>
        <v>0</v>
      </c>
      <c r="K217" s="257" t="s">
        <v>1</v>
      </c>
      <c r="L217" s="262"/>
      <c r="M217" s="263" t="s">
        <v>1</v>
      </c>
      <c r="N217" s="264" t="s">
        <v>42</v>
      </c>
      <c r="O217" s="92"/>
      <c r="P217" s="228">
        <f>O217*H217</f>
        <v>0</v>
      </c>
      <c r="Q217" s="228">
        <v>0.0010499999999999999</v>
      </c>
      <c r="R217" s="228">
        <f>Q217*H217</f>
        <v>0.0061813499999999995</v>
      </c>
      <c r="S217" s="228">
        <v>0</v>
      </c>
      <c r="T217" s="229">
        <f>S217*H217</f>
        <v>0</v>
      </c>
      <c r="U217" s="39"/>
      <c r="V217" s="39"/>
      <c r="W217" s="39"/>
      <c r="X217" s="39"/>
      <c r="Y217" s="39"/>
      <c r="Z217" s="39"/>
      <c r="AA217" s="39"/>
      <c r="AB217" s="39"/>
      <c r="AC217" s="39"/>
      <c r="AD217" s="39"/>
      <c r="AE217" s="39"/>
      <c r="AR217" s="230" t="s">
        <v>198</v>
      </c>
      <c r="AT217" s="230" t="s">
        <v>218</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718</v>
      </c>
    </row>
    <row r="218" s="13" customFormat="1">
      <c r="A218" s="13"/>
      <c r="B218" s="232"/>
      <c r="C218" s="233"/>
      <c r="D218" s="234" t="s">
        <v>168</v>
      </c>
      <c r="E218" s="235" t="s">
        <v>1</v>
      </c>
      <c r="F218" s="236" t="s">
        <v>719</v>
      </c>
      <c r="G218" s="233"/>
      <c r="H218" s="237">
        <v>5.8869999999999996</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168</v>
      </c>
      <c r="AU218" s="243" t="s">
        <v>87</v>
      </c>
      <c r="AV218" s="13" t="s">
        <v>87</v>
      </c>
      <c r="AW218" s="13" t="s">
        <v>32</v>
      </c>
      <c r="AX218" s="13" t="s">
        <v>85</v>
      </c>
      <c r="AY218" s="243" t="s">
        <v>159</v>
      </c>
    </row>
    <row r="219" s="2" customFormat="1" ht="33" customHeight="1">
      <c r="A219" s="39"/>
      <c r="B219" s="40"/>
      <c r="C219" s="219" t="s">
        <v>277</v>
      </c>
      <c r="D219" s="219" t="s">
        <v>161</v>
      </c>
      <c r="E219" s="220" t="s">
        <v>720</v>
      </c>
      <c r="F219" s="221" t="s">
        <v>721</v>
      </c>
      <c r="G219" s="222" t="s">
        <v>268</v>
      </c>
      <c r="H219" s="223">
        <v>1</v>
      </c>
      <c r="I219" s="224"/>
      <c r="J219" s="225">
        <f>ROUND(I219*H219,2)</f>
        <v>0</v>
      </c>
      <c r="K219" s="221" t="s">
        <v>165</v>
      </c>
      <c r="L219" s="45"/>
      <c r="M219" s="226" t="s">
        <v>1</v>
      </c>
      <c r="N219" s="227" t="s">
        <v>42</v>
      </c>
      <c r="O219" s="92"/>
      <c r="P219" s="228">
        <f>O219*H219</f>
        <v>0</v>
      </c>
      <c r="Q219" s="228">
        <v>6.0000000000000002E-06</v>
      </c>
      <c r="R219" s="228">
        <f>Q219*H219</f>
        <v>6.0000000000000002E-06</v>
      </c>
      <c r="S219" s="228">
        <v>0</v>
      </c>
      <c r="T219" s="229">
        <f>S219*H219</f>
        <v>0</v>
      </c>
      <c r="U219" s="39"/>
      <c r="V219" s="39"/>
      <c r="W219" s="39"/>
      <c r="X219" s="39"/>
      <c r="Y219" s="39"/>
      <c r="Z219" s="39"/>
      <c r="AA219" s="39"/>
      <c r="AB219" s="39"/>
      <c r="AC219" s="39"/>
      <c r="AD219" s="39"/>
      <c r="AE219" s="39"/>
      <c r="AR219" s="230" t="s">
        <v>166</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722</v>
      </c>
    </row>
    <row r="220" s="2" customFormat="1" ht="16.5" customHeight="1">
      <c r="A220" s="39"/>
      <c r="B220" s="40"/>
      <c r="C220" s="255" t="s">
        <v>282</v>
      </c>
      <c r="D220" s="255" t="s">
        <v>218</v>
      </c>
      <c r="E220" s="256" t="s">
        <v>723</v>
      </c>
      <c r="F220" s="257" t="s">
        <v>724</v>
      </c>
      <c r="G220" s="258" t="s">
        <v>268</v>
      </c>
      <c r="H220" s="259">
        <v>1.03</v>
      </c>
      <c r="I220" s="260"/>
      <c r="J220" s="261">
        <f>ROUND(I220*H220,2)</f>
        <v>0</v>
      </c>
      <c r="K220" s="257" t="s">
        <v>165</v>
      </c>
      <c r="L220" s="262"/>
      <c r="M220" s="263" t="s">
        <v>1</v>
      </c>
      <c r="N220" s="264" t="s">
        <v>42</v>
      </c>
      <c r="O220" s="92"/>
      <c r="P220" s="228">
        <f>O220*H220</f>
        <v>0</v>
      </c>
      <c r="Q220" s="228">
        <v>0.0014</v>
      </c>
      <c r="R220" s="228">
        <f>Q220*H220</f>
        <v>0.0014419999999999999</v>
      </c>
      <c r="S220" s="228">
        <v>0</v>
      </c>
      <c r="T220" s="229">
        <f>S220*H220</f>
        <v>0</v>
      </c>
      <c r="U220" s="39"/>
      <c r="V220" s="39"/>
      <c r="W220" s="39"/>
      <c r="X220" s="39"/>
      <c r="Y220" s="39"/>
      <c r="Z220" s="39"/>
      <c r="AA220" s="39"/>
      <c r="AB220" s="39"/>
      <c r="AC220" s="39"/>
      <c r="AD220" s="39"/>
      <c r="AE220" s="39"/>
      <c r="AR220" s="230" t="s">
        <v>198</v>
      </c>
      <c r="AT220" s="230" t="s">
        <v>218</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725</v>
      </c>
    </row>
    <row r="221" s="13" customFormat="1">
      <c r="A221" s="13"/>
      <c r="B221" s="232"/>
      <c r="C221" s="233"/>
      <c r="D221" s="234" t="s">
        <v>168</v>
      </c>
      <c r="E221" s="235" t="s">
        <v>1</v>
      </c>
      <c r="F221" s="236" t="s">
        <v>726</v>
      </c>
      <c r="G221" s="233"/>
      <c r="H221" s="237">
        <v>1.03</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168</v>
      </c>
      <c r="AU221" s="243" t="s">
        <v>87</v>
      </c>
      <c r="AV221" s="13" t="s">
        <v>87</v>
      </c>
      <c r="AW221" s="13" t="s">
        <v>32</v>
      </c>
      <c r="AX221" s="13" t="s">
        <v>85</v>
      </c>
      <c r="AY221" s="243" t="s">
        <v>159</v>
      </c>
    </row>
    <row r="222" s="2" customFormat="1" ht="33" customHeight="1">
      <c r="A222" s="39"/>
      <c r="B222" s="40"/>
      <c r="C222" s="219" t="s">
        <v>287</v>
      </c>
      <c r="D222" s="219" t="s">
        <v>161</v>
      </c>
      <c r="E222" s="220" t="s">
        <v>727</v>
      </c>
      <c r="F222" s="221" t="s">
        <v>728</v>
      </c>
      <c r="G222" s="222" t="s">
        <v>268</v>
      </c>
      <c r="H222" s="223">
        <v>30.899999999999999</v>
      </c>
      <c r="I222" s="224"/>
      <c r="J222" s="225">
        <f>ROUND(I222*H222,2)</f>
        <v>0</v>
      </c>
      <c r="K222" s="221" t="s">
        <v>165</v>
      </c>
      <c r="L222" s="45"/>
      <c r="M222" s="226" t="s">
        <v>1</v>
      </c>
      <c r="N222" s="227" t="s">
        <v>42</v>
      </c>
      <c r="O222" s="92"/>
      <c r="P222" s="228">
        <f>O222*H222</f>
        <v>0</v>
      </c>
      <c r="Q222" s="228">
        <v>6.0000000000000002E-06</v>
      </c>
      <c r="R222" s="228">
        <f>Q222*H222</f>
        <v>0.00018540000000000001</v>
      </c>
      <c r="S222" s="228">
        <v>0</v>
      </c>
      <c r="T222" s="229">
        <f>S222*H222</f>
        <v>0</v>
      </c>
      <c r="U222" s="39"/>
      <c r="V222" s="39"/>
      <c r="W222" s="39"/>
      <c r="X222" s="39"/>
      <c r="Y222" s="39"/>
      <c r="Z222" s="39"/>
      <c r="AA222" s="39"/>
      <c r="AB222" s="39"/>
      <c r="AC222" s="39"/>
      <c r="AD222" s="39"/>
      <c r="AE222" s="39"/>
      <c r="AR222" s="230" t="s">
        <v>166</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729</v>
      </c>
    </row>
    <row r="223" s="13" customFormat="1">
      <c r="A223" s="13"/>
      <c r="B223" s="232"/>
      <c r="C223" s="233"/>
      <c r="D223" s="234" t="s">
        <v>168</v>
      </c>
      <c r="E223" s="235" t="s">
        <v>1</v>
      </c>
      <c r="F223" s="236" t="s">
        <v>730</v>
      </c>
      <c r="G223" s="233"/>
      <c r="H223" s="237">
        <v>30.899999999999999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168</v>
      </c>
      <c r="AU223" s="243" t="s">
        <v>87</v>
      </c>
      <c r="AV223" s="13" t="s">
        <v>87</v>
      </c>
      <c r="AW223" s="13" t="s">
        <v>32</v>
      </c>
      <c r="AX223" s="13" t="s">
        <v>85</v>
      </c>
      <c r="AY223" s="243" t="s">
        <v>159</v>
      </c>
    </row>
    <row r="224" s="2" customFormat="1" ht="16.5" customHeight="1">
      <c r="A224" s="39"/>
      <c r="B224" s="40"/>
      <c r="C224" s="255" t="s">
        <v>293</v>
      </c>
      <c r="D224" s="255" t="s">
        <v>218</v>
      </c>
      <c r="E224" s="256" t="s">
        <v>731</v>
      </c>
      <c r="F224" s="257" t="s">
        <v>732</v>
      </c>
      <c r="G224" s="258" t="s">
        <v>268</v>
      </c>
      <c r="H224" s="259">
        <v>31.827000000000002</v>
      </c>
      <c r="I224" s="260"/>
      <c r="J224" s="261">
        <f>ROUND(I224*H224,2)</f>
        <v>0</v>
      </c>
      <c r="K224" s="257" t="s">
        <v>1</v>
      </c>
      <c r="L224" s="262"/>
      <c r="M224" s="263" t="s">
        <v>1</v>
      </c>
      <c r="N224" s="264" t="s">
        <v>42</v>
      </c>
      <c r="O224" s="92"/>
      <c r="P224" s="228">
        <f>O224*H224</f>
        <v>0</v>
      </c>
      <c r="Q224" s="228">
        <v>0.0014</v>
      </c>
      <c r="R224" s="228">
        <f>Q224*H224</f>
        <v>0.044557800000000002</v>
      </c>
      <c r="S224" s="228">
        <v>0</v>
      </c>
      <c r="T224" s="229">
        <f>S224*H224</f>
        <v>0</v>
      </c>
      <c r="U224" s="39"/>
      <c r="V224" s="39"/>
      <c r="W224" s="39"/>
      <c r="X224" s="39"/>
      <c r="Y224" s="39"/>
      <c r="Z224" s="39"/>
      <c r="AA224" s="39"/>
      <c r="AB224" s="39"/>
      <c r="AC224" s="39"/>
      <c r="AD224" s="39"/>
      <c r="AE224" s="39"/>
      <c r="AR224" s="230" t="s">
        <v>198</v>
      </c>
      <c r="AT224" s="230" t="s">
        <v>218</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733</v>
      </c>
    </row>
    <row r="225" s="13" customFormat="1">
      <c r="A225" s="13"/>
      <c r="B225" s="232"/>
      <c r="C225" s="233"/>
      <c r="D225" s="234" t="s">
        <v>168</v>
      </c>
      <c r="E225" s="235" t="s">
        <v>1</v>
      </c>
      <c r="F225" s="236" t="s">
        <v>734</v>
      </c>
      <c r="G225" s="233"/>
      <c r="H225" s="237">
        <v>31.827000000000002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168</v>
      </c>
      <c r="AU225" s="243" t="s">
        <v>87</v>
      </c>
      <c r="AV225" s="13" t="s">
        <v>87</v>
      </c>
      <c r="AW225" s="13" t="s">
        <v>32</v>
      </c>
      <c r="AX225" s="13" t="s">
        <v>85</v>
      </c>
      <c r="AY225" s="243" t="s">
        <v>159</v>
      </c>
    </row>
    <row r="226" s="2" customFormat="1" ht="33" customHeight="1">
      <c r="A226" s="39"/>
      <c r="B226" s="40"/>
      <c r="C226" s="219" t="s">
        <v>297</v>
      </c>
      <c r="D226" s="219" t="s">
        <v>161</v>
      </c>
      <c r="E226" s="220" t="s">
        <v>735</v>
      </c>
      <c r="F226" s="221" t="s">
        <v>736</v>
      </c>
      <c r="G226" s="222" t="s">
        <v>268</v>
      </c>
      <c r="H226" s="223">
        <v>34.700000000000003</v>
      </c>
      <c r="I226" s="224"/>
      <c r="J226" s="225">
        <f>ROUND(I226*H226,2)</f>
        <v>0</v>
      </c>
      <c r="K226" s="221" t="s">
        <v>165</v>
      </c>
      <c r="L226" s="45"/>
      <c r="M226" s="226" t="s">
        <v>1</v>
      </c>
      <c r="N226" s="227" t="s">
        <v>42</v>
      </c>
      <c r="O226" s="92"/>
      <c r="P226" s="228">
        <f>O226*H226</f>
        <v>0</v>
      </c>
      <c r="Q226" s="228">
        <v>1.1E-05</v>
      </c>
      <c r="R226" s="228">
        <f>Q226*H226</f>
        <v>0.00038170000000000001</v>
      </c>
      <c r="S226" s="228">
        <v>0</v>
      </c>
      <c r="T226" s="229">
        <f>S226*H226</f>
        <v>0</v>
      </c>
      <c r="U226" s="39"/>
      <c r="V226" s="39"/>
      <c r="W226" s="39"/>
      <c r="X226" s="39"/>
      <c r="Y226" s="39"/>
      <c r="Z226" s="39"/>
      <c r="AA226" s="39"/>
      <c r="AB226" s="39"/>
      <c r="AC226" s="39"/>
      <c r="AD226" s="39"/>
      <c r="AE226" s="39"/>
      <c r="AR226" s="230" t="s">
        <v>166</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737</v>
      </c>
    </row>
    <row r="227" s="13" customFormat="1">
      <c r="A227" s="13"/>
      <c r="B227" s="232"/>
      <c r="C227" s="233"/>
      <c r="D227" s="234" t="s">
        <v>168</v>
      </c>
      <c r="E227" s="235" t="s">
        <v>1</v>
      </c>
      <c r="F227" s="236" t="s">
        <v>738</v>
      </c>
      <c r="G227" s="233"/>
      <c r="H227" s="237">
        <v>34.700000000000003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168</v>
      </c>
      <c r="AU227" s="243" t="s">
        <v>87</v>
      </c>
      <c r="AV227" s="13" t="s">
        <v>87</v>
      </c>
      <c r="AW227" s="13" t="s">
        <v>32</v>
      </c>
      <c r="AX227" s="13" t="s">
        <v>85</v>
      </c>
      <c r="AY227" s="243" t="s">
        <v>159</v>
      </c>
    </row>
    <row r="228" s="2" customFormat="1" ht="21.75" customHeight="1">
      <c r="A228" s="39"/>
      <c r="B228" s="40"/>
      <c r="C228" s="255" t="s">
        <v>301</v>
      </c>
      <c r="D228" s="255" t="s">
        <v>218</v>
      </c>
      <c r="E228" s="256" t="s">
        <v>739</v>
      </c>
      <c r="F228" s="257" t="s">
        <v>740</v>
      </c>
      <c r="G228" s="258" t="s">
        <v>268</v>
      </c>
      <c r="H228" s="259">
        <v>35.741</v>
      </c>
      <c r="I228" s="260"/>
      <c r="J228" s="261">
        <f>ROUND(I228*H228,2)</f>
        <v>0</v>
      </c>
      <c r="K228" s="257" t="s">
        <v>165</v>
      </c>
      <c r="L228" s="262"/>
      <c r="M228" s="263" t="s">
        <v>1</v>
      </c>
      <c r="N228" s="264" t="s">
        <v>42</v>
      </c>
      <c r="O228" s="92"/>
      <c r="P228" s="228">
        <f>O228*H228</f>
        <v>0</v>
      </c>
      <c r="Q228" s="228">
        <v>0.0043099999999999996</v>
      </c>
      <c r="R228" s="228">
        <f>Q228*H228</f>
        <v>0.15404370999999997</v>
      </c>
      <c r="S228" s="228">
        <v>0</v>
      </c>
      <c r="T228" s="229">
        <f>S228*H228</f>
        <v>0</v>
      </c>
      <c r="U228" s="39"/>
      <c r="V228" s="39"/>
      <c r="W228" s="39"/>
      <c r="X228" s="39"/>
      <c r="Y228" s="39"/>
      <c r="Z228" s="39"/>
      <c r="AA228" s="39"/>
      <c r="AB228" s="39"/>
      <c r="AC228" s="39"/>
      <c r="AD228" s="39"/>
      <c r="AE228" s="39"/>
      <c r="AR228" s="230" t="s">
        <v>198</v>
      </c>
      <c r="AT228" s="230" t="s">
        <v>218</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741</v>
      </c>
    </row>
    <row r="229" s="13" customFormat="1">
      <c r="A229" s="13"/>
      <c r="B229" s="232"/>
      <c r="C229" s="233"/>
      <c r="D229" s="234" t="s">
        <v>168</v>
      </c>
      <c r="E229" s="235" t="s">
        <v>1</v>
      </c>
      <c r="F229" s="236" t="s">
        <v>742</v>
      </c>
      <c r="G229" s="233"/>
      <c r="H229" s="237">
        <v>35.741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168</v>
      </c>
      <c r="AU229" s="243" t="s">
        <v>87</v>
      </c>
      <c r="AV229" s="13" t="s">
        <v>87</v>
      </c>
      <c r="AW229" s="13" t="s">
        <v>32</v>
      </c>
      <c r="AX229" s="13" t="s">
        <v>85</v>
      </c>
      <c r="AY229" s="243" t="s">
        <v>159</v>
      </c>
    </row>
    <row r="230" s="2" customFormat="1" ht="24.15" customHeight="1">
      <c r="A230" s="39"/>
      <c r="B230" s="40"/>
      <c r="C230" s="219" t="s">
        <v>305</v>
      </c>
      <c r="D230" s="219" t="s">
        <v>161</v>
      </c>
      <c r="E230" s="220" t="s">
        <v>743</v>
      </c>
      <c r="F230" s="221" t="s">
        <v>744</v>
      </c>
      <c r="G230" s="222" t="s">
        <v>215</v>
      </c>
      <c r="H230" s="223">
        <v>2</v>
      </c>
      <c r="I230" s="224"/>
      <c r="J230" s="225">
        <f>ROUND(I230*H230,2)</f>
        <v>0</v>
      </c>
      <c r="K230" s="221" t="s">
        <v>165</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745</v>
      </c>
    </row>
    <row r="231" s="2" customFormat="1" ht="24.15" customHeight="1">
      <c r="A231" s="39"/>
      <c r="B231" s="40"/>
      <c r="C231" s="255" t="s">
        <v>312</v>
      </c>
      <c r="D231" s="255" t="s">
        <v>218</v>
      </c>
      <c r="E231" s="256" t="s">
        <v>746</v>
      </c>
      <c r="F231" s="257" t="s">
        <v>747</v>
      </c>
      <c r="G231" s="258" t="s">
        <v>215</v>
      </c>
      <c r="H231" s="259">
        <v>2</v>
      </c>
      <c r="I231" s="260"/>
      <c r="J231" s="261">
        <f>ROUND(I231*H231,2)</f>
        <v>0</v>
      </c>
      <c r="K231" s="257" t="s">
        <v>1</v>
      </c>
      <c r="L231" s="262"/>
      <c r="M231" s="263" t="s">
        <v>1</v>
      </c>
      <c r="N231" s="264" t="s">
        <v>42</v>
      </c>
      <c r="O231" s="92"/>
      <c r="P231" s="228">
        <f>O231*H231</f>
        <v>0</v>
      </c>
      <c r="Q231" s="228">
        <v>0.0012999999999999999</v>
      </c>
      <c r="R231" s="228">
        <f>Q231*H231</f>
        <v>0.0025999999999999999</v>
      </c>
      <c r="S231" s="228">
        <v>0</v>
      </c>
      <c r="T231" s="229">
        <f>S231*H231</f>
        <v>0</v>
      </c>
      <c r="U231" s="39"/>
      <c r="V231" s="39"/>
      <c r="W231" s="39"/>
      <c r="X231" s="39"/>
      <c r="Y231" s="39"/>
      <c r="Z231" s="39"/>
      <c r="AA231" s="39"/>
      <c r="AB231" s="39"/>
      <c r="AC231" s="39"/>
      <c r="AD231" s="39"/>
      <c r="AE231" s="39"/>
      <c r="AR231" s="230" t="s">
        <v>198</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748</v>
      </c>
    </row>
    <row r="232" s="2" customFormat="1" ht="21.75" customHeight="1">
      <c r="A232" s="39"/>
      <c r="B232" s="40"/>
      <c r="C232" s="255" t="s">
        <v>316</v>
      </c>
      <c r="D232" s="255" t="s">
        <v>218</v>
      </c>
      <c r="E232" s="256" t="s">
        <v>749</v>
      </c>
      <c r="F232" s="257" t="s">
        <v>750</v>
      </c>
      <c r="G232" s="258" t="s">
        <v>215</v>
      </c>
      <c r="H232" s="259">
        <v>2</v>
      </c>
      <c r="I232" s="260"/>
      <c r="J232" s="261">
        <f>ROUND(I232*H232,2)</f>
        <v>0</v>
      </c>
      <c r="K232" s="257" t="s">
        <v>1</v>
      </c>
      <c r="L232" s="262"/>
      <c r="M232" s="263" t="s">
        <v>1</v>
      </c>
      <c r="N232" s="264" t="s">
        <v>42</v>
      </c>
      <c r="O232" s="92"/>
      <c r="P232" s="228">
        <f>O232*H232</f>
        <v>0</v>
      </c>
      <c r="Q232" s="228">
        <v>6.9999999999999994E-05</v>
      </c>
      <c r="R232" s="228">
        <f>Q232*H232</f>
        <v>0.00013999999999999999</v>
      </c>
      <c r="S232" s="228">
        <v>0</v>
      </c>
      <c r="T232" s="229">
        <f>S232*H232</f>
        <v>0</v>
      </c>
      <c r="U232" s="39"/>
      <c r="V232" s="39"/>
      <c r="W232" s="39"/>
      <c r="X232" s="39"/>
      <c r="Y232" s="39"/>
      <c r="Z232" s="39"/>
      <c r="AA232" s="39"/>
      <c r="AB232" s="39"/>
      <c r="AC232" s="39"/>
      <c r="AD232" s="39"/>
      <c r="AE232" s="39"/>
      <c r="AR232" s="230" t="s">
        <v>198</v>
      </c>
      <c r="AT232" s="230" t="s">
        <v>218</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751</v>
      </c>
    </row>
    <row r="233" s="2" customFormat="1" ht="24.15" customHeight="1">
      <c r="A233" s="39"/>
      <c r="B233" s="40"/>
      <c r="C233" s="219" t="s">
        <v>321</v>
      </c>
      <c r="D233" s="219" t="s">
        <v>161</v>
      </c>
      <c r="E233" s="220" t="s">
        <v>752</v>
      </c>
      <c r="F233" s="221" t="s">
        <v>753</v>
      </c>
      <c r="G233" s="222" t="s">
        <v>215</v>
      </c>
      <c r="H233" s="223">
        <v>3</v>
      </c>
      <c r="I233" s="224"/>
      <c r="J233" s="225">
        <f>ROUND(I233*H233,2)</f>
        <v>0</v>
      </c>
      <c r="K233" s="221" t="s">
        <v>165</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166</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754</v>
      </c>
    </row>
    <row r="234" s="2" customFormat="1" ht="16.5" customHeight="1">
      <c r="A234" s="39"/>
      <c r="B234" s="40"/>
      <c r="C234" s="255" t="s">
        <v>326</v>
      </c>
      <c r="D234" s="255" t="s">
        <v>218</v>
      </c>
      <c r="E234" s="256" t="s">
        <v>755</v>
      </c>
      <c r="F234" s="257" t="s">
        <v>756</v>
      </c>
      <c r="G234" s="258" t="s">
        <v>215</v>
      </c>
      <c r="H234" s="259">
        <v>3</v>
      </c>
      <c r="I234" s="260"/>
      <c r="J234" s="261">
        <f>ROUND(I234*H234,2)</f>
        <v>0</v>
      </c>
      <c r="K234" s="257" t="s">
        <v>165</v>
      </c>
      <c r="L234" s="262"/>
      <c r="M234" s="263" t="s">
        <v>1</v>
      </c>
      <c r="N234" s="264" t="s">
        <v>42</v>
      </c>
      <c r="O234" s="92"/>
      <c r="P234" s="228">
        <f>O234*H234</f>
        <v>0</v>
      </c>
      <c r="Q234" s="228">
        <v>0.00032000000000000003</v>
      </c>
      <c r="R234" s="228">
        <f>Q234*H234</f>
        <v>0.00096000000000000013</v>
      </c>
      <c r="S234" s="228">
        <v>0</v>
      </c>
      <c r="T234" s="229">
        <f>S234*H234</f>
        <v>0</v>
      </c>
      <c r="U234" s="39"/>
      <c r="V234" s="39"/>
      <c r="W234" s="39"/>
      <c r="X234" s="39"/>
      <c r="Y234" s="39"/>
      <c r="Z234" s="39"/>
      <c r="AA234" s="39"/>
      <c r="AB234" s="39"/>
      <c r="AC234" s="39"/>
      <c r="AD234" s="39"/>
      <c r="AE234" s="39"/>
      <c r="AR234" s="230" t="s">
        <v>198</v>
      </c>
      <c r="AT234" s="230" t="s">
        <v>218</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757</v>
      </c>
    </row>
    <row r="235" s="2" customFormat="1" ht="33" customHeight="1">
      <c r="A235" s="39"/>
      <c r="B235" s="40"/>
      <c r="C235" s="219" t="s">
        <v>331</v>
      </c>
      <c r="D235" s="219" t="s">
        <v>161</v>
      </c>
      <c r="E235" s="220" t="s">
        <v>758</v>
      </c>
      <c r="F235" s="221" t="s">
        <v>759</v>
      </c>
      <c r="G235" s="222" t="s">
        <v>215</v>
      </c>
      <c r="H235" s="223">
        <v>2</v>
      </c>
      <c r="I235" s="224"/>
      <c r="J235" s="225">
        <f>ROUND(I235*H235,2)</f>
        <v>0</v>
      </c>
      <c r="K235" s="221" t="s">
        <v>165</v>
      </c>
      <c r="L235" s="45"/>
      <c r="M235" s="226" t="s">
        <v>1</v>
      </c>
      <c r="N235" s="227" t="s">
        <v>42</v>
      </c>
      <c r="O235" s="92"/>
      <c r="P235" s="228">
        <f>O235*H235</f>
        <v>0</v>
      </c>
      <c r="Q235" s="228">
        <v>8.5000000000000001E-07</v>
      </c>
      <c r="R235" s="228">
        <f>Q235*H235</f>
        <v>1.7E-06</v>
      </c>
      <c r="S235" s="228">
        <v>0</v>
      </c>
      <c r="T235" s="229">
        <f>S235*H235</f>
        <v>0</v>
      </c>
      <c r="U235" s="39"/>
      <c r="V235" s="39"/>
      <c r="W235" s="39"/>
      <c r="X235" s="39"/>
      <c r="Y235" s="39"/>
      <c r="Z235" s="39"/>
      <c r="AA235" s="39"/>
      <c r="AB235" s="39"/>
      <c r="AC235" s="39"/>
      <c r="AD235" s="39"/>
      <c r="AE235" s="39"/>
      <c r="AR235" s="230" t="s">
        <v>166</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760</v>
      </c>
    </row>
    <row r="236" s="2" customFormat="1" ht="16.5" customHeight="1">
      <c r="A236" s="39"/>
      <c r="B236" s="40"/>
      <c r="C236" s="255" t="s">
        <v>338</v>
      </c>
      <c r="D236" s="255" t="s">
        <v>218</v>
      </c>
      <c r="E236" s="256" t="s">
        <v>761</v>
      </c>
      <c r="F236" s="257" t="s">
        <v>762</v>
      </c>
      <c r="G236" s="258" t="s">
        <v>215</v>
      </c>
      <c r="H236" s="259">
        <v>2</v>
      </c>
      <c r="I236" s="260"/>
      <c r="J236" s="261">
        <f>ROUND(I236*H236,2)</f>
        <v>0</v>
      </c>
      <c r="K236" s="257" t="s">
        <v>165</v>
      </c>
      <c r="L236" s="262"/>
      <c r="M236" s="263" t="s">
        <v>1</v>
      </c>
      <c r="N236" s="264" t="s">
        <v>42</v>
      </c>
      <c r="O236" s="92"/>
      <c r="P236" s="228">
        <f>O236*H236</f>
        <v>0</v>
      </c>
      <c r="Q236" s="228">
        <v>0.00035</v>
      </c>
      <c r="R236" s="228">
        <f>Q236*H236</f>
        <v>0.00069999999999999999</v>
      </c>
      <c r="S236" s="228">
        <v>0</v>
      </c>
      <c r="T236" s="229">
        <f>S236*H236</f>
        <v>0</v>
      </c>
      <c r="U236" s="39"/>
      <c r="V236" s="39"/>
      <c r="W236" s="39"/>
      <c r="X236" s="39"/>
      <c r="Y236" s="39"/>
      <c r="Z236" s="39"/>
      <c r="AA236" s="39"/>
      <c r="AB236" s="39"/>
      <c r="AC236" s="39"/>
      <c r="AD236" s="39"/>
      <c r="AE236" s="39"/>
      <c r="AR236" s="230" t="s">
        <v>198</v>
      </c>
      <c r="AT236" s="230" t="s">
        <v>218</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166</v>
      </c>
      <c r="BM236" s="230" t="s">
        <v>763</v>
      </c>
    </row>
    <row r="237" s="2" customFormat="1" ht="33" customHeight="1">
      <c r="A237" s="39"/>
      <c r="B237" s="40"/>
      <c r="C237" s="219" t="s">
        <v>346</v>
      </c>
      <c r="D237" s="219" t="s">
        <v>161</v>
      </c>
      <c r="E237" s="220" t="s">
        <v>764</v>
      </c>
      <c r="F237" s="221" t="s">
        <v>765</v>
      </c>
      <c r="G237" s="222" t="s">
        <v>215</v>
      </c>
      <c r="H237" s="223">
        <v>1</v>
      </c>
      <c r="I237" s="224"/>
      <c r="J237" s="225">
        <f>ROUND(I237*H237,2)</f>
        <v>0</v>
      </c>
      <c r="K237" s="221" t="s">
        <v>165</v>
      </c>
      <c r="L237" s="45"/>
      <c r="M237" s="226" t="s">
        <v>1</v>
      </c>
      <c r="N237" s="227" t="s">
        <v>42</v>
      </c>
      <c r="O237" s="92"/>
      <c r="P237" s="228">
        <f>O237*H237</f>
        <v>0</v>
      </c>
      <c r="Q237" s="228">
        <v>8.5000000000000001E-07</v>
      </c>
      <c r="R237" s="228">
        <f>Q237*H237</f>
        <v>8.5000000000000001E-07</v>
      </c>
      <c r="S237" s="228">
        <v>0</v>
      </c>
      <c r="T237" s="229">
        <f>S237*H237</f>
        <v>0</v>
      </c>
      <c r="U237" s="39"/>
      <c r="V237" s="39"/>
      <c r="W237" s="39"/>
      <c r="X237" s="39"/>
      <c r="Y237" s="39"/>
      <c r="Z237" s="39"/>
      <c r="AA237" s="39"/>
      <c r="AB237" s="39"/>
      <c r="AC237" s="39"/>
      <c r="AD237" s="39"/>
      <c r="AE237" s="39"/>
      <c r="AR237" s="230" t="s">
        <v>166</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766</v>
      </c>
    </row>
    <row r="238" s="2" customFormat="1" ht="24.15" customHeight="1">
      <c r="A238" s="39"/>
      <c r="B238" s="40"/>
      <c r="C238" s="255" t="s">
        <v>217</v>
      </c>
      <c r="D238" s="255" t="s">
        <v>218</v>
      </c>
      <c r="E238" s="256" t="s">
        <v>767</v>
      </c>
      <c r="F238" s="257" t="s">
        <v>768</v>
      </c>
      <c r="G238" s="258" t="s">
        <v>215</v>
      </c>
      <c r="H238" s="259">
        <v>1</v>
      </c>
      <c r="I238" s="260"/>
      <c r="J238" s="261">
        <f>ROUND(I238*H238,2)</f>
        <v>0</v>
      </c>
      <c r="K238" s="257" t="s">
        <v>165</v>
      </c>
      <c r="L238" s="262"/>
      <c r="M238" s="263" t="s">
        <v>1</v>
      </c>
      <c r="N238" s="264" t="s">
        <v>42</v>
      </c>
      <c r="O238" s="92"/>
      <c r="P238" s="228">
        <f>O238*H238</f>
        <v>0</v>
      </c>
      <c r="Q238" s="228">
        <v>0.00069999999999999999</v>
      </c>
      <c r="R238" s="228">
        <f>Q238*H238</f>
        <v>0.00069999999999999999</v>
      </c>
      <c r="S238" s="228">
        <v>0</v>
      </c>
      <c r="T238" s="229">
        <f>S238*H238</f>
        <v>0</v>
      </c>
      <c r="U238" s="39"/>
      <c r="V238" s="39"/>
      <c r="W238" s="39"/>
      <c r="X238" s="39"/>
      <c r="Y238" s="39"/>
      <c r="Z238" s="39"/>
      <c r="AA238" s="39"/>
      <c r="AB238" s="39"/>
      <c r="AC238" s="39"/>
      <c r="AD238" s="39"/>
      <c r="AE238" s="39"/>
      <c r="AR238" s="230" t="s">
        <v>198</v>
      </c>
      <c r="AT238" s="230" t="s">
        <v>218</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769</v>
      </c>
    </row>
    <row r="239" s="2" customFormat="1" ht="33" customHeight="1">
      <c r="A239" s="39"/>
      <c r="B239" s="40"/>
      <c r="C239" s="219" t="s">
        <v>534</v>
      </c>
      <c r="D239" s="219" t="s">
        <v>161</v>
      </c>
      <c r="E239" s="220" t="s">
        <v>770</v>
      </c>
      <c r="F239" s="221" t="s">
        <v>771</v>
      </c>
      <c r="G239" s="222" t="s">
        <v>215</v>
      </c>
      <c r="H239" s="223">
        <v>13</v>
      </c>
      <c r="I239" s="224"/>
      <c r="J239" s="225">
        <f>ROUND(I239*H239,2)</f>
        <v>0</v>
      </c>
      <c r="K239" s="221" t="s">
        <v>165</v>
      </c>
      <c r="L239" s="45"/>
      <c r="M239" s="226" t="s">
        <v>1</v>
      </c>
      <c r="N239" s="227" t="s">
        <v>42</v>
      </c>
      <c r="O239" s="92"/>
      <c r="P239" s="228">
        <f>O239*H239</f>
        <v>0</v>
      </c>
      <c r="Q239" s="228">
        <v>1.2500000000000001E-06</v>
      </c>
      <c r="R239" s="228">
        <f>Q239*H239</f>
        <v>1.6250000000000002E-05</v>
      </c>
      <c r="S239" s="228">
        <v>0</v>
      </c>
      <c r="T239" s="229">
        <f>S239*H239</f>
        <v>0</v>
      </c>
      <c r="U239" s="39"/>
      <c r="V239" s="39"/>
      <c r="W239" s="39"/>
      <c r="X239" s="39"/>
      <c r="Y239" s="39"/>
      <c r="Z239" s="39"/>
      <c r="AA239" s="39"/>
      <c r="AB239" s="39"/>
      <c r="AC239" s="39"/>
      <c r="AD239" s="39"/>
      <c r="AE239" s="39"/>
      <c r="AR239" s="230" t="s">
        <v>166</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166</v>
      </c>
      <c r="BM239" s="230" t="s">
        <v>772</v>
      </c>
    </row>
    <row r="240" s="2" customFormat="1" ht="16.5" customHeight="1">
      <c r="A240" s="39"/>
      <c r="B240" s="40"/>
      <c r="C240" s="255" t="s">
        <v>538</v>
      </c>
      <c r="D240" s="255" t="s">
        <v>218</v>
      </c>
      <c r="E240" s="256" t="s">
        <v>773</v>
      </c>
      <c r="F240" s="257" t="s">
        <v>774</v>
      </c>
      <c r="G240" s="258" t="s">
        <v>215</v>
      </c>
      <c r="H240" s="259">
        <v>5</v>
      </c>
      <c r="I240" s="260"/>
      <c r="J240" s="261">
        <f>ROUND(I240*H240,2)</f>
        <v>0</v>
      </c>
      <c r="K240" s="257" t="s">
        <v>165</v>
      </c>
      <c r="L240" s="262"/>
      <c r="M240" s="263" t="s">
        <v>1</v>
      </c>
      <c r="N240" s="264" t="s">
        <v>42</v>
      </c>
      <c r="O240" s="92"/>
      <c r="P240" s="228">
        <f>O240*H240</f>
        <v>0</v>
      </c>
      <c r="Q240" s="228">
        <v>0.00040999999999999999</v>
      </c>
      <c r="R240" s="228">
        <f>Q240*H240</f>
        <v>0.0020499999999999997</v>
      </c>
      <c r="S240" s="228">
        <v>0</v>
      </c>
      <c r="T240" s="229">
        <f>S240*H240</f>
        <v>0</v>
      </c>
      <c r="U240" s="39"/>
      <c r="V240" s="39"/>
      <c r="W240" s="39"/>
      <c r="X240" s="39"/>
      <c r="Y240" s="39"/>
      <c r="Z240" s="39"/>
      <c r="AA240" s="39"/>
      <c r="AB240" s="39"/>
      <c r="AC240" s="39"/>
      <c r="AD240" s="39"/>
      <c r="AE240" s="39"/>
      <c r="AR240" s="230" t="s">
        <v>198</v>
      </c>
      <c r="AT240" s="230" t="s">
        <v>218</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775</v>
      </c>
    </row>
    <row r="241" s="2" customFormat="1" ht="21.75" customHeight="1">
      <c r="A241" s="39"/>
      <c r="B241" s="40"/>
      <c r="C241" s="255" t="s">
        <v>543</v>
      </c>
      <c r="D241" s="255" t="s">
        <v>218</v>
      </c>
      <c r="E241" s="256" t="s">
        <v>776</v>
      </c>
      <c r="F241" s="257" t="s">
        <v>777</v>
      </c>
      <c r="G241" s="258" t="s">
        <v>215</v>
      </c>
      <c r="H241" s="259">
        <v>8</v>
      </c>
      <c r="I241" s="260"/>
      <c r="J241" s="261">
        <f>ROUND(I241*H241,2)</f>
        <v>0</v>
      </c>
      <c r="K241" s="257" t="s">
        <v>165</v>
      </c>
      <c r="L241" s="262"/>
      <c r="M241" s="263" t="s">
        <v>1</v>
      </c>
      <c r="N241" s="264" t="s">
        <v>42</v>
      </c>
      <c r="O241" s="92"/>
      <c r="P241" s="228">
        <f>O241*H241</f>
        <v>0</v>
      </c>
      <c r="Q241" s="228">
        <v>0.00050000000000000001</v>
      </c>
      <c r="R241" s="228">
        <f>Q241*H241</f>
        <v>0.0040000000000000001</v>
      </c>
      <c r="S241" s="228">
        <v>0</v>
      </c>
      <c r="T241" s="229">
        <f>S241*H241</f>
        <v>0</v>
      </c>
      <c r="U241" s="39"/>
      <c r="V241" s="39"/>
      <c r="W241" s="39"/>
      <c r="X241" s="39"/>
      <c r="Y241" s="39"/>
      <c r="Z241" s="39"/>
      <c r="AA241" s="39"/>
      <c r="AB241" s="39"/>
      <c r="AC241" s="39"/>
      <c r="AD241" s="39"/>
      <c r="AE241" s="39"/>
      <c r="AR241" s="230" t="s">
        <v>198</v>
      </c>
      <c r="AT241" s="230" t="s">
        <v>218</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778</v>
      </c>
    </row>
    <row r="242" s="2" customFormat="1" ht="24.15" customHeight="1">
      <c r="A242" s="39"/>
      <c r="B242" s="40"/>
      <c r="C242" s="219" t="s">
        <v>547</v>
      </c>
      <c r="D242" s="219" t="s">
        <v>161</v>
      </c>
      <c r="E242" s="220" t="s">
        <v>779</v>
      </c>
      <c r="F242" s="221" t="s">
        <v>780</v>
      </c>
      <c r="G242" s="222" t="s">
        <v>781</v>
      </c>
      <c r="H242" s="223">
        <v>5</v>
      </c>
      <c r="I242" s="224"/>
      <c r="J242" s="225">
        <f>ROUND(I242*H242,2)</f>
        <v>0</v>
      </c>
      <c r="K242" s="221" t="s">
        <v>165</v>
      </c>
      <c r="L242" s="45"/>
      <c r="M242" s="226" t="s">
        <v>1</v>
      </c>
      <c r="N242" s="227" t="s">
        <v>42</v>
      </c>
      <c r="O242" s="92"/>
      <c r="P242" s="228">
        <f>O242*H242</f>
        <v>0</v>
      </c>
      <c r="Q242" s="228">
        <v>9.8200000000000002E-05</v>
      </c>
      <c r="R242" s="228">
        <f>Q242*H242</f>
        <v>0.00049100000000000001</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782</v>
      </c>
    </row>
    <row r="243" s="2" customFormat="1" ht="24.15" customHeight="1">
      <c r="A243" s="39"/>
      <c r="B243" s="40"/>
      <c r="C243" s="219" t="s">
        <v>551</v>
      </c>
      <c r="D243" s="219" t="s">
        <v>161</v>
      </c>
      <c r="E243" s="220" t="s">
        <v>783</v>
      </c>
      <c r="F243" s="221" t="s">
        <v>784</v>
      </c>
      <c r="G243" s="222" t="s">
        <v>215</v>
      </c>
      <c r="H243" s="223">
        <v>2</v>
      </c>
      <c r="I243" s="224"/>
      <c r="J243" s="225">
        <f>ROUND(I243*H243,2)</f>
        <v>0</v>
      </c>
      <c r="K243" s="221" t="s">
        <v>165</v>
      </c>
      <c r="L243" s="45"/>
      <c r="M243" s="226" t="s">
        <v>1</v>
      </c>
      <c r="N243" s="227" t="s">
        <v>42</v>
      </c>
      <c r="O243" s="92"/>
      <c r="P243" s="228">
        <f>O243*H243</f>
        <v>0</v>
      </c>
      <c r="Q243" s="228">
        <v>0.010186000000000001</v>
      </c>
      <c r="R243" s="228">
        <f>Q243*H243</f>
        <v>0.020372000000000001</v>
      </c>
      <c r="S243" s="228">
        <v>0</v>
      </c>
      <c r="T243" s="229">
        <f>S243*H243</f>
        <v>0</v>
      </c>
      <c r="U243" s="39"/>
      <c r="V243" s="39"/>
      <c r="W243" s="39"/>
      <c r="X243" s="39"/>
      <c r="Y243" s="39"/>
      <c r="Z243" s="39"/>
      <c r="AA243" s="39"/>
      <c r="AB243" s="39"/>
      <c r="AC243" s="39"/>
      <c r="AD243" s="39"/>
      <c r="AE243" s="39"/>
      <c r="AR243" s="230" t="s">
        <v>166</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785</v>
      </c>
    </row>
    <row r="244" s="2" customFormat="1" ht="16.5" customHeight="1">
      <c r="A244" s="39"/>
      <c r="B244" s="40"/>
      <c r="C244" s="255" t="s">
        <v>556</v>
      </c>
      <c r="D244" s="255" t="s">
        <v>218</v>
      </c>
      <c r="E244" s="256" t="s">
        <v>786</v>
      </c>
      <c r="F244" s="257" t="s">
        <v>787</v>
      </c>
      <c r="G244" s="258" t="s">
        <v>215</v>
      </c>
      <c r="H244" s="259">
        <v>2</v>
      </c>
      <c r="I244" s="260"/>
      <c r="J244" s="261">
        <f>ROUND(I244*H244,2)</f>
        <v>0</v>
      </c>
      <c r="K244" s="257" t="s">
        <v>1</v>
      </c>
      <c r="L244" s="262"/>
      <c r="M244" s="263" t="s">
        <v>1</v>
      </c>
      <c r="N244" s="264" t="s">
        <v>42</v>
      </c>
      <c r="O244" s="92"/>
      <c r="P244" s="228">
        <f>O244*H244</f>
        <v>0</v>
      </c>
      <c r="Q244" s="228">
        <v>0.26200000000000001</v>
      </c>
      <c r="R244" s="228">
        <f>Q244*H244</f>
        <v>0.52400000000000002</v>
      </c>
      <c r="S244" s="228">
        <v>0</v>
      </c>
      <c r="T244" s="229">
        <f>S244*H244</f>
        <v>0</v>
      </c>
      <c r="U244" s="39"/>
      <c r="V244" s="39"/>
      <c r="W244" s="39"/>
      <c r="X244" s="39"/>
      <c r="Y244" s="39"/>
      <c r="Z244" s="39"/>
      <c r="AA244" s="39"/>
      <c r="AB244" s="39"/>
      <c r="AC244" s="39"/>
      <c r="AD244" s="39"/>
      <c r="AE244" s="39"/>
      <c r="AR244" s="230" t="s">
        <v>198</v>
      </c>
      <c r="AT244" s="230" t="s">
        <v>218</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788</v>
      </c>
    </row>
    <row r="245" s="2" customFormat="1" ht="24.15" customHeight="1">
      <c r="A245" s="39"/>
      <c r="B245" s="40"/>
      <c r="C245" s="219" t="s">
        <v>560</v>
      </c>
      <c r="D245" s="219" t="s">
        <v>161</v>
      </c>
      <c r="E245" s="220" t="s">
        <v>789</v>
      </c>
      <c r="F245" s="221" t="s">
        <v>790</v>
      </c>
      <c r="G245" s="222" t="s">
        <v>215</v>
      </c>
      <c r="H245" s="223">
        <v>2</v>
      </c>
      <c r="I245" s="224"/>
      <c r="J245" s="225">
        <f>ROUND(I245*H245,2)</f>
        <v>0</v>
      </c>
      <c r="K245" s="221" t="s">
        <v>165</v>
      </c>
      <c r="L245" s="45"/>
      <c r="M245" s="226" t="s">
        <v>1</v>
      </c>
      <c r="N245" s="227" t="s">
        <v>42</v>
      </c>
      <c r="O245" s="92"/>
      <c r="P245" s="228">
        <f>O245*H245</f>
        <v>0</v>
      </c>
      <c r="Q245" s="228">
        <v>0.01248</v>
      </c>
      <c r="R245" s="228">
        <f>Q245*H245</f>
        <v>0.02496</v>
      </c>
      <c r="S245" s="228">
        <v>0</v>
      </c>
      <c r="T245" s="229">
        <f>S245*H245</f>
        <v>0</v>
      </c>
      <c r="U245" s="39"/>
      <c r="V245" s="39"/>
      <c r="W245" s="39"/>
      <c r="X245" s="39"/>
      <c r="Y245" s="39"/>
      <c r="Z245" s="39"/>
      <c r="AA245" s="39"/>
      <c r="AB245" s="39"/>
      <c r="AC245" s="39"/>
      <c r="AD245" s="39"/>
      <c r="AE245" s="39"/>
      <c r="AR245" s="230" t="s">
        <v>166</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791</v>
      </c>
    </row>
    <row r="246" s="2" customFormat="1" ht="24.15" customHeight="1">
      <c r="A246" s="39"/>
      <c r="B246" s="40"/>
      <c r="C246" s="255" t="s">
        <v>562</v>
      </c>
      <c r="D246" s="255" t="s">
        <v>218</v>
      </c>
      <c r="E246" s="256" t="s">
        <v>792</v>
      </c>
      <c r="F246" s="257" t="s">
        <v>793</v>
      </c>
      <c r="G246" s="258" t="s">
        <v>215</v>
      </c>
      <c r="H246" s="259">
        <v>2</v>
      </c>
      <c r="I246" s="260"/>
      <c r="J246" s="261">
        <f>ROUND(I246*H246,2)</f>
        <v>0</v>
      </c>
      <c r="K246" s="257" t="s">
        <v>1</v>
      </c>
      <c r="L246" s="262"/>
      <c r="M246" s="263" t="s">
        <v>1</v>
      </c>
      <c r="N246" s="264" t="s">
        <v>42</v>
      </c>
      <c r="O246" s="92"/>
      <c r="P246" s="228">
        <f>O246*H246</f>
        <v>0</v>
      </c>
      <c r="Q246" s="228">
        <v>0.54800000000000004</v>
      </c>
      <c r="R246" s="228">
        <f>Q246*H246</f>
        <v>1.0960000000000001</v>
      </c>
      <c r="S246" s="228">
        <v>0</v>
      </c>
      <c r="T246" s="229">
        <f>S246*H246</f>
        <v>0</v>
      </c>
      <c r="U246" s="39"/>
      <c r="V246" s="39"/>
      <c r="W246" s="39"/>
      <c r="X246" s="39"/>
      <c r="Y246" s="39"/>
      <c r="Z246" s="39"/>
      <c r="AA246" s="39"/>
      <c r="AB246" s="39"/>
      <c r="AC246" s="39"/>
      <c r="AD246" s="39"/>
      <c r="AE246" s="39"/>
      <c r="AR246" s="230" t="s">
        <v>198</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794</v>
      </c>
    </row>
    <row r="247" s="2" customFormat="1" ht="24.15" customHeight="1">
      <c r="A247" s="39"/>
      <c r="B247" s="40"/>
      <c r="C247" s="219" t="s">
        <v>566</v>
      </c>
      <c r="D247" s="219" t="s">
        <v>161</v>
      </c>
      <c r="E247" s="220" t="s">
        <v>795</v>
      </c>
      <c r="F247" s="221" t="s">
        <v>796</v>
      </c>
      <c r="G247" s="222" t="s">
        <v>215</v>
      </c>
      <c r="H247" s="223">
        <v>2</v>
      </c>
      <c r="I247" s="224"/>
      <c r="J247" s="225">
        <f>ROUND(I247*H247,2)</f>
        <v>0</v>
      </c>
      <c r="K247" s="221" t="s">
        <v>165</v>
      </c>
      <c r="L247" s="45"/>
      <c r="M247" s="226" t="s">
        <v>1</v>
      </c>
      <c r="N247" s="227" t="s">
        <v>42</v>
      </c>
      <c r="O247" s="92"/>
      <c r="P247" s="228">
        <f>O247*H247</f>
        <v>0</v>
      </c>
      <c r="Q247" s="228">
        <v>0.028538000000000001</v>
      </c>
      <c r="R247" s="228">
        <f>Q247*H247</f>
        <v>0.057076000000000002</v>
      </c>
      <c r="S247" s="228">
        <v>0</v>
      </c>
      <c r="T247" s="229">
        <f>S247*H247</f>
        <v>0</v>
      </c>
      <c r="U247" s="39"/>
      <c r="V247" s="39"/>
      <c r="W247" s="39"/>
      <c r="X247" s="39"/>
      <c r="Y247" s="39"/>
      <c r="Z247" s="39"/>
      <c r="AA247" s="39"/>
      <c r="AB247" s="39"/>
      <c r="AC247" s="39"/>
      <c r="AD247" s="39"/>
      <c r="AE247" s="39"/>
      <c r="AR247" s="230" t="s">
        <v>166</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797</v>
      </c>
    </row>
    <row r="248" s="2" customFormat="1" ht="21.75" customHeight="1">
      <c r="A248" s="39"/>
      <c r="B248" s="40"/>
      <c r="C248" s="255" t="s">
        <v>572</v>
      </c>
      <c r="D248" s="255" t="s">
        <v>218</v>
      </c>
      <c r="E248" s="256" t="s">
        <v>798</v>
      </c>
      <c r="F248" s="257" t="s">
        <v>799</v>
      </c>
      <c r="G248" s="258" t="s">
        <v>215</v>
      </c>
      <c r="H248" s="259">
        <v>2</v>
      </c>
      <c r="I248" s="260"/>
      <c r="J248" s="261">
        <f>ROUND(I248*H248,2)</f>
        <v>0</v>
      </c>
      <c r="K248" s="257" t="s">
        <v>1</v>
      </c>
      <c r="L248" s="262"/>
      <c r="M248" s="263" t="s">
        <v>1</v>
      </c>
      <c r="N248" s="264" t="s">
        <v>42</v>
      </c>
      <c r="O248" s="92"/>
      <c r="P248" s="228">
        <f>O248*H248</f>
        <v>0</v>
      </c>
      <c r="Q248" s="228">
        <v>1.6000000000000001</v>
      </c>
      <c r="R248" s="228">
        <f>Q248*H248</f>
        <v>3.2000000000000002</v>
      </c>
      <c r="S248" s="228">
        <v>0</v>
      </c>
      <c r="T248" s="229">
        <f>S248*H248</f>
        <v>0</v>
      </c>
      <c r="U248" s="39"/>
      <c r="V248" s="39"/>
      <c r="W248" s="39"/>
      <c r="X248" s="39"/>
      <c r="Y248" s="39"/>
      <c r="Z248" s="39"/>
      <c r="AA248" s="39"/>
      <c r="AB248" s="39"/>
      <c r="AC248" s="39"/>
      <c r="AD248" s="39"/>
      <c r="AE248" s="39"/>
      <c r="AR248" s="230" t="s">
        <v>198</v>
      </c>
      <c r="AT248" s="230" t="s">
        <v>218</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800</v>
      </c>
    </row>
    <row r="249" s="2" customFormat="1" ht="24.15" customHeight="1">
      <c r="A249" s="39"/>
      <c r="B249" s="40"/>
      <c r="C249" s="219" t="s">
        <v>579</v>
      </c>
      <c r="D249" s="219" t="s">
        <v>161</v>
      </c>
      <c r="E249" s="220" t="s">
        <v>801</v>
      </c>
      <c r="F249" s="221" t="s">
        <v>802</v>
      </c>
      <c r="G249" s="222" t="s">
        <v>215</v>
      </c>
      <c r="H249" s="223">
        <v>1</v>
      </c>
      <c r="I249" s="224"/>
      <c r="J249" s="225">
        <f>ROUND(I249*H249,2)</f>
        <v>0</v>
      </c>
      <c r="K249" s="221" t="s">
        <v>165</v>
      </c>
      <c r="L249" s="45"/>
      <c r="M249" s="226" t="s">
        <v>1</v>
      </c>
      <c r="N249" s="227" t="s">
        <v>42</v>
      </c>
      <c r="O249" s="92"/>
      <c r="P249" s="228">
        <f>O249*H249</f>
        <v>0</v>
      </c>
      <c r="Q249" s="228">
        <v>0.1056</v>
      </c>
      <c r="R249" s="228">
        <f>Q249*H249</f>
        <v>0.1056</v>
      </c>
      <c r="S249" s="228">
        <v>0</v>
      </c>
      <c r="T249" s="229">
        <f>S249*H249</f>
        <v>0</v>
      </c>
      <c r="U249" s="39"/>
      <c r="V249" s="39"/>
      <c r="W249" s="39"/>
      <c r="X249" s="39"/>
      <c r="Y249" s="39"/>
      <c r="Z249" s="39"/>
      <c r="AA249" s="39"/>
      <c r="AB249" s="39"/>
      <c r="AC249" s="39"/>
      <c r="AD249" s="39"/>
      <c r="AE249" s="39"/>
      <c r="AR249" s="230" t="s">
        <v>166</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803</v>
      </c>
    </row>
    <row r="250" s="2" customFormat="1" ht="24.15" customHeight="1">
      <c r="A250" s="39"/>
      <c r="B250" s="40"/>
      <c r="C250" s="219" t="s">
        <v>804</v>
      </c>
      <c r="D250" s="219" t="s">
        <v>161</v>
      </c>
      <c r="E250" s="220" t="s">
        <v>805</v>
      </c>
      <c r="F250" s="221" t="s">
        <v>806</v>
      </c>
      <c r="G250" s="222" t="s">
        <v>215</v>
      </c>
      <c r="H250" s="223">
        <v>2</v>
      </c>
      <c r="I250" s="224"/>
      <c r="J250" s="225">
        <f>ROUND(I250*H250,2)</f>
        <v>0</v>
      </c>
      <c r="K250" s="221" t="s">
        <v>165</v>
      </c>
      <c r="L250" s="45"/>
      <c r="M250" s="226" t="s">
        <v>1</v>
      </c>
      <c r="N250" s="227" t="s">
        <v>42</v>
      </c>
      <c r="O250" s="92"/>
      <c r="P250" s="228">
        <f>O250*H250</f>
        <v>0</v>
      </c>
      <c r="Q250" s="228">
        <v>0.1056</v>
      </c>
      <c r="R250" s="228">
        <f>Q250*H250</f>
        <v>0.2112</v>
      </c>
      <c r="S250" s="228">
        <v>0</v>
      </c>
      <c r="T250" s="229">
        <f>S250*H250</f>
        <v>0</v>
      </c>
      <c r="U250" s="39"/>
      <c r="V250" s="39"/>
      <c r="W250" s="39"/>
      <c r="X250" s="39"/>
      <c r="Y250" s="39"/>
      <c r="Z250" s="39"/>
      <c r="AA250" s="39"/>
      <c r="AB250" s="39"/>
      <c r="AC250" s="39"/>
      <c r="AD250" s="39"/>
      <c r="AE250" s="39"/>
      <c r="AR250" s="230" t="s">
        <v>166</v>
      </c>
      <c r="AT250" s="230" t="s">
        <v>161</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807</v>
      </c>
    </row>
    <row r="251" s="2" customFormat="1" ht="24.15" customHeight="1">
      <c r="A251" s="39"/>
      <c r="B251" s="40"/>
      <c r="C251" s="219" t="s">
        <v>808</v>
      </c>
      <c r="D251" s="219" t="s">
        <v>161</v>
      </c>
      <c r="E251" s="220" t="s">
        <v>809</v>
      </c>
      <c r="F251" s="221" t="s">
        <v>810</v>
      </c>
      <c r="G251" s="222" t="s">
        <v>215</v>
      </c>
      <c r="H251" s="223">
        <v>3</v>
      </c>
      <c r="I251" s="224"/>
      <c r="J251" s="225">
        <f>ROUND(I251*H251,2)</f>
        <v>0</v>
      </c>
      <c r="K251" s="221" t="s">
        <v>165</v>
      </c>
      <c r="L251" s="45"/>
      <c r="M251" s="226" t="s">
        <v>1</v>
      </c>
      <c r="N251" s="227" t="s">
        <v>42</v>
      </c>
      <c r="O251" s="92"/>
      <c r="P251" s="228">
        <f>O251*H251</f>
        <v>0</v>
      </c>
      <c r="Q251" s="228">
        <v>0.024240000000000001</v>
      </c>
      <c r="R251" s="228">
        <f>Q251*H251</f>
        <v>0.072720000000000007</v>
      </c>
      <c r="S251" s="228">
        <v>0</v>
      </c>
      <c r="T251" s="229">
        <f>S251*H251</f>
        <v>0</v>
      </c>
      <c r="U251" s="39"/>
      <c r="V251" s="39"/>
      <c r="W251" s="39"/>
      <c r="X251" s="39"/>
      <c r="Y251" s="39"/>
      <c r="Z251" s="39"/>
      <c r="AA251" s="39"/>
      <c r="AB251" s="39"/>
      <c r="AC251" s="39"/>
      <c r="AD251" s="39"/>
      <c r="AE251" s="39"/>
      <c r="AR251" s="230" t="s">
        <v>166</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811</v>
      </c>
    </row>
    <row r="252" s="2" customFormat="1" ht="24.15" customHeight="1">
      <c r="A252" s="39"/>
      <c r="B252" s="40"/>
      <c r="C252" s="219" t="s">
        <v>812</v>
      </c>
      <c r="D252" s="219" t="s">
        <v>161</v>
      </c>
      <c r="E252" s="220" t="s">
        <v>813</v>
      </c>
      <c r="F252" s="221" t="s">
        <v>814</v>
      </c>
      <c r="G252" s="222" t="s">
        <v>215</v>
      </c>
      <c r="H252" s="223">
        <v>3</v>
      </c>
      <c r="I252" s="224"/>
      <c r="J252" s="225">
        <f>ROUND(I252*H252,2)</f>
        <v>0</v>
      </c>
      <c r="K252" s="221" t="s">
        <v>165</v>
      </c>
      <c r="L252" s="45"/>
      <c r="M252" s="226" t="s">
        <v>1</v>
      </c>
      <c r="N252" s="227"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166</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815</v>
      </c>
    </row>
    <row r="253" s="2" customFormat="1" ht="33" customHeight="1">
      <c r="A253" s="39"/>
      <c r="B253" s="40"/>
      <c r="C253" s="219" t="s">
        <v>816</v>
      </c>
      <c r="D253" s="219" t="s">
        <v>161</v>
      </c>
      <c r="E253" s="220" t="s">
        <v>817</v>
      </c>
      <c r="F253" s="221" t="s">
        <v>818</v>
      </c>
      <c r="G253" s="222" t="s">
        <v>215</v>
      </c>
      <c r="H253" s="223">
        <v>3</v>
      </c>
      <c r="I253" s="224"/>
      <c r="J253" s="225">
        <f>ROUND(I253*H253,2)</f>
        <v>0</v>
      </c>
      <c r="K253" s="221" t="s">
        <v>165</v>
      </c>
      <c r="L253" s="45"/>
      <c r="M253" s="226" t="s">
        <v>1</v>
      </c>
      <c r="N253" s="227" t="s">
        <v>42</v>
      </c>
      <c r="O253" s="92"/>
      <c r="P253" s="228">
        <f>O253*H253</f>
        <v>0</v>
      </c>
      <c r="Q253" s="228">
        <v>0.30399999999999999</v>
      </c>
      <c r="R253" s="228">
        <f>Q253*H253</f>
        <v>0.91199999999999992</v>
      </c>
      <c r="S253" s="228">
        <v>0</v>
      </c>
      <c r="T253" s="229">
        <f>S253*H253</f>
        <v>0</v>
      </c>
      <c r="U253" s="39"/>
      <c r="V253" s="39"/>
      <c r="W253" s="39"/>
      <c r="X253" s="39"/>
      <c r="Y253" s="39"/>
      <c r="Z253" s="39"/>
      <c r="AA253" s="39"/>
      <c r="AB253" s="39"/>
      <c r="AC253" s="39"/>
      <c r="AD253" s="39"/>
      <c r="AE253" s="39"/>
      <c r="AR253" s="230" t="s">
        <v>166</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819</v>
      </c>
    </row>
    <row r="254" s="2" customFormat="1" ht="24.15" customHeight="1">
      <c r="A254" s="39"/>
      <c r="B254" s="40"/>
      <c r="C254" s="219" t="s">
        <v>820</v>
      </c>
      <c r="D254" s="219" t="s">
        <v>161</v>
      </c>
      <c r="E254" s="220" t="s">
        <v>821</v>
      </c>
      <c r="F254" s="221" t="s">
        <v>822</v>
      </c>
      <c r="G254" s="222" t="s">
        <v>215</v>
      </c>
      <c r="H254" s="223">
        <v>2</v>
      </c>
      <c r="I254" s="224"/>
      <c r="J254" s="225">
        <f>ROUND(I254*H254,2)</f>
        <v>0</v>
      </c>
      <c r="K254" s="221" t="s">
        <v>165</v>
      </c>
      <c r="L254" s="45"/>
      <c r="M254" s="226" t="s">
        <v>1</v>
      </c>
      <c r="N254" s="227" t="s">
        <v>42</v>
      </c>
      <c r="O254" s="92"/>
      <c r="P254" s="228">
        <f>O254*H254</f>
        <v>0</v>
      </c>
      <c r="Q254" s="228">
        <v>0.089999999999999997</v>
      </c>
      <c r="R254" s="228">
        <f>Q254*H254</f>
        <v>0.17999999999999999</v>
      </c>
      <c r="S254" s="228">
        <v>0</v>
      </c>
      <c r="T254" s="229">
        <f>S254*H254</f>
        <v>0</v>
      </c>
      <c r="U254" s="39"/>
      <c r="V254" s="39"/>
      <c r="W254" s="39"/>
      <c r="X254" s="39"/>
      <c r="Y254" s="39"/>
      <c r="Z254" s="39"/>
      <c r="AA254" s="39"/>
      <c r="AB254" s="39"/>
      <c r="AC254" s="39"/>
      <c r="AD254" s="39"/>
      <c r="AE254" s="39"/>
      <c r="AR254" s="230" t="s">
        <v>166</v>
      </c>
      <c r="AT254" s="230" t="s">
        <v>161</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166</v>
      </c>
      <c r="BM254" s="230" t="s">
        <v>823</v>
      </c>
    </row>
    <row r="255" s="2" customFormat="1" ht="24.15" customHeight="1">
      <c r="A255" s="39"/>
      <c r="B255" s="40"/>
      <c r="C255" s="255" t="s">
        <v>824</v>
      </c>
      <c r="D255" s="255" t="s">
        <v>218</v>
      </c>
      <c r="E255" s="256" t="s">
        <v>825</v>
      </c>
      <c r="F255" s="257" t="s">
        <v>826</v>
      </c>
      <c r="G255" s="258" t="s">
        <v>215</v>
      </c>
      <c r="H255" s="259">
        <v>2</v>
      </c>
      <c r="I255" s="260"/>
      <c r="J255" s="261">
        <f>ROUND(I255*H255,2)</f>
        <v>0</v>
      </c>
      <c r="K255" s="257" t="s">
        <v>165</v>
      </c>
      <c r="L255" s="262"/>
      <c r="M255" s="263" t="s">
        <v>1</v>
      </c>
      <c r="N255" s="264" t="s">
        <v>42</v>
      </c>
      <c r="O255" s="92"/>
      <c r="P255" s="228">
        <f>O255*H255</f>
        <v>0</v>
      </c>
      <c r="Q255" s="228">
        <v>0.156</v>
      </c>
      <c r="R255" s="228">
        <f>Q255*H255</f>
        <v>0.312</v>
      </c>
      <c r="S255" s="228">
        <v>0</v>
      </c>
      <c r="T255" s="229">
        <f>S255*H255</f>
        <v>0</v>
      </c>
      <c r="U255" s="39"/>
      <c r="V255" s="39"/>
      <c r="W255" s="39"/>
      <c r="X255" s="39"/>
      <c r="Y255" s="39"/>
      <c r="Z255" s="39"/>
      <c r="AA255" s="39"/>
      <c r="AB255" s="39"/>
      <c r="AC255" s="39"/>
      <c r="AD255" s="39"/>
      <c r="AE255" s="39"/>
      <c r="AR255" s="230" t="s">
        <v>198</v>
      </c>
      <c r="AT255" s="230" t="s">
        <v>218</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827</v>
      </c>
    </row>
    <row r="256" s="2" customFormat="1" ht="21.75" customHeight="1">
      <c r="A256" s="39"/>
      <c r="B256" s="40"/>
      <c r="C256" s="219" t="s">
        <v>828</v>
      </c>
      <c r="D256" s="219" t="s">
        <v>161</v>
      </c>
      <c r="E256" s="220" t="s">
        <v>829</v>
      </c>
      <c r="F256" s="221" t="s">
        <v>830</v>
      </c>
      <c r="G256" s="222" t="s">
        <v>268</v>
      </c>
      <c r="H256" s="223">
        <v>66.599999999999994</v>
      </c>
      <c r="I256" s="224"/>
      <c r="J256" s="225">
        <f>ROUND(I256*H256,2)</f>
        <v>0</v>
      </c>
      <c r="K256" s="221" t="s">
        <v>165</v>
      </c>
      <c r="L256" s="45"/>
      <c r="M256" s="226" t="s">
        <v>1</v>
      </c>
      <c r="N256" s="227" t="s">
        <v>42</v>
      </c>
      <c r="O256" s="92"/>
      <c r="P256" s="228">
        <f>O256*H256</f>
        <v>0</v>
      </c>
      <c r="Q256" s="228">
        <v>0.000126</v>
      </c>
      <c r="R256" s="228">
        <f>Q256*H256</f>
        <v>0.0083915999999999991</v>
      </c>
      <c r="S256" s="228">
        <v>0</v>
      </c>
      <c r="T256" s="229">
        <f>S256*H256</f>
        <v>0</v>
      </c>
      <c r="U256" s="39"/>
      <c r="V256" s="39"/>
      <c r="W256" s="39"/>
      <c r="X256" s="39"/>
      <c r="Y256" s="39"/>
      <c r="Z256" s="39"/>
      <c r="AA256" s="39"/>
      <c r="AB256" s="39"/>
      <c r="AC256" s="39"/>
      <c r="AD256" s="39"/>
      <c r="AE256" s="39"/>
      <c r="AR256" s="230" t="s">
        <v>166</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166</v>
      </c>
      <c r="BM256" s="230" t="s">
        <v>831</v>
      </c>
    </row>
    <row r="257" s="13" customFormat="1">
      <c r="A257" s="13"/>
      <c r="B257" s="232"/>
      <c r="C257" s="233"/>
      <c r="D257" s="234" t="s">
        <v>168</v>
      </c>
      <c r="E257" s="235" t="s">
        <v>1</v>
      </c>
      <c r="F257" s="236" t="s">
        <v>699</v>
      </c>
      <c r="G257" s="233"/>
      <c r="H257" s="237">
        <v>66.599999999999994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85</v>
      </c>
      <c r="AY257" s="243" t="s">
        <v>159</v>
      </c>
    </row>
    <row r="258" s="2" customFormat="1" ht="24.15" customHeight="1">
      <c r="A258" s="39"/>
      <c r="B258" s="40"/>
      <c r="C258" s="219" t="s">
        <v>832</v>
      </c>
      <c r="D258" s="219" t="s">
        <v>161</v>
      </c>
      <c r="E258" s="220" t="s">
        <v>833</v>
      </c>
      <c r="F258" s="221" t="s">
        <v>834</v>
      </c>
      <c r="G258" s="222" t="s">
        <v>835</v>
      </c>
      <c r="H258" s="223">
        <v>1</v>
      </c>
      <c r="I258" s="224"/>
      <c r="J258" s="225">
        <f>ROUND(I258*H258,2)</f>
        <v>0</v>
      </c>
      <c r="K258" s="221" t="s">
        <v>1</v>
      </c>
      <c r="L258" s="45"/>
      <c r="M258" s="226" t="s">
        <v>1</v>
      </c>
      <c r="N258" s="227" t="s">
        <v>42</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166</v>
      </c>
      <c r="AT258" s="230" t="s">
        <v>161</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166</v>
      </c>
      <c r="BM258" s="230" t="s">
        <v>836</v>
      </c>
    </row>
    <row r="259" s="12" customFormat="1" ht="22.8" customHeight="1">
      <c r="A259" s="12"/>
      <c r="B259" s="203"/>
      <c r="C259" s="204"/>
      <c r="D259" s="205" t="s">
        <v>76</v>
      </c>
      <c r="E259" s="217" t="s">
        <v>204</v>
      </c>
      <c r="F259" s="217" t="s">
        <v>264</v>
      </c>
      <c r="G259" s="204"/>
      <c r="H259" s="204"/>
      <c r="I259" s="207"/>
      <c r="J259" s="218">
        <f>BK259</f>
        <v>0</v>
      </c>
      <c r="K259" s="204"/>
      <c r="L259" s="209"/>
      <c r="M259" s="210"/>
      <c r="N259" s="211"/>
      <c r="O259" s="211"/>
      <c r="P259" s="212">
        <f>SUM(P260:P265)</f>
        <v>0</v>
      </c>
      <c r="Q259" s="211"/>
      <c r="R259" s="212">
        <f>SUM(R260:R265)</f>
        <v>2.2721609000000003</v>
      </c>
      <c r="S259" s="211"/>
      <c r="T259" s="213">
        <f>SUM(T260:T265)</f>
        <v>0</v>
      </c>
      <c r="U259" s="12"/>
      <c r="V259" s="12"/>
      <c r="W259" s="12"/>
      <c r="X259" s="12"/>
      <c r="Y259" s="12"/>
      <c r="Z259" s="12"/>
      <c r="AA259" s="12"/>
      <c r="AB259" s="12"/>
      <c r="AC259" s="12"/>
      <c r="AD259" s="12"/>
      <c r="AE259" s="12"/>
      <c r="AR259" s="214" t="s">
        <v>85</v>
      </c>
      <c r="AT259" s="215" t="s">
        <v>76</v>
      </c>
      <c r="AU259" s="215" t="s">
        <v>85</v>
      </c>
      <c r="AY259" s="214" t="s">
        <v>159</v>
      </c>
      <c r="BK259" s="216">
        <f>SUM(BK260:BK265)</f>
        <v>0</v>
      </c>
    </row>
    <row r="260" s="2" customFormat="1" ht="24.15" customHeight="1">
      <c r="A260" s="39"/>
      <c r="B260" s="40"/>
      <c r="C260" s="219" t="s">
        <v>837</v>
      </c>
      <c r="D260" s="219" t="s">
        <v>161</v>
      </c>
      <c r="E260" s="220" t="s">
        <v>838</v>
      </c>
      <c r="F260" s="221" t="s">
        <v>839</v>
      </c>
      <c r="G260" s="222" t="s">
        <v>268</v>
      </c>
      <c r="H260" s="223">
        <v>7</v>
      </c>
      <c r="I260" s="224"/>
      <c r="J260" s="225">
        <f>ROUND(I260*H260,2)</f>
        <v>0</v>
      </c>
      <c r="K260" s="221" t="s">
        <v>165</v>
      </c>
      <c r="L260" s="45"/>
      <c r="M260" s="226" t="s">
        <v>1</v>
      </c>
      <c r="N260" s="227" t="s">
        <v>42</v>
      </c>
      <c r="O260" s="92"/>
      <c r="P260" s="228">
        <f>O260*H260</f>
        <v>0</v>
      </c>
      <c r="Q260" s="228">
        <v>0.29220869999999999</v>
      </c>
      <c r="R260" s="228">
        <f>Q260*H260</f>
        <v>2.0454609000000001</v>
      </c>
      <c r="S260" s="228">
        <v>0</v>
      </c>
      <c r="T260" s="229">
        <f>S260*H260</f>
        <v>0</v>
      </c>
      <c r="U260" s="39"/>
      <c r="V260" s="39"/>
      <c r="W260" s="39"/>
      <c r="X260" s="39"/>
      <c r="Y260" s="39"/>
      <c r="Z260" s="39"/>
      <c r="AA260" s="39"/>
      <c r="AB260" s="39"/>
      <c r="AC260" s="39"/>
      <c r="AD260" s="39"/>
      <c r="AE260" s="39"/>
      <c r="AR260" s="230" t="s">
        <v>166</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840</v>
      </c>
    </row>
    <row r="261" s="2" customFormat="1" ht="24.15" customHeight="1">
      <c r="A261" s="39"/>
      <c r="B261" s="40"/>
      <c r="C261" s="255" t="s">
        <v>841</v>
      </c>
      <c r="D261" s="255" t="s">
        <v>218</v>
      </c>
      <c r="E261" s="256" t="s">
        <v>842</v>
      </c>
      <c r="F261" s="257" t="s">
        <v>843</v>
      </c>
      <c r="G261" s="258" t="s">
        <v>268</v>
      </c>
      <c r="H261" s="259">
        <v>7</v>
      </c>
      <c r="I261" s="260"/>
      <c r="J261" s="261">
        <f>ROUND(I261*H261,2)</f>
        <v>0</v>
      </c>
      <c r="K261" s="257" t="s">
        <v>165</v>
      </c>
      <c r="L261" s="262"/>
      <c r="M261" s="263" t="s">
        <v>1</v>
      </c>
      <c r="N261" s="264" t="s">
        <v>42</v>
      </c>
      <c r="O261" s="92"/>
      <c r="P261" s="228">
        <f>O261*H261</f>
        <v>0</v>
      </c>
      <c r="Q261" s="228">
        <v>0.0166</v>
      </c>
      <c r="R261" s="228">
        <f>Q261*H261</f>
        <v>0.1162</v>
      </c>
      <c r="S261" s="228">
        <v>0</v>
      </c>
      <c r="T261" s="229">
        <f>S261*H261</f>
        <v>0</v>
      </c>
      <c r="U261" s="39"/>
      <c r="V261" s="39"/>
      <c r="W261" s="39"/>
      <c r="X261" s="39"/>
      <c r="Y261" s="39"/>
      <c r="Z261" s="39"/>
      <c r="AA261" s="39"/>
      <c r="AB261" s="39"/>
      <c r="AC261" s="39"/>
      <c r="AD261" s="39"/>
      <c r="AE261" s="39"/>
      <c r="AR261" s="230" t="s">
        <v>198</v>
      </c>
      <c r="AT261" s="230" t="s">
        <v>218</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166</v>
      </c>
      <c r="BM261" s="230" t="s">
        <v>844</v>
      </c>
    </row>
    <row r="262" s="2" customFormat="1" ht="24.15" customHeight="1">
      <c r="A262" s="39"/>
      <c r="B262" s="40"/>
      <c r="C262" s="255" t="s">
        <v>845</v>
      </c>
      <c r="D262" s="255" t="s">
        <v>218</v>
      </c>
      <c r="E262" s="256" t="s">
        <v>846</v>
      </c>
      <c r="F262" s="257" t="s">
        <v>847</v>
      </c>
      <c r="G262" s="258" t="s">
        <v>268</v>
      </c>
      <c r="H262" s="259">
        <v>14</v>
      </c>
      <c r="I262" s="260"/>
      <c r="J262" s="261">
        <f>ROUND(I262*H262,2)</f>
        <v>0</v>
      </c>
      <c r="K262" s="257" t="s">
        <v>165</v>
      </c>
      <c r="L262" s="262"/>
      <c r="M262" s="263" t="s">
        <v>1</v>
      </c>
      <c r="N262" s="264" t="s">
        <v>42</v>
      </c>
      <c r="O262" s="92"/>
      <c r="P262" s="228">
        <f>O262*H262</f>
        <v>0</v>
      </c>
      <c r="Q262" s="228">
        <v>0.0077000000000000002</v>
      </c>
      <c r="R262" s="228">
        <f>Q262*H262</f>
        <v>0.10780000000000001</v>
      </c>
      <c r="S262" s="228">
        <v>0</v>
      </c>
      <c r="T262" s="229">
        <f>S262*H262</f>
        <v>0</v>
      </c>
      <c r="U262" s="39"/>
      <c r="V262" s="39"/>
      <c r="W262" s="39"/>
      <c r="X262" s="39"/>
      <c r="Y262" s="39"/>
      <c r="Z262" s="39"/>
      <c r="AA262" s="39"/>
      <c r="AB262" s="39"/>
      <c r="AC262" s="39"/>
      <c r="AD262" s="39"/>
      <c r="AE262" s="39"/>
      <c r="AR262" s="230" t="s">
        <v>198</v>
      </c>
      <c r="AT262" s="230" t="s">
        <v>218</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848</v>
      </c>
    </row>
    <row r="263" s="13" customFormat="1">
      <c r="A263" s="13"/>
      <c r="B263" s="232"/>
      <c r="C263" s="233"/>
      <c r="D263" s="234" t="s">
        <v>168</v>
      </c>
      <c r="E263" s="235" t="s">
        <v>1</v>
      </c>
      <c r="F263" s="236" t="s">
        <v>849</v>
      </c>
      <c r="G263" s="233"/>
      <c r="H263" s="237">
        <v>14</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85</v>
      </c>
      <c r="AY263" s="243" t="s">
        <v>159</v>
      </c>
    </row>
    <row r="264" s="2" customFormat="1" ht="24.15" customHeight="1">
      <c r="A264" s="39"/>
      <c r="B264" s="40"/>
      <c r="C264" s="255" t="s">
        <v>850</v>
      </c>
      <c r="D264" s="255" t="s">
        <v>218</v>
      </c>
      <c r="E264" s="256" t="s">
        <v>851</v>
      </c>
      <c r="F264" s="257" t="s">
        <v>852</v>
      </c>
      <c r="G264" s="258" t="s">
        <v>215</v>
      </c>
      <c r="H264" s="259">
        <v>2</v>
      </c>
      <c r="I264" s="260"/>
      <c r="J264" s="261">
        <f>ROUND(I264*H264,2)</f>
        <v>0</v>
      </c>
      <c r="K264" s="257" t="s">
        <v>165</v>
      </c>
      <c r="L264" s="262"/>
      <c r="M264" s="263" t="s">
        <v>1</v>
      </c>
      <c r="N264" s="264" t="s">
        <v>42</v>
      </c>
      <c r="O264" s="92"/>
      <c r="P264" s="228">
        <f>O264*H264</f>
        <v>0</v>
      </c>
      <c r="Q264" s="228">
        <v>0.0013500000000000001</v>
      </c>
      <c r="R264" s="228">
        <f>Q264*H264</f>
        <v>0.0027000000000000001</v>
      </c>
      <c r="S264" s="228">
        <v>0</v>
      </c>
      <c r="T264" s="229">
        <f>S264*H264</f>
        <v>0</v>
      </c>
      <c r="U264" s="39"/>
      <c r="V264" s="39"/>
      <c r="W264" s="39"/>
      <c r="X264" s="39"/>
      <c r="Y264" s="39"/>
      <c r="Z264" s="39"/>
      <c r="AA264" s="39"/>
      <c r="AB264" s="39"/>
      <c r="AC264" s="39"/>
      <c r="AD264" s="39"/>
      <c r="AE264" s="39"/>
      <c r="AR264" s="230" t="s">
        <v>198</v>
      </c>
      <c r="AT264" s="230" t="s">
        <v>218</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166</v>
      </c>
      <c r="BM264" s="230" t="s">
        <v>853</v>
      </c>
    </row>
    <row r="265" s="2" customFormat="1" ht="16.5" customHeight="1">
      <c r="A265" s="39"/>
      <c r="B265" s="40"/>
      <c r="C265" s="255" t="s">
        <v>854</v>
      </c>
      <c r="D265" s="255" t="s">
        <v>218</v>
      </c>
      <c r="E265" s="256" t="s">
        <v>855</v>
      </c>
      <c r="F265" s="257" t="s">
        <v>856</v>
      </c>
      <c r="G265" s="258" t="s">
        <v>215</v>
      </c>
      <c r="H265" s="259">
        <v>1</v>
      </c>
      <c r="I265" s="260"/>
      <c r="J265" s="261">
        <f>ROUND(I265*H265,2)</f>
        <v>0</v>
      </c>
      <c r="K265" s="257" t="s">
        <v>1</v>
      </c>
      <c r="L265" s="262"/>
      <c r="M265" s="263" t="s">
        <v>1</v>
      </c>
      <c r="N265" s="264"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198</v>
      </c>
      <c r="AT265" s="230" t="s">
        <v>218</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857</v>
      </c>
    </row>
    <row r="266" s="12" customFormat="1" ht="22.8" customHeight="1">
      <c r="A266" s="12"/>
      <c r="B266" s="203"/>
      <c r="C266" s="204"/>
      <c r="D266" s="205" t="s">
        <v>76</v>
      </c>
      <c r="E266" s="217" t="s">
        <v>336</v>
      </c>
      <c r="F266" s="217" t="s">
        <v>337</v>
      </c>
      <c r="G266" s="204"/>
      <c r="H266" s="204"/>
      <c r="I266" s="207"/>
      <c r="J266" s="218">
        <f>BK266</f>
        <v>0</v>
      </c>
      <c r="K266" s="204"/>
      <c r="L266" s="209"/>
      <c r="M266" s="210"/>
      <c r="N266" s="211"/>
      <c r="O266" s="211"/>
      <c r="P266" s="212">
        <f>P267</f>
        <v>0</v>
      </c>
      <c r="Q266" s="211"/>
      <c r="R266" s="212">
        <f>R267</f>
        <v>0</v>
      </c>
      <c r="S266" s="211"/>
      <c r="T266" s="213">
        <f>T267</f>
        <v>0</v>
      </c>
      <c r="U266" s="12"/>
      <c r="V266" s="12"/>
      <c r="W266" s="12"/>
      <c r="X266" s="12"/>
      <c r="Y266" s="12"/>
      <c r="Z266" s="12"/>
      <c r="AA266" s="12"/>
      <c r="AB266" s="12"/>
      <c r="AC266" s="12"/>
      <c r="AD266" s="12"/>
      <c r="AE266" s="12"/>
      <c r="AR266" s="214" t="s">
        <v>85</v>
      </c>
      <c r="AT266" s="215" t="s">
        <v>76</v>
      </c>
      <c r="AU266" s="215" t="s">
        <v>85</v>
      </c>
      <c r="AY266" s="214" t="s">
        <v>159</v>
      </c>
      <c r="BK266" s="216">
        <f>BK267</f>
        <v>0</v>
      </c>
    </row>
    <row r="267" s="2" customFormat="1" ht="24.15" customHeight="1">
      <c r="A267" s="39"/>
      <c r="B267" s="40"/>
      <c r="C267" s="219" t="s">
        <v>858</v>
      </c>
      <c r="D267" s="219" t="s">
        <v>161</v>
      </c>
      <c r="E267" s="220" t="s">
        <v>859</v>
      </c>
      <c r="F267" s="221" t="s">
        <v>860</v>
      </c>
      <c r="G267" s="222" t="s">
        <v>201</v>
      </c>
      <c r="H267" s="223">
        <v>10.109999999999999</v>
      </c>
      <c r="I267" s="224"/>
      <c r="J267" s="225">
        <f>ROUND(I267*H267,2)</f>
        <v>0</v>
      </c>
      <c r="K267" s="221" t="s">
        <v>165</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861</v>
      </c>
    </row>
    <row r="268" s="12" customFormat="1" ht="25.92" customHeight="1">
      <c r="A268" s="12"/>
      <c r="B268" s="203"/>
      <c r="C268" s="204"/>
      <c r="D268" s="205" t="s">
        <v>76</v>
      </c>
      <c r="E268" s="206" t="s">
        <v>342</v>
      </c>
      <c r="F268" s="206" t="s">
        <v>343</v>
      </c>
      <c r="G268" s="204"/>
      <c r="H268" s="204"/>
      <c r="I268" s="207"/>
      <c r="J268" s="208">
        <f>BK268</f>
        <v>0</v>
      </c>
      <c r="K268" s="204"/>
      <c r="L268" s="209"/>
      <c r="M268" s="210"/>
      <c r="N268" s="211"/>
      <c r="O268" s="211"/>
      <c r="P268" s="212">
        <f>P269+P272+P276</f>
        <v>0</v>
      </c>
      <c r="Q268" s="211"/>
      <c r="R268" s="212">
        <f>R269+R272+R276</f>
        <v>0.0067991400000000004</v>
      </c>
      <c r="S268" s="211"/>
      <c r="T268" s="213">
        <f>T269+T272+T276</f>
        <v>0</v>
      </c>
      <c r="U268" s="12"/>
      <c r="V268" s="12"/>
      <c r="W268" s="12"/>
      <c r="X268" s="12"/>
      <c r="Y268" s="12"/>
      <c r="Z268" s="12"/>
      <c r="AA268" s="12"/>
      <c r="AB268" s="12"/>
      <c r="AC268" s="12"/>
      <c r="AD268" s="12"/>
      <c r="AE268" s="12"/>
      <c r="AR268" s="214" t="s">
        <v>87</v>
      </c>
      <c r="AT268" s="215" t="s">
        <v>76</v>
      </c>
      <c r="AU268" s="215" t="s">
        <v>77</v>
      </c>
      <c r="AY268" s="214" t="s">
        <v>159</v>
      </c>
      <c r="BK268" s="216">
        <f>BK269+BK272+BK276</f>
        <v>0</v>
      </c>
    </row>
    <row r="269" s="12" customFormat="1" ht="22.8" customHeight="1">
      <c r="A269" s="12"/>
      <c r="B269" s="203"/>
      <c r="C269" s="204"/>
      <c r="D269" s="205" t="s">
        <v>76</v>
      </c>
      <c r="E269" s="217" t="s">
        <v>344</v>
      </c>
      <c r="F269" s="217" t="s">
        <v>345</v>
      </c>
      <c r="G269" s="204"/>
      <c r="H269" s="204"/>
      <c r="I269" s="207"/>
      <c r="J269" s="218">
        <f>BK269</f>
        <v>0</v>
      </c>
      <c r="K269" s="204"/>
      <c r="L269" s="209"/>
      <c r="M269" s="210"/>
      <c r="N269" s="211"/>
      <c r="O269" s="211"/>
      <c r="P269" s="212">
        <f>SUM(P270:P271)</f>
        <v>0</v>
      </c>
      <c r="Q269" s="211"/>
      <c r="R269" s="212">
        <f>SUM(R270:R271)</f>
        <v>0.0045000000000000005</v>
      </c>
      <c r="S269" s="211"/>
      <c r="T269" s="213">
        <f>SUM(T270:T271)</f>
        <v>0</v>
      </c>
      <c r="U269" s="12"/>
      <c r="V269" s="12"/>
      <c r="W269" s="12"/>
      <c r="X269" s="12"/>
      <c r="Y269" s="12"/>
      <c r="Z269" s="12"/>
      <c r="AA269" s="12"/>
      <c r="AB269" s="12"/>
      <c r="AC269" s="12"/>
      <c r="AD269" s="12"/>
      <c r="AE269" s="12"/>
      <c r="AR269" s="214" t="s">
        <v>87</v>
      </c>
      <c r="AT269" s="215" t="s">
        <v>76</v>
      </c>
      <c r="AU269" s="215" t="s">
        <v>85</v>
      </c>
      <c r="AY269" s="214" t="s">
        <v>159</v>
      </c>
      <c r="BK269" s="216">
        <f>SUM(BK270:BK271)</f>
        <v>0</v>
      </c>
    </row>
    <row r="270" s="2" customFormat="1" ht="24.15" customHeight="1">
      <c r="A270" s="39"/>
      <c r="B270" s="40"/>
      <c r="C270" s="219" t="s">
        <v>862</v>
      </c>
      <c r="D270" s="219" t="s">
        <v>161</v>
      </c>
      <c r="E270" s="220" t="s">
        <v>863</v>
      </c>
      <c r="F270" s="221" t="s">
        <v>864</v>
      </c>
      <c r="G270" s="222" t="s">
        <v>215</v>
      </c>
      <c r="H270" s="223">
        <v>3</v>
      </c>
      <c r="I270" s="224"/>
      <c r="J270" s="225">
        <f>ROUND(I270*H270,2)</f>
        <v>0</v>
      </c>
      <c r="K270" s="221" t="s">
        <v>165</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865</v>
      </c>
    </row>
    <row r="271" s="2" customFormat="1" ht="24.15" customHeight="1">
      <c r="A271" s="39"/>
      <c r="B271" s="40"/>
      <c r="C271" s="255" t="s">
        <v>866</v>
      </c>
      <c r="D271" s="255" t="s">
        <v>218</v>
      </c>
      <c r="E271" s="256" t="s">
        <v>867</v>
      </c>
      <c r="F271" s="257" t="s">
        <v>868</v>
      </c>
      <c r="G271" s="258" t="s">
        <v>215</v>
      </c>
      <c r="H271" s="259">
        <v>3</v>
      </c>
      <c r="I271" s="260"/>
      <c r="J271" s="261">
        <f>ROUND(I271*H271,2)</f>
        <v>0</v>
      </c>
      <c r="K271" s="257" t="s">
        <v>165</v>
      </c>
      <c r="L271" s="262"/>
      <c r="M271" s="263" t="s">
        <v>1</v>
      </c>
      <c r="N271" s="264" t="s">
        <v>42</v>
      </c>
      <c r="O271" s="92"/>
      <c r="P271" s="228">
        <f>O271*H271</f>
        <v>0</v>
      </c>
      <c r="Q271" s="228">
        <v>0.0015</v>
      </c>
      <c r="R271" s="228">
        <f>Q271*H271</f>
        <v>0.0045000000000000005</v>
      </c>
      <c r="S271" s="228">
        <v>0</v>
      </c>
      <c r="T271" s="229">
        <f>S271*H271</f>
        <v>0</v>
      </c>
      <c r="U271" s="39"/>
      <c r="V271" s="39"/>
      <c r="W271" s="39"/>
      <c r="X271" s="39"/>
      <c r="Y271" s="39"/>
      <c r="Z271" s="39"/>
      <c r="AA271" s="39"/>
      <c r="AB271" s="39"/>
      <c r="AC271" s="39"/>
      <c r="AD271" s="39"/>
      <c r="AE271" s="39"/>
      <c r="AR271" s="230" t="s">
        <v>316</v>
      </c>
      <c r="AT271" s="230" t="s">
        <v>218</v>
      </c>
      <c r="AU271" s="230" t="s">
        <v>87</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235</v>
      </c>
      <c r="BM271" s="230" t="s">
        <v>869</v>
      </c>
    </row>
    <row r="272" s="12" customFormat="1" ht="22.8" customHeight="1">
      <c r="A272" s="12"/>
      <c r="B272" s="203"/>
      <c r="C272" s="204"/>
      <c r="D272" s="205" t="s">
        <v>76</v>
      </c>
      <c r="E272" s="217" t="s">
        <v>870</v>
      </c>
      <c r="F272" s="217" t="s">
        <v>871</v>
      </c>
      <c r="G272" s="204"/>
      <c r="H272" s="204"/>
      <c r="I272" s="207"/>
      <c r="J272" s="218">
        <f>BK272</f>
        <v>0</v>
      </c>
      <c r="K272" s="204"/>
      <c r="L272" s="209"/>
      <c r="M272" s="210"/>
      <c r="N272" s="211"/>
      <c r="O272" s="211"/>
      <c r="P272" s="212">
        <f>SUM(P273:P275)</f>
        <v>0</v>
      </c>
      <c r="Q272" s="211"/>
      <c r="R272" s="212">
        <f>SUM(R273:R275)</f>
        <v>0.0022691400000000002</v>
      </c>
      <c r="S272" s="211"/>
      <c r="T272" s="213">
        <f>SUM(T273:T275)</f>
        <v>0</v>
      </c>
      <c r="U272" s="12"/>
      <c r="V272" s="12"/>
      <c r="W272" s="12"/>
      <c r="X272" s="12"/>
      <c r="Y272" s="12"/>
      <c r="Z272" s="12"/>
      <c r="AA272" s="12"/>
      <c r="AB272" s="12"/>
      <c r="AC272" s="12"/>
      <c r="AD272" s="12"/>
      <c r="AE272" s="12"/>
      <c r="AR272" s="214" t="s">
        <v>87</v>
      </c>
      <c r="AT272" s="215" t="s">
        <v>76</v>
      </c>
      <c r="AU272" s="215" t="s">
        <v>85</v>
      </c>
      <c r="AY272" s="214" t="s">
        <v>159</v>
      </c>
      <c r="BK272" s="216">
        <f>SUM(BK273:BK275)</f>
        <v>0</v>
      </c>
    </row>
    <row r="273" s="2" customFormat="1" ht="24.15" customHeight="1">
      <c r="A273" s="39"/>
      <c r="B273" s="40"/>
      <c r="C273" s="219" t="s">
        <v>872</v>
      </c>
      <c r="D273" s="219" t="s">
        <v>161</v>
      </c>
      <c r="E273" s="220" t="s">
        <v>873</v>
      </c>
      <c r="F273" s="221" t="s">
        <v>874</v>
      </c>
      <c r="G273" s="222" t="s">
        <v>215</v>
      </c>
      <c r="H273" s="223">
        <v>2</v>
      </c>
      <c r="I273" s="224"/>
      <c r="J273" s="225">
        <f>ROUND(I273*H273,2)</f>
        <v>0</v>
      </c>
      <c r="K273" s="221" t="s">
        <v>165</v>
      </c>
      <c r="L273" s="45"/>
      <c r="M273" s="226" t="s">
        <v>1</v>
      </c>
      <c r="N273" s="227" t="s">
        <v>42</v>
      </c>
      <c r="O273" s="92"/>
      <c r="P273" s="228">
        <f>O273*H273</f>
        <v>0</v>
      </c>
      <c r="Q273" s="228">
        <v>1.9570000000000001E-05</v>
      </c>
      <c r="R273" s="228">
        <f>Q273*H273</f>
        <v>3.9140000000000001E-05</v>
      </c>
      <c r="S273" s="228">
        <v>0</v>
      </c>
      <c r="T273" s="229">
        <f>S273*H273</f>
        <v>0</v>
      </c>
      <c r="U273" s="39"/>
      <c r="V273" s="39"/>
      <c r="W273" s="39"/>
      <c r="X273" s="39"/>
      <c r="Y273" s="39"/>
      <c r="Z273" s="39"/>
      <c r="AA273" s="39"/>
      <c r="AB273" s="39"/>
      <c r="AC273" s="39"/>
      <c r="AD273" s="39"/>
      <c r="AE273" s="39"/>
      <c r="AR273" s="230" t="s">
        <v>235</v>
      </c>
      <c r="AT273" s="230" t="s">
        <v>161</v>
      </c>
      <c r="AU273" s="230" t="s">
        <v>87</v>
      </c>
      <c r="AY273" s="18" t="s">
        <v>159</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235</v>
      </c>
      <c r="BM273" s="230" t="s">
        <v>875</v>
      </c>
    </row>
    <row r="274" s="2" customFormat="1" ht="24.15" customHeight="1">
      <c r="A274" s="39"/>
      <c r="B274" s="40"/>
      <c r="C274" s="255" t="s">
        <v>876</v>
      </c>
      <c r="D274" s="255" t="s">
        <v>218</v>
      </c>
      <c r="E274" s="256" t="s">
        <v>877</v>
      </c>
      <c r="F274" s="257" t="s">
        <v>878</v>
      </c>
      <c r="G274" s="258" t="s">
        <v>215</v>
      </c>
      <c r="H274" s="259">
        <v>1</v>
      </c>
      <c r="I274" s="260"/>
      <c r="J274" s="261">
        <f>ROUND(I274*H274,2)</f>
        <v>0</v>
      </c>
      <c r="K274" s="257" t="s">
        <v>165</v>
      </c>
      <c r="L274" s="262"/>
      <c r="M274" s="263" t="s">
        <v>1</v>
      </c>
      <c r="N274" s="264" t="s">
        <v>42</v>
      </c>
      <c r="O274" s="92"/>
      <c r="P274" s="228">
        <f>O274*H274</f>
        <v>0</v>
      </c>
      <c r="Q274" s="228">
        <v>0.0016000000000000001</v>
      </c>
      <c r="R274" s="228">
        <f>Q274*H274</f>
        <v>0.0016000000000000001</v>
      </c>
      <c r="S274" s="228">
        <v>0</v>
      </c>
      <c r="T274" s="229">
        <f>S274*H274</f>
        <v>0</v>
      </c>
      <c r="U274" s="39"/>
      <c r="V274" s="39"/>
      <c r="W274" s="39"/>
      <c r="X274" s="39"/>
      <c r="Y274" s="39"/>
      <c r="Z274" s="39"/>
      <c r="AA274" s="39"/>
      <c r="AB274" s="39"/>
      <c r="AC274" s="39"/>
      <c r="AD274" s="39"/>
      <c r="AE274" s="39"/>
      <c r="AR274" s="230" t="s">
        <v>316</v>
      </c>
      <c r="AT274" s="230" t="s">
        <v>218</v>
      </c>
      <c r="AU274" s="230" t="s">
        <v>87</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235</v>
      </c>
      <c r="BM274" s="230" t="s">
        <v>879</v>
      </c>
    </row>
    <row r="275" s="2" customFormat="1" ht="16.5" customHeight="1">
      <c r="A275" s="39"/>
      <c r="B275" s="40"/>
      <c r="C275" s="255" t="s">
        <v>880</v>
      </c>
      <c r="D275" s="255" t="s">
        <v>218</v>
      </c>
      <c r="E275" s="256" t="s">
        <v>881</v>
      </c>
      <c r="F275" s="257" t="s">
        <v>882</v>
      </c>
      <c r="G275" s="258" t="s">
        <v>215</v>
      </c>
      <c r="H275" s="259">
        <v>1</v>
      </c>
      <c r="I275" s="260"/>
      <c r="J275" s="261">
        <f>ROUND(I275*H275,2)</f>
        <v>0</v>
      </c>
      <c r="K275" s="257" t="s">
        <v>165</v>
      </c>
      <c r="L275" s="262"/>
      <c r="M275" s="263" t="s">
        <v>1</v>
      </c>
      <c r="N275" s="264" t="s">
        <v>42</v>
      </c>
      <c r="O275" s="92"/>
      <c r="P275" s="228">
        <f>O275*H275</f>
        <v>0</v>
      </c>
      <c r="Q275" s="228">
        <v>0.00063000000000000003</v>
      </c>
      <c r="R275" s="228">
        <f>Q275*H275</f>
        <v>0.00063000000000000003</v>
      </c>
      <c r="S275" s="228">
        <v>0</v>
      </c>
      <c r="T275" s="229">
        <f>S275*H275</f>
        <v>0</v>
      </c>
      <c r="U275" s="39"/>
      <c r="V275" s="39"/>
      <c r="W275" s="39"/>
      <c r="X275" s="39"/>
      <c r="Y275" s="39"/>
      <c r="Z275" s="39"/>
      <c r="AA275" s="39"/>
      <c r="AB275" s="39"/>
      <c r="AC275" s="39"/>
      <c r="AD275" s="39"/>
      <c r="AE275" s="39"/>
      <c r="AR275" s="230" t="s">
        <v>316</v>
      </c>
      <c r="AT275" s="230" t="s">
        <v>218</v>
      </c>
      <c r="AU275" s="230" t="s">
        <v>87</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235</v>
      </c>
      <c r="BM275" s="230" t="s">
        <v>883</v>
      </c>
    </row>
    <row r="276" s="12" customFormat="1" ht="22.8" customHeight="1">
      <c r="A276" s="12"/>
      <c r="B276" s="203"/>
      <c r="C276" s="204"/>
      <c r="D276" s="205" t="s">
        <v>76</v>
      </c>
      <c r="E276" s="217" t="s">
        <v>884</v>
      </c>
      <c r="F276" s="217" t="s">
        <v>885</v>
      </c>
      <c r="G276" s="204"/>
      <c r="H276" s="204"/>
      <c r="I276" s="207"/>
      <c r="J276" s="218">
        <f>BK276</f>
        <v>0</v>
      </c>
      <c r="K276" s="204"/>
      <c r="L276" s="209"/>
      <c r="M276" s="210"/>
      <c r="N276" s="211"/>
      <c r="O276" s="211"/>
      <c r="P276" s="212">
        <f>SUM(P277:P278)</f>
        <v>0</v>
      </c>
      <c r="Q276" s="211"/>
      <c r="R276" s="212">
        <f>SUM(R277:R278)</f>
        <v>3.0000000000000001E-05</v>
      </c>
      <c r="S276" s="211"/>
      <c r="T276" s="213">
        <f>SUM(T277:T278)</f>
        <v>0</v>
      </c>
      <c r="U276" s="12"/>
      <c r="V276" s="12"/>
      <c r="W276" s="12"/>
      <c r="X276" s="12"/>
      <c r="Y276" s="12"/>
      <c r="Z276" s="12"/>
      <c r="AA276" s="12"/>
      <c r="AB276" s="12"/>
      <c r="AC276" s="12"/>
      <c r="AD276" s="12"/>
      <c r="AE276" s="12"/>
      <c r="AR276" s="214" t="s">
        <v>87</v>
      </c>
      <c r="AT276" s="215" t="s">
        <v>76</v>
      </c>
      <c r="AU276" s="215" t="s">
        <v>85</v>
      </c>
      <c r="AY276" s="214" t="s">
        <v>159</v>
      </c>
      <c r="BK276" s="216">
        <f>SUM(BK277:BK278)</f>
        <v>0</v>
      </c>
    </row>
    <row r="277" s="2" customFormat="1" ht="24.15" customHeight="1">
      <c r="A277" s="39"/>
      <c r="B277" s="40"/>
      <c r="C277" s="219" t="s">
        <v>886</v>
      </c>
      <c r="D277" s="219" t="s">
        <v>161</v>
      </c>
      <c r="E277" s="220" t="s">
        <v>887</v>
      </c>
      <c r="F277" s="221" t="s">
        <v>888</v>
      </c>
      <c r="G277" s="222" t="s">
        <v>215</v>
      </c>
      <c r="H277" s="223">
        <v>1</v>
      </c>
      <c r="I277" s="224"/>
      <c r="J277" s="225">
        <f>ROUND(I277*H277,2)</f>
        <v>0</v>
      </c>
      <c r="K277" s="221" t="s">
        <v>1</v>
      </c>
      <c r="L277" s="45"/>
      <c r="M277" s="226" t="s">
        <v>1</v>
      </c>
      <c r="N277" s="227" t="s">
        <v>42</v>
      </c>
      <c r="O277" s="92"/>
      <c r="P277" s="228">
        <f>O277*H277</f>
        <v>0</v>
      </c>
      <c r="Q277" s="228">
        <v>3.0000000000000001E-05</v>
      </c>
      <c r="R277" s="228">
        <f>Q277*H277</f>
        <v>3.0000000000000001E-05</v>
      </c>
      <c r="S277" s="228">
        <v>0</v>
      </c>
      <c r="T277" s="229">
        <f>S277*H277</f>
        <v>0</v>
      </c>
      <c r="U277" s="39"/>
      <c r="V277" s="39"/>
      <c r="W277" s="39"/>
      <c r="X277" s="39"/>
      <c r="Y277" s="39"/>
      <c r="Z277" s="39"/>
      <c r="AA277" s="39"/>
      <c r="AB277" s="39"/>
      <c r="AC277" s="39"/>
      <c r="AD277" s="39"/>
      <c r="AE277" s="39"/>
      <c r="AR277" s="230" t="s">
        <v>235</v>
      </c>
      <c r="AT277" s="230" t="s">
        <v>161</v>
      </c>
      <c r="AU277" s="230" t="s">
        <v>87</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235</v>
      </c>
      <c r="BM277" s="230" t="s">
        <v>889</v>
      </c>
    </row>
    <row r="278" s="2" customFormat="1" ht="24.15" customHeight="1">
      <c r="A278" s="39"/>
      <c r="B278" s="40"/>
      <c r="C278" s="255" t="s">
        <v>890</v>
      </c>
      <c r="D278" s="255" t="s">
        <v>218</v>
      </c>
      <c r="E278" s="256" t="s">
        <v>891</v>
      </c>
      <c r="F278" s="257" t="s">
        <v>892</v>
      </c>
      <c r="G278" s="258" t="s">
        <v>215</v>
      </c>
      <c r="H278" s="259">
        <v>1</v>
      </c>
      <c r="I278" s="260"/>
      <c r="J278" s="261">
        <f>ROUND(I278*H278,2)</f>
        <v>0</v>
      </c>
      <c r="K278" s="257" t="s">
        <v>1</v>
      </c>
      <c r="L278" s="262"/>
      <c r="M278" s="296" t="s">
        <v>1</v>
      </c>
      <c r="N278" s="297" t="s">
        <v>42</v>
      </c>
      <c r="O278" s="292"/>
      <c r="P278" s="293">
        <f>O278*H278</f>
        <v>0</v>
      </c>
      <c r="Q278" s="293">
        <v>0</v>
      </c>
      <c r="R278" s="293">
        <f>Q278*H278</f>
        <v>0</v>
      </c>
      <c r="S278" s="293">
        <v>0</v>
      </c>
      <c r="T278" s="294">
        <f>S278*H278</f>
        <v>0</v>
      </c>
      <c r="U278" s="39"/>
      <c r="V278" s="39"/>
      <c r="W278" s="39"/>
      <c r="X278" s="39"/>
      <c r="Y278" s="39"/>
      <c r="Z278" s="39"/>
      <c r="AA278" s="39"/>
      <c r="AB278" s="39"/>
      <c r="AC278" s="39"/>
      <c r="AD278" s="39"/>
      <c r="AE278" s="39"/>
      <c r="AR278" s="230" t="s">
        <v>316</v>
      </c>
      <c r="AT278" s="230" t="s">
        <v>218</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893</v>
      </c>
    </row>
    <row r="279" s="2" customFormat="1" ht="6.96" customHeight="1">
      <c r="A279" s="39"/>
      <c r="B279" s="67"/>
      <c r="C279" s="68"/>
      <c r="D279" s="68"/>
      <c r="E279" s="68"/>
      <c r="F279" s="68"/>
      <c r="G279" s="68"/>
      <c r="H279" s="68"/>
      <c r="I279" s="68"/>
      <c r="J279" s="68"/>
      <c r="K279" s="68"/>
      <c r="L279" s="45"/>
      <c r="M279" s="39"/>
      <c r="O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NZf6LOFrjgPcCZy/YTcmzmNrv9eeTOStjKhj2gRdo/HX8TsSlI/kERcfRt16I9nMeS3/DxTkpWm/K/n7iikBRw==" hashValue="SuE3/DpJPIduuz4uRxmRV6MH51VJmisqZ3Jwl8ScomDbQLkj65kLQWxwt1M6yxtKK7BLlhad2l66VKUdvUA9yA==" algorithmName="SHA-512" password="CC35"/>
  <autoFilter ref="C126:K27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ROUND((SUM(BE120:BE130)),  2)</f>
        <v>0</v>
      </c>
      <c r="G33" s="39"/>
      <c r="H33" s="39"/>
      <c r="I33" s="156">
        <v>0.20999999999999999</v>
      </c>
      <c r="J33" s="155">
        <f>ROUND(((SUM(BE120:BE130))*I33),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ROUND((SUM(BF120:BF130)),  2)</f>
        <v>0</v>
      </c>
      <c r="G34" s="39"/>
      <c r="H34" s="39"/>
      <c r="I34" s="156">
        <v>0.12</v>
      </c>
      <c r="J34" s="155">
        <f>ROUND(((SUM(BF120:BF130))*I34),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ROUND((SUM(BG120:BG130)),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ROUND((SUM(BH120:BH130)),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ROUND((SUM(BI120:BI130)),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301_01 -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895</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896</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897</v>
      </c>
      <c r="E99" s="189"/>
      <c r="F99" s="189"/>
      <c r="G99" s="189"/>
      <c r="H99" s="189"/>
      <c r="I99" s="189"/>
      <c r="J99" s="190">
        <f>J127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898</v>
      </c>
      <c r="E100" s="189"/>
      <c r="F100" s="189"/>
      <c r="G100" s="189"/>
      <c r="H100" s="189"/>
      <c r="I100" s="189"/>
      <c r="J100" s="190">
        <f>J129</f>
        <v>0</v>
      </c>
      <c r="K100" s="187"/>
      <c r="L100" s="19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Budova čp. 55 v ul. Trčků z Lípy, Chotěboř - aktual 2023</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301_01 - Vedlejší rozpočtové náklady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Chotěboř</v>
      </c>
      <c r="G114" s="41"/>
      <c r="H114" s="41"/>
      <c r="I114" s="33" t="s">
        <v>22</v>
      </c>
      <c r="J114" s="80" t="str">
        <f>IF(J12="","",J12)</f>
        <v>15. 7. 2023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Město Chotěboř</v>
      </c>
      <c r="G116" s="41"/>
      <c r="H116" s="41"/>
      <c r="I116" s="33" t="s">
        <v>30</v>
      </c>
      <c r="J116" s="37" t="str">
        <f>E21</f>
        <v>Projektový atelier DAVID</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Bc. Zuzana Kosáková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145</v>
      </c>
      <c r="D119" s="195" t="s">
        <v>62</v>
      </c>
      <c r="E119" s="195" t="s">
        <v>58</v>
      </c>
      <c r="F119" s="195" t="s">
        <v>59</v>
      </c>
      <c r="G119" s="195" t="s">
        <v>146</v>
      </c>
      <c r="H119" s="195" t="s">
        <v>147</v>
      </c>
      <c r="I119" s="195" t="s">
        <v>148</v>
      </c>
      <c r="J119" s="195" t="s">
        <v>132</v>
      </c>
      <c r="K119" s="196" t="s">
        <v>149</v>
      </c>
      <c r="L119" s="197"/>
      <c r="M119" s="101" t="s">
        <v>1</v>
      </c>
      <c r="N119" s="102" t="s">
        <v>41</v>
      </c>
      <c r="O119" s="102" t="s">
        <v>150</v>
      </c>
      <c r="P119" s="102" t="s">
        <v>151</v>
      </c>
      <c r="Q119" s="102" t="s">
        <v>152</v>
      </c>
      <c r="R119" s="102" t="s">
        <v>153</v>
      </c>
      <c r="S119" s="102" t="s">
        <v>154</v>
      </c>
      <c r="T119" s="103" t="s">
        <v>155</v>
      </c>
      <c r="U119" s="192"/>
      <c r="V119" s="192"/>
      <c r="W119" s="192"/>
      <c r="X119" s="192"/>
      <c r="Y119" s="192"/>
      <c r="Z119" s="192"/>
      <c r="AA119" s="192"/>
      <c r="AB119" s="192"/>
      <c r="AC119" s="192"/>
      <c r="AD119" s="192"/>
      <c r="AE119" s="192"/>
    </row>
    <row r="120" s="2" customFormat="1" ht="22.8" customHeight="1">
      <c r="A120" s="39"/>
      <c r="B120" s="40"/>
      <c r="C120" s="108" t="s">
        <v>156</v>
      </c>
      <c r="D120" s="41"/>
      <c r="E120" s="41"/>
      <c r="F120" s="41"/>
      <c r="G120" s="41"/>
      <c r="H120" s="41"/>
      <c r="I120" s="41"/>
      <c r="J120" s="198">
        <f>BK120</f>
        <v>0</v>
      </c>
      <c r="K120" s="41"/>
      <c r="L120" s="45"/>
      <c r="M120" s="104"/>
      <c r="N120" s="199"/>
      <c r="O120" s="105"/>
      <c r="P120" s="200">
        <f>P121</f>
        <v>0</v>
      </c>
      <c r="Q120" s="105"/>
      <c r="R120" s="200">
        <f>R121</f>
        <v>0</v>
      </c>
      <c r="S120" s="105"/>
      <c r="T120" s="201">
        <f>T121</f>
        <v>0</v>
      </c>
      <c r="U120" s="39"/>
      <c r="V120" s="39"/>
      <c r="W120" s="39"/>
      <c r="X120" s="39"/>
      <c r="Y120" s="39"/>
      <c r="Z120" s="39"/>
      <c r="AA120" s="39"/>
      <c r="AB120" s="39"/>
      <c r="AC120" s="39"/>
      <c r="AD120" s="39"/>
      <c r="AE120" s="39"/>
      <c r="AT120" s="18" t="s">
        <v>76</v>
      </c>
      <c r="AU120" s="18" t="s">
        <v>134</v>
      </c>
      <c r="BK120" s="202">
        <f>BK121</f>
        <v>0</v>
      </c>
    </row>
    <row r="121" s="12" customFormat="1" ht="25.92" customHeight="1">
      <c r="A121" s="12"/>
      <c r="B121" s="203"/>
      <c r="C121" s="204"/>
      <c r="D121" s="205" t="s">
        <v>76</v>
      </c>
      <c r="E121" s="206" t="s">
        <v>125</v>
      </c>
      <c r="F121" s="206" t="s">
        <v>95</v>
      </c>
      <c r="G121" s="204"/>
      <c r="H121" s="204"/>
      <c r="I121" s="207"/>
      <c r="J121" s="208">
        <f>BK121</f>
        <v>0</v>
      </c>
      <c r="K121" s="204"/>
      <c r="L121" s="209"/>
      <c r="M121" s="210"/>
      <c r="N121" s="211"/>
      <c r="O121" s="211"/>
      <c r="P121" s="212">
        <f>P122+P127+P129</f>
        <v>0</v>
      </c>
      <c r="Q121" s="211"/>
      <c r="R121" s="212">
        <f>R122+R127+R129</f>
        <v>0</v>
      </c>
      <c r="S121" s="211"/>
      <c r="T121" s="213">
        <f>T122+T127+T129</f>
        <v>0</v>
      </c>
      <c r="U121" s="12"/>
      <c r="V121" s="12"/>
      <c r="W121" s="12"/>
      <c r="X121" s="12"/>
      <c r="Y121" s="12"/>
      <c r="Z121" s="12"/>
      <c r="AA121" s="12"/>
      <c r="AB121" s="12"/>
      <c r="AC121" s="12"/>
      <c r="AD121" s="12"/>
      <c r="AE121" s="12"/>
      <c r="AR121" s="214" t="s">
        <v>185</v>
      </c>
      <c r="AT121" s="215" t="s">
        <v>76</v>
      </c>
      <c r="AU121" s="215" t="s">
        <v>77</v>
      </c>
      <c r="AY121" s="214" t="s">
        <v>159</v>
      </c>
      <c r="BK121" s="216">
        <f>BK122+BK127+BK129</f>
        <v>0</v>
      </c>
    </row>
    <row r="122" s="12" customFormat="1" ht="22.8" customHeight="1">
      <c r="A122" s="12"/>
      <c r="B122" s="203"/>
      <c r="C122" s="204"/>
      <c r="D122" s="205" t="s">
        <v>76</v>
      </c>
      <c r="E122" s="217" t="s">
        <v>899</v>
      </c>
      <c r="F122" s="217" t="s">
        <v>900</v>
      </c>
      <c r="G122" s="204"/>
      <c r="H122" s="204"/>
      <c r="I122" s="207"/>
      <c r="J122" s="218">
        <f>BK122</f>
        <v>0</v>
      </c>
      <c r="K122" s="204"/>
      <c r="L122" s="209"/>
      <c r="M122" s="210"/>
      <c r="N122" s="211"/>
      <c r="O122" s="211"/>
      <c r="P122" s="212">
        <f>SUM(P123:P126)</f>
        <v>0</v>
      </c>
      <c r="Q122" s="211"/>
      <c r="R122" s="212">
        <f>SUM(R123:R126)</f>
        <v>0</v>
      </c>
      <c r="S122" s="211"/>
      <c r="T122" s="213">
        <f>SUM(T123:T126)</f>
        <v>0</v>
      </c>
      <c r="U122" s="12"/>
      <c r="V122" s="12"/>
      <c r="W122" s="12"/>
      <c r="X122" s="12"/>
      <c r="Y122" s="12"/>
      <c r="Z122" s="12"/>
      <c r="AA122" s="12"/>
      <c r="AB122" s="12"/>
      <c r="AC122" s="12"/>
      <c r="AD122" s="12"/>
      <c r="AE122" s="12"/>
      <c r="AR122" s="214" t="s">
        <v>185</v>
      </c>
      <c r="AT122" s="215" t="s">
        <v>76</v>
      </c>
      <c r="AU122" s="215" t="s">
        <v>85</v>
      </c>
      <c r="AY122" s="214" t="s">
        <v>159</v>
      </c>
      <c r="BK122" s="216">
        <f>SUM(BK123:BK126)</f>
        <v>0</v>
      </c>
    </row>
    <row r="123" s="2" customFormat="1" ht="16.5" customHeight="1">
      <c r="A123" s="39"/>
      <c r="B123" s="40"/>
      <c r="C123" s="219" t="s">
        <v>85</v>
      </c>
      <c r="D123" s="219" t="s">
        <v>161</v>
      </c>
      <c r="E123" s="220" t="s">
        <v>901</v>
      </c>
      <c r="F123" s="221" t="s">
        <v>902</v>
      </c>
      <c r="G123" s="222" t="s">
        <v>268</v>
      </c>
      <c r="H123" s="223">
        <v>66.599999999999994</v>
      </c>
      <c r="I123" s="224"/>
      <c r="J123" s="225">
        <f>ROUND(I123*H123,2)</f>
        <v>0</v>
      </c>
      <c r="K123" s="221" t="s">
        <v>1</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903</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903</v>
      </c>
      <c r="BM123" s="230" t="s">
        <v>904</v>
      </c>
    </row>
    <row r="124" s="13" customFormat="1">
      <c r="A124" s="13"/>
      <c r="B124" s="232"/>
      <c r="C124" s="233"/>
      <c r="D124" s="234" t="s">
        <v>168</v>
      </c>
      <c r="E124" s="235" t="s">
        <v>1</v>
      </c>
      <c r="F124" s="236" t="s">
        <v>699</v>
      </c>
      <c r="G124" s="233"/>
      <c r="H124" s="237">
        <v>66.599999999999994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168</v>
      </c>
      <c r="AU124" s="243" t="s">
        <v>87</v>
      </c>
      <c r="AV124" s="13" t="s">
        <v>87</v>
      </c>
      <c r="AW124" s="13" t="s">
        <v>32</v>
      </c>
      <c r="AX124" s="13" t="s">
        <v>85</v>
      </c>
      <c r="AY124" s="243" t="s">
        <v>159</v>
      </c>
    </row>
    <row r="125" s="2" customFormat="1" ht="16.5" customHeight="1">
      <c r="A125" s="39"/>
      <c r="B125" s="40"/>
      <c r="C125" s="219" t="s">
        <v>87</v>
      </c>
      <c r="D125" s="219" t="s">
        <v>161</v>
      </c>
      <c r="E125" s="220" t="s">
        <v>905</v>
      </c>
      <c r="F125" s="221" t="s">
        <v>906</v>
      </c>
      <c r="G125" s="222" t="s">
        <v>268</v>
      </c>
      <c r="H125" s="223">
        <v>66.599999999999994</v>
      </c>
      <c r="I125" s="224"/>
      <c r="J125" s="225">
        <f>ROUND(I125*H125,2)</f>
        <v>0</v>
      </c>
      <c r="K125" s="221" t="s">
        <v>1</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903</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903</v>
      </c>
      <c r="BM125" s="230" t="s">
        <v>907</v>
      </c>
    </row>
    <row r="126" s="13" customFormat="1">
      <c r="A126" s="13"/>
      <c r="B126" s="232"/>
      <c r="C126" s="233"/>
      <c r="D126" s="234" t="s">
        <v>168</v>
      </c>
      <c r="E126" s="235" t="s">
        <v>1</v>
      </c>
      <c r="F126" s="236" t="s">
        <v>699</v>
      </c>
      <c r="G126" s="233"/>
      <c r="H126" s="237">
        <v>66.599999999999994</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87</v>
      </c>
      <c r="AV126" s="13" t="s">
        <v>87</v>
      </c>
      <c r="AW126" s="13" t="s">
        <v>32</v>
      </c>
      <c r="AX126" s="13" t="s">
        <v>85</v>
      </c>
      <c r="AY126" s="243" t="s">
        <v>159</v>
      </c>
    </row>
    <row r="127" s="12" customFormat="1" ht="22.8" customHeight="1">
      <c r="A127" s="12"/>
      <c r="B127" s="203"/>
      <c r="C127" s="204"/>
      <c r="D127" s="205" t="s">
        <v>76</v>
      </c>
      <c r="E127" s="217" t="s">
        <v>908</v>
      </c>
      <c r="F127" s="217" t="s">
        <v>909</v>
      </c>
      <c r="G127" s="204"/>
      <c r="H127" s="204"/>
      <c r="I127" s="207"/>
      <c r="J127" s="218">
        <f>BK127</f>
        <v>0</v>
      </c>
      <c r="K127" s="204"/>
      <c r="L127" s="209"/>
      <c r="M127" s="210"/>
      <c r="N127" s="211"/>
      <c r="O127" s="211"/>
      <c r="P127" s="212">
        <f>P128</f>
        <v>0</v>
      </c>
      <c r="Q127" s="211"/>
      <c r="R127" s="212">
        <f>R128</f>
        <v>0</v>
      </c>
      <c r="S127" s="211"/>
      <c r="T127" s="213">
        <f>T128</f>
        <v>0</v>
      </c>
      <c r="U127" s="12"/>
      <c r="V127" s="12"/>
      <c r="W127" s="12"/>
      <c r="X127" s="12"/>
      <c r="Y127" s="12"/>
      <c r="Z127" s="12"/>
      <c r="AA127" s="12"/>
      <c r="AB127" s="12"/>
      <c r="AC127" s="12"/>
      <c r="AD127" s="12"/>
      <c r="AE127" s="12"/>
      <c r="AR127" s="214" t="s">
        <v>185</v>
      </c>
      <c r="AT127" s="215" t="s">
        <v>76</v>
      </c>
      <c r="AU127" s="215" t="s">
        <v>85</v>
      </c>
      <c r="AY127" s="214" t="s">
        <v>159</v>
      </c>
      <c r="BK127" s="216">
        <f>BK128</f>
        <v>0</v>
      </c>
    </row>
    <row r="128" s="2" customFormat="1" ht="16.5" customHeight="1">
      <c r="A128" s="39"/>
      <c r="B128" s="40"/>
      <c r="C128" s="219" t="s">
        <v>175</v>
      </c>
      <c r="D128" s="219" t="s">
        <v>161</v>
      </c>
      <c r="E128" s="220" t="s">
        <v>910</v>
      </c>
      <c r="F128" s="221" t="s">
        <v>911</v>
      </c>
      <c r="G128" s="222" t="s">
        <v>835</v>
      </c>
      <c r="H128" s="223">
        <v>1</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903</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903</v>
      </c>
      <c r="BM128" s="230" t="s">
        <v>912</v>
      </c>
    </row>
    <row r="129" s="12" customFormat="1" ht="22.8" customHeight="1">
      <c r="A129" s="12"/>
      <c r="B129" s="203"/>
      <c r="C129" s="204"/>
      <c r="D129" s="205" t="s">
        <v>76</v>
      </c>
      <c r="E129" s="217" t="s">
        <v>913</v>
      </c>
      <c r="F129" s="217" t="s">
        <v>914</v>
      </c>
      <c r="G129" s="204"/>
      <c r="H129" s="204"/>
      <c r="I129" s="207"/>
      <c r="J129" s="218">
        <f>BK129</f>
        <v>0</v>
      </c>
      <c r="K129" s="204"/>
      <c r="L129" s="209"/>
      <c r="M129" s="210"/>
      <c r="N129" s="211"/>
      <c r="O129" s="211"/>
      <c r="P129" s="212">
        <f>P130</f>
        <v>0</v>
      </c>
      <c r="Q129" s="211"/>
      <c r="R129" s="212">
        <f>R130</f>
        <v>0</v>
      </c>
      <c r="S129" s="211"/>
      <c r="T129" s="213">
        <f>T130</f>
        <v>0</v>
      </c>
      <c r="U129" s="12"/>
      <c r="V129" s="12"/>
      <c r="W129" s="12"/>
      <c r="X129" s="12"/>
      <c r="Y129" s="12"/>
      <c r="Z129" s="12"/>
      <c r="AA129" s="12"/>
      <c r="AB129" s="12"/>
      <c r="AC129" s="12"/>
      <c r="AD129" s="12"/>
      <c r="AE129" s="12"/>
      <c r="AR129" s="214" t="s">
        <v>185</v>
      </c>
      <c r="AT129" s="215" t="s">
        <v>76</v>
      </c>
      <c r="AU129" s="215" t="s">
        <v>85</v>
      </c>
      <c r="AY129" s="214" t="s">
        <v>159</v>
      </c>
      <c r="BK129" s="216">
        <f>BK130</f>
        <v>0</v>
      </c>
    </row>
    <row r="130" s="2" customFormat="1" ht="16.5" customHeight="1">
      <c r="A130" s="39"/>
      <c r="B130" s="40"/>
      <c r="C130" s="219" t="s">
        <v>166</v>
      </c>
      <c r="D130" s="219" t="s">
        <v>161</v>
      </c>
      <c r="E130" s="220" t="s">
        <v>915</v>
      </c>
      <c r="F130" s="221" t="s">
        <v>916</v>
      </c>
      <c r="G130" s="222" t="s">
        <v>835</v>
      </c>
      <c r="H130" s="223">
        <v>1</v>
      </c>
      <c r="I130" s="224"/>
      <c r="J130" s="225">
        <f>ROUND(I130*H130,2)</f>
        <v>0</v>
      </c>
      <c r="K130" s="221" t="s">
        <v>1</v>
      </c>
      <c r="L130" s="45"/>
      <c r="M130" s="290" t="s">
        <v>1</v>
      </c>
      <c r="N130" s="291" t="s">
        <v>42</v>
      </c>
      <c r="O130" s="292"/>
      <c r="P130" s="293">
        <f>O130*H130</f>
        <v>0</v>
      </c>
      <c r="Q130" s="293">
        <v>0</v>
      </c>
      <c r="R130" s="293">
        <f>Q130*H130</f>
        <v>0</v>
      </c>
      <c r="S130" s="293">
        <v>0</v>
      </c>
      <c r="T130" s="294">
        <f>S130*H130</f>
        <v>0</v>
      </c>
      <c r="U130" s="39"/>
      <c r="V130" s="39"/>
      <c r="W130" s="39"/>
      <c r="X130" s="39"/>
      <c r="Y130" s="39"/>
      <c r="Z130" s="39"/>
      <c r="AA130" s="39"/>
      <c r="AB130" s="39"/>
      <c r="AC130" s="39"/>
      <c r="AD130" s="39"/>
      <c r="AE130" s="39"/>
      <c r="AR130" s="230" t="s">
        <v>903</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903</v>
      </c>
      <c r="BM130" s="230" t="s">
        <v>917</v>
      </c>
    </row>
    <row r="131" s="2" customFormat="1" ht="6.96" customHeight="1">
      <c r="A131" s="39"/>
      <c r="B131" s="67"/>
      <c r="C131" s="68"/>
      <c r="D131" s="68"/>
      <c r="E131" s="68"/>
      <c r="F131" s="68"/>
      <c r="G131" s="68"/>
      <c r="H131" s="68"/>
      <c r="I131" s="68"/>
      <c r="J131" s="68"/>
      <c r="K131" s="68"/>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NWni4cVcdmjeFJGwaSzApmp9rP9QAvNy42tyCdhfZO0X7lbzWI2q9jb6MR2QoWJ5+ERly8818mdFfen/+DKEtQ==" hashValue="UnXr8/1QNKy/BUyG2QzRyryTLK1URRNdSHk8jnZHwHy0XfbZFtAaVTSBdja+jMqV5jUO68HsZRY0LYqxWuN2Vw==" algorithmName="SHA-512" password="CC35"/>
  <autoFilter ref="C119:K13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918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ROUND(J149,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ROUND((SUM(BE149:BE3294)),  2)</f>
        <v>0</v>
      </c>
      <c r="G33" s="39"/>
      <c r="H33" s="39"/>
      <c r="I33" s="156">
        <v>0.20999999999999999</v>
      </c>
      <c r="J33" s="155">
        <f>ROUND(((SUM(BE149:BE3294))*I33),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ROUND((SUM(BF149:BF3294)),  2)</f>
        <v>0</v>
      </c>
      <c r="G34" s="39"/>
      <c r="H34" s="39"/>
      <c r="I34" s="156">
        <v>0.12</v>
      </c>
      <c r="J34" s="155">
        <f>ROUND(((SUM(BF149:BF3294))*I34),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ROUND((SUM(BG149:BG3294)),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ROUND((SUM(BH149:BH3294)),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ROUND((SUM(BI149:BI3294)),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701 - Budova čp. 55</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J149</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J150</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J151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J189</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597</v>
      </c>
      <c r="E100" s="189"/>
      <c r="F100" s="189"/>
      <c r="G100" s="189"/>
      <c r="H100" s="189"/>
      <c r="I100" s="189"/>
      <c r="J100" s="190">
        <f>J251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353</v>
      </c>
      <c r="E101" s="189"/>
      <c r="F101" s="189"/>
      <c r="G101" s="189"/>
      <c r="H101" s="189"/>
      <c r="I101" s="189"/>
      <c r="J101" s="190">
        <f>J463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919</v>
      </c>
      <c r="E102" s="189"/>
      <c r="F102" s="189"/>
      <c r="G102" s="189"/>
      <c r="H102" s="189"/>
      <c r="I102" s="189"/>
      <c r="J102" s="190">
        <f>J622</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v>
      </c>
      <c r="E103" s="189"/>
      <c r="F103" s="189"/>
      <c r="G103" s="189"/>
      <c r="H103" s="189"/>
      <c r="I103" s="189"/>
      <c r="J103" s="190">
        <f>J995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139</v>
      </c>
      <c r="E104" s="189"/>
      <c r="F104" s="189"/>
      <c r="G104" s="189"/>
      <c r="H104" s="189"/>
      <c r="I104" s="189"/>
      <c r="J104" s="190">
        <f>J996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140</v>
      </c>
      <c r="E105" s="189"/>
      <c r="F105" s="189"/>
      <c r="G105" s="189"/>
      <c r="H105" s="189"/>
      <c r="I105" s="189"/>
      <c r="J105" s="190">
        <f>J1504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141</v>
      </c>
      <c r="E106" s="189"/>
      <c r="F106" s="189"/>
      <c r="G106" s="189"/>
      <c r="H106" s="189"/>
      <c r="I106" s="189"/>
      <c r="J106" s="190">
        <f>J1527</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142</v>
      </c>
      <c r="E107" s="183"/>
      <c r="F107" s="183"/>
      <c r="G107" s="183"/>
      <c r="H107" s="183"/>
      <c r="I107" s="183"/>
      <c r="J107" s="184">
        <f>J1529</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920</v>
      </c>
      <c r="E108" s="189"/>
      <c r="F108" s="189"/>
      <c r="G108" s="189"/>
      <c r="H108" s="189"/>
      <c r="I108" s="189"/>
      <c r="J108" s="190">
        <f>J1530</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921</v>
      </c>
      <c r="E109" s="189"/>
      <c r="F109" s="189"/>
      <c r="G109" s="189"/>
      <c r="H109" s="189"/>
      <c r="I109" s="189"/>
      <c r="J109" s="190">
        <f>J1595</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922</v>
      </c>
      <c r="E110" s="189"/>
      <c r="F110" s="189"/>
      <c r="G110" s="189"/>
      <c r="H110" s="189"/>
      <c r="I110" s="189"/>
      <c r="J110" s="190">
        <f>J1629</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143</v>
      </c>
      <c r="E111" s="189"/>
      <c r="F111" s="189"/>
      <c r="G111" s="189"/>
      <c r="H111" s="189"/>
      <c r="I111" s="189"/>
      <c r="J111" s="190">
        <f>J1721</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923</v>
      </c>
      <c r="E112" s="189"/>
      <c r="F112" s="189"/>
      <c r="G112" s="189"/>
      <c r="H112" s="189"/>
      <c r="I112" s="189"/>
      <c r="J112" s="190">
        <f>J1726</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354</v>
      </c>
      <c r="E113" s="189"/>
      <c r="F113" s="189"/>
      <c r="G113" s="189"/>
      <c r="H113" s="189"/>
      <c r="I113" s="189"/>
      <c r="J113" s="190">
        <f>J1749</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924</v>
      </c>
      <c r="E114" s="189"/>
      <c r="F114" s="189"/>
      <c r="G114" s="189"/>
      <c r="H114" s="189"/>
      <c r="I114" s="189"/>
      <c r="J114" s="190">
        <f>J1756</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925</v>
      </c>
      <c r="E115" s="189"/>
      <c r="F115" s="189"/>
      <c r="G115" s="189"/>
      <c r="H115" s="189"/>
      <c r="I115" s="189"/>
      <c r="J115" s="190">
        <f>J1996</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926</v>
      </c>
      <c r="E116" s="189"/>
      <c r="F116" s="189"/>
      <c r="G116" s="189"/>
      <c r="H116" s="189"/>
      <c r="I116" s="189"/>
      <c r="J116" s="190">
        <f>J2174</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927</v>
      </c>
      <c r="E117" s="189"/>
      <c r="F117" s="189"/>
      <c r="G117" s="189"/>
      <c r="H117" s="189"/>
      <c r="I117" s="189"/>
      <c r="J117" s="190">
        <f>J2279</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928</v>
      </c>
      <c r="E118" s="189"/>
      <c r="F118" s="189"/>
      <c r="G118" s="189"/>
      <c r="H118" s="189"/>
      <c r="I118" s="189"/>
      <c r="J118" s="190">
        <f>J2320</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355</v>
      </c>
      <c r="E119" s="189"/>
      <c r="F119" s="189"/>
      <c r="G119" s="189"/>
      <c r="H119" s="189"/>
      <c r="I119" s="189"/>
      <c r="J119" s="190">
        <f>J2500</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929</v>
      </c>
      <c r="E120" s="189"/>
      <c r="F120" s="189"/>
      <c r="G120" s="189"/>
      <c r="H120" s="189"/>
      <c r="I120" s="189"/>
      <c r="J120" s="190">
        <f>J2699</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930</v>
      </c>
      <c r="E121" s="189"/>
      <c r="F121" s="189"/>
      <c r="G121" s="189"/>
      <c r="H121" s="189"/>
      <c r="I121" s="189"/>
      <c r="J121" s="190">
        <f>J2730</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931</v>
      </c>
      <c r="E122" s="189"/>
      <c r="F122" s="189"/>
      <c r="G122" s="189"/>
      <c r="H122" s="189"/>
      <c r="I122" s="189"/>
      <c r="J122" s="190">
        <f>J2742</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932</v>
      </c>
      <c r="E123" s="189"/>
      <c r="F123" s="189"/>
      <c r="G123" s="189"/>
      <c r="H123" s="189"/>
      <c r="I123" s="189"/>
      <c r="J123" s="190">
        <f>J2826</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933</v>
      </c>
      <c r="E124" s="189"/>
      <c r="F124" s="189"/>
      <c r="G124" s="189"/>
      <c r="H124" s="189"/>
      <c r="I124" s="189"/>
      <c r="J124" s="190">
        <f>J2850</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934</v>
      </c>
      <c r="E125" s="189"/>
      <c r="F125" s="189"/>
      <c r="G125" s="189"/>
      <c r="H125" s="189"/>
      <c r="I125" s="189"/>
      <c r="J125" s="190">
        <f>J2864</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935</v>
      </c>
      <c r="E126" s="189"/>
      <c r="F126" s="189"/>
      <c r="G126" s="189"/>
      <c r="H126" s="189"/>
      <c r="I126" s="189"/>
      <c r="J126" s="190">
        <f>J3192</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936</v>
      </c>
      <c r="E127" s="189"/>
      <c r="F127" s="189"/>
      <c r="G127" s="189"/>
      <c r="H127" s="189"/>
      <c r="I127" s="189"/>
      <c r="J127" s="190">
        <f>J3286</f>
        <v>0</v>
      </c>
      <c r="K127" s="187"/>
      <c r="L127" s="191"/>
      <c r="S127" s="10"/>
      <c r="T127" s="10"/>
      <c r="U127" s="10"/>
      <c r="V127" s="10"/>
      <c r="W127" s="10"/>
      <c r="X127" s="10"/>
      <c r="Y127" s="10"/>
      <c r="Z127" s="10"/>
      <c r="AA127" s="10"/>
      <c r="AB127" s="10"/>
      <c r="AC127" s="10"/>
      <c r="AD127" s="10"/>
      <c r="AE127" s="10"/>
    </row>
    <row r="128" s="9" customFormat="1" ht="24.96" customHeight="1">
      <c r="A128" s="9"/>
      <c r="B128" s="180"/>
      <c r="C128" s="181"/>
      <c r="D128" s="182" t="s">
        <v>937</v>
      </c>
      <c r="E128" s="183"/>
      <c r="F128" s="183"/>
      <c r="G128" s="183"/>
      <c r="H128" s="183"/>
      <c r="I128" s="183"/>
      <c r="J128" s="184">
        <f>J3290</f>
        <v>0</v>
      </c>
      <c r="K128" s="181"/>
      <c r="L128" s="185"/>
      <c r="S128" s="9"/>
      <c r="T128" s="9"/>
      <c r="U128" s="9"/>
      <c r="V128" s="9"/>
      <c r="W128" s="9"/>
      <c r="X128" s="9"/>
      <c r="Y128" s="9"/>
      <c r="Z128" s="9"/>
      <c r="AA128" s="9"/>
      <c r="AB128" s="9"/>
      <c r="AC128" s="9"/>
      <c r="AD128" s="9"/>
      <c r="AE128" s="9"/>
    </row>
    <row r="129" s="10" customFormat="1" ht="19.92" customHeight="1">
      <c r="A129" s="10"/>
      <c r="B129" s="186"/>
      <c r="C129" s="187"/>
      <c r="D129" s="188" t="s">
        <v>938</v>
      </c>
      <c r="E129" s="189"/>
      <c r="F129" s="189"/>
      <c r="G129" s="189"/>
      <c r="H129" s="189"/>
      <c r="I129" s="189"/>
      <c r="J129" s="190">
        <f>J3291</f>
        <v>0</v>
      </c>
      <c r="K129" s="187"/>
      <c r="L129" s="191"/>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144</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75" t="str">
        <f>E7</f>
        <v>Budova čp. 55 v ul. Trčků z Lípy, Chotěboř - aktual 2023</v>
      </c>
      <c r="F139" s="33"/>
      <c r="G139" s="33"/>
      <c r="H139" s="33"/>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128</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E9</f>
        <v>SO 701 - Budova čp. 55</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F12</f>
        <v>Chotěboř</v>
      </c>
      <c r="G143" s="41"/>
      <c r="H143" s="41"/>
      <c r="I143" s="33" t="s">
        <v>22</v>
      </c>
      <c r="J143" s="80" t="str">
        <f>IF(J12="","",J12)</f>
        <v>15. 7. 2023</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E15</f>
        <v>Město Chotěboř</v>
      </c>
      <c r="G145" s="41"/>
      <c r="H145" s="41"/>
      <c r="I145" s="33" t="s">
        <v>30</v>
      </c>
      <c r="J145" s="37" t="str">
        <f>E21</f>
        <v>Projektový atelier DAVID</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IF(E18="","",E18)</f>
        <v>Vyplň údaj</v>
      </c>
      <c r="G146" s="41"/>
      <c r="H146" s="41"/>
      <c r="I146" s="33" t="s">
        <v>33</v>
      </c>
      <c r="J146" s="37" t="str">
        <f>E24</f>
        <v>Bc. Zuzana Kosáková</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192"/>
      <c r="B148" s="193"/>
      <c r="C148" s="194" t="s">
        <v>145</v>
      </c>
      <c r="D148" s="195" t="s">
        <v>62</v>
      </c>
      <c r="E148" s="195" t="s">
        <v>58</v>
      </c>
      <c r="F148" s="195" t="s">
        <v>59</v>
      </c>
      <c r="G148" s="195" t="s">
        <v>146</v>
      </c>
      <c r="H148" s="195" t="s">
        <v>147</v>
      </c>
      <c r="I148" s="195" t="s">
        <v>148</v>
      </c>
      <c r="J148" s="195" t="s">
        <v>132</v>
      </c>
      <c r="K148" s="196" t="s">
        <v>149</v>
      </c>
      <c r="L148" s="197"/>
      <c r="M148" s="101" t="s">
        <v>1</v>
      </c>
      <c r="N148" s="102" t="s">
        <v>41</v>
      </c>
      <c r="O148" s="102" t="s">
        <v>150</v>
      </c>
      <c r="P148" s="102" t="s">
        <v>151</v>
      </c>
      <c r="Q148" s="102" t="s">
        <v>152</v>
      </c>
      <c r="R148" s="102" t="s">
        <v>153</v>
      </c>
      <c r="S148" s="102" t="s">
        <v>154</v>
      </c>
      <c r="T148" s="103" t="s">
        <v>155</v>
      </c>
      <c r="U148" s="192"/>
      <c r="V148" s="192"/>
      <c r="W148" s="192"/>
      <c r="X148" s="192"/>
      <c r="Y148" s="192"/>
      <c r="Z148" s="192"/>
      <c r="AA148" s="192"/>
      <c r="AB148" s="192"/>
      <c r="AC148" s="192"/>
      <c r="AD148" s="192"/>
      <c r="AE148" s="192"/>
    </row>
    <row r="149" s="2" customFormat="1" ht="22.8" customHeight="1">
      <c r="A149" s="39"/>
      <c r="B149" s="40"/>
      <c r="C149" s="108" t="s">
        <v>156</v>
      </c>
      <c r="D149" s="41"/>
      <c r="E149" s="41"/>
      <c r="F149" s="41"/>
      <c r="G149" s="41"/>
      <c r="H149" s="41"/>
      <c r="I149" s="41"/>
      <c r="J149" s="198">
        <f>BK149</f>
        <v>0</v>
      </c>
      <c r="K149" s="41"/>
      <c r="L149" s="45"/>
      <c r="M149" s="104"/>
      <c r="N149" s="199"/>
      <c r="O149" s="105"/>
      <c r="P149" s="200">
        <f>P150+P1529+P3290</f>
        <v>0</v>
      </c>
      <c r="Q149" s="105"/>
      <c r="R149" s="200">
        <f>R150+R1529+R3290</f>
        <v>841.29461232951553</v>
      </c>
      <c r="S149" s="105"/>
      <c r="T149" s="201">
        <f>T150+T1529+T3290</f>
        <v>723.85053997999967</v>
      </c>
      <c r="U149" s="39"/>
      <c r="V149" s="39"/>
      <c r="W149" s="39"/>
      <c r="X149" s="39"/>
      <c r="Y149" s="39"/>
      <c r="Z149" s="39"/>
      <c r="AA149" s="39"/>
      <c r="AB149" s="39"/>
      <c r="AC149" s="39"/>
      <c r="AD149" s="39"/>
      <c r="AE149" s="39"/>
      <c r="AT149" s="18" t="s">
        <v>76</v>
      </c>
      <c r="AU149" s="18" t="s">
        <v>134</v>
      </c>
      <c r="BK149" s="202">
        <f>BK150+BK1529+BK3290</f>
        <v>0</v>
      </c>
    </row>
    <row r="150" s="12" customFormat="1" ht="25.92" customHeight="1">
      <c r="A150" s="12"/>
      <c r="B150" s="203"/>
      <c r="C150" s="204"/>
      <c r="D150" s="205" t="s">
        <v>76</v>
      </c>
      <c r="E150" s="206" t="s">
        <v>157</v>
      </c>
      <c r="F150" s="206" t="s">
        <v>158</v>
      </c>
      <c r="G150" s="204"/>
      <c r="H150" s="204"/>
      <c r="I150" s="207"/>
      <c r="J150" s="208">
        <f>BK150</f>
        <v>0</v>
      </c>
      <c r="K150" s="204"/>
      <c r="L150" s="209"/>
      <c r="M150" s="210"/>
      <c r="N150" s="211"/>
      <c r="O150" s="211"/>
      <c r="P150" s="212">
        <f>P151+P189+P251+P463+P622+P995+P996+P1504+P1527</f>
        <v>0</v>
      </c>
      <c r="Q150" s="211"/>
      <c r="R150" s="212">
        <f>R151+R189+R251+R463+R622+R995+R996+R1504+R1527</f>
        <v>698.96113085209709</v>
      </c>
      <c r="S150" s="211"/>
      <c r="T150" s="213">
        <f>T151+T189+T251+T463+T622+T995+T996+T1504+T1527</f>
        <v>645.33721123999965</v>
      </c>
      <c r="U150" s="12"/>
      <c r="V150" s="12"/>
      <c r="W150" s="12"/>
      <c r="X150" s="12"/>
      <c r="Y150" s="12"/>
      <c r="Z150" s="12"/>
      <c r="AA150" s="12"/>
      <c r="AB150" s="12"/>
      <c r="AC150" s="12"/>
      <c r="AD150" s="12"/>
      <c r="AE150" s="12"/>
      <c r="AR150" s="214" t="s">
        <v>85</v>
      </c>
      <c r="AT150" s="215" t="s">
        <v>76</v>
      </c>
      <c r="AU150" s="215" t="s">
        <v>77</v>
      </c>
      <c r="AY150" s="214" t="s">
        <v>159</v>
      </c>
      <c r="BK150" s="216">
        <f>BK151+BK189+BK251+BK463+BK622+BK995+BK996+BK1504+BK1527</f>
        <v>0</v>
      </c>
    </row>
    <row r="151" s="12" customFormat="1" ht="22.8" customHeight="1">
      <c r="A151" s="12"/>
      <c r="B151" s="203"/>
      <c r="C151" s="204"/>
      <c r="D151" s="205" t="s">
        <v>76</v>
      </c>
      <c r="E151" s="217" t="s">
        <v>85</v>
      </c>
      <c r="F151" s="217" t="s">
        <v>160</v>
      </c>
      <c r="G151" s="204"/>
      <c r="H151" s="204"/>
      <c r="I151" s="207"/>
      <c r="J151" s="218">
        <f>BK151</f>
        <v>0</v>
      </c>
      <c r="K151" s="204"/>
      <c r="L151" s="209"/>
      <c r="M151" s="210"/>
      <c r="N151" s="211"/>
      <c r="O151" s="211"/>
      <c r="P151" s="212">
        <f>SUM(P152:P188)</f>
        <v>0</v>
      </c>
      <c r="Q151" s="211"/>
      <c r="R151" s="212">
        <f>SUM(R152:R188)</f>
        <v>2.1307199999999997</v>
      </c>
      <c r="S151" s="211"/>
      <c r="T151" s="213">
        <f>SUM(T152:T188)</f>
        <v>0</v>
      </c>
      <c r="U151" s="12"/>
      <c r="V151" s="12"/>
      <c r="W151" s="12"/>
      <c r="X151" s="12"/>
      <c r="Y151" s="12"/>
      <c r="Z151" s="12"/>
      <c r="AA151" s="12"/>
      <c r="AB151" s="12"/>
      <c r="AC151" s="12"/>
      <c r="AD151" s="12"/>
      <c r="AE151" s="12"/>
      <c r="AR151" s="214" t="s">
        <v>85</v>
      </c>
      <c r="AT151" s="215" t="s">
        <v>76</v>
      </c>
      <c r="AU151" s="215" t="s">
        <v>85</v>
      </c>
      <c r="AY151" s="214" t="s">
        <v>159</v>
      </c>
      <c r="BK151" s="216">
        <f>SUM(BK152:BK188)</f>
        <v>0</v>
      </c>
    </row>
    <row r="152" s="2" customFormat="1" ht="33" customHeight="1">
      <c r="A152" s="39"/>
      <c r="B152" s="40"/>
      <c r="C152" s="219" t="s">
        <v>85</v>
      </c>
      <c r="D152" s="219" t="s">
        <v>161</v>
      </c>
      <c r="E152" s="220" t="s">
        <v>939</v>
      </c>
      <c r="F152" s="221" t="s">
        <v>940</v>
      </c>
      <c r="G152" s="222" t="s">
        <v>268</v>
      </c>
      <c r="H152" s="223">
        <v>61.692</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941</v>
      </c>
    </row>
    <row r="153" s="16" customFormat="1">
      <c r="A153" s="16"/>
      <c r="B153" s="279"/>
      <c r="C153" s="280"/>
      <c r="D153" s="234" t="s">
        <v>168</v>
      </c>
      <c r="E153" s="281" t="s">
        <v>1</v>
      </c>
      <c r="F153" s="282" t="s">
        <v>942</v>
      </c>
      <c r="G153" s="280"/>
      <c r="H153" s="281" t="s">
        <v>1</v>
      </c>
      <c r="I153" s="283"/>
      <c r="J153" s="280"/>
      <c r="K153" s="280"/>
      <c r="L153" s="284"/>
      <c r="M153" s="285"/>
      <c r="N153" s="286"/>
      <c r="O153" s="286"/>
      <c r="P153" s="286"/>
      <c r="Q153" s="286"/>
      <c r="R153" s="286"/>
      <c r="S153" s="286"/>
      <c r="T153" s="287"/>
      <c r="U153" s="16"/>
      <c r="V153" s="16"/>
      <c r="W153" s="16"/>
      <c r="X153" s="16"/>
      <c r="Y153" s="16"/>
      <c r="Z153" s="16"/>
      <c r="AA153" s="16"/>
      <c r="AB153" s="16"/>
      <c r="AC153" s="16"/>
      <c r="AD153" s="16"/>
      <c r="AE153" s="16"/>
      <c r="AT153" s="288" t="s">
        <v>168</v>
      </c>
      <c r="AU153" s="288" t="s">
        <v>87</v>
      </c>
      <c r="AV153" s="16" t="s">
        <v>85</v>
      </c>
      <c r="AW153" s="16" t="s">
        <v>32</v>
      </c>
      <c r="AX153" s="16" t="s">
        <v>77</v>
      </c>
      <c r="AY153" s="288" t="s">
        <v>159</v>
      </c>
    </row>
    <row r="154" s="13" customFormat="1">
      <c r="A154" s="13"/>
      <c r="B154" s="232"/>
      <c r="C154" s="233"/>
      <c r="D154" s="234" t="s">
        <v>168</v>
      </c>
      <c r="E154" s="235" t="s">
        <v>1</v>
      </c>
      <c r="F154" s="236" t="s">
        <v>943</v>
      </c>
      <c r="G154" s="233"/>
      <c r="H154" s="237">
        <v>19.613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77</v>
      </c>
      <c r="AY154" s="243" t="s">
        <v>159</v>
      </c>
    </row>
    <row r="155" s="13" customFormat="1">
      <c r="A155" s="13"/>
      <c r="B155" s="232"/>
      <c r="C155" s="233"/>
      <c r="D155" s="234" t="s">
        <v>168</v>
      </c>
      <c r="E155" s="235" t="s">
        <v>1</v>
      </c>
      <c r="F155" s="236" t="s">
        <v>944</v>
      </c>
      <c r="G155" s="233"/>
      <c r="H155" s="237">
        <v>15.59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32</v>
      </c>
      <c r="AX155" s="13" t="s">
        <v>77</v>
      </c>
      <c r="AY155" s="243" t="s">
        <v>159</v>
      </c>
    </row>
    <row r="156" s="15" customFormat="1">
      <c r="A156" s="15"/>
      <c r="B156" s="268"/>
      <c r="C156" s="269"/>
      <c r="D156" s="234" t="s">
        <v>168</v>
      </c>
      <c r="E156" s="270" t="s">
        <v>1</v>
      </c>
      <c r="F156" s="271" t="s">
        <v>361</v>
      </c>
      <c r="G156" s="269"/>
      <c r="H156" s="272">
        <v>35.203000000000003</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168</v>
      </c>
      <c r="AU156" s="278" t="s">
        <v>87</v>
      </c>
      <c r="AV156" s="15" t="s">
        <v>175</v>
      </c>
      <c r="AW156" s="15" t="s">
        <v>32</v>
      </c>
      <c r="AX156" s="15" t="s">
        <v>77</v>
      </c>
      <c r="AY156" s="278" t="s">
        <v>159</v>
      </c>
    </row>
    <row r="157" s="16" customFormat="1">
      <c r="A157" s="16"/>
      <c r="B157" s="279"/>
      <c r="C157" s="280"/>
      <c r="D157" s="234" t="s">
        <v>168</v>
      </c>
      <c r="E157" s="281" t="s">
        <v>1</v>
      </c>
      <c r="F157" s="282" t="s">
        <v>942</v>
      </c>
      <c r="G157" s="280"/>
      <c r="H157" s="281" t="s">
        <v>1</v>
      </c>
      <c r="I157" s="283"/>
      <c r="J157" s="280"/>
      <c r="K157" s="280"/>
      <c r="L157" s="284"/>
      <c r="M157" s="285"/>
      <c r="N157" s="286"/>
      <c r="O157" s="286"/>
      <c r="P157" s="286"/>
      <c r="Q157" s="286"/>
      <c r="R157" s="286"/>
      <c r="S157" s="286"/>
      <c r="T157" s="287"/>
      <c r="U157" s="16"/>
      <c r="V157" s="16"/>
      <c r="W157" s="16"/>
      <c r="X157" s="16"/>
      <c r="Y157" s="16"/>
      <c r="Z157" s="16"/>
      <c r="AA157" s="16"/>
      <c r="AB157" s="16"/>
      <c r="AC157" s="16"/>
      <c r="AD157" s="16"/>
      <c r="AE157" s="16"/>
      <c r="AT157" s="288" t="s">
        <v>168</v>
      </c>
      <c r="AU157" s="288" t="s">
        <v>87</v>
      </c>
      <c r="AV157" s="16" t="s">
        <v>85</v>
      </c>
      <c r="AW157" s="16" t="s">
        <v>32</v>
      </c>
      <c r="AX157" s="16" t="s">
        <v>77</v>
      </c>
      <c r="AY157" s="288" t="s">
        <v>159</v>
      </c>
    </row>
    <row r="158" s="13" customFormat="1">
      <c r="A158" s="13"/>
      <c r="B158" s="232"/>
      <c r="C158" s="233"/>
      <c r="D158" s="234" t="s">
        <v>168</v>
      </c>
      <c r="E158" s="235" t="s">
        <v>1</v>
      </c>
      <c r="F158" s="236" t="s">
        <v>945</v>
      </c>
      <c r="G158" s="233"/>
      <c r="H158" s="237">
        <v>26.489000000000001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87</v>
      </c>
      <c r="AV158" s="13" t="s">
        <v>87</v>
      </c>
      <c r="AW158" s="13" t="s">
        <v>32</v>
      </c>
      <c r="AX158" s="13" t="s">
        <v>77</v>
      </c>
      <c r="AY158" s="243" t="s">
        <v>159</v>
      </c>
    </row>
    <row r="159" s="14" customFormat="1">
      <c r="A159" s="14"/>
      <c r="B159" s="244"/>
      <c r="C159" s="245"/>
      <c r="D159" s="234" t="s">
        <v>168</v>
      </c>
      <c r="E159" s="246" t="s">
        <v>1</v>
      </c>
      <c r="F159" s="247" t="s">
        <v>174</v>
      </c>
      <c r="G159" s="245"/>
      <c r="H159" s="248">
        <v>61.692</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168</v>
      </c>
      <c r="AU159" s="254" t="s">
        <v>87</v>
      </c>
      <c r="AV159" s="14" t="s">
        <v>166</v>
      </c>
      <c r="AW159" s="14" t="s">
        <v>32</v>
      </c>
      <c r="AX159" s="14" t="s">
        <v>85</v>
      </c>
      <c r="AY159" s="254" t="s">
        <v>159</v>
      </c>
    </row>
    <row r="160" s="2" customFormat="1" ht="24.15" customHeight="1">
      <c r="A160" s="39"/>
      <c r="B160" s="40"/>
      <c r="C160" s="219" t="s">
        <v>87</v>
      </c>
      <c r="D160" s="219" t="s">
        <v>161</v>
      </c>
      <c r="E160" s="220" t="s">
        <v>946</v>
      </c>
      <c r="F160" s="221" t="s">
        <v>947</v>
      </c>
      <c r="G160" s="222" t="s">
        <v>181</v>
      </c>
      <c r="H160" s="223">
        <v>5.1920000000000002</v>
      </c>
      <c r="I160" s="224"/>
      <c r="J160" s="225">
        <f>ROUND(I160*H160,2)</f>
        <v>0</v>
      </c>
      <c r="K160" s="221" t="s">
        <v>165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948</v>
      </c>
    </row>
    <row r="161" s="16" customFormat="1">
      <c r="A161" s="16"/>
      <c r="B161" s="279"/>
      <c r="C161" s="280"/>
      <c r="D161" s="234" t="s">
        <v>168</v>
      </c>
      <c r="E161" s="281" t="s">
        <v>1</v>
      </c>
      <c r="F161" s="282" t="s">
        <v>949</v>
      </c>
      <c r="G161" s="280"/>
      <c r="H161" s="281" t="s">
        <v>1</v>
      </c>
      <c r="I161" s="283"/>
      <c r="J161" s="280"/>
      <c r="K161" s="280"/>
      <c r="L161" s="284"/>
      <c r="M161" s="285"/>
      <c r="N161" s="286"/>
      <c r="O161" s="286"/>
      <c r="P161" s="286"/>
      <c r="Q161" s="286"/>
      <c r="R161" s="286"/>
      <c r="S161" s="286"/>
      <c r="T161" s="287"/>
      <c r="U161" s="16"/>
      <c r="V161" s="16"/>
      <c r="W161" s="16"/>
      <c r="X161" s="16"/>
      <c r="Y161" s="16"/>
      <c r="Z161" s="16"/>
      <c r="AA161" s="16"/>
      <c r="AB161" s="16"/>
      <c r="AC161" s="16"/>
      <c r="AD161" s="16"/>
      <c r="AE161" s="16"/>
      <c r="AT161" s="288" t="s">
        <v>168</v>
      </c>
      <c r="AU161" s="288" t="s">
        <v>87</v>
      </c>
      <c r="AV161" s="16" t="s">
        <v>85</v>
      </c>
      <c r="AW161" s="16" t="s">
        <v>32</v>
      </c>
      <c r="AX161" s="16" t="s">
        <v>77</v>
      </c>
      <c r="AY161" s="288" t="s">
        <v>159</v>
      </c>
    </row>
    <row r="162" s="13" customFormat="1">
      <c r="A162" s="13"/>
      <c r="B162" s="232"/>
      <c r="C162" s="233"/>
      <c r="D162" s="234" t="s">
        <v>168</v>
      </c>
      <c r="E162" s="235" t="s">
        <v>1</v>
      </c>
      <c r="F162" s="236" t="s">
        <v>950</v>
      </c>
      <c r="G162" s="233"/>
      <c r="H162" s="237">
        <v>0.875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77</v>
      </c>
      <c r="AY162" s="243" t="s">
        <v>159</v>
      </c>
    </row>
    <row r="163" s="13" customFormat="1">
      <c r="A163" s="13"/>
      <c r="B163" s="232"/>
      <c r="C163" s="233"/>
      <c r="D163" s="234" t="s">
        <v>168</v>
      </c>
      <c r="E163" s="235" t="s">
        <v>1</v>
      </c>
      <c r="F163" s="236" t="s">
        <v>951</v>
      </c>
      <c r="G163" s="233"/>
      <c r="H163" s="237">
        <v>1.7669999999999999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87</v>
      </c>
      <c r="AV163" s="13" t="s">
        <v>87</v>
      </c>
      <c r="AW163" s="13" t="s">
        <v>32</v>
      </c>
      <c r="AX163" s="13" t="s">
        <v>77</v>
      </c>
      <c r="AY163" s="243" t="s">
        <v>159</v>
      </c>
    </row>
    <row r="164" s="13" customFormat="1">
      <c r="A164" s="13"/>
      <c r="B164" s="232"/>
      <c r="C164" s="233"/>
      <c r="D164" s="234" t="s">
        <v>168</v>
      </c>
      <c r="E164" s="235" t="s">
        <v>1</v>
      </c>
      <c r="F164" s="236" t="s">
        <v>952</v>
      </c>
      <c r="G164" s="233"/>
      <c r="H164" s="237">
        <v>2.5499999999999998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77</v>
      </c>
      <c r="AY164" s="243" t="s">
        <v>159</v>
      </c>
    </row>
    <row r="165" s="14" customFormat="1">
      <c r="A165" s="14"/>
      <c r="B165" s="244"/>
      <c r="C165" s="245"/>
      <c r="D165" s="234" t="s">
        <v>168</v>
      </c>
      <c r="E165" s="246" t="s">
        <v>1</v>
      </c>
      <c r="F165" s="247" t="s">
        <v>174</v>
      </c>
      <c r="G165" s="245"/>
      <c r="H165" s="248">
        <v>5.1920000000000002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168</v>
      </c>
      <c r="AU165" s="254" t="s">
        <v>87</v>
      </c>
      <c r="AV165" s="14" t="s">
        <v>166</v>
      </c>
      <c r="AW165" s="14" t="s">
        <v>32</v>
      </c>
      <c r="AX165" s="14" t="s">
        <v>85</v>
      </c>
      <c r="AY165" s="254" t="s">
        <v>159</v>
      </c>
    </row>
    <row r="166" s="2" customFormat="1" ht="24.15" customHeight="1">
      <c r="A166" s="39"/>
      <c r="B166" s="40"/>
      <c r="C166" s="219" t="s">
        <v>175</v>
      </c>
      <c r="D166" s="219" t="s">
        <v>161</v>
      </c>
      <c r="E166" s="220" t="s">
        <v>393</v>
      </c>
      <c r="F166" s="221" t="s">
        <v>394</v>
      </c>
      <c r="G166" s="222" t="s">
        <v>181</v>
      </c>
      <c r="H166" s="223">
        <v>8.4879999999999995</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953</v>
      </c>
    </row>
    <row r="167" s="16" customFormat="1">
      <c r="A167" s="16"/>
      <c r="B167" s="279"/>
      <c r="C167" s="280"/>
      <c r="D167" s="234" t="s">
        <v>168</v>
      </c>
      <c r="E167" s="281" t="s">
        <v>1</v>
      </c>
      <c r="F167" s="282" t="s">
        <v>954</v>
      </c>
      <c r="G167" s="280"/>
      <c r="H167" s="281" t="s">
        <v>1</v>
      </c>
      <c r="I167" s="283"/>
      <c r="J167" s="280"/>
      <c r="K167" s="280"/>
      <c r="L167" s="284"/>
      <c r="M167" s="285"/>
      <c r="N167" s="286"/>
      <c r="O167" s="286"/>
      <c r="P167" s="286"/>
      <c r="Q167" s="286"/>
      <c r="R167" s="286"/>
      <c r="S167" s="286"/>
      <c r="T167" s="287"/>
      <c r="U167" s="16"/>
      <c r="V167" s="16"/>
      <c r="W167" s="16"/>
      <c r="X167" s="16"/>
      <c r="Y167" s="16"/>
      <c r="Z167" s="16"/>
      <c r="AA167" s="16"/>
      <c r="AB167" s="16"/>
      <c r="AC167" s="16"/>
      <c r="AD167" s="16"/>
      <c r="AE167" s="16"/>
      <c r="AT167" s="288" t="s">
        <v>168</v>
      </c>
      <c r="AU167" s="288" t="s">
        <v>87</v>
      </c>
      <c r="AV167" s="16" t="s">
        <v>85</v>
      </c>
      <c r="AW167" s="16" t="s">
        <v>32</v>
      </c>
      <c r="AX167" s="16" t="s">
        <v>77</v>
      </c>
      <c r="AY167" s="288" t="s">
        <v>159</v>
      </c>
    </row>
    <row r="168" s="13" customFormat="1">
      <c r="A168" s="13"/>
      <c r="B168" s="232"/>
      <c r="C168" s="233"/>
      <c r="D168" s="234" t="s">
        <v>168</v>
      </c>
      <c r="E168" s="235" t="s">
        <v>1</v>
      </c>
      <c r="F168" s="236" t="s">
        <v>955</v>
      </c>
      <c r="G168" s="233"/>
      <c r="H168" s="237">
        <v>4.8899999999999997</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77</v>
      </c>
      <c r="AY168" s="243" t="s">
        <v>159</v>
      </c>
    </row>
    <row r="169" s="13" customFormat="1">
      <c r="A169" s="13"/>
      <c r="B169" s="232"/>
      <c r="C169" s="233"/>
      <c r="D169" s="234" t="s">
        <v>168</v>
      </c>
      <c r="E169" s="235" t="s">
        <v>1</v>
      </c>
      <c r="F169" s="236" t="s">
        <v>956</v>
      </c>
      <c r="G169" s="233"/>
      <c r="H169" s="237">
        <v>2.1899999999999999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168</v>
      </c>
      <c r="AU169" s="243" t="s">
        <v>87</v>
      </c>
      <c r="AV169" s="13" t="s">
        <v>87</v>
      </c>
      <c r="AW169" s="13" t="s">
        <v>32</v>
      </c>
      <c r="AX169" s="13" t="s">
        <v>77</v>
      </c>
      <c r="AY169" s="243" t="s">
        <v>159</v>
      </c>
    </row>
    <row r="170" s="13" customFormat="1">
      <c r="A170" s="13"/>
      <c r="B170" s="232"/>
      <c r="C170" s="233"/>
      <c r="D170" s="234" t="s">
        <v>168</v>
      </c>
      <c r="E170" s="235" t="s">
        <v>1</v>
      </c>
      <c r="F170" s="236" t="s">
        <v>957</v>
      </c>
      <c r="G170" s="233"/>
      <c r="H170" s="237">
        <v>1.4079999999999999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77</v>
      </c>
      <c r="AY170" s="243" t="s">
        <v>159</v>
      </c>
    </row>
    <row r="171" s="14" customFormat="1">
      <c r="A171" s="14"/>
      <c r="B171" s="244"/>
      <c r="C171" s="245"/>
      <c r="D171" s="234" t="s">
        <v>168</v>
      </c>
      <c r="E171" s="246" t="s">
        <v>1</v>
      </c>
      <c r="F171" s="247" t="s">
        <v>174</v>
      </c>
      <c r="G171" s="245"/>
      <c r="H171" s="248">
        <v>8.4879999999999995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168</v>
      </c>
      <c r="AU171" s="254" t="s">
        <v>87</v>
      </c>
      <c r="AV171" s="14" t="s">
        <v>166</v>
      </c>
      <c r="AW171" s="14" t="s">
        <v>32</v>
      </c>
      <c r="AX171" s="14" t="s">
        <v>85</v>
      </c>
      <c r="AY171" s="254" t="s">
        <v>159</v>
      </c>
    </row>
    <row r="172" s="2" customFormat="1" ht="16.5" customHeight="1">
      <c r="A172" s="39"/>
      <c r="B172" s="40"/>
      <c r="C172" s="219" t="s">
        <v>166</v>
      </c>
      <c r="D172" s="219" t="s">
        <v>161</v>
      </c>
      <c r="E172" s="220" t="s">
        <v>958</v>
      </c>
      <c r="F172" s="221" t="s">
        <v>959</v>
      </c>
      <c r="G172" s="222" t="s">
        <v>268</v>
      </c>
      <c r="H172" s="223">
        <v>61.692</v>
      </c>
      <c r="I172" s="224"/>
      <c r="J172" s="225">
        <f>ROUND(I172*H172,2)</f>
        <v>0</v>
      </c>
      <c r="K172" s="221" t="s">
        <v>165</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960</v>
      </c>
    </row>
    <row r="173" s="16" customFormat="1">
      <c r="A173" s="16"/>
      <c r="B173" s="279"/>
      <c r="C173" s="280"/>
      <c r="D173" s="234" t="s">
        <v>168</v>
      </c>
      <c r="E173" s="281" t="s">
        <v>1</v>
      </c>
      <c r="F173" s="282" t="s">
        <v>942</v>
      </c>
      <c r="G173" s="280"/>
      <c r="H173" s="281" t="s">
        <v>1</v>
      </c>
      <c r="I173" s="283"/>
      <c r="J173" s="280"/>
      <c r="K173" s="280"/>
      <c r="L173" s="284"/>
      <c r="M173" s="285"/>
      <c r="N173" s="286"/>
      <c r="O173" s="286"/>
      <c r="P173" s="286"/>
      <c r="Q173" s="286"/>
      <c r="R173" s="286"/>
      <c r="S173" s="286"/>
      <c r="T173" s="287"/>
      <c r="U173" s="16"/>
      <c r="V173" s="16"/>
      <c r="W173" s="16"/>
      <c r="X173" s="16"/>
      <c r="Y173" s="16"/>
      <c r="Z173" s="16"/>
      <c r="AA173" s="16"/>
      <c r="AB173" s="16"/>
      <c r="AC173" s="16"/>
      <c r="AD173" s="16"/>
      <c r="AE173" s="16"/>
      <c r="AT173" s="288" t="s">
        <v>168</v>
      </c>
      <c r="AU173" s="288" t="s">
        <v>87</v>
      </c>
      <c r="AV173" s="16" t="s">
        <v>85</v>
      </c>
      <c r="AW173" s="16" t="s">
        <v>32</v>
      </c>
      <c r="AX173" s="16" t="s">
        <v>77</v>
      </c>
      <c r="AY173" s="288" t="s">
        <v>159</v>
      </c>
    </row>
    <row r="174" s="13" customFormat="1">
      <c r="A174" s="13"/>
      <c r="B174" s="232"/>
      <c r="C174" s="233"/>
      <c r="D174" s="234" t="s">
        <v>168</v>
      </c>
      <c r="E174" s="235" t="s">
        <v>1</v>
      </c>
      <c r="F174" s="236" t="s">
        <v>943</v>
      </c>
      <c r="G174" s="233"/>
      <c r="H174" s="237">
        <v>19.613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87</v>
      </c>
      <c r="AV174" s="13" t="s">
        <v>87</v>
      </c>
      <c r="AW174" s="13" t="s">
        <v>32</v>
      </c>
      <c r="AX174" s="13" t="s">
        <v>77</v>
      </c>
      <c r="AY174" s="243" t="s">
        <v>159</v>
      </c>
    </row>
    <row r="175" s="13" customFormat="1">
      <c r="A175" s="13"/>
      <c r="B175" s="232"/>
      <c r="C175" s="233"/>
      <c r="D175" s="234" t="s">
        <v>168</v>
      </c>
      <c r="E175" s="235" t="s">
        <v>1</v>
      </c>
      <c r="F175" s="236" t="s">
        <v>944</v>
      </c>
      <c r="G175" s="233"/>
      <c r="H175" s="237">
        <v>15.59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77</v>
      </c>
      <c r="AY175" s="243" t="s">
        <v>159</v>
      </c>
    </row>
    <row r="176" s="15" customFormat="1">
      <c r="A176" s="15"/>
      <c r="B176" s="268"/>
      <c r="C176" s="269"/>
      <c r="D176" s="234" t="s">
        <v>168</v>
      </c>
      <c r="E176" s="270" t="s">
        <v>1</v>
      </c>
      <c r="F176" s="271" t="s">
        <v>361</v>
      </c>
      <c r="G176" s="269"/>
      <c r="H176" s="272">
        <v>35.203000000000003</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168</v>
      </c>
      <c r="AU176" s="278" t="s">
        <v>87</v>
      </c>
      <c r="AV176" s="15" t="s">
        <v>175</v>
      </c>
      <c r="AW176" s="15" t="s">
        <v>32</v>
      </c>
      <c r="AX176" s="15" t="s">
        <v>77</v>
      </c>
      <c r="AY176" s="278" t="s">
        <v>159</v>
      </c>
    </row>
    <row r="177" s="16" customFormat="1">
      <c r="A177" s="16"/>
      <c r="B177" s="279"/>
      <c r="C177" s="280"/>
      <c r="D177" s="234" t="s">
        <v>168</v>
      </c>
      <c r="E177" s="281" t="s">
        <v>1</v>
      </c>
      <c r="F177" s="282" t="s">
        <v>942</v>
      </c>
      <c r="G177" s="280"/>
      <c r="H177" s="281" t="s">
        <v>1</v>
      </c>
      <c r="I177" s="283"/>
      <c r="J177" s="280"/>
      <c r="K177" s="280"/>
      <c r="L177" s="284"/>
      <c r="M177" s="285"/>
      <c r="N177" s="286"/>
      <c r="O177" s="286"/>
      <c r="P177" s="286"/>
      <c r="Q177" s="286"/>
      <c r="R177" s="286"/>
      <c r="S177" s="286"/>
      <c r="T177" s="287"/>
      <c r="U177" s="16"/>
      <c r="V177" s="16"/>
      <c r="W177" s="16"/>
      <c r="X177" s="16"/>
      <c r="Y177" s="16"/>
      <c r="Z177" s="16"/>
      <c r="AA177" s="16"/>
      <c r="AB177" s="16"/>
      <c r="AC177" s="16"/>
      <c r="AD177" s="16"/>
      <c r="AE177" s="16"/>
      <c r="AT177" s="288" t="s">
        <v>168</v>
      </c>
      <c r="AU177" s="288" t="s">
        <v>87</v>
      </c>
      <c r="AV177" s="16" t="s">
        <v>85</v>
      </c>
      <c r="AW177" s="16" t="s">
        <v>32</v>
      </c>
      <c r="AX177" s="16" t="s">
        <v>77</v>
      </c>
      <c r="AY177" s="288" t="s">
        <v>159</v>
      </c>
    </row>
    <row r="178" s="13" customFormat="1">
      <c r="A178" s="13"/>
      <c r="B178" s="232"/>
      <c r="C178" s="233"/>
      <c r="D178" s="234" t="s">
        <v>168</v>
      </c>
      <c r="E178" s="235" t="s">
        <v>1</v>
      </c>
      <c r="F178" s="236" t="s">
        <v>945</v>
      </c>
      <c r="G178" s="233"/>
      <c r="H178" s="237">
        <v>26.489000000000001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77</v>
      </c>
      <c r="AY178" s="243" t="s">
        <v>159</v>
      </c>
    </row>
    <row r="179" s="14" customFormat="1">
      <c r="A179" s="14"/>
      <c r="B179" s="244"/>
      <c r="C179" s="245"/>
      <c r="D179" s="234" t="s">
        <v>168</v>
      </c>
      <c r="E179" s="246" t="s">
        <v>1</v>
      </c>
      <c r="F179" s="247" t="s">
        <v>174</v>
      </c>
      <c r="G179" s="245"/>
      <c r="H179" s="248">
        <v>61.692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168</v>
      </c>
      <c r="AU179" s="254" t="s">
        <v>87</v>
      </c>
      <c r="AV179" s="14" t="s">
        <v>166</v>
      </c>
      <c r="AW179" s="14" t="s">
        <v>32</v>
      </c>
      <c r="AX179" s="14" t="s">
        <v>85</v>
      </c>
      <c r="AY179" s="254" t="s">
        <v>159</v>
      </c>
    </row>
    <row r="180" s="2" customFormat="1" ht="33" customHeight="1">
      <c r="A180" s="39"/>
      <c r="B180" s="40"/>
      <c r="C180" s="219" t="s">
        <v>185</v>
      </c>
      <c r="D180" s="219" t="s">
        <v>161</v>
      </c>
      <c r="E180" s="220" t="s">
        <v>213</v>
      </c>
      <c r="F180" s="221" t="s">
        <v>214</v>
      </c>
      <c r="G180" s="222" t="s">
        <v>215</v>
      </c>
      <c r="H180" s="223">
        <v>48</v>
      </c>
      <c r="I180" s="224"/>
      <c r="J180" s="225">
        <f>ROUND(I180*H180,2)</f>
        <v>0</v>
      </c>
      <c r="K180" s="221" t="s">
        <v>165</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961</v>
      </c>
    </row>
    <row r="181" s="2" customFormat="1" ht="16.5" customHeight="1">
      <c r="A181" s="39"/>
      <c r="B181" s="40"/>
      <c r="C181" s="255" t="s">
        <v>189</v>
      </c>
      <c r="D181" s="255" t="s">
        <v>218</v>
      </c>
      <c r="E181" s="256" t="s">
        <v>306</v>
      </c>
      <c r="F181" s="257" t="s">
        <v>220</v>
      </c>
      <c r="G181" s="258" t="s">
        <v>181</v>
      </c>
      <c r="H181" s="259">
        <v>0.47999999999999998</v>
      </c>
      <c r="I181" s="260"/>
      <c r="J181" s="261">
        <f>ROUND(I181*H181,2)</f>
        <v>0</v>
      </c>
      <c r="K181" s="257" t="s">
        <v>165</v>
      </c>
      <c r="L181" s="262"/>
      <c r="M181" s="263" t="s">
        <v>1</v>
      </c>
      <c r="N181" s="264" t="s">
        <v>42</v>
      </c>
      <c r="O181" s="92"/>
      <c r="P181" s="228">
        <f>O181*H181</f>
        <v>0</v>
      </c>
      <c r="Q181" s="228">
        <v>0.22</v>
      </c>
      <c r="R181" s="228">
        <f>Q181*H181</f>
        <v>0.1056</v>
      </c>
      <c r="S181" s="228">
        <v>0</v>
      </c>
      <c r="T181" s="229">
        <f>S181*H181</f>
        <v>0</v>
      </c>
      <c r="U181" s="39"/>
      <c r="V181" s="39"/>
      <c r="W181" s="39"/>
      <c r="X181" s="39"/>
      <c r="Y181" s="39"/>
      <c r="Z181" s="39"/>
      <c r="AA181" s="39"/>
      <c r="AB181" s="39"/>
      <c r="AC181" s="39"/>
      <c r="AD181" s="39"/>
      <c r="AE181" s="39"/>
      <c r="AR181" s="230" t="s">
        <v>198</v>
      </c>
      <c r="AT181" s="230" t="s">
        <v>218</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962</v>
      </c>
    </row>
    <row r="182" s="13" customFormat="1">
      <c r="A182" s="13"/>
      <c r="B182" s="232"/>
      <c r="C182" s="233"/>
      <c r="D182" s="234" t="s">
        <v>168</v>
      </c>
      <c r="E182" s="233"/>
      <c r="F182" s="236" t="s">
        <v>963</v>
      </c>
      <c r="G182" s="233"/>
      <c r="H182" s="237">
        <v>0.47999999999999998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168</v>
      </c>
      <c r="AU182" s="243" t="s">
        <v>87</v>
      </c>
      <c r="AV182" s="13" t="s">
        <v>87</v>
      </c>
      <c r="AW182" s="13" t="s">
        <v>4</v>
      </c>
      <c r="AX182" s="13" t="s">
        <v>85</v>
      </c>
      <c r="AY182" s="243" t="s">
        <v>159</v>
      </c>
    </row>
    <row r="183" s="2" customFormat="1" ht="16.5" customHeight="1">
      <c r="A183" s="39"/>
      <c r="B183" s="40"/>
      <c r="C183" s="219" t="s">
        <v>194</v>
      </c>
      <c r="D183" s="219" t="s">
        <v>161</v>
      </c>
      <c r="E183" s="220" t="s">
        <v>223</v>
      </c>
      <c r="F183" s="221" t="s">
        <v>224</v>
      </c>
      <c r="G183" s="222" t="s">
        <v>215</v>
      </c>
      <c r="H183" s="223">
        <v>48</v>
      </c>
      <c r="I183" s="224"/>
      <c r="J183" s="225">
        <f>ROUND(I183*H183,2)</f>
        <v>0</v>
      </c>
      <c r="K183" s="221" t="s">
        <v>165</v>
      </c>
      <c r="L183" s="45"/>
      <c r="M183" s="226" t="s">
        <v>1</v>
      </c>
      <c r="N183" s="227" t="s">
        <v>42</v>
      </c>
      <c r="O183" s="92"/>
      <c r="P183" s="228">
        <f>O183*H183</f>
        <v>0</v>
      </c>
      <c r="Q183" s="228">
        <v>0.00044000000000000002</v>
      </c>
      <c r="R183" s="228">
        <f>Q183*H183</f>
        <v>0.02112</v>
      </c>
      <c r="S183" s="228">
        <v>0</v>
      </c>
      <c r="T183" s="229">
        <f>S183*H183</f>
        <v>0</v>
      </c>
      <c r="U183" s="39"/>
      <c r="V183" s="39"/>
      <c r="W183" s="39"/>
      <c r="X183" s="39"/>
      <c r="Y183" s="39"/>
      <c r="Z183" s="39"/>
      <c r="AA183" s="39"/>
      <c r="AB183" s="39"/>
      <c r="AC183" s="39"/>
      <c r="AD183" s="39"/>
      <c r="AE183" s="39"/>
      <c r="AR183" s="230" t="s">
        <v>166</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964</v>
      </c>
    </row>
    <row r="184" s="2" customFormat="1" ht="16.5" customHeight="1">
      <c r="A184" s="39"/>
      <c r="B184" s="40"/>
      <c r="C184" s="255" t="s">
        <v>198</v>
      </c>
      <c r="D184" s="255" t="s">
        <v>218</v>
      </c>
      <c r="E184" s="256" t="s">
        <v>227</v>
      </c>
      <c r="F184" s="257" t="s">
        <v>228</v>
      </c>
      <c r="G184" s="258" t="s">
        <v>215</v>
      </c>
      <c r="H184" s="259">
        <v>48</v>
      </c>
      <c r="I184" s="260"/>
      <c r="J184" s="261">
        <f>ROUND(I184*H184,2)</f>
        <v>0</v>
      </c>
      <c r="K184" s="257" t="s">
        <v>1</v>
      </c>
      <c r="L184" s="262"/>
      <c r="M184" s="263" t="s">
        <v>1</v>
      </c>
      <c r="N184" s="264" t="s">
        <v>42</v>
      </c>
      <c r="O184" s="92"/>
      <c r="P184" s="228">
        <f>O184*H184</f>
        <v>0</v>
      </c>
      <c r="Q184" s="228">
        <v>0.017999999999999999</v>
      </c>
      <c r="R184" s="228">
        <f>Q184*H184</f>
        <v>0.86399999999999988</v>
      </c>
      <c r="S184" s="228">
        <v>0</v>
      </c>
      <c r="T184" s="229">
        <f>S184*H184</f>
        <v>0</v>
      </c>
      <c r="U184" s="39"/>
      <c r="V184" s="39"/>
      <c r="W184" s="39"/>
      <c r="X184" s="39"/>
      <c r="Y184" s="39"/>
      <c r="Z184" s="39"/>
      <c r="AA184" s="39"/>
      <c r="AB184" s="39"/>
      <c r="AC184" s="39"/>
      <c r="AD184" s="39"/>
      <c r="AE184" s="39"/>
      <c r="AR184" s="230" t="s">
        <v>198</v>
      </c>
      <c r="AT184" s="230" t="s">
        <v>218</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965</v>
      </c>
    </row>
    <row r="185" s="2" customFormat="1" ht="24.15" customHeight="1">
      <c r="A185" s="39"/>
      <c r="B185" s="40"/>
      <c r="C185" s="219" t="s">
        <v>204</v>
      </c>
      <c r="D185" s="219" t="s">
        <v>161</v>
      </c>
      <c r="E185" s="220" t="s">
        <v>231</v>
      </c>
      <c r="F185" s="221" t="s">
        <v>232</v>
      </c>
      <c r="G185" s="222" t="s">
        <v>164</v>
      </c>
      <c r="H185" s="223">
        <v>4.5599999999999996</v>
      </c>
      <c r="I185" s="224"/>
      <c r="J185" s="225">
        <f>ROUND(I185*H185,2)</f>
        <v>0</v>
      </c>
      <c r="K185" s="221" t="s">
        <v>165</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166</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966</v>
      </c>
    </row>
    <row r="186" s="13" customFormat="1">
      <c r="A186" s="13"/>
      <c r="B186" s="232"/>
      <c r="C186" s="233"/>
      <c r="D186" s="234" t="s">
        <v>168</v>
      </c>
      <c r="E186" s="235" t="s">
        <v>1</v>
      </c>
      <c r="F186" s="236" t="s">
        <v>234</v>
      </c>
      <c r="G186" s="233"/>
      <c r="H186" s="237">
        <v>4.5599999999999996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32</v>
      </c>
      <c r="AX186" s="13" t="s">
        <v>85</v>
      </c>
      <c r="AY186" s="243" t="s">
        <v>159</v>
      </c>
    </row>
    <row r="187" s="2" customFormat="1" ht="16.5" customHeight="1">
      <c r="A187" s="39"/>
      <c r="B187" s="40"/>
      <c r="C187" s="255" t="s">
        <v>208</v>
      </c>
      <c r="D187" s="255" t="s">
        <v>218</v>
      </c>
      <c r="E187" s="256" t="s">
        <v>236</v>
      </c>
      <c r="F187" s="257" t="s">
        <v>237</v>
      </c>
      <c r="G187" s="258" t="s">
        <v>201</v>
      </c>
      <c r="H187" s="259">
        <v>1.1399999999999999</v>
      </c>
      <c r="I187" s="260"/>
      <c r="J187" s="261">
        <f>ROUND(I187*H187,2)</f>
        <v>0</v>
      </c>
      <c r="K187" s="257" t="s">
        <v>165</v>
      </c>
      <c r="L187" s="262"/>
      <c r="M187" s="263" t="s">
        <v>1</v>
      </c>
      <c r="N187" s="264" t="s">
        <v>42</v>
      </c>
      <c r="O187" s="92"/>
      <c r="P187" s="228">
        <f>O187*H187</f>
        <v>0</v>
      </c>
      <c r="Q187" s="228">
        <v>1</v>
      </c>
      <c r="R187" s="228">
        <f>Q187*H187</f>
        <v>1.1399999999999999</v>
      </c>
      <c r="S187" s="228">
        <v>0</v>
      </c>
      <c r="T187" s="229">
        <f>S187*H187</f>
        <v>0</v>
      </c>
      <c r="U187" s="39"/>
      <c r="V187" s="39"/>
      <c r="W187" s="39"/>
      <c r="X187" s="39"/>
      <c r="Y187" s="39"/>
      <c r="Z187" s="39"/>
      <c r="AA187" s="39"/>
      <c r="AB187" s="39"/>
      <c r="AC187" s="39"/>
      <c r="AD187" s="39"/>
      <c r="AE187" s="39"/>
      <c r="AR187" s="230" t="s">
        <v>198</v>
      </c>
      <c r="AT187" s="230" t="s">
        <v>218</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967</v>
      </c>
    </row>
    <row r="188" s="13" customFormat="1">
      <c r="A188" s="13"/>
      <c r="B188" s="232"/>
      <c r="C188" s="233"/>
      <c r="D188" s="234" t="s">
        <v>168</v>
      </c>
      <c r="E188" s="233"/>
      <c r="F188" s="236" t="s">
        <v>239</v>
      </c>
      <c r="G188" s="233"/>
      <c r="H188" s="237">
        <v>1.1399999999999999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168</v>
      </c>
      <c r="AU188" s="243" t="s">
        <v>87</v>
      </c>
      <c r="AV188" s="13" t="s">
        <v>87</v>
      </c>
      <c r="AW188" s="13" t="s">
        <v>4</v>
      </c>
      <c r="AX188" s="13" t="s">
        <v>85</v>
      </c>
      <c r="AY188" s="243" t="s">
        <v>159</v>
      </c>
    </row>
    <row r="189" s="12" customFormat="1" ht="22.8" customHeight="1">
      <c r="A189" s="12"/>
      <c r="B189" s="203"/>
      <c r="C189" s="204"/>
      <c r="D189" s="205" t="s">
        <v>76</v>
      </c>
      <c r="E189" s="217" t="s">
        <v>87</v>
      </c>
      <c r="F189" s="217" t="s">
        <v>396</v>
      </c>
      <c r="G189" s="204"/>
      <c r="H189" s="204"/>
      <c r="I189" s="207"/>
      <c r="J189" s="218">
        <f>BK189</f>
        <v>0</v>
      </c>
      <c r="K189" s="204"/>
      <c r="L189" s="209"/>
      <c r="M189" s="210"/>
      <c r="N189" s="211"/>
      <c r="O189" s="211"/>
      <c r="P189" s="212">
        <f>SUM(P190:P250)</f>
        <v>0</v>
      </c>
      <c r="Q189" s="211"/>
      <c r="R189" s="212">
        <f>SUM(R190:R250)</f>
        <v>126.73297618053312</v>
      </c>
      <c r="S189" s="211"/>
      <c r="T189" s="213">
        <f>SUM(T190:T250)</f>
        <v>0</v>
      </c>
      <c r="U189" s="12"/>
      <c r="V189" s="12"/>
      <c r="W189" s="12"/>
      <c r="X189" s="12"/>
      <c r="Y189" s="12"/>
      <c r="Z189" s="12"/>
      <c r="AA189" s="12"/>
      <c r="AB189" s="12"/>
      <c r="AC189" s="12"/>
      <c r="AD189" s="12"/>
      <c r="AE189" s="12"/>
      <c r="AR189" s="214" t="s">
        <v>85</v>
      </c>
      <c r="AT189" s="215" t="s">
        <v>76</v>
      </c>
      <c r="AU189" s="215" t="s">
        <v>85</v>
      </c>
      <c r="AY189" s="214" t="s">
        <v>159</v>
      </c>
      <c r="BK189" s="216">
        <f>SUM(BK190:BK250)</f>
        <v>0</v>
      </c>
    </row>
    <row r="190" s="2" customFormat="1" ht="24.15" customHeight="1">
      <c r="A190" s="39"/>
      <c r="B190" s="40"/>
      <c r="C190" s="219" t="s">
        <v>212</v>
      </c>
      <c r="D190" s="219" t="s">
        <v>161</v>
      </c>
      <c r="E190" s="220" t="s">
        <v>968</v>
      </c>
      <c r="F190" s="221" t="s">
        <v>969</v>
      </c>
      <c r="G190" s="222" t="s">
        <v>268</v>
      </c>
      <c r="H190" s="223">
        <v>35.203000000000003</v>
      </c>
      <c r="I190" s="224"/>
      <c r="J190" s="225">
        <f>ROUND(I190*H190,2)</f>
        <v>0</v>
      </c>
      <c r="K190" s="221" t="s">
        <v>165</v>
      </c>
      <c r="L190" s="45"/>
      <c r="M190" s="226" t="s">
        <v>1</v>
      </c>
      <c r="N190" s="227" t="s">
        <v>42</v>
      </c>
      <c r="O190" s="92"/>
      <c r="P190" s="228">
        <f>O190*H190</f>
        <v>0</v>
      </c>
      <c r="Q190" s="228">
        <v>0.00048959999999999997</v>
      </c>
      <c r="R190" s="228">
        <f>Q190*H190</f>
        <v>0.017235388800000001</v>
      </c>
      <c r="S190" s="228">
        <v>0</v>
      </c>
      <c r="T190" s="229">
        <f>S190*H190</f>
        <v>0</v>
      </c>
      <c r="U190" s="39"/>
      <c r="V190" s="39"/>
      <c r="W190" s="39"/>
      <c r="X190" s="39"/>
      <c r="Y190" s="39"/>
      <c r="Z190" s="39"/>
      <c r="AA190" s="39"/>
      <c r="AB190" s="39"/>
      <c r="AC190" s="39"/>
      <c r="AD190" s="39"/>
      <c r="AE190" s="39"/>
      <c r="AR190" s="230" t="s">
        <v>166</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970</v>
      </c>
    </row>
    <row r="191" s="16" customFormat="1">
      <c r="A191" s="16"/>
      <c r="B191" s="279"/>
      <c r="C191" s="280"/>
      <c r="D191" s="234" t="s">
        <v>168</v>
      </c>
      <c r="E191" s="281" t="s">
        <v>1</v>
      </c>
      <c r="F191" s="282" t="s">
        <v>942</v>
      </c>
      <c r="G191" s="280"/>
      <c r="H191" s="281" t="s">
        <v>1</v>
      </c>
      <c r="I191" s="283"/>
      <c r="J191" s="280"/>
      <c r="K191" s="280"/>
      <c r="L191" s="284"/>
      <c r="M191" s="285"/>
      <c r="N191" s="286"/>
      <c r="O191" s="286"/>
      <c r="P191" s="286"/>
      <c r="Q191" s="286"/>
      <c r="R191" s="286"/>
      <c r="S191" s="286"/>
      <c r="T191" s="287"/>
      <c r="U191" s="16"/>
      <c r="V191" s="16"/>
      <c r="W191" s="16"/>
      <c r="X191" s="16"/>
      <c r="Y191" s="16"/>
      <c r="Z191" s="16"/>
      <c r="AA191" s="16"/>
      <c r="AB191" s="16"/>
      <c r="AC191" s="16"/>
      <c r="AD191" s="16"/>
      <c r="AE191" s="16"/>
      <c r="AT191" s="288" t="s">
        <v>168</v>
      </c>
      <c r="AU191" s="288" t="s">
        <v>87</v>
      </c>
      <c r="AV191" s="16" t="s">
        <v>85</v>
      </c>
      <c r="AW191" s="16" t="s">
        <v>32</v>
      </c>
      <c r="AX191" s="16" t="s">
        <v>77</v>
      </c>
      <c r="AY191" s="288" t="s">
        <v>159</v>
      </c>
    </row>
    <row r="192" s="13" customFormat="1">
      <c r="A192" s="13"/>
      <c r="B192" s="232"/>
      <c r="C192" s="233"/>
      <c r="D192" s="234" t="s">
        <v>168</v>
      </c>
      <c r="E192" s="235" t="s">
        <v>1</v>
      </c>
      <c r="F192" s="236" t="s">
        <v>971</v>
      </c>
      <c r="G192" s="233"/>
      <c r="H192" s="237">
        <v>19.613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32</v>
      </c>
      <c r="AX192" s="13" t="s">
        <v>77</v>
      </c>
      <c r="AY192" s="243" t="s">
        <v>159</v>
      </c>
    </row>
    <row r="193" s="13" customFormat="1">
      <c r="A193" s="13"/>
      <c r="B193" s="232"/>
      <c r="C193" s="233"/>
      <c r="D193" s="234" t="s">
        <v>168</v>
      </c>
      <c r="E193" s="235" t="s">
        <v>1</v>
      </c>
      <c r="F193" s="236" t="s">
        <v>944</v>
      </c>
      <c r="G193" s="233"/>
      <c r="H193" s="237">
        <v>15.59</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168</v>
      </c>
      <c r="AU193" s="243" t="s">
        <v>87</v>
      </c>
      <c r="AV193" s="13" t="s">
        <v>87</v>
      </c>
      <c r="AW193" s="13" t="s">
        <v>32</v>
      </c>
      <c r="AX193" s="13" t="s">
        <v>77</v>
      </c>
      <c r="AY193" s="243" t="s">
        <v>159</v>
      </c>
    </row>
    <row r="194" s="14" customFormat="1">
      <c r="A194" s="14"/>
      <c r="B194" s="244"/>
      <c r="C194" s="245"/>
      <c r="D194" s="234" t="s">
        <v>168</v>
      </c>
      <c r="E194" s="246" t="s">
        <v>1</v>
      </c>
      <c r="F194" s="247" t="s">
        <v>174</v>
      </c>
      <c r="G194" s="245"/>
      <c r="H194" s="248">
        <v>35.203000000000003</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168</v>
      </c>
      <c r="AU194" s="254" t="s">
        <v>87</v>
      </c>
      <c r="AV194" s="14" t="s">
        <v>166</v>
      </c>
      <c r="AW194" s="14" t="s">
        <v>32</v>
      </c>
      <c r="AX194" s="14" t="s">
        <v>85</v>
      </c>
      <c r="AY194" s="254" t="s">
        <v>159</v>
      </c>
    </row>
    <row r="195" s="2" customFormat="1" ht="24.15" customHeight="1">
      <c r="A195" s="39"/>
      <c r="B195" s="40"/>
      <c r="C195" s="219" t="s">
        <v>8</v>
      </c>
      <c r="D195" s="219" t="s">
        <v>161</v>
      </c>
      <c r="E195" s="220" t="s">
        <v>972</v>
      </c>
      <c r="F195" s="221" t="s">
        <v>973</v>
      </c>
      <c r="G195" s="222" t="s">
        <v>268</v>
      </c>
      <c r="H195" s="223">
        <v>26.489000000000001</v>
      </c>
      <c r="I195" s="224"/>
      <c r="J195" s="225">
        <f>ROUND(I195*H195,2)</f>
        <v>0</v>
      </c>
      <c r="K195" s="221" t="s">
        <v>165</v>
      </c>
      <c r="L195" s="45"/>
      <c r="M195" s="226" t="s">
        <v>1</v>
      </c>
      <c r="N195" s="227" t="s">
        <v>42</v>
      </c>
      <c r="O195" s="92"/>
      <c r="P195" s="228">
        <f>O195*H195</f>
        <v>0</v>
      </c>
      <c r="Q195" s="228">
        <v>0.0011628000000000001</v>
      </c>
      <c r="R195" s="228">
        <f>Q195*H195</f>
        <v>0.030801409200000004</v>
      </c>
      <c r="S195" s="228">
        <v>0</v>
      </c>
      <c r="T195" s="229">
        <f>S195*H195</f>
        <v>0</v>
      </c>
      <c r="U195" s="39"/>
      <c r="V195" s="39"/>
      <c r="W195" s="39"/>
      <c r="X195" s="39"/>
      <c r="Y195" s="39"/>
      <c r="Z195" s="39"/>
      <c r="AA195" s="39"/>
      <c r="AB195" s="39"/>
      <c r="AC195" s="39"/>
      <c r="AD195" s="39"/>
      <c r="AE195" s="39"/>
      <c r="AR195" s="230" t="s">
        <v>166</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974</v>
      </c>
    </row>
    <row r="196" s="16" customFormat="1">
      <c r="A196" s="16"/>
      <c r="B196" s="279"/>
      <c r="C196" s="280"/>
      <c r="D196" s="234" t="s">
        <v>168</v>
      </c>
      <c r="E196" s="281" t="s">
        <v>1</v>
      </c>
      <c r="F196" s="282" t="s">
        <v>942</v>
      </c>
      <c r="G196" s="280"/>
      <c r="H196" s="281" t="s">
        <v>1</v>
      </c>
      <c r="I196" s="283"/>
      <c r="J196" s="280"/>
      <c r="K196" s="280"/>
      <c r="L196" s="284"/>
      <c r="M196" s="285"/>
      <c r="N196" s="286"/>
      <c r="O196" s="286"/>
      <c r="P196" s="286"/>
      <c r="Q196" s="286"/>
      <c r="R196" s="286"/>
      <c r="S196" s="286"/>
      <c r="T196" s="287"/>
      <c r="U196" s="16"/>
      <c r="V196" s="16"/>
      <c r="W196" s="16"/>
      <c r="X196" s="16"/>
      <c r="Y196" s="16"/>
      <c r="Z196" s="16"/>
      <c r="AA196" s="16"/>
      <c r="AB196" s="16"/>
      <c r="AC196" s="16"/>
      <c r="AD196" s="16"/>
      <c r="AE196" s="16"/>
      <c r="AT196" s="288" t="s">
        <v>168</v>
      </c>
      <c r="AU196" s="288" t="s">
        <v>87</v>
      </c>
      <c r="AV196" s="16" t="s">
        <v>85</v>
      </c>
      <c r="AW196" s="16" t="s">
        <v>32</v>
      </c>
      <c r="AX196" s="16" t="s">
        <v>77</v>
      </c>
      <c r="AY196" s="288" t="s">
        <v>159</v>
      </c>
    </row>
    <row r="197" s="13" customFormat="1">
      <c r="A197" s="13"/>
      <c r="B197" s="232"/>
      <c r="C197" s="233"/>
      <c r="D197" s="234" t="s">
        <v>168</v>
      </c>
      <c r="E197" s="235" t="s">
        <v>1</v>
      </c>
      <c r="F197" s="236" t="s">
        <v>975</v>
      </c>
      <c r="G197" s="233"/>
      <c r="H197" s="237">
        <v>26.489000000000001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85</v>
      </c>
      <c r="AY197" s="243" t="s">
        <v>159</v>
      </c>
    </row>
    <row r="198" s="2" customFormat="1" ht="24.15" customHeight="1">
      <c r="A198" s="39"/>
      <c r="B198" s="40"/>
      <c r="C198" s="219" t="s">
        <v>222</v>
      </c>
      <c r="D198" s="219" t="s">
        <v>161</v>
      </c>
      <c r="E198" s="220" t="s">
        <v>976</v>
      </c>
      <c r="F198" s="221" t="s">
        <v>977</v>
      </c>
      <c r="G198" s="222" t="s">
        <v>164</v>
      </c>
      <c r="H198" s="223">
        <v>142.06999999999999</v>
      </c>
      <c r="I198" s="224"/>
      <c r="J198" s="225">
        <f>ROUND(I198*H198,2)</f>
        <v>0</v>
      </c>
      <c r="K198" s="221" t="s">
        <v>165</v>
      </c>
      <c r="L198" s="45"/>
      <c r="M198" s="226" t="s">
        <v>1</v>
      </c>
      <c r="N198" s="227" t="s">
        <v>42</v>
      </c>
      <c r="O198" s="92"/>
      <c r="P198" s="228">
        <f>O198*H198</f>
        <v>0</v>
      </c>
      <c r="Q198" s="228">
        <v>9.8999999999999994E-05</v>
      </c>
      <c r="R198" s="228">
        <f>Q198*H198</f>
        <v>0.014064929999999998</v>
      </c>
      <c r="S198" s="228">
        <v>0</v>
      </c>
      <c r="T198" s="229">
        <f>S198*H198</f>
        <v>0</v>
      </c>
      <c r="U198" s="39"/>
      <c r="V198" s="39"/>
      <c r="W198" s="39"/>
      <c r="X198" s="39"/>
      <c r="Y198" s="39"/>
      <c r="Z198" s="39"/>
      <c r="AA198" s="39"/>
      <c r="AB198" s="39"/>
      <c r="AC198" s="39"/>
      <c r="AD198" s="39"/>
      <c r="AE198" s="39"/>
      <c r="AR198" s="230" t="s">
        <v>166</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978</v>
      </c>
    </row>
    <row r="199" s="16" customFormat="1">
      <c r="A199" s="16"/>
      <c r="B199" s="279"/>
      <c r="C199" s="280"/>
      <c r="D199" s="234" t="s">
        <v>168</v>
      </c>
      <c r="E199" s="281" t="s">
        <v>1</v>
      </c>
      <c r="F199" s="282" t="s">
        <v>979</v>
      </c>
      <c r="G199" s="280"/>
      <c r="H199" s="281" t="s">
        <v>1</v>
      </c>
      <c r="I199" s="283"/>
      <c r="J199" s="280"/>
      <c r="K199" s="280"/>
      <c r="L199" s="284"/>
      <c r="M199" s="285"/>
      <c r="N199" s="286"/>
      <c r="O199" s="286"/>
      <c r="P199" s="286"/>
      <c r="Q199" s="286"/>
      <c r="R199" s="286"/>
      <c r="S199" s="286"/>
      <c r="T199" s="287"/>
      <c r="U199" s="16"/>
      <c r="V199" s="16"/>
      <c r="W199" s="16"/>
      <c r="X199" s="16"/>
      <c r="Y199" s="16"/>
      <c r="Z199" s="16"/>
      <c r="AA199" s="16"/>
      <c r="AB199" s="16"/>
      <c r="AC199" s="16"/>
      <c r="AD199" s="16"/>
      <c r="AE199" s="16"/>
      <c r="AT199" s="288" t="s">
        <v>168</v>
      </c>
      <c r="AU199" s="288" t="s">
        <v>87</v>
      </c>
      <c r="AV199" s="16" t="s">
        <v>85</v>
      </c>
      <c r="AW199" s="16" t="s">
        <v>32</v>
      </c>
      <c r="AX199" s="16" t="s">
        <v>77</v>
      </c>
      <c r="AY199" s="288" t="s">
        <v>159</v>
      </c>
    </row>
    <row r="200" s="13" customFormat="1">
      <c r="A200" s="13"/>
      <c r="B200" s="232"/>
      <c r="C200" s="233"/>
      <c r="D200" s="234" t="s">
        <v>168</v>
      </c>
      <c r="E200" s="235" t="s">
        <v>1</v>
      </c>
      <c r="F200" s="236" t="s">
        <v>980</v>
      </c>
      <c r="G200" s="233"/>
      <c r="H200" s="237">
        <v>141.06999999999999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168</v>
      </c>
      <c r="AU200" s="243" t="s">
        <v>87</v>
      </c>
      <c r="AV200" s="13" t="s">
        <v>87</v>
      </c>
      <c r="AW200" s="13" t="s">
        <v>32</v>
      </c>
      <c r="AX200" s="13" t="s">
        <v>77</v>
      </c>
      <c r="AY200" s="243" t="s">
        <v>159</v>
      </c>
    </row>
    <row r="201" s="16" customFormat="1">
      <c r="A201" s="16"/>
      <c r="B201" s="279"/>
      <c r="C201" s="280"/>
      <c r="D201" s="234" t="s">
        <v>168</v>
      </c>
      <c r="E201" s="281" t="s">
        <v>1</v>
      </c>
      <c r="F201" s="282" t="s">
        <v>981</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168</v>
      </c>
      <c r="AU201" s="288" t="s">
        <v>87</v>
      </c>
      <c r="AV201" s="16" t="s">
        <v>85</v>
      </c>
      <c r="AW201" s="16" t="s">
        <v>32</v>
      </c>
      <c r="AX201" s="16" t="s">
        <v>77</v>
      </c>
      <c r="AY201" s="288" t="s">
        <v>159</v>
      </c>
    </row>
    <row r="202" s="13" customFormat="1">
      <c r="A202" s="13"/>
      <c r="B202" s="232"/>
      <c r="C202" s="233"/>
      <c r="D202" s="234" t="s">
        <v>168</v>
      </c>
      <c r="E202" s="235" t="s">
        <v>1</v>
      </c>
      <c r="F202" s="236" t="s">
        <v>982</v>
      </c>
      <c r="G202" s="233"/>
      <c r="H202" s="237">
        <v>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77</v>
      </c>
      <c r="AY202" s="243" t="s">
        <v>159</v>
      </c>
    </row>
    <row r="203" s="14" customFormat="1">
      <c r="A203" s="14"/>
      <c r="B203" s="244"/>
      <c r="C203" s="245"/>
      <c r="D203" s="234" t="s">
        <v>168</v>
      </c>
      <c r="E203" s="246" t="s">
        <v>1</v>
      </c>
      <c r="F203" s="247" t="s">
        <v>174</v>
      </c>
      <c r="G203" s="245"/>
      <c r="H203" s="248">
        <v>142.06999999999999</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168</v>
      </c>
      <c r="AU203" s="254" t="s">
        <v>87</v>
      </c>
      <c r="AV203" s="14" t="s">
        <v>166</v>
      </c>
      <c r="AW203" s="14" t="s">
        <v>32</v>
      </c>
      <c r="AX203" s="14" t="s">
        <v>85</v>
      </c>
      <c r="AY203" s="254" t="s">
        <v>159</v>
      </c>
    </row>
    <row r="204" s="2" customFormat="1" ht="24.15" customHeight="1">
      <c r="A204" s="39"/>
      <c r="B204" s="40"/>
      <c r="C204" s="255" t="s">
        <v>226</v>
      </c>
      <c r="D204" s="255" t="s">
        <v>218</v>
      </c>
      <c r="E204" s="256" t="s">
        <v>983</v>
      </c>
      <c r="F204" s="257" t="s">
        <v>984</v>
      </c>
      <c r="G204" s="258" t="s">
        <v>164</v>
      </c>
      <c r="H204" s="259">
        <v>168.28200000000001</v>
      </c>
      <c r="I204" s="260"/>
      <c r="J204" s="261">
        <f>ROUND(I204*H204,2)</f>
        <v>0</v>
      </c>
      <c r="K204" s="257" t="s">
        <v>165</v>
      </c>
      <c r="L204" s="262"/>
      <c r="M204" s="263" t="s">
        <v>1</v>
      </c>
      <c r="N204" s="264" t="s">
        <v>42</v>
      </c>
      <c r="O204" s="92"/>
      <c r="P204" s="228">
        <f>O204*H204</f>
        <v>0</v>
      </c>
      <c r="Q204" s="228">
        <v>0.00020000000000000001</v>
      </c>
      <c r="R204" s="228">
        <f>Q204*H204</f>
        <v>0.033656400000000003</v>
      </c>
      <c r="S204" s="228">
        <v>0</v>
      </c>
      <c r="T204" s="229">
        <f>S204*H204</f>
        <v>0</v>
      </c>
      <c r="U204" s="39"/>
      <c r="V204" s="39"/>
      <c r="W204" s="39"/>
      <c r="X204" s="39"/>
      <c r="Y204" s="39"/>
      <c r="Z204" s="39"/>
      <c r="AA204" s="39"/>
      <c r="AB204" s="39"/>
      <c r="AC204" s="39"/>
      <c r="AD204" s="39"/>
      <c r="AE204" s="39"/>
      <c r="AR204" s="230" t="s">
        <v>198</v>
      </c>
      <c r="AT204" s="230" t="s">
        <v>218</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985</v>
      </c>
    </row>
    <row r="205" s="13" customFormat="1">
      <c r="A205" s="13"/>
      <c r="B205" s="232"/>
      <c r="C205" s="233"/>
      <c r="D205" s="234" t="s">
        <v>168</v>
      </c>
      <c r="E205" s="233"/>
      <c r="F205" s="236" t="s">
        <v>986</v>
      </c>
      <c r="G205" s="233"/>
      <c r="H205" s="237">
        <v>168.28200000000001</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87</v>
      </c>
      <c r="AV205" s="13" t="s">
        <v>87</v>
      </c>
      <c r="AW205" s="13" t="s">
        <v>4</v>
      </c>
      <c r="AX205" s="13" t="s">
        <v>85</v>
      </c>
      <c r="AY205" s="243" t="s">
        <v>159</v>
      </c>
    </row>
    <row r="206" s="2" customFormat="1" ht="24.15" customHeight="1">
      <c r="A206" s="39"/>
      <c r="B206" s="40"/>
      <c r="C206" s="219" t="s">
        <v>230</v>
      </c>
      <c r="D206" s="219" t="s">
        <v>161</v>
      </c>
      <c r="E206" s="220" t="s">
        <v>987</v>
      </c>
      <c r="F206" s="221" t="s">
        <v>988</v>
      </c>
      <c r="G206" s="222" t="s">
        <v>181</v>
      </c>
      <c r="H206" s="223">
        <v>40.625</v>
      </c>
      <c r="I206" s="224"/>
      <c r="J206" s="225">
        <f>ROUND(I206*H206,2)</f>
        <v>0</v>
      </c>
      <c r="K206" s="221" t="s">
        <v>165</v>
      </c>
      <c r="L206" s="45"/>
      <c r="M206" s="226" t="s">
        <v>1</v>
      </c>
      <c r="N206" s="227" t="s">
        <v>42</v>
      </c>
      <c r="O206" s="92"/>
      <c r="P206" s="228">
        <f>O206*H206</f>
        <v>0</v>
      </c>
      <c r="Q206" s="228">
        <v>2.1600000000000001</v>
      </c>
      <c r="R206" s="228">
        <f>Q206*H206</f>
        <v>87.75</v>
      </c>
      <c r="S206" s="228">
        <v>0</v>
      </c>
      <c r="T206" s="229">
        <f>S206*H206</f>
        <v>0</v>
      </c>
      <c r="U206" s="39"/>
      <c r="V206" s="39"/>
      <c r="W206" s="39"/>
      <c r="X206" s="39"/>
      <c r="Y206" s="39"/>
      <c r="Z206" s="39"/>
      <c r="AA206" s="39"/>
      <c r="AB206" s="39"/>
      <c r="AC206" s="39"/>
      <c r="AD206" s="39"/>
      <c r="AE206" s="39"/>
      <c r="AR206" s="230" t="s">
        <v>166</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989</v>
      </c>
    </row>
    <row r="207" s="16" customFormat="1">
      <c r="A207" s="16"/>
      <c r="B207" s="279"/>
      <c r="C207" s="280"/>
      <c r="D207" s="234" t="s">
        <v>168</v>
      </c>
      <c r="E207" s="281" t="s">
        <v>1</v>
      </c>
      <c r="F207" s="282" t="s">
        <v>979</v>
      </c>
      <c r="G207" s="280"/>
      <c r="H207" s="281" t="s">
        <v>1</v>
      </c>
      <c r="I207" s="283"/>
      <c r="J207" s="280"/>
      <c r="K207" s="280"/>
      <c r="L207" s="284"/>
      <c r="M207" s="285"/>
      <c r="N207" s="286"/>
      <c r="O207" s="286"/>
      <c r="P207" s="286"/>
      <c r="Q207" s="286"/>
      <c r="R207" s="286"/>
      <c r="S207" s="286"/>
      <c r="T207" s="287"/>
      <c r="U207" s="16"/>
      <c r="V207" s="16"/>
      <c r="W207" s="16"/>
      <c r="X207" s="16"/>
      <c r="Y207" s="16"/>
      <c r="Z207" s="16"/>
      <c r="AA207" s="16"/>
      <c r="AB207" s="16"/>
      <c r="AC207" s="16"/>
      <c r="AD207" s="16"/>
      <c r="AE207" s="16"/>
      <c r="AT207" s="288" t="s">
        <v>168</v>
      </c>
      <c r="AU207" s="288" t="s">
        <v>87</v>
      </c>
      <c r="AV207" s="16" t="s">
        <v>85</v>
      </c>
      <c r="AW207" s="16" t="s">
        <v>32</v>
      </c>
      <c r="AX207" s="16" t="s">
        <v>77</v>
      </c>
      <c r="AY207" s="288" t="s">
        <v>159</v>
      </c>
    </row>
    <row r="208" s="13" customFormat="1">
      <c r="A208" s="13"/>
      <c r="B208" s="232"/>
      <c r="C208" s="233"/>
      <c r="D208" s="234" t="s">
        <v>168</v>
      </c>
      <c r="E208" s="235" t="s">
        <v>1</v>
      </c>
      <c r="F208" s="236" t="s">
        <v>990</v>
      </c>
      <c r="G208" s="233"/>
      <c r="H208" s="237">
        <v>28.213999999999999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168</v>
      </c>
      <c r="AU208" s="243" t="s">
        <v>87</v>
      </c>
      <c r="AV208" s="13" t="s">
        <v>87</v>
      </c>
      <c r="AW208" s="13" t="s">
        <v>32</v>
      </c>
      <c r="AX208" s="13" t="s">
        <v>77</v>
      </c>
      <c r="AY208" s="243" t="s">
        <v>159</v>
      </c>
    </row>
    <row r="209" s="16" customFormat="1">
      <c r="A209" s="16"/>
      <c r="B209" s="279"/>
      <c r="C209" s="280"/>
      <c r="D209" s="234" t="s">
        <v>168</v>
      </c>
      <c r="E209" s="281" t="s">
        <v>1</v>
      </c>
      <c r="F209" s="282" t="s">
        <v>991</v>
      </c>
      <c r="G209" s="280"/>
      <c r="H209" s="281" t="s">
        <v>1</v>
      </c>
      <c r="I209" s="283"/>
      <c r="J209" s="280"/>
      <c r="K209" s="280"/>
      <c r="L209" s="284"/>
      <c r="M209" s="285"/>
      <c r="N209" s="286"/>
      <c r="O209" s="286"/>
      <c r="P209" s="286"/>
      <c r="Q209" s="286"/>
      <c r="R209" s="286"/>
      <c r="S209" s="286"/>
      <c r="T209" s="287"/>
      <c r="U209" s="16"/>
      <c r="V209" s="16"/>
      <c r="W209" s="16"/>
      <c r="X209" s="16"/>
      <c r="Y209" s="16"/>
      <c r="Z209" s="16"/>
      <c r="AA209" s="16"/>
      <c r="AB209" s="16"/>
      <c r="AC209" s="16"/>
      <c r="AD209" s="16"/>
      <c r="AE209" s="16"/>
      <c r="AT209" s="288" t="s">
        <v>168</v>
      </c>
      <c r="AU209" s="288" t="s">
        <v>87</v>
      </c>
      <c r="AV209" s="16" t="s">
        <v>85</v>
      </c>
      <c r="AW209" s="16" t="s">
        <v>32</v>
      </c>
      <c r="AX209" s="16" t="s">
        <v>77</v>
      </c>
      <c r="AY209" s="288" t="s">
        <v>159</v>
      </c>
    </row>
    <row r="210" s="13" customFormat="1">
      <c r="A210" s="13"/>
      <c r="B210" s="232"/>
      <c r="C210" s="233"/>
      <c r="D210" s="234" t="s">
        <v>168</v>
      </c>
      <c r="E210" s="235" t="s">
        <v>1</v>
      </c>
      <c r="F210" s="236" t="s">
        <v>992</v>
      </c>
      <c r="G210" s="233"/>
      <c r="H210" s="237">
        <v>12.411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168</v>
      </c>
      <c r="AU210" s="243" t="s">
        <v>87</v>
      </c>
      <c r="AV210" s="13" t="s">
        <v>87</v>
      </c>
      <c r="AW210" s="13" t="s">
        <v>32</v>
      </c>
      <c r="AX210" s="13" t="s">
        <v>77</v>
      </c>
      <c r="AY210" s="243" t="s">
        <v>159</v>
      </c>
    </row>
    <row r="211" s="14" customFormat="1">
      <c r="A211" s="14"/>
      <c r="B211" s="244"/>
      <c r="C211" s="245"/>
      <c r="D211" s="234" t="s">
        <v>168</v>
      </c>
      <c r="E211" s="246" t="s">
        <v>1</v>
      </c>
      <c r="F211" s="247" t="s">
        <v>174</v>
      </c>
      <c r="G211" s="245"/>
      <c r="H211" s="248">
        <v>40.625</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168</v>
      </c>
      <c r="AU211" s="254" t="s">
        <v>87</v>
      </c>
      <c r="AV211" s="14" t="s">
        <v>166</v>
      </c>
      <c r="AW211" s="14" t="s">
        <v>32</v>
      </c>
      <c r="AX211" s="14" t="s">
        <v>85</v>
      </c>
      <c r="AY211" s="254" t="s">
        <v>159</v>
      </c>
    </row>
    <row r="212" s="2" customFormat="1" ht="16.5" customHeight="1">
      <c r="A212" s="39"/>
      <c r="B212" s="40"/>
      <c r="C212" s="219" t="s">
        <v>235</v>
      </c>
      <c r="D212" s="219" t="s">
        <v>161</v>
      </c>
      <c r="E212" s="220" t="s">
        <v>993</v>
      </c>
      <c r="F212" s="221" t="s">
        <v>994</v>
      </c>
      <c r="G212" s="222" t="s">
        <v>181</v>
      </c>
      <c r="H212" s="223">
        <v>3.0379999999999998</v>
      </c>
      <c r="I212" s="224"/>
      <c r="J212" s="225">
        <f>ROUND(I212*H212,2)</f>
        <v>0</v>
      </c>
      <c r="K212" s="221" t="s">
        <v>165</v>
      </c>
      <c r="L212" s="45"/>
      <c r="M212" s="226" t="s">
        <v>1</v>
      </c>
      <c r="N212" s="227" t="s">
        <v>42</v>
      </c>
      <c r="O212" s="92"/>
      <c r="P212" s="228">
        <f>O212*H212</f>
        <v>0</v>
      </c>
      <c r="Q212" s="228">
        <v>2.5018722040000001</v>
      </c>
      <c r="R212" s="228">
        <f>Q212*H212</f>
        <v>7.6006877557519994</v>
      </c>
      <c r="S212" s="228">
        <v>0</v>
      </c>
      <c r="T212" s="229">
        <f>S212*H212</f>
        <v>0</v>
      </c>
      <c r="U212" s="39"/>
      <c r="V212" s="39"/>
      <c r="W212" s="39"/>
      <c r="X212" s="39"/>
      <c r="Y212" s="39"/>
      <c r="Z212" s="39"/>
      <c r="AA212" s="39"/>
      <c r="AB212" s="39"/>
      <c r="AC212" s="39"/>
      <c r="AD212" s="39"/>
      <c r="AE212" s="39"/>
      <c r="AR212" s="230" t="s">
        <v>166</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166</v>
      </c>
      <c r="BM212" s="230" t="s">
        <v>995</v>
      </c>
    </row>
    <row r="213" s="16" customFormat="1">
      <c r="A213" s="16"/>
      <c r="B213" s="279"/>
      <c r="C213" s="280"/>
      <c r="D213" s="234" t="s">
        <v>168</v>
      </c>
      <c r="E213" s="281" t="s">
        <v>1</v>
      </c>
      <c r="F213" s="282" t="s">
        <v>949</v>
      </c>
      <c r="G213" s="280"/>
      <c r="H213" s="281" t="s">
        <v>1</v>
      </c>
      <c r="I213" s="283"/>
      <c r="J213" s="280"/>
      <c r="K213" s="280"/>
      <c r="L213" s="284"/>
      <c r="M213" s="285"/>
      <c r="N213" s="286"/>
      <c r="O213" s="286"/>
      <c r="P213" s="286"/>
      <c r="Q213" s="286"/>
      <c r="R213" s="286"/>
      <c r="S213" s="286"/>
      <c r="T213" s="287"/>
      <c r="U213" s="16"/>
      <c r="V213" s="16"/>
      <c r="W213" s="16"/>
      <c r="X213" s="16"/>
      <c r="Y213" s="16"/>
      <c r="Z213" s="16"/>
      <c r="AA213" s="16"/>
      <c r="AB213" s="16"/>
      <c r="AC213" s="16"/>
      <c r="AD213" s="16"/>
      <c r="AE213" s="16"/>
      <c r="AT213" s="288" t="s">
        <v>168</v>
      </c>
      <c r="AU213" s="288" t="s">
        <v>87</v>
      </c>
      <c r="AV213" s="16" t="s">
        <v>85</v>
      </c>
      <c r="AW213" s="16" t="s">
        <v>32</v>
      </c>
      <c r="AX213" s="16" t="s">
        <v>77</v>
      </c>
      <c r="AY213" s="288" t="s">
        <v>159</v>
      </c>
    </row>
    <row r="214" s="13" customFormat="1">
      <c r="A214" s="13"/>
      <c r="B214" s="232"/>
      <c r="C214" s="233"/>
      <c r="D214" s="234" t="s">
        <v>168</v>
      </c>
      <c r="E214" s="235" t="s">
        <v>1</v>
      </c>
      <c r="F214" s="236" t="s">
        <v>950</v>
      </c>
      <c r="G214" s="233"/>
      <c r="H214" s="237">
        <v>0.875</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168</v>
      </c>
      <c r="AU214" s="243" t="s">
        <v>87</v>
      </c>
      <c r="AV214" s="13" t="s">
        <v>87</v>
      </c>
      <c r="AW214" s="13" t="s">
        <v>32</v>
      </c>
      <c r="AX214" s="13" t="s">
        <v>77</v>
      </c>
      <c r="AY214" s="243" t="s">
        <v>159</v>
      </c>
    </row>
    <row r="215" s="13" customFormat="1">
      <c r="A215" s="13"/>
      <c r="B215" s="232"/>
      <c r="C215" s="233"/>
      <c r="D215" s="234" t="s">
        <v>168</v>
      </c>
      <c r="E215" s="235" t="s">
        <v>1</v>
      </c>
      <c r="F215" s="236" t="s">
        <v>951</v>
      </c>
      <c r="G215" s="233"/>
      <c r="H215" s="237">
        <v>1.7669999999999999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168</v>
      </c>
      <c r="AU215" s="243" t="s">
        <v>87</v>
      </c>
      <c r="AV215" s="13" t="s">
        <v>87</v>
      </c>
      <c r="AW215" s="13" t="s">
        <v>32</v>
      </c>
      <c r="AX215" s="13" t="s">
        <v>77</v>
      </c>
      <c r="AY215" s="243" t="s">
        <v>159</v>
      </c>
    </row>
    <row r="216" s="15" customFormat="1">
      <c r="A216" s="15"/>
      <c r="B216" s="268"/>
      <c r="C216" s="269"/>
      <c r="D216" s="234" t="s">
        <v>168</v>
      </c>
      <c r="E216" s="270" t="s">
        <v>1</v>
      </c>
      <c r="F216" s="271" t="s">
        <v>361</v>
      </c>
      <c r="G216" s="269"/>
      <c r="H216" s="272">
        <v>2.6419999999999999</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168</v>
      </c>
      <c r="AU216" s="278" t="s">
        <v>87</v>
      </c>
      <c r="AV216" s="15" t="s">
        <v>175</v>
      </c>
      <c r="AW216" s="15" t="s">
        <v>32</v>
      </c>
      <c r="AX216" s="15" t="s">
        <v>77</v>
      </c>
      <c r="AY216" s="278" t="s">
        <v>159</v>
      </c>
    </row>
    <row r="217" s="13" customFormat="1">
      <c r="A217" s="13"/>
      <c r="B217" s="232"/>
      <c r="C217" s="233"/>
      <c r="D217" s="234" t="s">
        <v>168</v>
      </c>
      <c r="E217" s="235" t="s">
        <v>1</v>
      </c>
      <c r="F217" s="236" t="s">
        <v>996</v>
      </c>
      <c r="G217" s="233"/>
      <c r="H217" s="237">
        <v>0.39600000000000002</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168</v>
      </c>
      <c r="AU217" s="243" t="s">
        <v>87</v>
      </c>
      <c r="AV217" s="13" t="s">
        <v>87</v>
      </c>
      <c r="AW217" s="13" t="s">
        <v>32</v>
      </c>
      <c r="AX217" s="13" t="s">
        <v>77</v>
      </c>
      <c r="AY217" s="243" t="s">
        <v>159</v>
      </c>
    </row>
    <row r="218" s="14" customFormat="1">
      <c r="A218" s="14"/>
      <c r="B218" s="244"/>
      <c r="C218" s="245"/>
      <c r="D218" s="234" t="s">
        <v>168</v>
      </c>
      <c r="E218" s="246" t="s">
        <v>1</v>
      </c>
      <c r="F218" s="247" t="s">
        <v>174</v>
      </c>
      <c r="G218" s="245"/>
      <c r="H218" s="248">
        <v>3.0379999999999998</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168</v>
      </c>
      <c r="AU218" s="254" t="s">
        <v>87</v>
      </c>
      <c r="AV218" s="14" t="s">
        <v>166</v>
      </c>
      <c r="AW218" s="14" t="s">
        <v>32</v>
      </c>
      <c r="AX218" s="14" t="s">
        <v>85</v>
      </c>
      <c r="AY218" s="254" t="s">
        <v>159</v>
      </c>
    </row>
    <row r="219" s="2" customFormat="1" ht="24.15" customHeight="1">
      <c r="A219" s="39"/>
      <c r="B219" s="40"/>
      <c r="C219" s="219" t="s">
        <v>241</v>
      </c>
      <c r="D219" s="219" t="s">
        <v>161</v>
      </c>
      <c r="E219" s="220" t="s">
        <v>997</v>
      </c>
      <c r="F219" s="221" t="s">
        <v>998</v>
      </c>
      <c r="G219" s="222" t="s">
        <v>181</v>
      </c>
      <c r="H219" s="223">
        <v>4.1749999999999998</v>
      </c>
      <c r="I219" s="224"/>
      <c r="J219" s="225">
        <f>ROUND(I219*H219,2)</f>
        <v>0</v>
      </c>
      <c r="K219" s="221" t="s">
        <v>165</v>
      </c>
      <c r="L219" s="45"/>
      <c r="M219" s="226" t="s">
        <v>1</v>
      </c>
      <c r="N219" s="227" t="s">
        <v>42</v>
      </c>
      <c r="O219" s="92"/>
      <c r="P219" s="228">
        <f>O219*H219</f>
        <v>0</v>
      </c>
      <c r="Q219" s="228">
        <v>2.3010222040000001</v>
      </c>
      <c r="R219" s="228">
        <f>Q219*H219</f>
        <v>9.6067677017000008</v>
      </c>
      <c r="S219" s="228">
        <v>0</v>
      </c>
      <c r="T219" s="229">
        <f>S219*H219</f>
        <v>0</v>
      </c>
      <c r="U219" s="39"/>
      <c r="V219" s="39"/>
      <c r="W219" s="39"/>
      <c r="X219" s="39"/>
      <c r="Y219" s="39"/>
      <c r="Z219" s="39"/>
      <c r="AA219" s="39"/>
      <c r="AB219" s="39"/>
      <c r="AC219" s="39"/>
      <c r="AD219" s="39"/>
      <c r="AE219" s="39"/>
      <c r="AR219" s="230" t="s">
        <v>166</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999</v>
      </c>
    </row>
    <row r="220" s="16" customFormat="1">
      <c r="A220" s="16"/>
      <c r="B220" s="279"/>
      <c r="C220" s="280"/>
      <c r="D220" s="234" t="s">
        <v>168</v>
      </c>
      <c r="E220" s="281" t="s">
        <v>1</v>
      </c>
      <c r="F220" s="282" t="s">
        <v>949</v>
      </c>
      <c r="G220" s="280"/>
      <c r="H220" s="281" t="s">
        <v>1</v>
      </c>
      <c r="I220" s="283"/>
      <c r="J220" s="280"/>
      <c r="K220" s="280"/>
      <c r="L220" s="284"/>
      <c r="M220" s="285"/>
      <c r="N220" s="286"/>
      <c r="O220" s="286"/>
      <c r="P220" s="286"/>
      <c r="Q220" s="286"/>
      <c r="R220" s="286"/>
      <c r="S220" s="286"/>
      <c r="T220" s="287"/>
      <c r="U220" s="16"/>
      <c r="V220" s="16"/>
      <c r="W220" s="16"/>
      <c r="X220" s="16"/>
      <c r="Y220" s="16"/>
      <c r="Z220" s="16"/>
      <c r="AA220" s="16"/>
      <c r="AB220" s="16"/>
      <c r="AC220" s="16"/>
      <c r="AD220" s="16"/>
      <c r="AE220" s="16"/>
      <c r="AT220" s="288" t="s">
        <v>168</v>
      </c>
      <c r="AU220" s="288" t="s">
        <v>87</v>
      </c>
      <c r="AV220" s="16" t="s">
        <v>85</v>
      </c>
      <c r="AW220" s="16" t="s">
        <v>32</v>
      </c>
      <c r="AX220" s="16" t="s">
        <v>77</v>
      </c>
      <c r="AY220" s="288" t="s">
        <v>159</v>
      </c>
    </row>
    <row r="221" s="13" customFormat="1">
      <c r="A221" s="13"/>
      <c r="B221" s="232"/>
      <c r="C221" s="233"/>
      <c r="D221" s="234" t="s">
        <v>168</v>
      </c>
      <c r="E221" s="235" t="s">
        <v>1</v>
      </c>
      <c r="F221" s="236" t="s">
        <v>1000</v>
      </c>
      <c r="G221" s="233"/>
      <c r="H221" s="237">
        <v>4.1749999999999998</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168</v>
      </c>
      <c r="AU221" s="243" t="s">
        <v>87</v>
      </c>
      <c r="AV221" s="13" t="s">
        <v>87</v>
      </c>
      <c r="AW221" s="13" t="s">
        <v>32</v>
      </c>
      <c r="AX221" s="13" t="s">
        <v>85</v>
      </c>
      <c r="AY221" s="243" t="s">
        <v>159</v>
      </c>
    </row>
    <row r="222" s="2" customFormat="1" ht="16.5" customHeight="1">
      <c r="A222" s="39"/>
      <c r="B222" s="40"/>
      <c r="C222" s="219" t="s">
        <v>246</v>
      </c>
      <c r="D222" s="219" t="s">
        <v>161</v>
      </c>
      <c r="E222" s="220" t="s">
        <v>1001</v>
      </c>
      <c r="F222" s="221" t="s">
        <v>1002</v>
      </c>
      <c r="G222" s="222" t="s">
        <v>164</v>
      </c>
      <c r="H222" s="223">
        <v>3.879</v>
      </c>
      <c r="I222" s="224"/>
      <c r="J222" s="225">
        <f>ROUND(I222*H222,2)</f>
        <v>0</v>
      </c>
      <c r="K222" s="221" t="s">
        <v>165</v>
      </c>
      <c r="L222" s="45"/>
      <c r="M222" s="226" t="s">
        <v>1</v>
      </c>
      <c r="N222" s="227" t="s">
        <v>42</v>
      </c>
      <c r="O222" s="92"/>
      <c r="P222" s="228">
        <f>O222*H222</f>
        <v>0</v>
      </c>
      <c r="Q222" s="228">
        <v>0.0026369000000000002</v>
      </c>
      <c r="R222" s="228">
        <f>Q222*H222</f>
        <v>0.0102285351</v>
      </c>
      <c r="S222" s="228">
        <v>0</v>
      </c>
      <c r="T222" s="229">
        <f>S222*H222</f>
        <v>0</v>
      </c>
      <c r="U222" s="39"/>
      <c r="V222" s="39"/>
      <c r="W222" s="39"/>
      <c r="X222" s="39"/>
      <c r="Y222" s="39"/>
      <c r="Z222" s="39"/>
      <c r="AA222" s="39"/>
      <c r="AB222" s="39"/>
      <c r="AC222" s="39"/>
      <c r="AD222" s="39"/>
      <c r="AE222" s="39"/>
      <c r="AR222" s="230" t="s">
        <v>166</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1003</v>
      </c>
    </row>
    <row r="223" s="16" customFormat="1">
      <c r="A223" s="16"/>
      <c r="B223" s="279"/>
      <c r="C223" s="280"/>
      <c r="D223" s="234" t="s">
        <v>168</v>
      </c>
      <c r="E223" s="281" t="s">
        <v>1</v>
      </c>
      <c r="F223" s="282" t="s">
        <v>949</v>
      </c>
      <c r="G223" s="280"/>
      <c r="H223" s="281" t="s">
        <v>1</v>
      </c>
      <c r="I223" s="283"/>
      <c r="J223" s="280"/>
      <c r="K223" s="280"/>
      <c r="L223" s="284"/>
      <c r="M223" s="285"/>
      <c r="N223" s="286"/>
      <c r="O223" s="286"/>
      <c r="P223" s="286"/>
      <c r="Q223" s="286"/>
      <c r="R223" s="286"/>
      <c r="S223" s="286"/>
      <c r="T223" s="287"/>
      <c r="U223" s="16"/>
      <c r="V223" s="16"/>
      <c r="W223" s="16"/>
      <c r="X223" s="16"/>
      <c r="Y223" s="16"/>
      <c r="Z223" s="16"/>
      <c r="AA223" s="16"/>
      <c r="AB223" s="16"/>
      <c r="AC223" s="16"/>
      <c r="AD223" s="16"/>
      <c r="AE223" s="16"/>
      <c r="AT223" s="288" t="s">
        <v>168</v>
      </c>
      <c r="AU223" s="288" t="s">
        <v>87</v>
      </c>
      <c r="AV223" s="16" t="s">
        <v>85</v>
      </c>
      <c r="AW223" s="16" t="s">
        <v>32</v>
      </c>
      <c r="AX223" s="16" t="s">
        <v>77</v>
      </c>
      <c r="AY223" s="288" t="s">
        <v>159</v>
      </c>
    </row>
    <row r="224" s="13" customFormat="1">
      <c r="A224" s="13"/>
      <c r="B224" s="232"/>
      <c r="C224" s="233"/>
      <c r="D224" s="234" t="s">
        <v>168</v>
      </c>
      <c r="E224" s="235" t="s">
        <v>1</v>
      </c>
      <c r="F224" s="236" t="s">
        <v>1004</v>
      </c>
      <c r="G224" s="233"/>
      <c r="H224" s="237">
        <v>3.879</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168</v>
      </c>
      <c r="AU224" s="243" t="s">
        <v>87</v>
      </c>
      <c r="AV224" s="13" t="s">
        <v>87</v>
      </c>
      <c r="AW224" s="13" t="s">
        <v>32</v>
      </c>
      <c r="AX224" s="13" t="s">
        <v>85</v>
      </c>
      <c r="AY224" s="243" t="s">
        <v>159</v>
      </c>
    </row>
    <row r="225" s="2" customFormat="1" ht="16.5" customHeight="1">
      <c r="A225" s="39"/>
      <c r="B225" s="40"/>
      <c r="C225" s="219" t="s">
        <v>250</v>
      </c>
      <c r="D225" s="219" t="s">
        <v>161</v>
      </c>
      <c r="E225" s="220" t="s">
        <v>1005</v>
      </c>
      <c r="F225" s="221" t="s">
        <v>1006</v>
      </c>
      <c r="G225" s="222" t="s">
        <v>164</v>
      </c>
      <c r="H225" s="223">
        <v>3.879</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166</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1007</v>
      </c>
    </row>
    <row r="226" s="2" customFormat="1" ht="16.5" customHeight="1">
      <c r="A226" s="39"/>
      <c r="B226" s="40"/>
      <c r="C226" s="219" t="s">
        <v>254</v>
      </c>
      <c r="D226" s="219" t="s">
        <v>161</v>
      </c>
      <c r="E226" s="220" t="s">
        <v>1008</v>
      </c>
      <c r="F226" s="221" t="s">
        <v>1009</v>
      </c>
      <c r="G226" s="222" t="s">
        <v>201</v>
      </c>
      <c r="H226" s="223">
        <v>0.063</v>
      </c>
      <c r="I226" s="224"/>
      <c r="J226" s="225">
        <f>ROUND(I226*H226,2)</f>
        <v>0</v>
      </c>
      <c r="K226" s="221" t="s">
        <v>165</v>
      </c>
      <c r="L226" s="45"/>
      <c r="M226" s="226" t="s">
        <v>1</v>
      </c>
      <c r="N226" s="227" t="s">
        <v>42</v>
      </c>
      <c r="O226" s="92"/>
      <c r="P226" s="228">
        <f>O226*H226</f>
        <v>0</v>
      </c>
      <c r="Q226" s="228">
        <v>1.0627727797</v>
      </c>
      <c r="R226" s="228">
        <f>Q226*H226</f>
        <v>0.066954685121099991</v>
      </c>
      <c r="S226" s="228">
        <v>0</v>
      </c>
      <c r="T226" s="229">
        <f>S226*H226</f>
        <v>0</v>
      </c>
      <c r="U226" s="39"/>
      <c r="V226" s="39"/>
      <c r="W226" s="39"/>
      <c r="X226" s="39"/>
      <c r="Y226" s="39"/>
      <c r="Z226" s="39"/>
      <c r="AA226" s="39"/>
      <c r="AB226" s="39"/>
      <c r="AC226" s="39"/>
      <c r="AD226" s="39"/>
      <c r="AE226" s="39"/>
      <c r="AR226" s="230" t="s">
        <v>166</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1010</v>
      </c>
    </row>
    <row r="227" s="16" customFormat="1">
      <c r="A227" s="16"/>
      <c r="B227" s="279"/>
      <c r="C227" s="280"/>
      <c r="D227" s="234" t="s">
        <v>168</v>
      </c>
      <c r="E227" s="281" t="s">
        <v>1</v>
      </c>
      <c r="F227" s="282" t="s">
        <v>949</v>
      </c>
      <c r="G227" s="280"/>
      <c r="H227" s="281" t="s">
        <v>1</v>
      </c>
      <c r="I227" s="283"/>
      <c r="J227" s="280"/>
      <c r="K227" s="280"/>
      <c r="L227" s="284"/>
      <c r="M227" s="285"/>
      <c r="N227" s="286"/>
      <c r="O227" s="286"/>
      <c r="P227" s="286"/>
      <c r="Q227" s="286"/>
      <c r="R227" s="286"/>
      <c r="S227" s="286"/>
      <c r="T227" s="287"/>
      <c r="U227" s="16"/>
      <c r="V227" s="16"/>
      <c r="W227" s="16"/>
      <c r="X227" s="16"/>
      <c r="Y227" s="16"/>
      <c r="Z227" s="16"/>
      <c r="AA227" s="16"/>
      <c r="AB227" s="16"/>
      <c r="AC227" s="16"/>
      <c r="AD227" s="16"/>
      <c r="AE227" s="16"/>
      <c r="AT227" s="288" t="s">
        <v>168</v>
      </c>
      <c r="AU227" s="288" t="s">
        <v>87</v>
      </c>
      <c r="AV227" s="16" t="s">
        <v>85</v>
      </c>
      <c r="AW227" s="16" t="s">
        <v>32</v>
      </c>
      <c r="AX227" s="16" t="s">
        <v>77</v>
      </c>
      <c r="AY227" s="288" t="s">
        <v>159</v>
      </c>
    </row>
    <row r="228" s="13" customFormat="1">
      <c r="A228" s="13"/>
      <c r="B228" s="232"/>
      <c r="C228" s="233"/>
      <c r="D228" s="234" t="s">
        <v>168</v>
      </c>
      <c r="E228" s="235" t="s">
        <v>1</v>
      </c>
      <c r="F228" s="236" t="s">
        <v>1011</v>
      </c>
      <c r="G228" s="233"/>
      <c r="H228" s="237">
        <v>0.063</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168</v>
      </c>
      <c r="AU228" s="243" t="s">
        <v>87</v>
      </c>
      <c r="AV228" s="13" t="s">
        <v>87</v>
      </c>
      <c r="AW228" s="13" t="s">
        <v>32</v>
      </c>
      <c r="AX228" s="13" t="s">
        <v>85</v>
      </c>
      <c r="AY228" s="243" t="s">
        <v>159</v>
      </c>
    </row>
    <row r="229" s="2" customFormat="1" ht="24.15" customHeight="1">
      <c r="A229" s="39"/>
      <c r="B229" s="40"/>
      <c r="C229" s="219" t="s">
        <v>7</v>
      </c>
      <c r="D229" s="219" t="s">
        <v>161</v>
      </c>
      <c r="E229" s="220" t="s">
        <v>1012</v>
      </c>
      <c r="F229" s="221" t="s">
        <v>1013</v>
      </c>
      <c r="G229" s="222" t="s">
        <v>181</v>
      </c>
      <c r="H229" s="223">
        <v>0.86399999999999999</v>
      </c>
      <c r="I229" s="224"/>
      <c r="J229" s="225">
        <f>ROUND(I229*H229,2)</f>
        <v>0</v>
      </c>
      <c r="K229" s="221" t="s">
        <v>165</v>
      </c>
      <c r="L229" s="45"/>
      <c r="M229" s="226" t="s">
        <v>1</v>
      </c>
      <c r="N229" s="227" t="s">
        <v>42</v>
      </c>
      <c r="O229" s="92"/>
      <c r="P229" s="228">
        <f>O229*H229</f>
        <v>0</v>
      </c>
      <c r="Q229" s="228">
        <v>2.1411744000000001</v>
      </c>
      <c r="R229" s="228">
        <f>Q229*H229</f>
        <v>1.8499746816</v>
      </c>
      <c r="S229" s="228">
        <v>0</v>
      </c>
      <c r="T229" s="229">
        <f>S229*H229</f>
        <v>0</v>
      </c>
      <c r="U229" s="39"/>
      <c r="V229" s="39"/>
      <c r="W229" s="39"/>
      <c r="X229" s="39"/>
      <c r="Y229" s="39"/>
      <c r="Z229" s="39"/>
      <c r="AA229" s="39"/>
      <c r="AB229" s="39"/>
      <c r="AC229" s="39"/>
      <c r="AD229" s="39"/>
      <c r="AE229" s="39"/>
      <c r="AR229" s="230" t="s">
        <v>166</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1014</v>
      </c>
    </row>
    <row r="230" s="16" customFormat="1">
      <c r="A230" s="16"/>
      <c r="B230" s="279"/>
      <c r="C230" s="280"/>
      <c r="D230" s="234" t="s">
        <v>168</v>
      </c>
      <c r="E230" s="281" t="s">
        <v>1</v>
      </c>
      <c r="F230" s="282" t="s">
        <v>1015</v>
      </c>
      <c r="G230" s="280"/>
      <c r="H230" s="281" t="s">
        <v>1</v>
      </c>
      <c r="I230" s="283"/>
      <c r="J230" s="280"/>
      <c r="K230" s="280"/>
      <c r="L230" s="284"/>
      <c r="M230" s="285"/>
      <c r="N230" s="286"/>
      <c r="O230" s="286"/>
      <c r="P230" s="286"/>
      <c r="Q230" s="286"/>
      <c r="R230" s="286"/>
      <c r="S230" s="286"/>
      <c r="T230" s="287"/>
      <c r="U230" s="16"/>
      <c r="V230" s="16"/>
      <c r="W230" s="16"/>
      <c r="X230" s="16"/>
      <c r="Y230" s="16"/>
      <c r="Z230" s="16"/>
      <c r="AA230" s="16"/>
      <c r="AB230" s="16"/>
      <c r="AC230" s="16"/>
      <c r="AD230" s="16"/>
      <c r="AE230" s="16"/>
      <c r="AT230" s="288" t="s">
        <v>168</v>
      </c>
      <c r="AU230" s="288" t="s">
        <v>87</v>
      </c>
      <c r="AV230" s="16" t="s">
        <v>85</v>
      </c>
      <c r="AW230" s="16" t="s">
        <v>32</v>
      </c>
      <c r="AX230" s="16" t="s">
        <v>77</v>
      </c>
      <c r="AY230" s="288" t="s">
        <v>159</v>
      </c>
    </row>
    <row r="231" s="13" customFormat="1">
      <c r="A231" s="13"/>
      <c r="B231" s="232"/>
      <c r="C231" s="233"/>
      <c r="D231" s="234" t="s">
        <v>168</v>
      </c>
      <c r="E231" s="235" t="s">
        <v>1</v>
      </c>
      <c r="F231" s="236" t="s">
        <v>1016</v>
      </c>
      <c r="G231" s="233"/>
      <c r="H231" s="237">
        <v>0.86399999999999999</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168</v>
      </c>
      <c r="AU231" s="243" t="s">
        <v>87</v>
      </c>
      <c r="AV231" s="13" t="s">
        <v>87</v>
      </c>
      <c r="AW231" s="13" t="s">
        <v>32</v>
      </c>
      <c r="AX231" s="13" t="s">
        <v>85</v>
      </c>
      <c r="AY231" s="243" t="s">
        <v>159</v>
      </c>
    </row>
    <row r="232" s="2" customFormat="1" ht="33" customHeight="1">
      <c r="A232" s="39"/>
      <c r="B232" s="40"/>
      <c r="C232" s="219" t="s">
        <v>265</v>
      </c>
      <c r="D232" s="219" t="s">
        <v>161</v>
      </c>
      <c r="E232" s="220" t="s">
        <v>1017</v>
      </c>
      <c r="F232" s="221" t="s">
        <v>1018</v>
      </c>
      <c r="G232" s="222" t="s">
        <v>181</v>
      </c>
      <c r="H232" s="223">
        <v>0.63400000000000001</v>
      </c>
      <c r="I232" s="224"/>
      <c r="J232" s="225">
        <f>ROUND(I232*H232,2)</f>
        <v>0</v>
      </c>
      <c r="K232" s="221" t="s">
        <v>165</v>
      </c>
      <c r="L232" s="45"/>
      <c r="M232" s="226" t="s">
        <v>1</v>
      </c>
      <c r="N232" s="227" t="s">
        <v>42</v>
      </c>
      <c r="O232" s="92"/>
      <c r="P232" s="228">
        <f>O232*H232</f>
        <v>0</v>
      </c>
      <c r="Q232" s="228">
        <v>2.8359926799999999</v>
      </c>
      <c r="R232" s="228">
        <f>Q232*H232</f>
        <v>1.79801935912</v>
      </c>
      <c r="S232" s="228">
        <v>0</v>
      </c>
      <c r="T232" s="229">
        <f>S232*H232</f>
        <v>0</v>
      </c>
      <c r="U232" s="39"/>
      <c r="V232" s="39"/>
      <c r="W232" s="39"/>
      <c r="X232" s="39"/>
      <c r="Y232" s="39"/>
      <c r="Z232" s="39"/>
      <c r="AA232" s="39"/>
      <c r="AB232" s="39"/>
      <c r="AC232" s="39"/>
      <c r="AD232" s="39"/>
      <c r="AE232" s="39"/>
      <c r="AR232" s="230" t="s">
        <v>166</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1019</v>
      </c>
    </row>
    <row r="233" s="16" customFormat="1">
      <c r="A233" s="16"/>
      <c r="B233" s="279"/>
      <c r="C233" s="280"/>
      <c r="D233" s="234" t="s">
        <v>168</v>
      </c>
      <c r="E233" s="281" t="s">
        <v>1</v>
      </c>
      <c r="F233" s="282" t="s">
        <v>1015</v>
      </c>
      <c r="G233" s="280"/>
      <c r="H233" s="281" t="s">
        <v>1</v>
      </c>
      <c r="I233" s="283"/>
      <c r="J233" s="280"/>
      <c r="K233" s="280"/>
      <c r="L233" s="284"/>
      <c r="M233" s="285"/>
      <c r="N233" s="286"/>
      <c r="O233" s="286"/>
      <c r="P233" s="286"/>
      <c r="Q233" s="286"/>
      <c r="R233" s="286"/>
      <c r="S233" s="286"/>
      <c r="T233" s="287"/>
      <c r="U233" s="16"/>
      <c r="V233" s="16"/>
      <c r="W233" s="16"/>
      <c r="X233" s="16"/>
      <c r="Y233" s="16"/>
      <c r="Z233" s="16"/>
      <c r="AA233" s="16"/>
      <c r="AB233" s="16"/>
      <c r="AC233" s="16"/>
      <c r="AD233" s="16"/>
      <c r="AE233" s="16"/>
      <c r="AT233" s="288" t="s">
        <v>168</v>
      </c>
      <c r="AU233" s="288" t="s">
        <v>87</v>
      </c>
      <c r="AV233" s="16" t="s">
        <v>85</v>
      </c>
      <c r="AW233" s="16" t="s">
        <v>32</v>
      </c>
      <c r="AX233" s="16" t="s">
        <v>77</v>
      </c>
      <c r="AY233" s="288" t="s">
        <v>159</v>
      </c>
    </row>
    <row r="234" s="13" customFormat="1">
      <c r="A234" s="13"/>
      <c r="B234" s="232"/>
      <c r="C234" s="233"/>
      <c r="D234" s="234" t="s">
        <v>168</v>
      </c>
      <c r="E234" s="235" t="s">
        <v>1</v>
      </c>
      <c r="F234" s="236" t="s">
        <v>1020</v>
      </c>
      <c r="G234" s="233"/>
      <c r="H234" s="237">
        <v>0.63400000000000001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168</v>
      </c>
      <c r="AU234" s="243" t="s">
        <v>87</v>
      </c>
      <c r="AV234" s="13" t="s">
        <v>87</v>
      </c>
      <c r="AW234" s="13" t="s">
        <v>32</v>
      </c>
      <c r="AX234" s="13" t="s">
        <v>85</v>
      </c>
      <c r="AY234" s="243" t="s">
        <v>159</v>
      </c>
    </row>
    <row r="235" s="2" customFormat="1" ht="33" customHeight="1">
      <c r="A235" s="39"/>
      <c r="B235" s="40"/>
      <c r="C235" s="219" t="s">
        <v>272</v>
      </c>
      <c r="D235" s="219" t="s">
        <v>161</v>
      </c>
      <c r="E235" s="220" t="s">
        <v>1021</v>
      </c>
      <c r="F235" s="221" t="s">
        <v>1022</v>
      </c>
      <c r="G235" s="222" t="s">
        <v>164</v>
      </c>
      <c r="H235" s="223">
        <v>5.5199999999999996</v>
      </c>
      <c r="I235" s="224"/>
      <c r="J235" s="225">
        <f>ROUND(I235*H235,2)</f>
        <v>0</v>
      </c>
      <c r="K235" s="221" t="s">
        <v>165</v>
      </c>
      <c r="L235" s="45"/>
      <c r="M235" s="226" t="s">
        <v>1</v>
      </c>
      <c r="N235" s="227" t="s">
        <v>42</v>
      </c>
      <c r="O235" s="92"/>
      <c r="P235" s="228">
        <f>O235*H235</f>
        <v>0</v>
      </c>
      <c r="Q235" s="228">
        <v>0.49689280000000002</v>
      </c>
      <c r="R235" s="228">
        <f>Q235*H235</f>
        <v>2.7428482559999998</v>
      </c>
      <c r="S235" s="228">
        <v>0</v>
      </c>
      <c r="T235" s="229">
        <f>S235*H235</f>
        <v>0</v>
      </c>
      <c r="U235" s="39"/>
      <c r="V235" s="39"/>
      <c r="W235" s="39"/>
      <c r="X235" s="39"/>
      <c r="Y235" s="39"/>
      <c r="Z235" s="39"/>
      <c r="AA235" s="39"/>
      <c r="AB235" s="39"/>
      <c r="AC235" s="39"/>
      <c r="AD235" s="39"/>
      <c r="AE235" s="39"/>
      <c r="AR235" s="230" t="s">
        <v>166</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1023</v>
      </c>
    </row>
    <row r="236" s="13" customFormat="1">
      <c r="A236" s="13"/>
      <c r="B236" s="232"/>
      <c r="C236" s="233"/>
      <c r="D236" s="234" t="s">
        <v>168</v>
      </c>
      <c r="E236" s="235" t="s">
        <v>1</v>
      </c>
      <c r="F236" s="236" t="s">
        <v>1024</v>
      </c>
      <c r="G236" s="233"/>
      <c r="H236" s="237">
        <v>5.5199999999999996</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168</v>
      </c>
      <c r="AU236" s="243" t="s">
        <v>87</v>
      </c>
      <c r="AV236" s="13" t="s">
        <v>87</v>
      </c>
      <c r="AW236" s="13" t="s">
        <v>32</v>
      </c>
      <c r="AX236" s="13" t="s">
        <v>85</v>
      </c>
      <c r="AY236" s="243" t="s">
        <v>159</v>
      </c>
    </row>
    <row r="237" s="2" customFormat="1" ht="24.15" customHeight="1">
      <c r="A237" s="39"/>
      <c r="B237" s="40"/>
      <c r="C237" s="219" t="s">
        <v>277</v>
      </c>
      <c r="D237" s="219" t="s">
        <v>161</v>
      </c>
      <c r="E237" s="220" t="s">
        <v>433</v>
      </c>
      <c r="F237" s="221" t="s">
        <v>434</v>
      </c>
      <c r="G237" s="222" t="s">
        <v>164</v>
      </c>
      <c r="H237" s="223">
        <v>28.492999999999999</v>
      </c>
      <c r="I237" s="224"/>
      <c r="J237" s="225">
        <f>ROUND(I237*H237,2)</f>
        <v>0</v>
      </c>
      <c r="K237" s="221" t="s">
        <v>165</v>
      </c>
      <c r="L237" s="45"/>
      <c r="M237" s="226" t="s">
        <v>1</v>
      </c>
      <c r="N237" s="227" t="s">
        <v>42</v>
      </c>
      <c r="O237" s="92"/>
      <c r="P237" s="228">
        <f>O237*H237</f>
        <v>0</v>
      </c>
      <c r="Q237" s="228">
        <v>0.37678477999999999</v>
      </c>
      <c r="R237" s="228">
        <f>Q237*H237</f>
        <v>10.735728736539999</v>
      </c>
      <c r="S237" s="228">
        <v>0</v>
      </c>
      <c r="T237" s="229">
        <f>S237*H237</f>
        <v>0</v>
      </c>
      <c r="U237" s="39"/>
      <c r="V237" s="39"/>
      <c r="W237" s="39"/>
      <c r="X237" s="39"/>
      <c r="Y237" s="39"/>
      <c r="Z237" s="39"/>
      <c r="AA237" s="39"/>
      <c r="AB237" s="39"/>
      <c r="AC237" s="39"/>
      <c r="AD237" s="39"/>
      <c r="AE237" s="39"/>
      <c r="AR237" s="230" t="s">
        <v>166</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1025</v>
      </c>
    </row>
    <row r="238" s="16" customFormat="1">
      <c r="A238" s="16"/>
      <c r="B238" s="279"/>
      <c r="C238" s="280"/>
      <c r="D238" s="234" t="s">
        <v>168</v>
      </c>
      <c r="E238" s="281" t="s">
        <v>1</v>
      </c>
      <c r="F238" s="282" t="s">
        <v>1026</v>
      </c>
      <c r="G238" s="280"/>
      <c r="H238" s="281" t="s">
        <v>1</v>
      </c>
      <c r="I238" s="283"/>
      <c r="J238" s="280"/>
      <c r="K238" s="280"/>
      <c r="L238" s="284"/>
      <c r="M238" s="285"/>
      <c r="N238" s="286"/>
      <c r="O238" s="286"/>
      <c r="P238" s="286"/>
      <c r="Q238" s="286"/>
      <c r="R238" s="286"/>
      <c r="S238" s="286"/>
      <c r="T238" s="287"/>
      <c r="U238" s="16"/>
      <c r="V238" s="16"/>
      <c r="W238" s="16"/>
      <c r="X238" s="16"/>
      <c r="Y238" s="16"/>
      <c r="Z238" s="16"/>
      <c r="AA238" s="16"/>
      <c r="AB238" s="16"/>
      <c r="AC238" s="16"/>
      <c r="AD238" s="16"/>
      <c r="AE238" s="16"/>
      <c r="AT238" s="288" t="s">
        <v>168</v>
      </c>
      <c r="AU238" s="288" t="s">
        <v>87</v>
      </c>
      <c r="AV238" s="16" t="s">
        <v>85</v>
      </c>
      <c r="AW238" s="16" t="s">
        <v>32</v>
      </c>
      <c r="AX238" s="16" t="s">
        <v>77</v>
      </c>
      <c r="AY238" s="288" t="s">
        <v>159</v>
      </c>
    </row>
    <row r="239" s="13" customFormat="1">
      <c r="A239" s="13"/>
      <c r="B239" s="232"/>
      <c r="C239" s="233"/>
      <c r="D239" s="234" t="s">
        <v>168</v>
      </c>
      <c r="E239" s="235" t="s">
        <v>1</v>
      </c>
      <c r="F239" s="236" t="s">
        <v>1027</v>
      </c>
      <c r="G239" s="233"/>
      <c r="H239" s="237">
        <v>22.145</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168</v>
      </c>
      <c r="AU239" s="243" t="s">
        <v>87</v>
      </c>
      <c r="AV239" s="13" t="s">
        <v>87</v>
      </c>
      <c r="AW239" s="13" t="s">
        <v>32</v>
      </c>
      <c r="AX239" s="13" t="s">
        <v>77</v>
      </c>
      <c r="AY239" s="243" t="s">
        <v>159</v>
      </c>
    </row>
    <row r="240" s="13" customFormat="1">
      <c r="A240" s="13"/>
      <c r="B240" s="232"/>
      <c r="C240" s="233"/>
      <c r="D240" s="234" t="s">
        <v>168</v>
      </c>
      <c r="E240" s="235" t="s">
        <v>1</v>
      </c>
      <c r="F240" s="236" t="s">
        <v>1028</v>
      </c>
      <c r="G240" s="233"/>
      <c r="H240" s="237">
        <v>6.3479999999999999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87</v>
      </c>
      <c r="AV240" s="13" t="s">
        <v>87</v>
      </c>
      <c r="AW240" s="13" t="s">
        <v>32</v>
      </c>
      <c r="AX240" s="13" t="s">
        <v>77</v>
      </c>
      <c r="AY240" s="243" t="s">
        <v>159</v>
      </c>
    </row>
    <row r="241" s="14" customFormat="1">
      <c r="A241" s="14"/>
      <c r="B241" s="244"/>
      <c r="C241" s="245"/>
      <c r="D241" s="234" t="s">
        <v>168</v>
      </c>
      <c r="E241" s="246" t="s">
        <v>1</v>
      </c>
      <c r="F241" s="247" t="s">
        <v>174</v>
      </c>
      <c r="G241" s="245"/>
      <c r="H241" s="248">
        <v>28.492999999999999</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87</v>
      </c>
      <c r="AV241" s="14" t="s">
        <v>166</v>
      </c>
      <c r="AW241" s="14" t="s">
        <v>32</v>
      </c>
      <c r="AX241" s="14" t="s">
        <v>85</v>
      </c>
      <c r="AY241" s="254" t="s">
        <v>159</v>
      </c>
    </row>
    <row r="242" s="2" customFormat="1" ht="21.75" customHeight="1">
      <c r="A242" s="39"/>
      <c r="B242" s="40"/>
      <c r="C242" s="219" t="s">
        <v>282</v>
      </c>
      <c r="D242" s="219" t="s">
        <v>161</v>
      </c>
      <c r="E242" s="220" t="s">
        <v>1029</v>
      </c>
      <c r="F242" s="221" t="s">
        <v>1030</v>
      </c>
      <c r="G242" s="222" t="s">
        <v>181</v>
      </c>
      <c r="H242" s="223">
        <v>1.635</v>
      </c>
      <c r="I242" s="224"/>
      <c r="J242" s="225">
        <f>ROUND(I242*H242,2)</f>
        <v>0</v>
      </c>
      <c r="K242" s="221" t="s">
        <v>1</v>
      </c>
      <c r="L242" s="45"/>
      <c r="M242" s="226" t="s">
        <v>1</v>
      </c>
      <c r="N242" s="227" t="s">
        <v>42</v>
      </c>
      <c r="O242" s="92"/>
      <c r="P242" s="228">
        <f>O242*H242</f>
        <v>0</v>
      </c>
      <c r="Q242" s="228">
        <v>2.4590000000000001</v>
      </c>
      <c r="R242" s="228">
        <f>Q242*H242</f>
        <v>4.0204649999999997</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1031</v>
      </c>
    </row>
    <row r="243" s="16" customFormat="1">
      <c r="A243" s="16"/>
      <c r="B243" s="279"/>
      <c r="C243" s="280"/>
      <c r="D243" s="234" t="s">
        <v>168</v>
      </c>
      <c r="E243" s="281" t="s">
        <v>1</v>
      </c>
      <c r="F243" s="282" t="s">
        <v>1032</v>
      </c>
      <c r="G243" s="280"/>
      <c r="H243" s="281" t="s">
        <v>1</v>
      </c>
      <c r="I243" s="283"/>
      <c r="J243" s="280"/>
      <c r="K243" s="280"/>
      <c r="L243" s="284"/>
      <c r="M243" s="285"/>
      <c r="N243" s="286"/>
      <c r="O243" s="286"/>
      <c r="P243" s="286"/>
      <c r="Q243" s="286"/>
      <c r="R243" s="286"/>
      <c r="S243" s="286"/>
      <c r="T243" s="287"/>
      <c r="U243" s="16"/>
      <c r="V243" s="16"/>
      <c r="W243" s="16"/>
      <c r="X243" s="16"/>
      <c r="Y243" s="16"/>
      <c r="Z243" s="16"/>
      <c r="AA243" s="16"/>
      <c r="AB243" s="16"/>
      <c r="AC243" s="16"/>
      <c r="AD243" s="16"/>
      <c r="AE243" s="16"/>
      <c r="AT243" s="288" t="s">
        <v>168</v>
      </c>
      <c r="AU243" s="288" t="s">
        <v>87</v>
      </c>
      <c r="AV243" s="16" t="s">
        <v>85</v>
      </c>
      <c r="AW243" s="16" t="s">
        <v>32</v>
      </c>
      <c r="AX243" s="16" t="s">
        <v>77</v>
      </c>
      <c r="AY243" s="288" t="s">
        <v>159</v>
      </c>
    </row>
    <row r="244" s="13" customFormat="1">
      <c r="A244" s="13"/>
      <c r="B244" s="232"/>
      <c r="C244" s="233"/>
      <c r="D244" s="234" t="s">
        <v>168</v>
      </c>
      <c r="E244" s="235" t="s">
        <v>1</v>
      </c>
      <c r="F244" s="236" t="s">
        <v>1033</v>
      </c>
      <c r="G244" s="233"/>
      <c r="H244" s="237">
        <v>1.425</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168</v>
      </c>
      <c r="AU244" s="243" t="s">
        <v>87</v>
      </c>
      <c r="AV244" s="13" t="s">
        <v>87</v>
      </c>
      <c r="AW244" s="13" t="s">
        <v>32</v>
      </c>
      <c r="AX244" s="13" t="s">
        <v>77</v>
      </c>
      <c r="AY244" s="243" t="s">
        <v>159</v>
      </c>
    </row>
    <row r="245" s="13" customFormat="1">
      <c r="A245" s="13"/>
      <c r="B245" s="232"/>
      <c r="C245" s="233"/>
      <c r="D245" s="234" t="s">
        <v>168</v>
      </c>
      <c r="E245" s="235" t="s">
        <v>1</v>
      </c>
      <c r="F245" s="236" t="s">
        <v>1034</v>
      </c>
      <c r="G245" s="233"/>
      <c r="H245" s="237">
        <v>0.20999999999999999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168</v>
      </c>
      <c r="AU245" s="243" t="s">
        <v>87</v>
      </c>
      <c r="AV245" s="13" t="s">
        <v>87</v>
      </c>
      <c r="AW245" s="13" t="s">
        <v>32</v>
      </c>
      <c r="AX245" s="13" t="s">
        <v>77</v>
      </c>
      <c r="AY245" s="243" t="s">
        <v>159</v>
      </c>
    </row>
    <row r="246" s="14" customFormat="1">
      <c r="A246" s="14"/>
      <c r="B246" s="244"/>
      <c r="C246" s="245"/>
      <c r="D246" s="234" t="s">
        <v>168</v>
      </c>
      <c r="E246" s="246" t="s">
        <v>1</v>
      </c>
      <c r="F246" s="247" t="s">
        <v>174</v>
      </c>
      <c r="G246" s="245"/>
      <c r="H246" s="248">
        <v>1.635</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168</v>
      </c>
      <c r="AU246" s="254" t="s">
        <v>87</v>
      </c>
      <c r="AV246" s="14" t="s">
        <v>166</v>
      </c>
      <c r="AW246" s="14" t="s">
        <v>32</v>
      </c>
      <c r="AX246" s="14" t="s">
        <v>85</v>
      </c>
      <c r="AY246" s="254" t="s">
        <v>159</v>
      </c>
    </row>
    <row r="247" s="2" customFormat="1" ht="24.15" customHeight="1">
      <c r="A247" s="39"/>
      <c r="B247" s="40"/>
      <c r="C247" s="219" t="s">
        <v>287</v>
      </c>
      <c r="D247" s="219" t="s">
        <v>161</v>
      </c>
      <c r="E247" s="220" t="s">
        <v>454</v>
      </c>
      <c r="F247" s="221" t="s">
        <v>455</v>
      </c>
      <c r="G247" s="222" t="s">
        <v>201</v>
      </c>
      <c r="H247" s="223">
        <v>0.42999999999999999</v>
      </c>
      <c r="I247" s="224"/>
      <c r="J247" s="225">
        <f>ROUND(I247*H247,2)</f>
        <v>0</v>
      </c>
      <c r="K247" s="221" t="s">
        <v>165</v>
      </c>
      <c r="L247" s="45"/>
      <c r="M247" s="226" t="s">
        <v>1</v>
      </c>
      <c r="N247" s="227" t="s">
        <v>42</v>
      </c>
      <c r="O247" s="92"/>
      <c r="P247" s="228">
        <f>O247*H247</f>
        <v>0</v>
      </c>
      <c r="Q247" s="228">
        <v>1.05940312</v>
      </c>
      <c r="R247" s="228">
        <f>Q247*H247</f>
        <v>0.45554334159999998</v>
      </c>
      <c r="S247" s="228">
        <v>0</v>
      </c>
      <c r="T247" s="229">
        <f>S247*H247</f>
        <v>0</v>
      </c>
      <c r="U247" s="39"/>
      <c r="V247" s="39"/>
      <c r="W247" s="39"/>
      <c r="X247" s="39"/>
      <c r="Y247" s="39"/>
      <c r="Z247" s="39"/>
      <c r="AA247" s="39"/>
      <c r="AB247" s="39"/>
      <c r="AC247" s="39"/>
      <c r="AD247" s="39"/>
      <c r="AE247" s="39"/>
      <c r="AR247" s="230" t="s">
        <v>166</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1035</v>
      </c>
    </row>
    <row r="248" s="13" customFormat="1">
      <c r="A248" s="13"/>
      <c r="B248" s="232"/>
      <c r="C248" s="233"/>
      <c r="D248" s="234" t="s">
        <v>168</v>
      </c>
      <c r="E248" s="235" t="s">
        <v>1</v>
      </c>
      <c r="F248" s="236" t="s">
        <v>1036</v>
      </c>
      <c r="G248" s="233"/>
      <c r="H248" s="237">
        <v>0.087999999999999995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168</v>
      </c>
      <c r="AU248" s="243" t="s">
        <v>87</v>
      </c>
      <c r="AV248" s="13" t="s">
        <v>87</v>
      </c>
      <c r="AW248" s="13" t="s">
        <v>32</v>
      </c>
      <c r="AX248" s="13" t="s">
        <v>77</v>
      </c>
      <c r="AY248" s="243" t="s">
        <v>159</v>
      </c>
    </row>
    <row r="249" s="13" customFormat="1">
      <c r="A249" s="13"/>
      <c r="B249" s="232"/>
      <c r="C249" s="233"/>
      <c r="D249" s="234" t="s">
        <v>168</v>
      </c>
      <c r="E249" s="235" t="s">
        <v>1</v>
      </c>
      <c r="F249" s="236" t="s">
        <v>1037</v>
      </c>
      <c r="G249" s="233"/>
      <c r="H249" s="237">
        <v>0.34200000000000003</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168</v>
      </c>
      <c r="AU249" s="243" t="s">
        <v>87</v>
      </c>
      <c r="AV249" s="13" t="s">
        <v>87</v>
      </c>
      <c r="AW249" s="13" t="s">
        <v>32</v>
      </c>
      <c r="AX249" s="13" t="s">
        <v>77</v>
      </c>
      <c r="AY249" s="243" t="s">
        <v>159</v>
      </c>
    </row>
    <row r="250" s="14" customFormat="1">
      <c r="A250" s="14"/>
      <c r="B250" s="244"/>
      <c r="C250" s="245"/>
      <c r="D250" s="234" t="s">
        <v>168</v>
      </c>
      <c r="E250" s="246" t="s">
        <v>1</v>
      </c>
      <c r="F250" s="247" t="s">
        <v>174</v>
      </c>
      <c r="G250" s="245"/>
      <c r="H250" s="248">
        <v>0.42999999999999999</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168</v>
      </c>
      <c r="AU250" s="254" t="s">
        <v>87</v>
      </c>
      <c r="AV250" s="14" t="s">
        <v>166</v>
      </c>
      <c r="AW250" s="14" t="s">
        <v>32</v>
      </c>
      <c r="AX250" s="14" t="s">
        <v>85</v>
      </c>
      <c r="AY250" s="254" t="s">
        <v>159</v>
      </c>
    </row>
    <row r="251" s="12" customFormat="1" ht="22.8" customHeight="1">
      <c r="A251" s="12"/>
      <c r="B251" s="203"/>
      <c r="C251" s="204"/>
      <c r="D251" s="205" t="s">
        <v>76</v>
      </c>
      <c r="E251" s="217" t="s">
        <v>175</v>
      </c>
      <c r="F251" s="217" t="s">
        <v>695</v>
      </c>
      <c r="G251" s="204"/>
      <c r="H251" s="204"/>
      <c r="I251" s="207"/>
      <c r="J251" s="218">
        <f>BK251</f>
        <v>0</v>
      </c>
      <c r="K251" s="204"/>
      <c r="L251" s="209"/>
      <c r="M251" s="210"/>
      <c r="N251" s="211"/>
      <c r="O251" s="211"/>
      <c r="P251" s="212">
        <f>SUM(P252:P462)</f>
        <v>0</v>
      </c>
      <c r="Q251" s="211"/>
      <c r="R251" s="212">
        <f>SUM(R252:R462)</f>
        <v>187.04147622760399</v>
      </c>
      <c r="S251" s="211"/>
      <c r="T251" s="213">
        <f>SUM(T252:T462)</f>
        <v>0.0033352400000000002</v>
      </c>
      <c r="U251" s="12"/>
      <c r="V251" s="12"/>
      <c r="W251" s="12"/>
      <c r="X251" s="12"/>
      <c r="Y251" s="12"/>
      <c r="Z251" s="12"/>
      <c r="AA251" s="12"/>
      <c r="AB251" s="12"/>
      <c r="AC251" s="12"/>
      <c r="AD251" s="12"/>
      <c r="AE251" s="12"/>
      <c r="AR251" s="214" t="s">
        <v>85</v>
      </c>
      <c r="AT251" s="215" t="s">
        <v>76</v>
      </c>
      <c r="AU251" s="215" t="s">
        <v>85</v>
      </c>
      <c r="AY251" s="214" t="s">
        <v>159</v>
      </c>
      <c r="BK251" s="216">
        <f>SUM(BK252:BK462)</f>
        <v>0</v>
      </c>
    </row>
    <row r="252" s="2" customFormat="1" ht="24.15" customHeight="1">
      <c r="A252" s="39"/>
      <c r="B252" s="40"/>
      <c r="C252" s="219" t="s">
        <v>293</v>
      </c>
      <c r="D252" s="219" t="s">
        <v>161</v>
      </c>
      <c r="E252" s="220" t="s">
        <v>1038</v>
      </c>
      <c r="F252" s="221" t="s">
        <v>1039</v>
      </c>
      <c r="G252" s="222" t="s">
        <v>181</v>
      </c>
      <c r="H252" s="223">
        <v>58.045000000000002</v>
      </c>
      <c r="I252" s="224"/>
      <c r="J252" s="225">
        <f>ROUND(I252*H252,2)</f>
        <v>0</v>
      </c>
      <c r="K252" s="221" t="s">
        <v>165</v>
      </c>
      <c r="L252" s="45"/>
      <c r="M252" s="226" t="s">
        <v>1</v>
      </c>
      <c r="N252" s="227" t="s">
        <v>42</v>
      </c>
      <c r="O252" s="92"/>
      <c r="P252" s="228">
        <f>O252*H252</f>
        <v>0</v>
      </c>
      <c r="Q252" s="228">
        <v>1.8775</v>
      </c>
      <c r="R252" s="228">
        <f>Q252*H252</f>
        <v>108.97948750000001</v>
      </c>
      <c r="S252" s="228">
        <v>0</v>
      </c>
      <c r="T252" s="229">
        <f>S252*H252</f>
        <v>0</v>
      </c>
      <c r="U252" s="39"/>
      <c r="V252" s="39"/>
      <c r="W252" s="39"/>
      <c r="X252" s="39"/>
      <c r="Y252" s="39"/>
      <c r="Z252" s="39"/>
      <c r="AA252" s="39"/>
      <c r="AB252" s="39"/>
      <c r="AC252" s="39"/>
      <c r="AD252" s="39"/>
      <c r="AE252" s="39"/>
      <c r="AR252" s="230" t="s">
        <v>166</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1040</v>
      </c>
    </row>
    <row r="253" s="16" customFormat="1">
      <c r="A253" s="16"/>
      <c r="B253" s="279"/>
      <c r="C253" s="280"/>
      <c r="D253" s="234" t="s">
        <v>168</v>
      </c>
      <c r="E253" s="281" t="s">
        <v>1</v>
      </c>
      <c r="F253" s="282" t="s">
        <v>1041</v>
      </c>
      <c r="G253" s="280"/>
      <c r="H253" s="281" t="s">
        <v>1</v>
      </c>
      <c r="I253" s="283"/>
      <c r="J253" s="280"/>
      <c r="K253" s="280"/>
      <c r="L253" s="284"/>
      <c r="M253" s="285"/>
      <c r="N253" s="286"/>
      <c r="O253" s="286"/>
      <c r="P253" s="286"/>
      <c r="Q253" s="286"/>
      <c r="R253" s="286"/>
      <c r="S253" s="286"/>
      <c r="T253" s="287"/>
      <c r="U253" s="16"/>
      <c r="V253" s="16"/>
      <c r="W253" s="16"/>
      <c r="X253" s="16"/>
      <c r="Y253" s="16"/>
      <c r="Z253" s="16"/>
      <c r="AA253" s="16"/>
      <c r="AB253" s="16"/>
      <c r="AC253" s="16"/>
      <c r="AD253" s="16"/>
      <c r="AE253" s="16"/>
      <c r="AT253" s="288" t="s">
        <v>168</v>
      </c>
      <c r="AU253" s="288" t="s">
        <v>87</v>
      </c>
      <c r="AV253" s="16" t="s">
        <v>85</v>
      </c>
      <c r="AW253" s="16" t="s">
        <v>32</v>
      </c>
      <c r="AX253" s="16" t="s">
        <v>77</v>
      </c>
      <c r="AY253" s="288" t="s">
        <v>159</v>
      </c>
    </row>
    <row r="254" s="13" customFormat="1">
      <c r="A254" s="13"/>
      <c r="B254" s="232"/>
      <c r="C254" s="233"/>
      <c r="D254" s="234" t="s">
        <v>168</v>
      </c>
      <c r="E254" s="235" t="s">
        <v>1</v>
      </c>
      <c r="F254" s="236" t="s">
        <v>1042</v>
      </c>
      <c r="G254" s="233"/>
      <c r="H254" s="237">
        <v>2.8170000000000002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168</v>
      </c>
      <c r="AU254" s="243" t="s">
        <v>87</v>
      </c>
      <c r="AV254" s="13" t="s">
        <v>87</v>
      </c>
      <c r="AW254" s="13" t="s">
        <v>32</v>
      </c>
      <c r="AX254" s="13" t="s">
        <v>77</v>
      </c>
      <c r="AY254" s="243" t="s">
        <v>159</v>
      </c>
    </row>
    <row r="255" s="13" customFormat="1">
      <c r="A255" s="13"/>
      <c r="B255" s="232"/>
      <c r="C255" s="233"/>
      <c r="D255" s="234" t="s">
        <v>168</v>
      </c>
      <c r="E255" s="235" t="s">
        <v>1</v>
      </c>
      <c r="F255" s="236" t="s">
        <v>1043</v>
      </c>
      <c r="G255" s="233"/>
      <c r="H255" s="237">
        <v>1.298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168</v>
      </c>
      <c r="AU255" s="243" t="s">
        <v>87</v>
      </c>
      <c r="AV255" s="13" t="s">
        <v>87</v>
      </c>
      <c r="AW255" s="13" t="s">
        <v>32</v>
      </c>
      <c r="AX255" s="13" t="s">
        <v>77</v>
      </c>
      <c r="AY255" s="243" t="s">
        <v>159</v>
      </c>
    </row>
    <row r="256" s="13" customFormat="1">
      <c r="A256" s="13"/>
      <c r="B256" s="232"/>
      <c r="C256" s="233"/>
      <c r="D256" s="234" t="s">
        <v>168</v>
      </c>
      <c r="E256" s="235" t="s">
        <v>1</v>
      </c>
      <c r="F256" s="236" t="s">
        <v>1044</v>
      </c>
      <c r="G256" s="233"/>
      <c r="H256" s="237">
        <v>1.5960000000000001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168</v>
      </c>
      <c r="AU256" s="243" t="s">
        <v>87</v>
      </c>
      <c r="AV256" s="13" t="s">
        <v>87</v>
      </c>
      <c r="AW256" s="13" t="s">
        <v>32</v>
      </c>
      <c r="AX256" s="13" t="s">
        <v>77</v>
      </c>
      <c r="AY256" s="243" t="s">
        <v>159</v>
      </c>
    </row>
    <row r="257" s="13" customFormat="1">
      <c r="A257" s="13"/>
      <c r="B257" s="232"/>
      <c r="C257" s="233"/>
      <c r="D257" s="234" t="s">
        <v>168</v>
      </c>
      <c r="E257" s="235" t="s">
        <v>1</v>
      </c>
      <c r="F257" s="236" t="s">
        <v>1045</v>
      </c>
      <c r="G257" s="233"/>
      <c r="H257" s="237">
        <v>0.35099999999999998</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77</v>
      </c>
      <c r="AY257" s="243" t="s">
        <v>159</v>
      </c>
    </row>
    <row r="258" s="16" customFormat="1">
      <c r="A258" s="16"/>
      <c r="B258" s="279"/>
      <c r="C258" s="280"/>
      <c r="D258" s="234" t="s">
        <v>168</v>
      </c>
      <c r="E258" s="281" t="s">
        <v>1</v>
      </c>
      <c r="F258" s="282" t="s">
        <v>1046</v>
      </c>
      <c r="G258" s="280"/>
      <c r="H258" s="281" t="s">
        <v>1</v>
      </c>
      <c r="I258" s="283"/>
      <c r="J258" s="280"/>
      <c r="K258" s="280"/>
      <c r="L258" s="284"/>
      <c r="M258" s="285"/>
      <c r="N258" s="286"/>
      <c r="O258" s="286"/>
      <c r="P258" s="286"/>
      <c r="Q258" s="286"/>
      <c r="R258" s="286"/>
      <c r="S258" s="286"/>
      <c r="T258" s="287"/>
      <c r="U258" s="16"/>
      <c r="V258" s="16"/>
      <c r="W258" s="16"/>
      <c r="X258" s="16"/>
      <c r="Y258" s="16"/>
      <c r="Z258" s="16"/>
      <c r="AA258" s="16"/>
      <c r="AB258" s="16"/>
      <c r="AC258" s="16"/>
      <c r="AD258" s="16"/>
      <c r="AE258" s="16"/>
      <c r="AT258" s="288" t="s">
        <v>168</v>
      </c>
      <c r="AU258" s="288" t="s">
        <v>87</v>
      </c>
      <c r="AV258" s="16" t="s">
        <v>85</v>
      </c>
      <c r="AW258" s="16" t="s">
        <v>32</v>
      </c>
      <c r="AX258" s="16" t="s">
        <v>77</v>
      </c>
      <c r="AY258" s="288" t="s">
        <v>159</v>
      </c>
    </row>
    <row r="259" s="13" customFormat="1">
      <c r="A259" s="13"/>
      <c r="B259" s="232"/>
      <c r="C259" s="233"/>
      <c r="D259" s="234" t="s">
        <v>168</v>
      </c>
      <c r="E259" s="235" t="s">
        <v>1</v>
      </c>
      <c r="F259" s="236" t="s">
        <v>1047</v>
      </c>
      <c r="G259" s="233"/>
      <c r="H259" s="237">
        <v>2.492</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168</v>
      </c>
      <c r="AU259" s="243" t="s">
        <v>87</v>
      </c>
      <c r="AV259" s="13" t="s">
        <v>87</v>
      </c>
      <c r="AW259" s="13" t="s">
        <v>32</v>
      </c>
      <c r="AX259" s="13" t="s">
        <v>77</v>
      </c>
      <c r="AY259" s="243" t="s">
        <v>159</v>
      </c>
    </row>
    <row r="260" s="13" customFormat="1">
      <c r="A260" s="13"/>
      <c r="B260" s="232"/>
      <c r="C260" s="233"/>
      <c r="D260" s="234" t="s">
        <v>168</v>
      </c>
      <c r="E260" s="235" t="s">
        <v>1</v>
      </c>
      <c r="F260" s="236" t="s">
        <v>1048</v>
      </c>
      <c r="G260" s="233"/>
      <c r="H260" s="237">
        <v>1.085</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168</v>
      </c>
      <c r="AU260" s="243" t="s">
        <v>87</v>
      </c>
      <c r="AV260" s="13" t="s">
        <v>87</v>
      </c>
      <c r="AW260" s="13" t="s">
        <v>32</v>
      </c>
      <c r="AX260" s="13" t="s">
        <v>77</v>
      </c>
      <c r="AY260" s="243" t="s">
        <v>159</v>
      </c>
    </row>
    <row r="261" s="13" customFormat="1">
      <c r="A261" s="13"/>
      <c r="B261" s="232"/>
      <c r="C261" s="233"/>
      <c r="D261" s="234" t="s">
        <v>168</v>
      </c>
      <c r="E261" s="235" t="s">
        <v>1</v>
      </c>
      <c r="F261" s="236" t="s">
        <v>1049</v>
      </c>
      <c r="G261" s="233"/>
      <c r="H261" s="237">
        <v>1.1379999999999999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168</v>
      </c>
      <c r="AU261" s="243" t="s">
        <v>87</v>
      </c>
      <c r="AV261" s="13" t="s">
        <v>87</v>
      </c>
      <c r="AW261" s="13" t="s">
        <v>32</v>
      </c>
      <c r="AX261" s="13" t="s">
        <v>77</v>
      </c>
      <c r="AY261" s="243" t="s">
        <v>159</v>
      </c>
    </row>
    <row r="262" s="13" customFormat="1">
      <c r="A262" s="13"/>
      <c r="B262" s="232"/>
      <c r="C262" s="233"/>
      <c r="D262" s="234" t="s">
        <v>168</v>
      </c>
      <c r="E262" s="235" t="s">
        <v>1</v>
      </c>
      <c r="F262" s="236" t="s">
        <v>1050</v>
      </c>
      <c r="G262" s="233"/>
      <c r="H262" s="237">
        <v>1.597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168</v>
      </c>
      <c r="AU262" s="243" t="s">
        <v>87</v>
      </c>
      <c r="AV262" s="13" t="s">
        <v>87</v>
      </c>
      <c r="AW262" s="13" t="s">
        <v>32</v>
      </c>
      <c r="AX262" s="13" t="s">
        <v>77</v>
      </c>
      <c r="AY262" s="243" t="s">
        <v>159</v>
      </c>
    </row>
    <row r="263" s="13" customFormat="1">
      <c r="A263" s="13"/>
      <c r="B263" s="232"/>
      <c r="C263" s="233"/>
      <c r="D263" s="234" t="s">
        <v>168</v>
      </c>
      <c r="E263" s="235" t="s">
        <v>1</v>
      </c>
      <c r="F263" s="236" t="s">
        <v>1051</v>
      </c>
      <c r="G263" s="233"/>
      <c r="H263" s="237">
        <v>0.068000000000000005</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77</v>
      </c>
      <c r="AY263" s="243" t="s">
        <v>159</v>
      </c>
    </row>
    <row r="264" s="13" customFormat="1">
      <c r="A264" s="13"/>
      <c r="B264" s="232"/>
      <c r="C264" s="233"/>
      <c r="D264" s="234" t="s">
        <v>168</v>
      </c>
      <c r="E264" s="235" t="s">
        <v>1</v>
      </c>
      <c r="F264" s="236" t="s">
        <v>1052</v>
      </c>
      <c r="G264" s="233"/>
      <c r="H264" s="237">
        <v>0.44800000000000001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168</v>
      </c>
      <c r="AU264" s="243" t="s">
        <v>87</v>
      </c>
      <c r="AV264" s="13" t="s">
        <v>87</v>
      </c>
      <c r="AW264" s="13" t="s">
        <v>32</v>
      </c>
      <c r="AX264" s="13" t="s">
        <v>77</v>
      </c>
      <c r="AY264" s="243" t="s">
        <v>159</v>
      </c>
    </row>
    <row r="265" s="13" customFormat="1">
      <c r="A265" s="13"/>
      <c r="B265" s="232"/>
      <c r="C265" s="233"/>
      <c r="D265" s="234" t="s">
        <v>168</v>
      </c>
      <c r="E265" s="235" t="s">
        <v>1</v>
      </c>
      <c r="F265" s="236" t="s">
        <v>1053</v>
      </c>
      <c r="G265" s="233"/>
      <c r="H265" s="237">
        <v>2.5190000000000001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168</v>
      </c>
      <c r="AU265" s="243" t="s">
        <v>87</v>
      </c>
      <c r="AV265" s="13" t="s">
        <v>87</v>
      </c>
      <c r="AW265" s="13" t="s">
        <v>32</v>
      </c>
      <c r="AX265" s="13" t="s">
        <v>77</v>
      </c>
      <c r="AY265" s="243" t="s">
        <v>159</v>
      </c>
    </row>
    <row r="266" s="13" customFormat="1">
      <c r="A266" s="13"/>
      <c r="B266" s="232"/>
      <c r="C266" s="233"/>
      <c r="D266" s="234" t="s">
        <v>168</v>
      </c>
      <c r="E266" s="235" t="s">
        <v>1</v>
      </c>
      <c r="F266" s="236" t="s">
        <v>1054</v>
      </c>
      <c r="G266" s="233"/>
      <c r="H266" s="237">
        <v>2.8889999999999998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168</v>
      </c>
      <c r="AU266" s="243" t="s">
        <v>87</v>
      </c>
      <c r="AV266" s="13" t="s">
        <v>87</v>
      </c>
      <c r="AW266" s="13" t="s">
        <v>32</v>
      </c>
      <c r="AX266" s="13" t="s">
        <v>77</v>
      </c>
      <c r="AY266" s="243" t="s">
        <v>159</v>
      </c>
    </row>
    <row r="267" s="13" customFormat="1">
      <c r="A267" s="13"/>
      <c r="B267" s="232"/>
      <c r="C267" s="233"/>
      <c r="D267" s="234" t="s">
        <v>168</v>
      </c>
      <c r="E267" s="235" t="s">
        <v>1</v>
      </c>
      <c r="F267" s="236" t="s">
        <v>1055</v>
      </c>
      <c r="G267" s="233"/>
      <c r="H267" s="237">
        <v>0.74099999999999999</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168</v>
      </c>
      <c r="AU267" s="243" t="s">
        <v>87</v>
      </c>
      <c r="AV267" s="13" t="s">
        <v>87</v>
      </c>
      <c r="AW267" s="13" t="s">
        <v>32</v>
      </c>
      <c r="AX267" s="13" t="s">
        <v>77</v>
      </c>
      <c r="AY267" s="243" t="s">
        <v>159</v>
      </c>
    </row>
    <row r="268" s="13" customFormat="1">
      <c r="A268" s="13"/>
      <c r="B268" s="232"/>
      <c r="C268" s="233"/>
      <c r="D268" s="234" t="s">
        <v>168</v>
      </c>
      <c r="E268" s="235" t="s">
        <v>1</v>
      </c>
      <c r="F268" s="236" t="s">
        <v>1056</v>
      </c>
      <c r="G268" s="233"/>
      <c r="H268" s="237">
        <v>0.090999999999999998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168</v>
      </c>
      <c r="AU268" s="243" t="s">
        <v>87</v>
      </c>
      <c r="AV268" s="13" t="s">
        <v>87</v>
      </c>
      <c r="AW268" s="13" t="s">
        <v>32</v>
      </c>
      <c r="AX268" s="13" t="s">
        <v>77</v>
      </c>
      <c r="AY268" s="243" t="s">
        <v>159</v>
      </c>
    </row>
    <row r="269" s="13" customFormat="1">
      <c r="A269" s="13"/>
      <c r="B269" s="232"/>
      <c r="C269" s="233"/>
      <c r="D269" s="234" t="s">
        <v>168</v>
      </c>
      <c r="E269" s="235" t="s">
        <v>1</v>
      </c>
      <c r="F269" s="236" t="s">
        <v>1057</v>
      </c>
      <c r="G269" s="233"/>
      <c r="H269" s="237">
        <v>0.24199999999999999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168</v>
      </c>
      <c r="AU269" s="243" t="s">
        <v>87</v>
      </c>
      <c r="AV269" s="13" t="s">
        <v>87</v>
      </c>
      <c r="AW269" s="13" t="s">
        <v>32</v>
      </c>
      <c r="AX269" s="13" t="s">
        <v>77</v>
      </c>
      <c r="AY269" s="243" t="s">
        <v>159</v>
      </c>
    </row>
    <row r="270" s="13" customFormat="1">
      <c r="A270" s="13"/>
      <c r="B270" s="232"/>
      <c r="C270" s="233"/>
      <c r="D270" s="234" t="s">
        <v>168</v>
      </c>
      <c r="E270" s="235" t="s">
        <v>1</v>
      </c>
      <c r="F270" s="236" t="s">
        <v>1058</v>
      </c>
      <c r="G270" s="233"/>
      <c r="H270" s="237">
        <v>0.68799999999999994</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168</v>
      </c>
      <c r="AU270" s="243" t="s">
        <v>87</v>
      </c>
      <c r="AV270" s="13" t="s">
        <v>87</v>
      </c>
      <c r="AW270" s="13" t="s">
        <v>32</v>
      </c>
      <c r="AX270" s="13" t="s">
        <v>77</v>
      </c>
      <c r="AY270" s="243" t="s">
        <v>159</v>
      </c>
    </row>
    <row r="271" s="13" customFormat="1">
      <c r="A271" s="13"/>
      <c r="B271" s="232"/>
      <c r="C271" s="233"/>
      <c r="D271" s="234" t="s">
        <v>168</v>
      </c>
      <c r="E271" s="235" t="s">
        <v>1</v>
      </c>
      <c r="F271" s="236" t="s">
        <v>1059</v>
      </c>
      <c r="G271" s="233"/>
      <c r="H271" s="237">
        <v>0.28100000000000003</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168</v>
      </c>
      <c r="AU271" s="243" t="s">
        <v>87</v>
      </c>
      <c r="AV271" s="13" t="s">
        <v>87</v>
      </c>
      <c r="AW271" s="13" t="s">
        <v>32</v>
      </c>
      <c r="AX271" s="13" t="s">
        <v>77</v>
      </c>
      <c r="AY271" s="243" t="s">
        <v>159</v>
      </c>
    </row>
    <row r="272" s="13" customFormat="1">
      <c r="A272" s="13"/>
      <c r="B272" s="232"/>
      <c r="C272" s="233"/>
      <c r="D272" s="234" t="s">
        <v>168</v>
      </c>
      <c r="E272" s="235" t="s">
        <v>1</v>
      </c>
      <c r="F272" s="236" t="s">
        <v>1060</v>
      </c>
      <c r="G272" s="233"/>
      <c r="H272" s="237">
        <v>0.096000000000000002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168</v>
      </c>
      <c r="AU272" s="243" t="s">
        <v>87</v>
      </c>
      <c r="AV272" s="13" t="s">
        <v>87</v>
      </c>
      <c r="AW272" s="13" t="s">
        <v>32</v>
      </c>
      <c r="AX272" s="13" t="s">
        <v>77</v>
      </c>
      <c r="AY272" s="243" t="s">
        <v>159</v>
      </c>
    </row>
    <row r="273" s="13" customFormat="1">
      <c r="A273" s="13"/>
      <c r="B273" s="232"/>
      <c r="C273" s="233"/>
      <c r="D273" s="234" t="s">
        <v>168</v>
      </c>
      <c r="E273" s="235" t="s">
        <v>1</v>
      </c>
      <c r="F273" s="236" t="s">
        <v>1061</v>
      </c>
      <c r="G273" s="233"/>
      <c r="H273" s="237">
        <v>0.17799999999999999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168</v>
      </c>
      <c r="AU273" s="243" t="s">
        <v>87</v>
      </c>
      <c r="AV273" s="13" t="s">
        <v>87</v>
      </c>
      <c r="AW273" s="13" t="s">
        <v>32</v>
      </c>
      <c r="AX273" s="13" t="s">
        <v>77</v>
      </c>
      <c r="AY273" s="243" t="s">
        <v>159</v>
      </c>
    </row>
    <row r="274" s="16" customFormat="1">
      <c r="A274" s="16"/>
      <c r="B274" s="279"/>
      <c r="C274" s="280"/>
      <c r="D274" s="234" t="s">
        <v>168</v>
      </c>
      <c r="E274" s="281" t="s">
        <v>1</v>
      </c>
      <c r="F274" s="282" t="s">
        <v>1062</v>
      </c>
      <c r="G274" s="280"/>
      <c r="H274" s="281" t="s">
        <v>1</v>
      </c>
      <c r="I274" s="283"/>
      <c r="J274" s="280"/>
      <c r="K274" s="280"/>
      <c r="L274" s="284"/>
      <c r="M274" s="285"/>
      <c r="N274" s="286"/>
      <c r="O274" s="286"/>
      <c r="P274" s="286"/>
      <c r="Q274" s="286"/>
      <c r="R274" s="286"/>
      <c r="S274" s="286"/>
      <c r="T274" s="287"/>
      <c r="U274" s="16"/>
      <c r="V274" s="16"/>
      <c r="W274" s="16"/>
      <c r="X274" s="16"/>
      <c r="Y274" s="16"/>
      <c r="Z274" s="16"/>
      <c r="AA274" s="16"/>
      <c r="AB274" s="16"/>
      <c r="AC274" s="16"/>
      <c r="AD274" s="16"/>
      <c r="AE274" s="16"/>
      <c r="AT274" s="288" t="s">
        <v>168</v>
      </c>
      <c r="AU274" s="288" t="s">
        <v>87</v>
      </c>
      <c r="AV274" s="16" t="s">
        <v>85</v>
      </c>
      <c r="AW274" s="16" t="s">
        <v>32</v>
      </c>
      <c r="AX274" s="16" t="s">
        <v>77</v>
      </c>
      <c r="AY274" s="288" t="s">
        <v>159</v>
      </c>
    </row>
    <row r="275" s="13" customFormat="1">
      <c r="A275" s="13"/>
      <c r="B275" s="232"/>
      <c r="C275" s="233"/>
      <c r="D275" s="234" t="s">
        <v>168</v>
      </c>
      <c r="E275" s="235" t="s">
        <v>1</v>
      </c>
      <c r="F275" s="236" t="s">
        <v>1063</v>
      </c>
      <c r="G275" s="233"/>
      <c r="H275" s="237">
        <v>1.1499999999999999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168</v>
      </c>
      <c r="AU275" s="243" t="s">
        <v>87</v>
      </c>
      <c r="AV275" s="13" t="s">
        <v>87</v>
      </c>
      <c r="AW275" s="13" t="s">
        <v>32</v>
      </c>
      <c r="AX275" s="13" t="s">
        <v>77</v>
      </c>
      <c r="AY275" s="243" t="s">
        <v>159</v>
      </c>
    </row>
    <row r="276" s="15" customFormat="1">
      <c r="A276" s="15"/>
      <c r="B276" s="268"/>
      <c r="C276" s="269"/>
      <c r="D276" s="234" t="s">
        <v>168</v>
      </c>
      <c r="E276" s="270" t="s">
        <v>1</v>
      </c>
      <c r="F276" s="271" t="s">
        <v>361</v>
      </c>
      <c r="G276" s="269"/>
      <c r="H276" s="272">
        <v>21.765000000000001</v>
      </c>
      <c r="I276" s="273"/>
      <c r="J276" s="269"/>
      <c r="K276" s="269"/>
      <c r="L276" s="274"/>
      <c r="M276" s="275"/>
      <c r="N276" s="276"/>
      <c r="O276" s="276"/>
      <c r="P276" s="276"/>
      <c r="Q276" s="276"/>
      <c r="R276" s="276"/>
      <c r="S276" s="276"/>
      <c r="T276" s="277"/>
      <c r="U276" s="15"/>
      <c r="V276" s="15"/>
      <c r="W276" s="15"/>
      <c r="X276" s="15"/>
      <c r="Y276" s="15"/>
      <c r="Z276" s="15"/>
      <c r="AA276" s="15"/>
      <c r="AB276" s="15"/>
      <c r="AC276" s="15"/>
      <c r="AD276" s="15"/>
      <c r="AE276" s="15"/>
      <c r="AT276" s="278" t="s">
        <v>168</v>
      </c>
      <c r="AU276" s="278" t="s">
        <v>87</v>
      </c>
      <c r="AV276" s="15" t="s">
        <v>175</v>
      </c>
      <c r="AW276" s="15" t="s">
        <v>32</v>
      </c>
      <c r="AX276" s="15" t="s">
        <v>77</v>
      </c>
      <c r="AY276" s="278" t="s">
        <v>159</v>
      </c>
    </row>
    <row r="277" s="16" customFormat="1">
      <c r="A277" s="16"/>
      <c r="B277" s="279"/>
      <c r="C277" s="280"/>
      <c r="D277" s="234" t="s">
        <v>168</v>
      </c>
      <c r="E277" s="281" t="s">
        <v>1</v>
      </c>
      <c r="F277" s="282" t="s">
        <v>1064</v>
      </c>
      <c r="G277" s="280"/>
      <c r="H277" s="281" t="s">
        <v>1</v>
      </c>
      <c r="I277" s="283"/>
      <c r="J277" s="280"/>
      <c r="K277" s="280"/>
      <c r="L277" s="284"/>
      <c r="M277" s="285"/>
      <c r="N277" s="286"/>
      <c r="O277" s="286"/>
      <c r="P277" s="286"/>
      <c r="Q277" s="286"/>
      <c r="R277" s="286"/>
      <c r="S277" s="286"/>
      <c r="T277" s="287"/>
      <c r="U277" s="16"/>
      <c r="V277" s="16"/>
      <c r="W277" s="16"/>
      <c r="X277" s="16"/>
      <c r="Y277" s="16"/>
      <c r="Z277" s="16"/>
      <c r="AA277" s="16"/>
      <c r="AB277" s="16"/>
      <c r="AC277" s="16"/>
      <c r="AD277" s="16"/>
      <c r="AE277" s="16"/>
      <c r="AT277" s="288" t="s">
        <v>168</v>
      </c>
      <c r="AU277" s="288" t="s">
        <v>87</v>
      </c>
      <c r="AV277" s="16" t="s">
        <v>85</v>
      </c>
      <c r="AW277" s="16" t="s">
        <v>32</v>
      </c>
      <c r="AX277" s="16" t="s">
        <v>77</v>
      </c>
      <c r="AY277" s="288" t="s">
        <v>159</v>
      </c>
    </row>
    <row r="278" s="13" customFormat="1">
      <c r="A278" s="13"/>
      <c r="B278" s="232"/>
      <c r="C278" s="233"/>
      <c r="D278" s="234" t="s">
        <v>168</v>
      </c>
      <c r="E278" s="235" t="s">
        <v>1</v>
      </c>
      <c r="F278" s="236" t="s">
        <v>1065</v>
      </c>
      <c r="G278" s="233"/>
      <c r="H278" s="237">
        <v>1.113</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168</v>
      </c>
      <c r="AU278" s="243" t="s">
        <v>87</v>
      </c>
      <c r="AV278" s="13" t="s">
        <v>87</v>
      </c>
      <c r="AW278" s="13" t="s">
        <v>32</v>
      </c>
      <c r="AX278" s="13" t="s">
        <v>77</v>
      </c>
      <c r="AY278" s="243" t="s">
        <v>159</v>
      </c>
    </row>
    <row r="279" s="13" customFormat="1">
      <c r="A279" s="13"/>
      <c r="B279" s="232"/>
      <c r="C279" s="233"/>
      <c r="D279" s="234" t="s">
        <v>168</v>
      </c>
      <c r="E279" s="235" t="s">
        <v>1</v>
      </c>
      <c r="F279" s="236" t="s">
        <v>1066</v>
      </c>
      <c r="G279" s="233"/>
      <c r="H279" s="237">
        <v>1.0820000000000001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168</v>
      </c>
      <c r="AU279" s="243" t="s">
        <v>87</v>
      </c>
      <c r="AV279" s="13" t="s">
        <v>87</v>
      </c>
      <c r="AW279" s="13" t="s">
        <v>32</v>
      </c>
      <c r="AX279" s="13" t="s">
        <v>77</v>
      </c>
      <c r="AY279" s="243" t="s">
        <v>159</v>
      </c>
    </row>
    <row r="280" s="13" customFormat="1">
      <c r="A280" s="13"/>
      <c r="B280" s="232"/>
      <c r="C280" s="233"/>
      <c r="D280" s="234" t="s">
        <v>168</v>
      </c>
      <c r="E280" s="235" t="s">
        <v>1</v>
      </c>
      <c r="F280" s="236" t="s">
        <v>1067</v>
      </c>
      <c r="G280" s="233"/>
      <c r="H280" s="237">
        <v>1.21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168</v>
      </c>
      <c r="AU280" s="243" t="s">
        <v>87</v>
      </c>
      <c r="AV280" s="13" t="s">
        <v>87</v>
      </c>
      <c r="AW280" s="13" t="s">
        <v>32</v>
      </c>
      <c r="AX280" s="13" t="s">
        <v>77</v>
      </c>
      <c r="AY280" s="243" t="s">
        <v>159</v>
      </c>
    </row>
    <row r="281" s="13" customFormat="1">
      <c r="A281" s="13"/>
      <c r="B281" s="232"/>
      <c r="C281" s="233"/>
      <c r="D281" s="234" t="s">
        <v>168</v>
      </c>
      <c r="E281" s="235" t="s">
        <v>1</v>
      </c>
      <c r="F281" s="236" t="s">
        <v>1068</v>
      </c>
      <c r="G281" s="233"/>
      <c r="H281" s="237">
        <v>0.83999999999999997</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168</v>
      </c>
      <c r="AU281" s="243" t="s">
        <v>87</v>
      </c>
      <c r="AV281" s="13" t="s">
        <v>87</v>
      </c>
      <c r="AW281" s="13" t="s">
        <v>32</v>
      </c>
      <c r="AX281" s="13" t="s">
        <v>77</v>
      </c>
      <c r="AY281" s="243" t="s">
        <v>159</v>
      </c>
    </row>
    <row r="282" s="13" customFormat="1">
      <c r="A282" s="13"/>
      <c r="B282" s="232"/>
      <c r="C282" s="233"/>
      <c r="D282" s="234" t="s">
        <v>168</v>
      </c>
      <c r="E282" s="235" t="s">
        <v>1</v>
      </c>
      <c r="F282" s="236" t="s">
        <v>1069</v>
      </c>
      <c r="G282" s="233"/>
      <c r="H282" s="237">
        <v>0.13300000000000001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168</v>
      </c>
      <c r="AU282" s="243" t="s">
        <v>87</v>
      </c>
      <c r="AV282" s="13" t="s">
        <v>87</v>
      </c>
      <c r="AW282" s="13" t="s">
        <v>32</v>
      </c>
      <c r="AX282" s="13" t="s">
        <v>77</v>
      </c>
      <c r="AY282" s="243" t="s">
        <v>159</v>
      </c>
    </row>
    <row r="283" s="13" customFormat="1">
      <c r="A283" s="13"/>
      <c r="B283" s="232"/>
      <c r="C283" s="233"/>
      <c r="D283" s="234" t="s">
        <v>168</v>
      </c>
      <c r="E283" s="235" t="s">
        <v>1</v>
      </c>
      <c r="F283" s="236" t="s">
        <v>1070</v>
      </c>
      <c r="G283" s="233"/>
      <c r="H283" s="237">
        <v>1.3520000000000001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168</v>
      </c>
      <c r="AU283" s="243" t="s">
        <v>87</v>
      </c>
      <c r="AV283" s="13" t="s">
        <v>87</v>
      </c>
      <c r="AW283" s="13" t="s">
        <v>32</v>
      </c>
      <c r="AX283" s="13" t="s">
        <v>77</v>
      </c>
      <c r="AY283" s="243" t="s">
        <v>159</v>
      </c>
    </row>
    <row r="284" s="13" customFormat="1">
      <c r="A284" s="13"/>
      <c r="B284" s="232"/>
      <c r="C284" s="233"/>
      <c r="D284" s="234" t="s">
        <v>168</v>
      </c>
      <c r="E284" s="235" t="s">
        <v>1</v>
      </c>
      <c r="F284" s="236" t="s">
        <v>1071</v>
      </c>
      <c r="G284" s="233"/>
      <c r="H284" s="237">
        <v>0.56299999999999994</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168</v>
      </c>
      <c r="AU284" s="243" t="s">
        <v>87</v>
      </c>
      <c r="AV284" s="13" t="s">
        <v>87</v>
      </c>
      <c r="AW284" s="13" t="s">
        <v>32</v>
      </c>
      <c r="AX284" s="13" t="s">
        <v>77</v>
      </c>
      <c r="AY284" s="243" t="s">
        <v>159</v>
      </c>
    </row>
    <row r="285" s="13" customFormat="1">
      <c r="A285" s="13"/>
      <c r="B285" s="232"/>
      <c r="C285" s="233"/>
      <c r="D285" s="234" t="s">
        <v>168</v>
      </c>
      <c r="E285" s="235" t="s">
        <v>1</v>
      </c>
      <c r="F285" s="236" t="s">
        <v>1072</v>
      </c>
      <c r="G285" s="233"/>
      <c r="H285" s="237">
        <v>0.253</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168</v>
      </c>
      <c r="AU285" s="243" t="s">
        <v>87</v>
      </c>
      <c r="AV285" s="13" t="s">
        <v>87</v>
      </c>
      <c r="AW285" s="13" t="s">
        <v>32</v>
      </c>
      <c r="AX285" s="13" t="s">
        <v>77</v>
      </c>
      <c r="AY285" s="243" t="s">
        <v>159</v>
      </c>
    </row>
    <row r="286" s="13" customFormat="1">
      <c r="A286" s="13"/>
      <c r="B286" s="232"/>
      <c r="C286" s="233"/>
      <c r="D286" s="234" t="s">
        <v>168</v>
      </c>
      <c r="E286" s="235" t="s">
        <v>1</v>
      </c>
      <c r="F286" s="236" t="s">
        <v>1073</v>
      </c>
      <c r="G286" s="233"/>
      <c r="H286" s="237">
        <v>3.6619999999999999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168</v>
      </c>
      <c r="AU286" s="243" t="s">
        <v>87</v>
      </c>
      <c r="AV286" s="13" t="s">
        <v>87</v>
      </c>
      <c r="AW286" s="13" t="s">
        <v>32</v>
      </c>
      <c r="AX286" s="13" t="s">
        <v>77</v>
      </c>
      <c r="AY286" s="243" t="s">
        <v>159</v>
      </c>
    </row>
    <row r="287" s="13" customFormat="1">
      <c r="A287" s="13"/>
      <c r="B287" s="232"/>
      <c r="C287" s="233"/>
      <c r="D287" s="234" t="s">
        <v>168</v>
      </c>
      <c r="E287" s="235" t="s">
        <v>1</v>
      </c>
      <c r="F287" s="236" t="s">
        <v>1074</v>
      </c>
      <c r="G287" s="233"/>
      <c r="H287" s="237">
        <v>3.544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168</v>
      </c>
      <c r="AU287" s="243" t="s">
        <v>87</v>
      </c>
      <c r="AV287" s="13" t="s">
        <v>87</v>
      </c>
      <c r="AW287" s="13" t="s">
        <v>32</v>
      </c>
      <c r="AX287" s="13" t="s">
        <v>77</v>
      </c>
      <c r="AY287" s="243" t="s">
        <v>159</v>
      </c>
    </row>
    <row r="288" s="13" customFormat="1">
      <c r="A288" s="13"/>
      <c r="B288" s="232"/>
      <c r="C288" s="233"/>
      <c r="D288" s="234" t="s">
        <v>168</v>
      </c>
      <c r="E288" s="235" t="s">
        <v>1</v>
      </c>
      <c r="F288" s="236" t="s">
        <v>1075</v>
      </c>
      <c r="G288" s="233"/>
      <c r="H288" s="237">
        <v>0.23200000000000001</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168</v>
      </c>
      <c r="AU288" s="243" t="s">
        <v>87</v>
      </c>
      <c r="AV288" s="13" t="s">
        <v>87</v>
      </c>
      <c r="AW288" s="13" t="s">
        <v>32</v>
      </c>
      <c r="AX288" s="13" t="s">
        <v>77</v>
      </c>
      <c r="AY288" s="243" t="s">
        <v>159</v>
      </c>
    </row>
    <row r="289" s="13" customFormat="1">
      <c r="A289" s="13"/>
      <c r="B289" s="232"/>
      <c r="C289" s="233"/>
      <c r="D289" s="234" t="s">
        <v>168</v>
      </c>
      <c r="E289" s="235" t="s">
        <v>1</v>
      </c>
      <c r="F289" s="236" t="s">
        <v>1076</v>
      </c>
      <c r="G289" s="233"/>
      <c r="H289" s="237">
        <v>0.72499999999999998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168</v>
      </c>
      <c r="AU289" s="243" t="s">
        <v>87</v>
      </c>
      <c r="AV289" s="13" t="s">
        <v>87</v>
      </c>
      <c r="AW289" s="13" t="s">
        <v>32</v>
      </c>
      <c r="AX289" s="13" t="s">
        <v>77</v>
      </c>
      <c r="AY289" s="243" t="s">
        <v>159</v>
      </c>
    </row>
    <row r="290" s="13" customFormat="1">
      <c r="A290" s="13"/>
      <c r="B290" s="232"/>
      <c r="C290" s="233"/>
      <c r="D290" s="234" t="s">
        <v>168</v>
      </c>
      <c r="E290" s="235" t="s">
        <v>1</v>
      </c>
      <c r="F290" s="236" t="s">
        <v>1077</v>
      </c>
      <c r="G290" s="233"/>
      <c r="H290" s="237">
        <v>0.83599999999999997</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168</v>
      </c>
      <c r="AU290" s="243" t="s">
        <v>87</v>
      </c>
      <c r="AV290" s="13" t="s">
        <v>87</v>
      </c>
      <c r="AW290" s="13" t="s">
        <v>32</v>
      </c>
      <c r="AX290" s="13" t="s">
        <v>77</v>
      </c>
      <c r="AY290" s="243" t="s">
        <v>159</v>
      </c>
    </row>
    <row r="291" s="15" customFormat="1">
      <c r="A291" s="15"/>
      <c r="B291" s="268"/>
      <c r="C291" s="269"/>
      <c r="D291" s="234" t="s">
        <v>168</v>
      </c>
      <c r="E291" s="270" t="s">
        <v>1</v>
      </c>
      <c r="F291" s="271" t="s">
        <v>361</v>
      </c>
      <c r="G291" s="269"/>
      <c r="H291" s="272">
        <v>15.545</v>
      </c>
      <c r="I291" s="273"/>
      <c r="J291" s="269"/>
      <c r="K291" s="269"/>
      <c r="L291" s="274"/>
      <c r="M291" s="275"/>
      <c r="N291" s="276"/>
      <c r="O291" s="276"/>
      <c r="P291" s="276"/>
      <c r="Q291" s="276"/>
      <c r="R291" s="276"/>
      <c r="S291" s="276"/>
      <c r="T291" s="277"/>
      <c r="U291" s="15"/>
      <c r="V291" s="15"/>
      <c r="W291" s="15"/>
      <c r="X291" s="15"/>
      <c r="Y291" s="15"/>
      <c r="Z291" s="15"/>
      <c r="AA291" s="15"/>
      <c r="AB291" s="15"/>
      <c r="AC291" s="15"/>
      <c r="AD291" s="15"/>
      <c r="AE291" s="15"/>
      <c r="AT291" s="278" t="s">
        <v>168</v>
      </c>
      <c r="AU291" s="278" t="s">
        <v>87</v>
      </c>
      <c r="AV291" s="15" t="s">
        <v>175</v>
      </c>
      <c r="AW291" s="15" t="s">
        <v>32</v>
      </c>
      <c r="AX291" s="15" t="s">
        <v>77</v>
      </c>
      <c r="AY291" s="278" t="s">
        <v>159</v>
      </c>
    </row>
    <row r="292" s="16" customFormat="1">
      <c r="A292" s="16"/>
      <c r="B292" s="279"/>
      <c r="C292" s="280"/>
      <c r="D292" s="234" t="s">
        <v>168</v>
      </c>
      <c r="E292" s="281" t="s">
        <v>1</v>
      </c>
      <c r="F292" s="282" t="s">
        <v>1078</v>
      </c>
      <c r="G292" s="280"/>
      <c r="H292" s="281" t="s">
        <v>1</v>
      </c>
      <c r="I292" s="283"/>
      <c r="J292" s="280"/>
      <c r="K292" s="280"/>
      <c r="L292" s="284"/>
      <c r="M292" s="285"/>
      <c r="N292" s="286"/>
      <c r="O292" s="286"/>
      <c r="P292" s="286"/>
      <c r="Q292" s="286"/>
      <c r="R292" s="286"/>
      <c r="S292" s="286"/>
      <c r="T292" s="287"/>
      <c r="U292" s="16"/>
      <c r="V292" s="16"/>
      <c r="W292" s="16"/>
      <c r="X292" s="16"/>
      <c r="Y292" s="16"/>
      <c r="Z292" s="16"/>
      <c r="AA292" s="16"/>
      <c r="AB292" s="16"/>
      <c r="AC292" s="16"/>
      <c r="AD292" s="16"/>
      <c r="AE292" s="16"/>
      <c r="AT292" s="288" t="s">
        <v>168</v>
      </c>
      <c r="AU292" s="288" t="s">
        <v>87</v>
      </c>
      <c r="AV292" s="16" t="s">
        <v>85</v>
      </c>
      <c r="AW292" s="16" t="s">
        <v>32</v>
      </c>
      <c r="AX292" s="16" t="s">
        <v>77</v>
      </c>
      <c r="AY292" s="288" t="s">
        <v>159</v>
      </c>
    </row>
    <row r="293" s="13" customFormat="1">
      <c r="A293" s="13"/>
      <c r="B293" s="232"/>
      <c r="C293" s="233"/>
      <c r="D293" s="234" t="s">
        <v>168</v>
      </c>
      <c r="E293" s="235" t="s">
        <v>1</v>
      </c>
      <c r="F293" s="236" t="s">
        <v>1079</v>
      </c>
      <c r="G293" s="233"/>
      <c r="H293" s="237">
        <v>0.30499999999999999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168</v>
      </c>
      <c r="AU293" s="243" t="s">
        <v>87</v>
      </c>
      <c r="AV293" s="13" t="s">
        <v>87</v>
      </c>
      <c r="AW293" s="13" t="s">
        <v>32</v>
      </c>
      <c r="AX293" s="13" t="s">
        <v>77</v>
      </c>
      <c r="AY293" s="243" t="s">
        <v>159</v>
      </c>
    </row>
    <row r="294" s="13" customFormat="1">
      <c r="A294" s="13"/>
      <c r="B294" s="232"/>
      <c r="C294" s="233"/>
      <c r="D294" s="234" t="s">
        <v>168</v>
      </c>
      <c r="E294" s="235" t="s">
        <v>1</v>
      </c>
      <c r="F294" s="236" t="s">
        <v>1080</v>
      </c>
      <c r="G294" s="233"/>
      <c r="H294" s="237">
        <v>0.17799999999999999</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168</v>
      </c>
      <c r="AU294" s="243" t="s">
        <v>87</v>
      </c>
      <c r="AV294" s="13" t="s">
        <v>87</v>
      </c>
      <c r="AW294" s="13" t="s">
        <v>32</v>
      </c>
      <c r="AX294" s="13" t="s">
        <v>77</v>
      </c>
      <c r="AY294" s="243" t="s">
        <v>159</v>
      </c>
    </row>
    <row r="295" s="16" customFormat="1">
      <c r="A295" s="16"/>
      <c r="B295" s="279"/>
      <c r="C295" s="280"/>
      <c r="D295" s="234" t="s">
        <v>168</v>
      </c>
      <c r="E295" s="281" t="s">
        <v>1</v>
      </c>
      <c r="F295" s="282" t="s">
        <v>1081</v>
      </c>
      <c r="G295" s="280"/>
      <c r="H295" s="281" t="s">
        <v>1</v>
      </c>
      <c r="I295" s="283"/>
      <c r="J295" s="280"/>
      <c r="K295" s="280"/>
      <c r="L295" s="284"/>
      <c r="M295" s="285"/>
      <c r="N295" s="286"/>
      <c r="O295" s="286"/>
      <c r="P295" s="286"/>
      <c r="Q295" s="286"/>
      <c r="R295" s="286"/>
      <c r="S295" s="286"/>
      <c r="T295" s="287"/>
      <c r="U295" s="16"/>
      <c r="V295" s="16"/>
      <c r="W295" s="16"/>
      <c r="X295" s="16"/>
      <c r="Y295" s="16"/>
      <c r="Z295" s="16"/>
      <c r="AA295" s="16"/>
      <c r="AB295" s="16"/>
      <c r="AC295" s="16"/>
      <c r="AD295" s="16"/>
      <c r="AE295" s="16"/>
      <c r="AT295" s="288" t="s">
        <v>168</v>
      </c>
      <c r="AU295" s="288" t="s">
        <v>87</v>
      </c>
      <c r="AV295" s="16" t="s">
        <v>85</v>
      </c>
      <c r="AW295" s="16" t="s">
        <v>32</v>
      </c>
      <c r="AX295" s="16" t="s">
        <v>77</v>
      </c>
      <c r="AY295" s="288" t="s">
        <v>159</v>
      </c>
    </row>
    <row r="296" s="13" customFormat="1">
      <c r="A296" s="13"/>
      <c r="B296" s="232"/>
      <c r="C296" s="233"/>
      <c r="D296" s="234" t="s">
        <v>168</v>
      </c>
      <c r="E296" s="235" t="s">
        <v>1</v>
      </c>
      <c r="F296" s="236" t="s">
        <v>1082</v>
      </c>
      <c r="G296" s="233"/>
      <c r="H296" s="237">
        <v>3.2210000000000001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168</v>
      </c>
      <c r="AU296" s="243" t="s">
        <v>87</v>
      </c>
      <c r="AV296" s="13" t="s">
        <v>87</v>
      </c>
      <c r="AW296" s="13" t="s">
        <v>32</v>
      </c>
      <c r="AX296" s="13" t="s">
        <v>77</v>
      </c>
      <c r="AY296" s="243" t="s">
        <v>159</v>
      </c>
    </row>
    <row r="297" s="13" customFormat="1">
      <c r="A297" s="13"/>
      <c r="B297" s="232"/>
      <c r="C297" s="233"/>
      <c r="D297" s="234" t="s">
        <v>168</v>
      </c>
      <c r="E297" s="235" t="s">
        <v>1</v>
      </c>
      <c r="F297" s="236" t="s">
        <v>1083</v>
      </c>
      <c r="G297" s="233"/>
      <c r="H297" s="237">
        <v>5.1230000000000002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168</v>
      </c>
      <c r="AU297" s="243" t="s">
        <v>87</v>
      </c>
      <c r="AV297" s="13" t="s">
        <v>87</v>
      </c>
      <c r="AW297" s="13" t="s">
        <v>32</v>
      </c>
      <c r="AX297" s="13" t="s">
        <v>77</v>
      </c>
      <c r="AY297" s="243" t="s">
        <v>159</v>
      </c>
    </row>
    <row r="298" s="13" customFormat="1">
      <c r="A298" s="13"/>
      <c r="B298" s="232"/>
      <c r="C298" s="233"/>
      <c r="D298" s="234" t="s">
        <v>168</v>
      </c>
      <c r="E298" s="235" t="s">
        <v>1</v>
      </c>
      <c r="F298" s="236" t="s">
        <v>1084</v>
      </c>
      <c r="G298" s="233"/>
      <c r="H298" s="237">
        <v>0.75900000000000001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168</v>
      </c>
      <c r="AU298" s="243" t="s">
        <v>87</v>
      </c>
      <c r="AV298" s="13" t="s">
        <v>87</v>
      </c>
      <c r="AW298" s="13" t="s">
        <v>32</v>
      </c>
      <c r="AX298" s="13" t="s">
        <v>77</v>
      </c>
      <c r="AY298" s="243" t="s">
        <v>159</v>
      </c>
    </row>
    <row r="299" s="13" customFormat="1">
      <c r="A299" s="13"/>
      <c r="B299" s="232"/>
      <c r="C299" s="233"/>
      <c r="D299" s="234" t="s">
        <v>168</v>
      </c>
      <c r="E299" s="235" t="s">
        <v>1</v>
      </c>
      <c r="F299" s="236" t="s">
        <v>1085</v>
      </c>
      <c r="G299" s="233"/>
      <c r="H299" s="237">
        <v>0.46000000000000002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168</v>
      </c>
      <c r="AU299" s="243" t="s">
        <v>87</v>
      </c>
      <c r="AV299" s="13" t="s">
        <v>87</v>
      </c>
      <c r="AW299" s="13" t="s">
        <v>32</v>
      </c>
      <c r="AX299" s="13" t="s">
        <v>77</v>
      </c>
      <c r="AY299" s="243" t="s">
        <v>159</v>
      </c>
    </row>
    <row r="300" s="13" customFormat="1">
      <c r="A300" s="13"/>
      <c r="B300" s="232"/>
      <c r="C300" s="233"/>
      <c r="D300" s="234" t="s">
        <v>168</v>
      </c>
      <c r="E300" s="235" t="s">
        <v>1</v>
      </c>
      <c r="F300" s="236" t="s">
        <v>1086</v>
      </c>
      <c r="G300" s="233"/>
      <c r="H300" s="237">
        <v>1.752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168</v>
      </c>
      <c r="AU300" s="243" t="s">
        <v>87</v>
      </c>
      <c r="AV300" s="13" t="s">
        <v>87</v>
      </c>
      <c r="AW300" s="13" t="s">
        <v>32</v>
      </c>
      <c r="AX300" s="13" t="s">
        <v>77</v>
      </c>
      <c r="AY300" s="243" t="s">
        <v>159</v>
      </c>
    </row>
    <row r="301" s="13" customFormat="1">
      <c r="A301" s="13"/>
      <c r="B301" s="232"/>
      <c r="C301" s="233"/>
      <c r="D301" s="234" t="s">
        <v>168</v>
      </c>
      <c r="E301" s="235" t="s">
        <v>1</v>
      </c>
      <c r="F301" s="236" t="s">
        <v>1087</v>
      </c>
      <c r="G301" s="233"/>
      <c r="H301" s="237">
        <v>2.5790000000000002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168</v>
      </c>
      <c r="AU301" s="243" t="s">
        <v>87</v>
      </c>
      <c r="AV301" s="13" t="s">
        <v>87</v>
      </c>
      <c r="AW301" s="13" t="s">
        <v>32</v>
      </c>
      <c r="AX301" s="13" t="s">
        <v>77</v>
      </c>
      <c r="AY301" s="243" t="s">
        <v>159</v>
      </c>
    </row>
    <row r="302" s="13" customFormat="1">
      <c r="A302" s="13"/>
      <c r="B302" s="232"/>
      <c r="C302" s="233"/>
      <c r="D302" s="234" t="s">
        <v>168</v>
      </c>
      <c r="E302" s="235" t="s">
        <v>1</v>
      </c>
      <c r="F302" s="236" t="s">
        <v>1088</v>
      </c>
      <c r="G302" s="233"/>
      <c r="H302" s="237">
        <v>1.3580000000000001</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168</v>
      </c>
      <c r="AU302" s="243" t="s">
        <v>87</v>
      </c>
      <c r="AV302" s="13" t="s">
        <v>87</v>
      </c>
      <c r="AW302" s="13" t="s">
        <v>32</v>
      </c>
      <c r="AX302" s="13" t="s">
        <v>77</v>
      </c>
      <c r="AY302" s="243" t="s">
        <v>159</v>
      </c>
    </row>
    <row r="303" s="15" customFormat="1">
      <c r="A303" s="15"/>
      <c r="B303" s="268"/>
      <c r="C303" s="269"/>
      <c r="D303" s="234" t="s">
        <v>168</v>
      </c>
      <c r="E303" s="270" t="s">
        <v>1</v>
      </c>
      <c r="F303" s="271" t="s">
        <v>361</v>
      </c>
      <c r="G303" s="269"/>
      <c r="H303" s="272">
        <v>15.734999999999999</v>
      </c>
      <c r="I303" s="273"/>
      <c r="J303" s="269"/>
      <c r="K303" s="269"/>
      <c r="L303" s="274"/>
      <c r="M303" s="275"/>
      <c r="N303" s="276"/>
      <c r="O303" s="276"/>
      <c r="P303" s="276"/>
      <c r="Q303" s="276"/>
      <c r="R303" s="276"/>
      <c r="S303" s="276"/>
      <c r="T303" s="277"/>
      <c r="U303" s="15"/>
      <c r="V303" s="15"/>
      <c r="W303" s="15"/>
      <c r="X303" s="15"/>
      <c r="Y303" s="15"/>
      <c r="Z303" s="15"/>
      <c r="AA303" s="15"/>
      <c r="AB303" s="15"/>
      <c r="AC303" s="15"/>
      <c r="AD303" s="15"/>
      <c r="AE303" s="15"/>
      <c r="AT303" s="278" t="s">
        <v>168</v>
      </c>
      <c r="AU303" s="278" t="s">
        <v>87</v>
      </c>
      <c r="AV303" s="15" t="s">
        <v>175</v>
      </c>
      <c r="AW303" s="15" t="s">
        <v>32</v>
      </c>
      <c r="AX303" s="15" t="s">
        <v>77</v>
      </c>
      <c r="AY303" s="278" t="s">
        <v>159</v>
      </c>
    </row>
    <row r="304" s="13" customFormat="1">
      <c r="A304" s="13"/>
      <c r="B304" s="232"/>
      <c r="C304" s="233"/>
      <c r="D304" s="234" t="s">
        <v>168</v>
      </c>
      <c r="E304" s="235" t="s">
        <v>1</v>
      </c>
      <c r="F304" s="236" t="s">
        <v>1089</v>
      </c>
      <c r="G304" s="233"/>
      <c r="H304" s="237">
        <v>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168</v>
      </c>
      <c r="AU304" s="243" t="s">
        <v>87</v>
      </c>
      <c r="AV304" s="13" t="s">
        <v>87</v>
      </c>
      <c r="AW304" s="13" t="s">
        <v>32</v>
      </c>
      <c r="AX304" s="13" t="s">
        <v>77</v>
      </c>
      <c r="AY304" s="243" t="s">
        <v>159</v>
      </c>
    </row>
    <row r="305" s="14" customFormat="1">
      <c r="A305" s="14"/>
      <c r="B305" s="244"/>
      <c r="C305" s="245"/>
      <c r="D305" s="234" t="s">
        <v>168</v>
      </c>
      <c r="E305" s="246" t="s">
        <v>1</v>
      </c>
      <c r="F305" s="247" t="s">
        <v>174</v>
      </c>
      <c r="G305" s="245"/>
      <c r="H305" s="248">
        <v>58.045000000000002</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168</v>
      </c>
      <c r="AU305" s="254" t="s">
        <v>87</v>
      </c>
      <c r="AV305" s="14" t="s">
        <v>166</v>
      </c>
      <c r="AW305" s="14" t="s">
        <v>32</v>
      </c>
      <c r="AX305" s="14" t="s">
        <v>85</v>
      </c>
      <c r="AY305" s="254" t="s">
        <v>159</v>
      </c>
    </row>
    <row r="306" s="2" customFormat="1" ht="24.15" customHeight="1">
      <c r="A306" s="39"/>
      <c r="B306" s="40"/>
      <c r="C306" s="219" t="s">
        <v>297</v>
      </c>
      <c r="D306" s="219" t="s">
        <v>161</v>
      </c>
      <c r="E306" s="220" t="s">
        <v>1090</v>
      </c>
      <c r="F306" s="221" t="s">
        <v>1091</v>
      </c>
      <c r="G306" s="222" t="s">
        <v>181</v>
      </c>
      <c r="H306" s="223">
        <v>3.2959999999999998</v>
      </c>
      <c r="I306" s="224"/>
      <c r="J306" s="225">
        <f>ROUND(I306*H306,2)</f>
        <v>0</v>
      </c>
      <c r="K306" s="221" t="s">
        <v>165</v>
      </c>
      <c r="L306" s="45"/>
      <c r="M306" s="226" t="s">
        <v>1</v>
      </c>
      <c r="N306" s="227" t="s">
        <v>42</v>
      </c>
      <c r="O306" s="92"/>
      <c r="P306" s="228">
        <f>O306*H306</f>
        <v>0</v>
      </c>
      <c r="Q306" s="228">
        <v>1.6285000000000001</v>
      </c>
      <c r="R306" s="228">
        <f>Q306*H306</f>
        <v>5.3675360000000003</v>
      </c>
      <c r="S306" s="228">
        <v>0</v>
      </c>
      <c r="T306" s="229">
        <f>S306*H306</f>
        <v>0</v>
      </c>
      <c r="U306" s="39"/>
      <c r="V306" s="39"/>
      <c r="W306" s="39"/>
      <c r="X306" s="39"/>
      <c r="Y306" s="39"/>
      <c r="Z306" s="39"/>
      <c r="AA306" s="39"/>
      <c r="AB306" s="39"/>
      <c r="AC306" s="39"/>
      <c r="AD306" s="39"/>
      <c r="AE306" s="39"/>
      <c r="AR306" s="230" t="s">
        <v>166</v>
      </c>
      <c r="AT306" s="230" t="s">
        <v>161</v>
      </c>
      <c r="AU306" s="230" t="s">
        <v>87</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166</v>
      </c>
      <c r="BM306" s="230" t="s">
        <v>1092</v>
      </c>
    </row>
    <row r="307" s="13" customFormat="1">
      <c r="A307" s="13"/>
      <c r="B307" s="232"/>
      <c r="C307" s="233"/>
      <c r="D307" s="234" t="s">
        <v>168</v>
      </c>
      <c r="E307" s="235" t="s">
        <v>1</v>
      </c>
      <c r="F307" s="236" t="s">
        <v>1093</v>
      </c>
      <c r="G307" s="233"/>
      <c r="H307" s="237">
        <v>1.1810000000000001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168</v>
      </c>
      <c r="AU307" s="243" t="s">
        <v>87</v>
      </c>
      <c r="AV307" s="13" t="s">
        <v>87</v>
      </c>
      <c r="AW307" s="13" t="s">
        <v>32</v>
      </c>
      <c r="AX307" s="13" t="s">
        <v>77</v>
      </c>
      <c r="AY307" s="243" t="s">
        <v>159</v>
      </c>
    </row>
    <row r="308" s="13" customFormat="1">
      <c r="A308" s="13"/>
      <c r="B308" s="232"/>
      <c r="C308" s="233"/>
      <c r="D308" s="234" t="s">
        <v>168</v>
      </c>
      <c r="E308" s="235" t="s">
        <v>1</v>
      </c>
      <c r="F308" s="236" t="s">
        <v>1094</v>
      </c>
      <c r="G308" s="233"/>
      <c r="H308" s="237">
        <v>1.4270000000000001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168</v>
      </c>
      <c r="AU308" s="243" t="s">
        <v>87</v>
      </c>
      <c r="AV308" s="13" t="s">
        <v>87</v>
      </c>
      <c r="AW308" s="13" t="s">
        <v>32</v>
      </c>
      <c r="AX308" s="13" t="s">
        <v>77</v>
      </c>
      <c r="AY308" s="243" t="s">
        <v>159</v>
      </c>
    </row>
    <row r="309" s="13" customFormat="1">
      <c r="A309" s="13"/>
      <c r="B309" s="232"/>
      <c r="C309" s="233"/>
      <c r="D309" s="234" t="s">
        <v>168</v>
      </c>
      <c r="E309" s="235" t="s">
        <v>1</v>
      </c>
      <c r="F309" s="236" t="s">
        <v>1095</v>
      </c>
      <c r="G309" s="233"/>
      <c r="H309" s="237">
        <v>0.68799999999999994</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168</v>
      </c>
      <c r="AU309" s="243" t="s">
        <v>87</v>
      </c>
      <c r="AV309" s="13" t="s">
        <v>87</v>
      </c>
      <c r="AW309" s="13" t="s">
        <v>32</v>
      </c>
      <c r="AX309" s="13" t="s">
        <v>77</v>
      </c>
      <c r="AY309" s="243" t="s">
        <v>159</v>
      </c>
    </row>
    <row r="310" s="14" customFormat="1">
      <c r="A310" s="14"/>
      <c r="B310" s="244"/>
      <c r="C310" s="245"/>
      <c r="D310" s="234" t="s">
        <v>168</v>
      </c>
      <c r="E310" s="246" t="s">
        <v>1</v>
      </c>
      <c r="F310" s="247" t="s">
        <v>174</v>
      </c>
      <c r="G310" s="245"/>
      <c r="H310" s="248">
        <v>3.2959999999999998</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168</v>
      </c>
      <c r="AU310" s="254" t="s">
        <v>87</v>
      </c>
      <c r="AV310" s="14" t="s">
        <v>166</v>
      </c>
      <c r="AW310" s="14" t="s">
        <v>32</v>
      </c>
      <c r="AX310" s="14" t="s">
        <v>85</v>
      </c>
      <c r="AY310" s="254" t="s">
        <v>159</v>
      </c>
    </row>
    <row r="311" s="2" customFormat="1" ht="24.15" customHeight="1">
      <c r="A311" s="39"/>
      <c r="B311" s="40"/>
      <c r="C311" s="219" t="s">
        <v>301</v>
      </c>
      <c r="D311" s="219" t="s">
        <v>161</v>
      </c>
      <c r="E311" s="220" t="s">
        <v>1096</v>
      </c>
      <c r="F311" s="221" t="s">
        <v>1097</v>
      </c>
      <c r="G311" s="222" t="s">
        <v>181</v>
      </c>
      <c r="H311" s="223">
        <v>6.0899999999999999</v>
      </c>
      <c r="I311" s="224"/>
      <c r="J311" s="225">
        <f>ROUND(I311*H311,2)</f>
        <v>0</v>
      </c>
      <c r="K311" s="221" t="s">
        <v>165</v>
      </c>
      <c r="L311" s="45"/>
      <c r="M311" s="226" t="s">
        <v>1</v>
      </c>
      <c r="N311" s="227" t="s">
        <v>42</v>
      </c>
      <c r="O311" s="92"/>
      <c r="P311" s="228">
        <f>O311*H311</f>
        <v>0</v>
      </c>
      <c r="Q311" s="228">
        <v>1.903</v>
      </c>
      <c r="R311" s="228">
        <f>Q311*H311</f>
        <v>11.589269999999999</v>
      </c>
      <c r="S311" s="228">
        <v>0</v>
      </c>
      <c r="T311" s="229">
        <f>S311*H311</f>
        <v>0</v>
      </c>
      <c r="U311" s="39"/>
      <c r="V311" s="39"/>
      <c r="W311" s="39"/>
      <c r="X311" s="39"/>
      <c r="Y311" s="39"/>
      <c r="Z311" s="39"/>
      <c r="AA311" s="39"/>
      <c r="AB311" s="39"/>
      <c r="AC311" s="39"/>
      <c r="AD311" s="39"/>
      <c r="AE311" s="39"/>
      <c r="AR311" s="230" t="s">
        <v>166</v>
      </c>
      <c r="AT311" s="230" t="s">
        <v>161</v>
      </c>
      <c r="AU311" s="230" t="s">
        <v>87</v>
      </c>
      <c r="AY311" s="18" t="s">
        <v>159</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166</v>
      </c>
      <c r="BM311" s="230" t="s">
        <v>1098</v>
      </c>
    </row>
    <row r="312" s="16" customFormat="1">
      <c r="A312" s="16"/>
      <c r="B312" s="279"/>
      <c r="C312" s="280"/>
      <c r="D312" s="234" t="s">
        <v>168</v>
      </c>
      <c r="E312" s="281" t="s">
        <v>1</v>
      </c>
      <c r="F312" s="282" t="s">
        <v>1099</v>
      </c>
      <c r="G312" s="280"/>
      <c r="H312" s="281" t="s">
        <v>1</v>
      </c>
      <c r="I312" s="283"/>
      <c r="J312" s="280"/>
      <c r="K312" s="280"/>
      <c r="L312" s="284"/>
      <c r="M312" s="285"/>
      <c r="N312" s="286"/>
      <c r="O312" s="286"/>
      <c r="P312" s="286"/>
      <c r="Q312" s="286"/>
      <c r="R312" s="286"/>
      <c r="S312" s="286"/>
      <c r="T312" s="287"/>
      <c r="U312" s="16"/>
      <c r="V312" s="16"/>
      <c r="W312" s="16"/>
      <c r="X312" s="16"/>
      <c r="Y312" s="16"/>
      <c r="Z312" s="16"/>
      <c r="AA312" s="16"/>
      <c r="AB312" s="16"/>
      <c r="AC312" s="16"/>
      <c r="AD312" s="16"/>
      <c r="AE312" s="16"/>
      <c r="AT312" s="288" t="s">
        <v>168</v>
      </c>
      <c r="AU312" s="288" t="s">
        <v>87</v>
      </c>
      <c r="AV312" s="16" t="s">
        <v>85</v>
      </c>
      <c r="AW312" s="16" t="s">
        <v>32</v>
      </c>
      <c r="AX312" s="16" t="s">
        <v>77</v>
      </c>
      <c r="AY312" s="288" t="s">
        <v>159</v>
      </c>
    </row>
    <row r="313" s="13" customFormat="1">
      <c r="A313" s="13"/>
      <c r="B313" s="232"/>
      <c r="C313" s="233"/>
      <c r="D313" s="234" t="s">
        <v>168</v>
      </c>
      <c r="E313" s="235" t="s">
        <v>1</v>
      </c>
      <c r="F313" s="236" t="s">
        <v>1100</v>
      </c>
      <c r="G313" s="233"/>
      <c r="H313" s="237">
        <v>7.3239999999999998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168</v>
      </c>
      <c r="AU313" s="243" t="s">
        <v>87</v>
      </c>
      <c r="AV313" s="13" t="s">
        <v>87</v>
      </c>
      <c r="AW313" s="13" t="s">
        <v>32</v>
      </c>
      <c r="AX313" s="13" t="s">
        <v>77</v>
      </c>
      <c r="AY313" s="243" t="s">
        <v>159</v>
      </c>
    </row>
    <row r="314" s="13" customFormat="1">
      <c r="A314" s="13"/>
      <c r="B314" s="232"/>
      <c r="C314" s="233"/>
      <c r="D314" s="234" t="s">
        <v>168</v>
      </c>
      <c r="E314" s="235" t="s">
        <v>1</v>
      </c>
      <c r="F314" s="236" t="s">
        <v>1101</v>
      </c>
      <c r="G314" s="233"/>
      <c r="H314" s="237">
        <v>-1.234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168</v>
      </c>
      <c r="AU314" s="243" t="s">
        <v>87</v>
      </c>
      <c r="AV314" s="13" t="s">
        <v>87</v>
      </c>
      <c r="AW314" s="13" t="s">
        <v>32</v>
      </c>
      <c r="AX314" s="13" t="s">
        <v>77</v>
      </c>
      <c r="AY314" s="243" t="s">
        <v>159</v>
      </c>
    </row>
    <row r="315" s="14" customFormat="1">
      <c r="A315" s="14"/>
      <c r="B315" s="244"/>
      <c r="C315" s="245"/>
      <c r="D315" s="234" t="s">
        <v>168</v>
      </c>
      <c r="E315" s="246" t="s">
        <v>1</v>
      </c>
      <c r="F315" s="247" t="s">
        <v>174</v>
      </c>
      <c r="G315" s="245"/>
      <c r="H315" s="248">
        <v>6.0899999999999999</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168</v>
      </c>
      <c r="AU315" s="254" t="s">
        <v>87</v>
      </c>
      <c r="AV315" s="14" t="s">
        <v>166</v>
      </c>
      <c r="AW315" s="14" t="s">
        <v>32</v>
      </c>
      <c r="AX315" s="14" t="s">
        <v>85</v>
      </c>
      <c r="AY315" s="254" t="s">
        <v>159</v>
      </c>
    </row>
    <row r="316" s="2" customFormat="1" ht="24.15" customHeight="1">
      <c r="A316" s="39"/>
      <c r="B316" s="40"/>
      <c r="C316" s="219" t="s">
        <v>305</v>
      </c>
      <c r="D316" s="219" t="s">
        <v>161</v>
      </c>
      <c r="E316" s="220" t="s">
        <v>1102</v>
      </c>
      <c r="F316" s="221" t="s">
        <v>1103</v>
      </c>
      <c r="G316" s="222" t="s">
        <v>164</v>
      </c>
      <c r="H316" s="223">
        <v>81.200000000000003</v>
      </c>
      <c r="I316" s="224"/>
      <c r="J316" s="225">
        <f>ROUND(I316*H316,2)</f>
        <v>0</v>
      </c>
      <c r="K316" s="221" t="s">
        <v>165</v>
      </c>
      <c r="L316" s="45"/>
      <c r="M316" s="226" t="s">
        <v>1</v>
      </c>
      <c r="N316" s="227" t="s">
        <v>42</v>
      </c>
      <c r="O316" s="92"/>
      <c r="P316" s="228">
        <f>O316*H316</f>
        <v>0</v>
      </c>
      <c r="Q316" s="228">
        <v>0.00039599999999999998</v>
      </c>
      <c r="R316" s="228">
        <f>Q316*H316</f>
        <v>0.032155200000000002</v>
      </c>
      <c r="S316" s="228">
        <v>0</v>
      </c>
      <c r="T316" s="229">
        <f>S316*H316</f>
        <v>0</v>
      </c>
      <c r="U316" s="39"/>
      <c r="V316" s="39"/>
      <c r="W316" s="39"/>
      <c r="X316" s="39"/>
      <c r="Y316" s="39"/>
      <c r="Z316" s="39"/>
      <c r="AA316" s="39"/>
      <c r="AB316" s="39"/>
      <c r="AC316" s="39"/>
      <c r="AD316" s="39"/>
      <c r="AE316" s="39"/>
      <c r="AR316" s="230" t="s">
        <v>166</v>
      </c>
      <c r="AT316" s="230" t="s">
        <v>161</v>
      </c>
      <c r="AU316" s="230" t="s">
        <v>87</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166</v>
      </c>
      <c r="BM316" s="230" t="s">
        <v>1104</v>
      </c>
    </row>
    <row r="317" s="16" customFormat="1">
      <c r="A317" s="16"/>
      <c r="B317" s="279"/>
      <c r="C317" s="280"/>
      <c r="D317" s="234" t="s">
        <v>168</v>
      </c>
      <c r="E317" s="281" t="s">
        <v>1</v>
      </c>
      <c r="F317" s="282" t="s">
        <v>1099</v>
      </c>
      <c r="G317" s="280"/>
      <c r="H317" s="281" t="s">
        <v>1</v>
      </c>
      <c r="I317" s="283"/>
      <c r="J317" s="280"/>
      <c r="K317" s="280"/>
      <c r="L317" s="284"/>
      <c r="M317" s="285"/>
      <c r="N317" s="286"/>
      <c r="O317" s="286"/>
      <c r="P317" s="286"/>
      <c r="Q317" s="286"/>
      <c r="R317" s="286"/>
      <c r="S317" s="286"/>
      <c r="T317" s="287"/>
      <c r="U317" s="16"/>
      <c r="V317" s="16"/>
      <c r="W317" s="16"/>
      <c r="X317" s="16"/>
      <c r="Y317" s="16"/>
      <c r="Z317" s="16"/>
      <c r="AA317" s="16"/>
      <c r="AB317" s="16"/>
      <c r="AC317" s="16"/>
      <c r="AD317" s="16"/>
      <c r="AE317" s="16"/>
      <c r="AT317" s="288" t="s">
        <v>168</v>
      </c>
      <c r="AU317" s="288" t="s">
        <v>87</v>
      </c>
      <c r="AV317" s="16" t="s">
        <v>85</v>
      </c>
      <c r="AW317" s="16" t="s">
        <v>32</v>
      </c>
      <c r="AX317" s="16" t="s">
        <v>77</v>
      </c>
      <c r="AY317" s="288" t="s">
        <v>159</v>
      </c>
    </row>
    <row r="318" s="13" customFormat="1">
      <c r="A318" s="13"/>
      <c r="B318" s="232"/>
      <c r="C318" s="233"/>
      <c r="D318" s="234" t="s">
        <v>168</v>
      </c>
      <c r="E318" s="235" t="s">
        <v>1</v>
      </c>
      <c r="F318" s="236" t="s">
        <v>1105</v>
      </c>
      <c r="G318" s="233"/>
      <c r="H318" s="237">
        <v>97.650000000000006</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168</v>
      </c>
      <c r="AU318" s="243" t="s">
        <v>87</v>
      </c>
      <c r="AV318" s="13" t="s">
        <v>87</v>
      </c>
      <c r="AW318" s="13" t="s">
        <v>32</v>
      </c>
      <c r="AX318" s="13" t="s">
        <v>77</v>
      </c>
      <c r="AY318" s="243" t="s">
        <v>159</v>
      </c>
    </row>
    <row r="319" s="13" customFormat="1">
      <c r="A319" s="13"/>
      <c r="B319" s="232"/>
      <c r="C319" s="233"/>
      <c r="D319" s="234" t="s">
        <v>168</v>
      </c>
      <c r="E319" s="235" t="s">
        <v>1</v>
      </c>
      <c r="F319" s="236" t="s">
        <v>1106</v>
      </c>
      <c r="G319" s="233"/>
      <c r="H319" s="237">
        <v>-16.449999999999999</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168</v>
      </c>
      <c r="AU319" s="243" t="s">
        <v>87</v>
      </c>
      <c r="AV319" s="13" t="s">
        <v>87</v>
      </c>
      <c r="AW319" s="13" t="s">
        <v>32</v>
      </c>
      <c r="AX319" s="13" t="s">
        <v>77</v>
      </c>
      <c r="AY319" s="243" t="s">
        <v>159</v>
      </c>
    </row>
    <row r="320" s="14" customFormat="1">
      <c r="A320" s="14"/>
      <c r="B320" s="244"/>
      <c r="C320" s="245"/>
      <c r="D320" s="234" t="s">
        <v>168</v>
      </c>
      <c r="E320" s="246" t="s">
        <v>1</v>
      </c>
      <c r="F320" s="247" t="s">
        <v>174</v>
      </c>
      <c r="G320" s="245"/>
      <c r="H320" s="248">
        <v>81.200000000000003</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168</v>
      </c>
      <c r="AU320" s="254" t="s">
        <v>87</v>
      </c>
      <c r="AV320" s="14" t="s">
        <v>166</v>
      </c>
      <c r="AW320" s="14" t="s">
        <v>32</v>
      </c>
      <c r="AX320" s="14" t="s">
        <v>85</v>
      </c>
      <c r="AY320" s="254" t="s">
        <v>159</v>
      </c>
    </row>
    <row r="321" s="2" customFormat="1" ht="24.15" customHeight="1">
      <c r="A321" s="39"/>
      <c r="B321" s="40"/>
      <c r="C321" s="219" t="s">
        <v>312</v>
      </c>
      <c r="D321" s="219" t="s">
        <v>161</v>
      </c>
      <c r="E321" s="220" t="s">
        <v>1107</v>
      </c>
      <c r="F321" s="221" t="s">
        <v>1108</v>
      </c>
      <c r="G321" s="222" t="s">
        <v>164</v>
      </c>
      <c r="H321" s="223">
        <v>40.177999999999997</v>
      </c>
      <c r="I321" s="224"/>
      <c r="J321" s="225">
        <f>ROUND(I321*H321,2)</f>
        <v>0</v>
      </c>
      <c r="K321" s="221" t="s">
        <v>165</v>
      </c>
      <c r="L321" s="45"/>
      <c r="M321" s="226" t="s">
        <v>1</v>
      </c>
      <c r="N321" s="227" t="s">
        <v>42</v>
      </c>
      <c r="O321" s="92"/>
      <c r="P321" s="228">
        <f>O321*H321</f>
        <v>0</v>
      </c>
      <c r="Q321" s="228">
        <v>0.45539200000000002</v>
      </c>
      <c r="R321" s="228">
        <f>Q321*H321</f>
        <v>18.296739775999999</v>
      </c>
      <c r="S321" s="228">
        <v>0</v>
      </c>
      <c r="T321" s="229">
        <f>S321*H321</f>
        <v>0</v>
      </c>
      <c r="U321" s="39"/>
      <c r="V321" s="39"/>
      <c r="W321" s="39"/>
      <c r="X321" s="39"/>
      <c r="Y321" s="39"/>
      <c r="Z321" s="39"/>
      <c r="AA321" s="39"/>
      <c r="AB321" s="39"/>
      <c r="AC321" s="39"/>
      <c r="AD321" s="39"/>
      <c r="AE321" s="39"/>
      <c r="AR321" s="230" t="s">
        <v>166</v>
      </c>
      <c r="AT321" s="230" t="s">
        <v>161</v>
      </c>
      <c r="AU321" s="230" t="s">
        <v>87</v>
      </c>
      <c r="AY321" s="18" t="s">
        <v>159</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166</v>
      </c>
      <c r="BM321" s="230" t="s">
        <v>1109</v>
      </c>
    </row>
    <row r="322" s="13" customFormat="1">
      <c r="A322" s="13"/>
      <c r="B322" s="232"/>
      <c r="C322" s="233"/>
      <c r="D322" s="234" t="s">
        <v>168</v>
      </c>
      <c r="E322" s="235" t="s">
        <v>1</v>
      </c>
      <c r="F322" s="236" t="s">
        <v>1110</v>
      </c>
      <c r="G322" s="233"/>
      <c r="H322" s="237">
        <v>38.725000000000001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168</v>
      </c>
      <c r="AU322" s="243" t="s">
        <v>87</v>
      </c>
      <c r="AV322" s="13" t="s">
        <v>87</v>
      </c>
      <c r="AW322" s="13" t="s">
        <v>32</v>
      </c>
      <c r="AX322" s="13" t="s">
        <v>77</v>
      </c>
      <c r="AY322" s="243" t="s">
        <v>159</v>
      </c>
    </row>
    <row r="323" s="13" customFormat="1">
      <c r="A323" s="13"/>
      <c r="B323" s="232"/>
      <c r="C323" s="233"/>
      <c r="D323" s="234" t="s">
        <v>168</v>
      </c>
      <c r="E323" s="235" t="s">
        <v>1</v>
      </c>
      <c r="F323" s="236" t="s">
        <v>1111</v>
      </c>
      <c r="G323" s="233"/>
      <c r="H323" s="237">
        <v>1.4530000000000001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168</v>
      </c>
      <c r="AU323" s="243" t="s">
        <v>87</v>
      </c>
      <c r="AV323" s="13" t="s">
        <v>87</v>
      </c>
      <c r="AW323" s="13" t="s">
        <v>32</v>
      </c>
      <c r="AX323" s="13" t="s">
        <v>77</v>
      </c>
      <c r="AY323" s="243" t="s">
        <v>159</v>
      </c>
    </row>
    <row r="324" s="14" customFormat="1">
      <c r="A324" s="14"/>
      <c r="B324" s="244"/>
      <c r="C324" s="245"/>
      <c r="D324" s="234" t="s">
        <v>168</v>
      </c>
      <c r="E324" s="246" t="s">
        <v>1</v>
      </c>
      <c r="F324" s="247" t="s">
        <v>174</v>
      </c>
      <c r="G324" s="245"/>
      <c r="H324" s="248">
        <v>40.177999999999997</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168</v>
      </c>
      <c r="AU324" s="254" t="s">
        <v>87</v>
      </c>
      <c r="AV324" s="14" t="s">
        <v>166</v>
      </c>
      <c r="AW324" s="14" t="s">
        <v>32</v>
      </c>
      <c r="AX324" s="14" t="s">
        <v>85</v>
      </c>
      <c r="AY324" s="254" t="s">
        <v>159</v>
      </c>
    </row>
    <row r="325" s="2" customFormat="1" ht="16.5" customHeight="1">
      <c r="A325" s="39"/>
      <c r="B325" s="40"/>
      <c r="C325" s="219" t="s">
        <v>316</v>
      </c>
      <c r="D325" s="219" t="s">
        <v>161</v>
      </c>
      <c r="E325" s="220" t="s">
        <v>1112</v>
      </c>
      <c r="F325" s="221" t="s">
        <v>1113</v>
      </c>
      <c r="G325" s="222" t="s">
        <v>181</v>
      </c>
      <c r="H325" s="223">
        <v>1.6859999999999999</v>
      </c>
      <c r="I325" s="224"/>
      <c r="J325" s="225">
        <f>ROUND(I325*H325,2)</f>
        <v>0</v>
      </c>
      <c r="K325" s="221" t="s">
        <v>165</v>
      </c>
      <c r="L325" s="45"/>
      <c r="M325" s="226" t="s">
        <v>1</v>
      </c>
      <c r="N325" s="227" t="s">
        <v>42</v>
      </c>
      <c r="O325" s="92"/>
      <c r="P325" s="228">
        <f>O325*H325</f>
        <v>0</v>
      </c>
      <c r="Q325" s="228">
        <v>2.3010222040000001</v>
      </c>
      <c r="R325" s="228">
        <f>Q325*H325</f>
        <v>3.8795234359440003</v>
      </c>
      <c r="S325" s="228">
        <v>0</v>
      </c>
      <c r="T325" s="229">
        <f>S325*H325</f>
        <v>0</v>
      </c>
      <c r="U325" s="39"/>
      <c r="V325" s="39"/>
      <c r="W325" s="39"/>
      <c r="X325" s="39"/>
      <c r="Y325" s="39"/>
      <c r="Z325" s="39"/>
      <c r="AA325" s="39"/>
      <c r="AB325" s="39"/>
      <c r="AC325" s="39"/>
      <c r="AD325" s="39"/>
      <c r="AE325" s="39"/>
      <c r="AR325" s="230" t="s">
        <v>166</v>
      </c>
      <c r="AT325" s="230" t="s">
        <v>161</v>
      </c>
      <c r="AU325" s="230" t="s">
        <v>87</v>
      </c>
      <c r="AY325" s="18" t="s">
        <v>159</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166</v>
      </c>
      <c r="BM325" s="230" t="s">
        <v>1114</v>
      </c>
    </row>
    <row r="326" s="16" customFormat="1">
      <c r="A326" s="16"/>
      <c r="B326" s="279"/>
      <c r="C326" s="280"/>
      <c r="D326" s="234" t="s">
        <v>168</v>
      </c>
      <c r="E326" s="281" t="s">
        <v>1</v>
      </c>
      <c r="F326" s="282" t="s">
        <v>1115</v>
      </c>
      <c r="G326" s="280"/>
      <c r="H326" s="281" t="s">
        <v>1</v>
      </c>
      <c r="I326" s="283"/>
      <c r="J326" s="280"/>
      <c r="K326" s="280"/>
      <c r="L326" s="284"/>
      <c r="M326" s="285"/>
      <c r="N326" s="286"/>
      <c r="O326" s="286"/>
      <c r="P326" s="286"/>
      <c r="Q326" s="286"/>
      <c r="R326" s="286"/>
      <c r="S326" s="286"/>
      <c r="T326" s="287"/>
      <c r="U326" s="16"/>
      <c r="V326" s="16"/>
      <c r="W326" s="16"/>
      <c r="X326" s="16"/>
      <c r="Y326" s="16"/>
      <c r="Z326" s="16"/>
      <c r="AA326" s="16"/>
      <c r="AB326" s="16"/>
      <c r="AC326" s="16"/>
      <c r="AD326" s="16"/>
      <c r="AE326" s="16"/>
      <c r="AT326" s="288" t="s">
        <v>168</v>
      </c>
      <c r="AU326" s="288" t="s">
        <v>87</v>
      </c>
      <c r="AV326" s="16" t="s">
        <v>85</v>
      </c>
      <c r="AW326" s="16" t="s">
        <v>32</v>
      </c>
      <c r="AX326" s="16" t="s">
        <v>77</v>
      </c>
      <c r="AY326" s="288" t="s">
        <v>159</v>
      </c>
    </row>
    <row r="327" s="13" customFormat="1">
      <c r="A327" s="13"/>
      <c r="B327" s="232"/>
      <c r="C327" s="233"/>
      <c r="D327" s="234" t="s">
        <v>168</v>
      </c>
      <c r="E327" s="235" t="s">
        <v>1</v>
      </c>
      <c r="F327" s="236" t="s">
        <v>1116</v>
      </c>
      <c r="G327" s="233"/>
      <c r="H327" s="237">
        <v>1.0800000000000001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168</v>
      </c>
      <c r="AU327" s="243" t="s">
        <v>87</v>
      </c>
      <c r="AV327" s="13" t="s">
        <v>87</v>
      </c>
      <c r="AW327" s="13" t="s">
        <v>32</v>
      </c>
      <c r="AX327" s="13" t="s">
        <v>77</v>
      </c>
      <c r="AY327" s="243" t="s">
        <v>159</v>
      </c>
    </row>
    <row r="328" s="13" customFormat="1">
      <c r="A328" s="13"/>
      <c r="B328" s="232"/>
      <c r="C328" s="233"/>
      <c r="D328" s="234" t="s">
        <v>168</v>
      </c>
      <c r="E328" s="235" t="s">
        <v>1</v>
      </c>
      <c r="F328" s="236" t="s">
        <v>1117</v>
      </c>
      <c r="G328" s="233"/>
      <c r="H328" s="237">
        <v>0.12</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168</v>
      </c>
      <c r="AU328" s="243" t="s">
        <v>87</v>
      </c>
      <c r="AV328" s="13" t="s">
        <v>87</v>
      </c>
      <c r="AW328" s="13" t="s">
        <v>32</v>
      </c>
      <c r="AX328" s="13" t="s">
        <v>77</v>
      </c>
      <c r="AY328" s="243" t="s">
        <v>159</v>
      </c>
    </row>
    <row r="329" s="13" customFormat="1">
      <c r="A329" s="13"/>
      <c r="B329" s="232"/>
      <c r="C329" s="233"/>
      <c r="D329" s="234" t="s">
        <v>168</v>
      </c>
      <c r="E329" s="235" t="s">
        <v>1</v>
      </c>
      <c r="F329" s="236" t="s">
        <v>1118</v>
      </c>
      <c r="G329" s="233"/>
      <c r="H329" s="237">
        <v>0.48599999999999999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168</v>
      </c>
      <c r="AU329" s="243" t="s">
        <v>87</v>
      </c>
      <c r="AV329" s="13" t="s">
        <v>87</v>
      </c>
      <c r="AW329" s="13" t="s">
        <v>32</v>
      </c>
      <c r="AX329" s="13" t="s">
        <v>77</v>
      </c>
      <c r="AY329" s="243" t="s">
        <v>159</v>
      </c>
    </row>
    <row r="330" s="14" customFormat="1">
      <c r="A330" s="14"/>
      <c r="B330" s="244"/>
      <c r="C330" s="245"/>
      <c r="D330" s="234" t="s">
        <v>168</v>
      </c>
      <c r="E330" s="246" t="s">
        <v>1</v>
      </c>
      <c r="F330" s="247" t="s">
        <v>174</v>
      </c>
      <c r="G330" s="245"/>
      <c r="H330" s="248">
        <v>1.6859999999999999</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168</v>
      </c>
      <c r="AU330" s="254" t="s">
        <v>87</v>
      </c>
      <c r="AV330" s="14" t="s">
        <v>166</v>
      </c>
      <c r="AW330" s="14" t="s">
        <v>32</v>
      </c>
      <c r="AX330" s="14" t="s">
        <v>85</v>
      </c>
      <c r="AY330" s="254" t="s">
        <v>159</v>
      </c>
    </row>
    <row r="331" s="2" customFormat="1" ht="16.5" customHeight="1">
      <c r="A331" s="39"/>
      <c r="B331" s="40"/>
      <c r="C331" s="219" t="s">
        <v>321</v>
      </c>
      <c r="D331" s="219" t="s">
        <v>161</v>
      </c>
      <c r="E331" s="220" t="s">
        <v>1119</v>
      </c>
      <c r="F331" s="221" t="s">
        <v>1120</v>
      </c>
      <c r="G331" s="222" t="s">
        <v>181</v>
      </c>
      <c r="H331" s="223">
        <v>9.0340000000000007</v>
      </c>
      <c r="I331" s="224"/>
      <c r="J331" s="225">
        <f>ROUND(I331*H331,2)</f>
        <v>0</v>
      </c>
      <c r="K331" s="221" t="s">
        <v>165</v>
      </c>
      <c r="L331" s="45"/>
      <c r="M331" s="226" t="s">
        <v>1</v>
      </c>
      <c r="N331" s="227" t="s">
        <v>42</v>
      </c>
      <c r="O331" s="92"/>
      <c r="P331" s="228">
        <f>O331*H331</f>
        <v>0</v>
      </c>
      <c r="Q331" s="228">
        <v>1.94302</v>
      </c>
      <c r="R331" s="228">
        <f>Q331*H331</f>
        <v>17.55324268</v>
      </c>
      <c r="S331" s="228">
        <v>0</v>
      </c>
      <c r="T331" s="229">
        <f>S331*H331</f>
        <v>0</v>
      </c>
      <c r="U331" s="39"/>
      <c r="V331" s="39"/>
      <c r="W331" s="39"/>
      <c r="X331" s="39"/>
      <c r="Y331" s="39"/>
      <c r="Z331" s="39"/>
      <c r="AA331" s="39"/>
      <c r="AB331" s="39"/>
      <c r="AC331" s="39"/>
      <c r="AD331" s="39"/>
      <c r="AE331" s="39"/>
      <c r="AR331" s="230" t="s">
        <v>166</v>
      </c>
      <c r="AT331" s="230" t="s">
        <v>161</v>
      </c>
      <c r="AU331" s="230" t="s">
        <v>87</v>
      </c>
      <c r="AY331" s="18" t="s">
        <v>159</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166</v>
      </c>
      <c r="BM331" s="230" t="s">
        <v>1121</v>
      </c>
    </row>
    <row r="332" s="16" customFormat="1">
      <c r="A332" s="16"/>
      <c r="B332" s="279"/>
      <c r="C332" s="280"/>
      <c r="D332" s="234" t="s">
        <v>168</v>
      </c>
      <c r="E332" s="281" t="s">
        <v>1</v>
      </c>
      <c r="F332" s="282" t="s">
        <v>1122</v>
      </c>
      <c r="G332" s="280"/>
      <c r="H332" s="281" t="s">
        <v>1</v>
      </c>
      <c r="I332" s="283"/>
      <c r="J332" s="280"/>
      <c r="K332" s="280"/>
      <c r="L332" s="284"/>
      <c r="M332" s="285"/>
      <c r="N332" s="286"/>
      <c r="O332" s="286"/>
      <c r="P332" s="286"/>
      <c r="Q332" s="286"/>
      <c r="R332" s="286"/>
      <c r="S332" s="286"/>
      <c r="T332" s="287"/>
      <c r="U332" s="16"/>
      <c r="V332" s="16"/>
      <c r="W332" s="16"/>
      <c r="X332" s="16"/>
      <c r="Y332" s="16"/>
      <c r="Z332" s="16"/>
      <c r="AA332" s="16"/>
      <c r="AB332" s="16"/>
      <c r="AC332" s="16"/>
      <c r="AD332" s="16"/>
      <c r="AE332" s="16"/>
      <c r="AT332" s="288" t="s">
        <v>168</v>
      </c>
      <c r="AU332" s="288" t="s">
        <v>87</v>
      </c>
      <c r="AV332" s="16" t="s">
        <v>85</v>
      </c>
      <c r="AW332" s="16" t="s">
        <v>32</v>
      </c>
      <c r="AX332" s="16" t="s">
        <v>77</v>
      </c>
      <c r="AY332" s="288" t="s">
        <v>159</v>
      </c>
    </row>
    <row r="333" s="13" customFormat="1">
      <c r="A333" s="13"/>
      <c r="B333" s="232"/>
      <c r="C333" s="233"/>
      <c r="D333" s="234" t="s">
        <v>168</v>
      </c>
      <c r="E333" s="235" t="s">
        <v>1</v>
      </c>
      <c r="F333" s="236" t="s">
        <v>1123</v>
      </c>
      <c r="G333" s="233"/>
      <c r="H333" s="237">
        <v>0.063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168</v>
      </c>
      <c r="AU333" s="243" t="s">
        <v>87</v>
      </c>
      <c r="AV333" s="13" t="s">
        <v>87</v>
      </c>
      <c r="AW333" s="13" t="s">
        <v>32</v>
      </c>
      <c r="AX333" s="13" t="s">
        <v>77</v>
      </c>
      <c r="AY333" s="243" t="s">
        <v>159</v>
      </c>
    </row>
    <row r="334" s="13" customFormat="1">
      <c r="A334" s="13"/>
      <c r="B334" s="232"/>
      <c r="C334" s="233"/>
      <c r="D334" s="234" t="s">
        <v>168</v>
      </c>
      <c r="E334" s="235" t="s">
        <v>1</v>
      </c>
      <c r="F334" s="236" t="s">
        <v>1124</v>
      </c>
      <c r="G334" s="233"/>
      <c r="H334" s="237">
        <v>0.029999999999999999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168</v>
      </c>
      <c r="AU334" s="243" t="s">
        <v>87</v>
      </c>
      <c r="AV334" s="13" t="s">
        <v>87</v>
      </c>
      <c r="AW334" s="13" t="s">
        <v>32</v>
      </c>
      <c r="AX334" s="13" t="s">
        <v>77</v>
      </c>
      <c r="AY334" s="243" t="s">
        <v>159</v>
      </c>
    </row>
    <row r="335" s="13" customFormat="1">
      <c r="A335" s="13"/>
      <c r="B335" s="232"/>
      <c r="C335" s="233"/>
      <c r="D335" s="234" t="s">
        <v>168</v>
      </c>
      <c r="E335" s="235" t="s">
        <v>1</v>
      </c>
      <c r="F335" s="236" t="s">
        <v>1125</v>
      </c>
      <c r="G335" s="233"/>
      <c r="H335" s="237">
        <v>0.029000000000000001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168</v>
      </c>
      <c r="AU335" s="243" t="s">
        <v>87</v>
      </c>
      <c r="AV335" s="13" t="s">
        <v>87</v>
      </c>
      <c r="AW335" s="13" t="s">
        <v>32</v>
      </c>
      <c r="AX335" s="13" t="s">
        <v>77</v>
      </c>
      <c r="AY335" s="243" t="s">
        <v>159</v>
      </c>
    </row>
    <row r="336" s="13" customFormat="1">
      <c r="A336" s="13"/>
      <c r="B336" s="232"/>
      <c r="C336" s="233"/>
      <c r="D336" s="234" t="s">
        <v>168</v>
      </c>
      <c r="E336" s="235" t="s">
        <v>1</v>
      </c>
      <c r="F336" s="236" t="s">
        <v>1126</v>
      </c>
      <c r="G336" s="233"/>
      <c r="H336" s="237">
        <v>0.311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168</v>
      </c>
      <c r="AU336" s="243" t="s">
        <v>87</v>
      </c>
      <c r="AV336" s="13" t="s">
        <v>87</v>
      </c>
      <c r="AW336" s="13" t="s">
        <v>32</v>
      </c>
      <c r="AX336" s="13" t="s">
        <v>77</v>
      </c>
      <c r="AY336" s="243" t="s">
        <v>159</v>
      </c>
    </row>
    <row r="337" s="13" customFormat="1">
      <c r="A337" s="13"/>
      <c r="B337" s="232"/>
      <c r="C337" s="233"/>
      <c r="D337" s="234" t="s">
        <v>168</v>
      </c>
      <c r="E337" s="235" t="s">
        <v>1</v>
      </c>
      <c r="F337" s="236" t="s">
        <v>1127</v>
      </c>
      <c r="G337" s="233"/>
      <c r="H337" s="237">
        <v>0.069000000000000006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168</v>
      </c>
      <c r="AU337" s="243" t="s">
        <v>87</v>
      </c>
      <c r="AV337" s="13" t="s">
        <v>87</v>
      </c>
      <c r="AW337" s="13" t="s">
        <v>32</v>
      </c>
      <c r="AX337" s="13" t="s">
        <v>77</v>
      </c>
      <c r="AY337" s="243" t="s">
        <v>159</v>
      </c>
    </row>
    <row r="338" s="13" customFormat="1">
      <c r="A338" s="13"/>
      <c r="B338" s="232"/>
      <c r="C338" s="233"/>
      <c r="D338" s="234" t="s">
        <v>168</v>
      </c>
      <c r="E338" s="235" t="s">
        <v>1</v>
      </c>
      <c r="F338" s="236" t="s">
        <v>1128</v>
      </c>
      <c r="G338" s="233"/>
      <c r="H338" s="237">
        <v>0.025999999999999999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168</v>
      </c>
      <c r="AU338" s="243" t="s">
        <v>87</v>
      </c>
      <c r="AV338" s="13" t="s">
        <v>87</v>
      </c>
      <c r="AW338" s="13" t="s">
        <v>32</v>
      </c>
      <c r="AX338" s="13" t="s">
        <v>77</v>
      </c>
      <c r="AY338" s="243" t="s">
        <v>159</v>
      </c>
    </row>
    <row r="339" s="16" customFormat="1">
      <c r="A339" s="16"/>
      <c r="B339" s="279"/>
      <c r="C339" s="280"/>
      <c r="D339" s="234" t="s">
        <v>168</v>
      </c>
      <c r="E339" s="281" t="s">
        <v>1</v>
      </c>
      <c r="F339" s="282" t="s">
        <v>1129</v>
      </c>
      <c r="G339" s="280"/>
      <c r="H339" s="281" t="s">
        <v>1</v>
      </c>
      <c r="I339" s="283"/>
      <c r="J339" s="280"/>
      <c r="K339" s="280"/>
      <c r="L339" s="284"/>
      <c r="M339" s="285"/>
      <c r="N339" s="286"/>
      <c r="O339" s="286"/>
      <c r="P339" s="286"/>
      <c r="Q339" s="286"/>
      <c r="R339" s="286"/>
      <c r="S339" s="286"/>
      <c r="T339" s="287"/>
      <c r="U339" s="16"/>
      <c r="V339" s="16"/>
      <c r="W339" s="16"/>
      <c r="X339" s="16"/>
      <c r="Y339" s="16"/>
      <c r="Z339" s="16"/>
      <c r="AA339" s="16"/>
      <c r="AB339" s="16"/>
      <c r="AC339" s="16"/>
      <c r="AD339" s="16"/>
      <c r="AE339" s="16"/>
      <c r="AT339" s="288" t="s">
        <v>168</v>
      </c>
      <c r="AU339" s="288" t="s">
        <v>87</v>
      </c>
      <c r="AV339" s="16" t="s">
        <v>85</v>
      </c>
      <c r="AW339" s="16" t="s">
        <v>32</v>
      </c>
      <c r="AX339" s="16" t="s">
        <v>77</v>
      </c>
      <c r="AY339" s="288" t="s">
        <v>159</v>
      </c>
    </row>
    <row r="340" s="13" customFormat="1">
      <c r="A340" s="13"/>
      <c r="B340" s="232"/>
      <c r="C340" s="233"/>
      <c r="D340" s="234" t="s">
        <v>168</v>
      </c>
      <c r="E340" s="235" t="s">
        <v>1</v>
      </c>
      <c r="F340" s="236" t="s">
        <v>1130</v>
      </c>
      <c r="G340" s="233"/>
      <c r="H340" s="237">
        <v>0.20699999999999999</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168</v>
      </c>
      <c r="AU340" s="243" t="s">
        <v>87</v>
      </c>
      <c r="AV340" s="13" t="s">
        <v>87</v>
      </c>
      <c r="AW340" s="13" t="s">
        <v>32</v>
      </c>
      <c r="AX340" s="13" t="s">
        <v>77</v>
      </c>
      <c r="AY340" s="243" t="s">
        <v>159</v>
      </c>
    </row>
    <row r="341" s="13" customFormat="1">
      <c r="A341" s="13"/>
      <c r="B341" s="232"/>
      <c r="C341" s="233"/>
      <c r="D341" s="234" t="s">
        <v>168</v>
      </c>
      <c r="E341" s="235" t="s">
        <v>1</v>
      </c>
      <c r="F341" s="236" t="s">
        <v>1131</v>
      </c>
      <c r="G341" s="233"/>
      <c r="H341" s="237">
        <v>0.032000000000000001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168</v>
      </c>
      <c r="AU341" s="243" t="s">
        <v>87</v>
      </c>
      <c r="AV341" s="13" t="s">
        <v>87</v>
      </c>
      <c r="AW341" s="13" t="s">
        <v>32</v>
      </c>
      <c r="AX341" s="13" t="s">
        <v>77</v>
      </c>
      <c r="AY341" s="243" t="s">
        <v>159</v>
      </c>
    </row>
    <row r="342" s="13" customFormat="1">
      <c r="A342" s="13"/>
      <c r="B342" s="232"/>
      <c r="C342" s="233"/>
      <c r="D342" s="234" t="s">
        <v>168</v>
      </c>
      <c r="E342" s="235" t="s">
        <v>1</v>
      </c>
      <c r="F342" s="236" t="s">
        <v>1125</v>
      </c>
      <c r="G342" s="233"/>
      <c r="H342" s="237">
        <v>0.029000000000000001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168</v>
      </c>
      <c r="AU342" s="243" t="s">
        <v>87</v>
      </c>
      <c r="AV342" s="13" t="s">
        <v>87</v>
      </c>
      <c r="AW342" s="13" t="s">
        <v>32</v>
      </c>
      <c r="AX342" s="13" t="s">
        <v>77</v>
      </c>
      <c r="AY342" s="243" t="s">
        <v>159</v>
      </c>
    </row>
    <row r="343" s="15" customFormat="1">
      <c r="A343" s="15"/>
      <c r="B343" s="268"/>
      <c r="C343" s="269"/>
      <c r="D343" s="234" t="s">
        <v>168</v>
      </c>
      <c r="E343" s="270" t="s">
        <v>1</v>
      </c>
      <c r="F343" s="271" t="s">
        <v>361</v>
      </c>
      <c r="G343" s="269"/>
      <c r="H343" s="272">
        <v>0.79600000000000004</v>
      </c>
      <c r="I343" s="273"/>
      <c r="J343" s="269"/>
      <c r="K343" s="269"/>
      <c r="L343" s="274"/>
      <c r="M343" s="275"/>
      <c r="N343" s="276"/>
      <c r="O343" s="276"/>
      <c r="P343" s="276"/>
      <c r="Q343" s="276"/>
      <c r="R343" s="276"/>
      <c r="S343" s="276"/>
      <c r="T343" s="277"/>
      <c r="U343" s="15"/>
      <c r="V343" s="15"/>
      <c r="W343" s="15"/>
      <c r="X343" s="15"/>
      <c r="Y343" s="15"/>
      <c r="Z343" s="15"/>
      <c r="AA343" s="15"/>
      <c r="AB343" s="15"/>
      <c r="AC343" s="15"/>
      <c r="AD343" s="15"/>
      <c r="AE343" s="15"/>
      <c r="AT343" s="278" t="s">
        <v>168</v>
      </c>
      <c r="AU343" s="278" t="s">
        <v>87</v>
      </c>
      <c r="AV343" s="15" t="s">
        <v>175</v>
      </c>
      <c r="AW343" s="15" t="s">
        <v>32</v>
      </c>
      <c r="AX343" s="15" t="s">
        <v>77</v>
      </c>
      <c r="AY343" s="278" t="s">
        <v>159</v>
      </c>
    </row>
    <row r="344" s="16" customFormat="1">
      <c r="A344" s="16"/>
      <c r="B344" s="279"/>
      <c r="C344" s="280"/>
      <c r="D344" s="234" t="s">
        <v>168</v>
      </c>
      <c r="E344" s="281" t="s">
        <v>1</v>
      </c>
      <c r="F344" s="282" t="s">
        <v>1122</v>
      </c>
      <c r="G344" s="280"/>
      <c r="H344" s="281" t="s">
        <v>1</v>
      </c>
      <c r="I344" s="283"/>
      <c r="J344" s="280"/>
      <c r="K344" s="280"/>
      <c r="L344" s="284"/>
      <c r="M344" s="285"/>
      <c r="N344" s="286"/>
      <c r="O344" s="286"/>
      <c r="P344" s="286"/>
      <c r="Q344" s="286"/>
      <c r="R344" s="286"/>
      <c r="S344" s="286"/>
      <c r="T344" s="287"/>
      <c r="U344" s="16"/>
      <c r="V344" s="16"/>
      <c r="W344" s="16"/>
      <c r="X344" s="16"/>
      <c r="Y344" s="16"/>
      <c r="Z344" s="16"/>
      <c r="AA344" s="16"/>
      <c r="AB344" s="16"/>
      <c r="AC344" s="16"/>
      <c r="AD344" s="16"/>
      <c r="AE344" s="16"/>
      <c r="AT344" s="288" t="s">
        <v>168</v>
      </c>
      <c r="AU344" s="288" t="s">
        <v>87</v>
      </c>
      <c r="AV344" s="16" t="s">
        <v>85</v>
      </c>
      <c r="AW344" s="16" t="s">
        <v>32</v>
      </c>
      <c r="AX344" s="16" t="s">
        <v>77</v>
      </c>
      <c r="AY344" s="288" t="s">
        <v>159</v>
      </c>
    </row>
    <row r="345" s="13" customFormat="1">
      <c r="A345" s="13"/>
      <c r="B345" s="232"/>
      <c r="C345" s="233"/>
      <c r="D345" s="234" t="s">
        <v>168</v>
      </c>
      <c r="E345" s="235" t="s">
        <v>1</v>
      </c>
      <c r="F345" s="236" t="s">
        <v>1132</v>
      </c>
      <c r="G345" s="233"/>
      <c r="H345" s="237">
        <v>0.127</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168</v>
      </c>
      <c r="AU345" s="243" t="s">
        <v>87</v>
      </c>
      <c r="AV345" s="13" t="s">
        <v>87</v>
      </c>
      <c r="AW345" s="13" t="s">
        <v>32</v>
      </c>
      <c r="AX345" s="13" t="s">
        <v>77</v>
      </c>
      <c r="AY345" s="243" t="s">
        <v>159</v>
      </c>
    </row>
    <row r="346" s="13" customFormat="1">
      <c r="A346" s="13"/>
      <c r="B346" s="232"/>
      <c r="C346" s="233"/>
      <c r="D346" s="234" t="s">
        <v>168</v>
      </c>
      <c r="E346" s="235" t="s">
        <v>1</v>
      </c>
      <c r="F346" s="236" t="s">
        <v>1133</v>
      </c>
      <c r="G346" s="233"/>
      <c r="H346" s="237">
        <v>0.10199999999999999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168</v>
      </c>
      <c r="AU346" s="243" t="s">
        <v>87</v>
      </c>
      <c r="AV346" s="13" t="s">
        <v>87</v>
      </c>
      <c r="AW346" s="13" t="s">
        <v>32</v>
      </c>
      <c r="AX346" s="13" t="s">
        <v>77</v>
      </c>
      <c r="AY346" s="243" t="s">
        <v>159</v>
      </c>
    </row>
    <row r="347" s="13" customFormat="1">
      <c r="A347" s="13"/>
      <c r="B347" s="232"/>
      <c r="C347" s="233"/>
      <c r="D347" s="234" t="s">
        <v>168</v>
      </c>
      <c r="E347" s="235" t="s">
        <v>1</v>
      </c>
      <c r="F347" s="236" t="s">
        <v>1134</v>
      </c>
      <c r="G347" s="233"/>
      <c r="H347" s="237">
        <v>0.20000000000000001</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168</v>
      </c>
      <c r="AU347" s="243" t="s">
        <v>87</v>
      </c>
      <c r="AV347" s="13" t="s">
        <v>87</v>
      </c>
      <c r="AW347" s="13" t="s">
        <v>32</v>
      </c>
      <c r="AX347" s="13" t="s">
        <v>77</v>
      </c>
      <c r="AY347" s="243" t="s">
        <v>159</v>
      </c>
    </row>
    <row r="348" s="13" customFormat="1">
      <c r="A348" s="13"/>
      <c r="B348" s="232"/>
      <c r="C348" s="233"/>
      <c r="D348" s="234" t="s">
        <v>168</v>
      </c>
      <c r="E348" s="235" t="s">
        <v>1</v>
      </c>
      <c r="F348" s="236" t="s">
        <v>1135</v>
      </c>
      <c r="G348" s="233"/>
      <c r="H348" s="237">
        <v>0.20499999999999999</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168</v>
      </c>
      <c r="AU348" s="243" t="s">
        <v>87</v>
      </c>
      <c r="AV348" s="13" t="s">
        <v>87</v>
      </c>
      <c r="AW348" s="13" t="s">
        <v>32</v>
      </c>
      <c r="AX348" s="13" t="s">
        <v>77</v>
      </c>
      <c r="AY348" s="243" t="s">
        <v>159</v>
      </c>
    </row>
    <row r="349" s="13" customFormat="1">
      <c r="A349" s="13"/>
      <c r="B349" s="232"/>
      <c r="C349" s="233"/>
      <c r="D349" s="234" t="s">
        <v>168</v>
      </c>
      <c r="E349" s="235" t="s">
        <v>1</v>
      </c>
      <c r="F349" s="236" t="s">
        <v>1136</v>
      </c>
      <c r="G349" s="233"/>
      <c r="H349" s="237">
        <v>0.13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168</v>
      </c>
      <c r="AU349" s="243" t="s">
        <v>87</v>
      </c>
      <c r="AV349" s="13" t="s">
        <v>87</v>
      </c>
      <c r="AW349" s="13" t="s">
        <v>32</v>
      </c>
      <c r="AX349" s="13" t="s">
        <v>77</v>
      </c>
      <c r="AY349" s="243" t="s">
        <v>159</v>
      </c>
    </row>
    <row r="350" s="16" customFormat="1">
      <c r="A350" s="16"/>
      <c r="B350" s="279"/>
      <c r="C350" s="280"/>
      <c r="D350" s="234" t="s">
        <v>168</v>
      </c>
      <c r="E350" s="281" t="s">
        <v>1</v>
      </c>
      <c r="F350" s="282" t="s">
        <v>1129</v>
      </c>
      <c r="G350" s="280"/>
      <c r="H350" s="281" t="s">
        <v>1</v>
      </c>
      <c r="I350" s="283"/>
      <c r="J350" s="280"/>
      <c r="K350" s="280"/>
      <c r="L350" s="284"/>
      <c r="M350" s="285"/>
      <c r="N350" s="286"/>
      <c r="O350" s="286"/>
      <c r="P350" s="286"/>
      <c r="Q350" s="286"/>
      <c r="R350" s="286"/>
      <c r="S350" s="286"/>
      <c r="T350" s="287"/>
      <c r="U350" s="16"/>
      <c r="V350" s="16"/>
      <c r="W350" s="16"/>
      <c r="X350" s="16"/>
      <c r="Y350" s="16"/>
      <c r="Z350" s="16"/>
      <c r="AA350" s="16"/>
      <c r="AB350" s="16"/>
      <c r="AC350" s="16"/>
      <c r="AD350" s="16"/>
      <c r="AE350" s="16"/>
      <c r="AT350" s="288" t="s">
        <v>168</v>
      </c>
      <c r="AU350" s="288" t="s">
        <v>87</v>
      </c>
      <c r="AV350" s="16" t="s">
        <v>85</v>
      </c>
      <c r="AW350" s="16" t="s">
        <v>32</v>
      </c>
      <c r="AX350" s="16" t="s">
        <v>77</v>
      </c>
      <c r="AY350" s="288" t="s">
        <v>159</v>
      </c>
    </row>
    <row r="351" s="13" customFormat="1">
      <c r="A351" s="13"/>
      <c r="B351" s="232"/>
      <c r="C351" s="233"/>
      <c r="D351" s="234" t="s">
        <v>168</v>
      </c>
      <c r="E351" s="235" t="s">
        <v>1</v>
      </c>
      <c r="F351" s="236" t="s">
        <v>1137</v>
      </c>
      <c r="G351" s="233"/>
      <c r="H351" s="237">
        <v>0.22</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168</v>
      </c>
      <c r="AU351" s="243" t="s">
        <v>87</v>
      </c>
      <c r="AV351" s="13" t="s">
        <v>87</v>
      </c>
      <c r="AW351" s="13" t="s">
        <v>32</v>
      </c>
      <c r="AX351" s="13" t="s">
        <v>77</v>
      </c>
      <c r="AY351" s="243" t="s">
        <v>159</v>
      </c>
    </row>
    <row r="352" s="13" customFormat="1">
      <c r="A352" s="13"/>
      <c r="B352" s="232"/>
      <c r="C352" s="233"/>
      <c r="D352" s="234" t="s">
        <v>168</v>
      </c>
      <c r="E352" s="235" t="s">
        <v>1</v>
      </c>
      <c r="F352" s="236" t="s">
        <v>1138</v>
      </c>
      <c r="G352" s="233"/>
      <c r="H352" s="237">
        <v>0.16500000000000001</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168</v>
      </c>
      <c r="AU352" s="243" t="s">
        <v>87</v>
      </c>
      <c r="AV352" s="13" t="s">
        <v>87</v>
      </c>
      <c r="AW352" s="13" t="s">
        <v>32</v>
      </c>
      <c r="AX352" s="13" t="s">
        <v>77</v>
      </c>
      <c r="AY352" s="243" t="s">
        <v>159</v>
      </c>
    </row>
    <row r="353" s="13" customFormat="1">
      <c r="A353" s="13"/>
      <c r="B353" s="232"/>
      <c r="C353" s="233"/>
      <c r="D353" s="234" t="s">
        <v>168</v>
      </c>
      <c r="E353" s="235" t="s">
        <v>1</v>
      </c>
      <c r="F353" s="236" t="s">
        <v>1139</v>
      </c>
      <c r="G353" s="233"/>
      <c r="H353" s="237">
        <v>0.127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168</v>
      </c>
      <c r="AU353" s="243" t="s">
        <v>87</v>
      </c>
      <c r="AV353" s="13" t="s">
        <v>87</v>
      </c>
      <c r="AW353" s="13" t="s">
        <v>32</v>
      </c>
      <c r="AX353" s="13" t="s">
        <v>77</v>
      </c>
      <c r="AY353" s="243" t="s">
        <v>159</v>
      </c>
    </row>
    <row r="354" s="13" customFormat="1">
      <c r="A354" s="13"/>
      <c r="B354" s="232"/>
      <c r="C354" s="233"/>
      <c r="D354" s="234" t="s">
        <v>168</v>
      </c>
      <c r="E354" s="235" t="s">
        <v>1</v>
      </c>
      <c r="F354" s="236" t="s">
        <v>1134</v>
      </c>
      <c r="G354" s="233"/>
      <c r="H354" s="237">
        <v>0.20000000000000001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168</v>
      </c>
      <c r="AU354" s="243" t="s">
        <v>87</v>
      </c>
      <c r="AV354" s="13" t="s">
        <v>87</v>
      </c>
      <c r="AW354" s="13" t="s">
        <v>32</v>
      </c>
      <c r="AX354" s="13" t="s">
        <v>77</v>
      </c>
      <c r="AY354" s="243" t="s">
        <v>159</v>
      </c>
    </row>
    <row r="355" s="13" customFormat="1">
      <c r="A355" s="13"/>
      <c r="B355" s="232"/>
      <c r="C355" s="233"/>
      <c r="D355" s="234" t="s">
        <v>168</v>
      </c>
      <c r="E355" s="235" t="s">
        <v>1</v>
      </c>
      <c r="F355" s="236" t="s">
        <v>1140</v>
      </c>
      <c r="G355" s="233"/>
      <c r="H355" s="237">
        <v>0.44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168</v>
      </c>
      <c r="AU355" s="243" t="s">
        <v>87</v>
      </c>
      <c r="AV355" s="13" t="s">
        <v>87</v>
      </c>
      <c r="AW355" s="13" t="s">
        <v>32</v>
      </c>
      <c r="AX355" s="13" t="s">
        <v>77</v>
      </c>
      <c r="AY355" s="243" t="s">
        <v>159</v>
      </c>
    </row>
    <row r="356" s="13" customFormat="1">
      <c r="A356" s="13"/>
      <c r="B356" s="232"/>
      <c r="C356" s="233"/>
      <c r="D356" s="234" t="s">
        <v>168</v>
      </c>
      <c r="E356" s="235" t="s">
        <v>1</v>
      </c>
      <c r="F356" s="236" t="s">
        <v>1141</v>
      </c>
      <c r="G356" s="233"/>
      <c r="H356" s="237">
        <v>0.247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168</v>
      </c>
      <c r="AU356" s="243" t="s">
        <v>87</v>
      </c>
      <c r="AV356" s="13" t="s">
        <v>87</v>
      </c>
      <c r="AW356" s="13" t="s">
        <v>32</v>
      </c>
      <c r="AX356" s="13" t="s">
        <v>77</v>
      </c>
      <c r="AY356" s="243" t="s">
        <v>159</v>
      </c>
    </row>
    <row r="357" s="16" customFormat="1">
      <c r="A357" s="16"/>
      <c r="B357" s="279"/>
      <c r="C357" s="280"/>
      <c r="D357" s="234" t="s">
        <v>168</v>
      </c>
      <c r="E357" s="281" t="s">
        <v>1</v>
      </c>
      <c r="F357" s="282" t="s">
        <v>1099</v>
      </c>
      <c r="G357" s="280"/>
      <c r="H357" s="281" t="s">
        <v>1</v>
      </c>
      <c r="I357" s="283"/>
      <c r="J357" s="280"/>
      <c r="K357" s="280"/>
      <c r="L357" s="284"/>
      <c r="M357" s="285"/>
      <c r="N357" s="286"/>
      <c r="O357" s="286"/>
      <c r="P357" s="286"/>
      <c r="Q357" s="286"/>
      <c r="R357" s="286"/>
      <c r="S357" s="286"/>
      <c r="T357" s="287"/>
      <c r="U357" s="16"/>
      <c r="V357" s="16"/>
      <c r="W357" s="16"/>
      <c r="X357" s="16"/>
      <c r="Y357" s="16"/>
      <c r="Z357" s="16"/>
      <c r="AA357" s="16"/>
      <c r="AB357" s="16"/>
      <c r="AC357" s="16"/>
      <c r="AD357" s="16"/>
      <c r="AE357" s="16"/>
      <c r="AT357" s="288" t="s">
        <v>168</v>
      </c>
      <c r="AU357" s="288" t="s">
        <v>87</v>
      </c>
      <c r="AV357" s="16" t="s">
        <v>85</v>
      </c>
      <c r="AW357" s="16" t="s">
        <v>32</v>
      </c>
      <c r="AX357" s="16" t="s">
        <v>77</v>
      </c>
      <c r="AY357" s="288" t="s">
        <v>159</v>
      </c>
    </row>
    <row r="358" s="13" customFormat="1">
      <c r="A358" s="13"/>
      <c r="B358" s="232"/>
      <c r="C358" s="233"/>
      <c r="D358" s="234" t="s">
        <v>168</v>
      </c>
      <c r="E358" s="235" t="s">
        <v>1</v>
      </c>
      <c r="F358" s="236" t="s">
        <v>1142</v>
      </c>
      <c r="G358" s="233"/>
      <c r="H358" s="237">
        <v>0.11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168</v>
      </c>
      <c r="AU358" s="243" t="s">
        <v>87</v>
      </c>
      <c r="AV358" s="13" t="s">
        <v>87</v>
      </c>
      <c r="AW358" s="13" t="s">
        <v>32</v>
      </c>
      <c r="AX358" s="13" t="s">
        <v>77</v>
      </c>
      <c r="AY358" s="243" t="s">
        <v>159</v>
      </c>
    </row>
    <row r="359" s="13" customFormat="1">
      <c r="A359" s="13"/>
      <c r="B359" s="232"/>
      <c r="C359" s="233"/>
      <c r="D359" s="234" t="s">
        <v>168</v>
      </c>
      <c r="E359" s="235" t="s">
        <v>1</v>
      </c>
      <c r="F359" s="236" t="s">
        <v>1143</v>
      </c>
      <c r="G359" s="233"/>
      <c r="H359" s="237">
        <v>0.075999999999999998</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168</v>
      </c>
      <c r="AU359" s="243" t="s">
        <v>87</v>
      </c>
      <c r="AV359" s="13" t="s">
        <v>87</v>
      </c>
      <c r="AW359" s="13" t="s">
        <v>32</v>
      </c>
      <c r="AX359" s="13" t="s">
        <v>77</v>
      </c>
      <c r="AY359" s="243" t="s">
        <v>159</v>
      </c>
    </row>
    <row r="360" s="13" customFormat="1">
      <c r="A360" s="13"/>
      <c r="B360" s="232"/>
      <c r="C360" s="233"/>
      <c r="D360" s="234" t="s">
        <v>168</v>
      </c>
      <c r="E360" s="235" t="s">
        <v>1</v>
      </c>
      <c r="F360" s="236" t="s">
        <v>1144</v>
      </c>
      <c r="G360" s="233"/>
      <c r="H360" s="237">
        <v>0.218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168</v>
      </c>
      <c r="AU360" s="243" t="s">
        <v>87</v>
      </c>
      <c r="AV360" s="13" t="s">
        <v>87</v>
      </c>
      <c r="AW360" s="13" t="s">
        <v>32</v>
      </c>
      <c r="AX360" s="13" t="s">
        <v>77</v>
      </c>
      <c r="AY360" s="243" t="s">
        <v>159</v>
      </c>
    </row>
    <row r="361" s="15" customFormat="1">
      <c r="A361" s="15"/>
      <c r="B361" s="268"/>
      <c r="C361" s="269"/>
      <c r="D361" s="234" t="s">
        <v>168</v>
      </c>
      <c r="E361" s="270" t="s">
        <v>1</v>
      </c>
      <c r="F361" s="271" t="s">
        <v>361</v>
      </c>
      <c r="G361" s="269"/>
      <c r="H361" s="272">
        <v>2.5670000000000002</v>
      </c>
      <c r="I361" s="273"/>
      <c r="J361" s="269"/>
      <c r="K361" s="269"/>
      <c r="L361" s="274"/>
      <c r="M361" s="275"/>
      <c r="N361" s="276"/>
      <c r="O361" s="276"/>
      <c r="P361" s="276"/>
      <c r="Q361" s="276"/>
      <c r="R361" s="276"/>
      <c r="S361" s="276"/>
      <c r="T361" s="277"/>
      <c r="U361" s="15"/>
      <c r="V361" s="15"/>
      <c r="W361" s="15"/>
      <c r="X361" s="15"/>
      <c r="Y361" s="15"/>
      <c r="Z361" s="15"/>
      <c r="AA361" s="15"/>
      <c r="AB361" s="15"/>
      <c r="AC361" s="15"/>
      <c r="AD361" s="15"/>
      <c r="AE361" s="15"/>
      <c r="AT361" s="278" t="s">
        <v>168</v>
      </c>
      <c r="AU361" s="278" t="s">
        <v>87</v>
      </c>
      <c r="AV361" s="15" t="s">
        <v>175</v>
      </c>
      <c r="AW361" s="15" t="s">
        <v>32</v>
      </c>
      <c r="AX361" s="15" t="s">
        <v>77</v>
      </c>
      <c r="AY361" s="278" t="s">
        <v>159</v>
      </c>
    </row>
    <row r="362" s="16" customFormat="1">
      <c r="A362" s="16"/>
      <c r="B362" s="279"/>
      <c r="C362" s="280"/>
      <c r="D362" s="234" t="s">
        <v>168</v>
      </c>
      <c r="E362" s="281" t="s">
        <v>1</v>
      </c>
      <c r="F362" s="282" t="s">
        <v>1122</v>
      </c>
      <c r="G362" s="280"/>
      <c r="H362" s="281" t="s">
        <v>1</v>
      </c>
      <c r="I362" s="283"/>
      <c r="J362" s="280"/>
      <c r="K362" s="280"/>
      <c r="L362" s="284"/>
      <c r="M362" s="285"/>
      <c r="N362" s="286"/>
      <c r="O362" s="286"/>
      <c r="P362" s="286"/>
      <c r="Q362" s="286"/>
      <c r="R362" s="286"/>
      <c r="S362" s="286"/>
      <c r="T362" s="287"/>
      <c r="U362" s="16"/>
      <c r="V362" s="16"/>
      <c r="W362" s="16"/>
      <c r="X362" s="16"/>
      <c r="Y362" s="16"/>
      <c r="Z362" s="16"/>
      <c r="AA362" s="16"/>
      <c r="AB362" s="16"/>
      <c r="AC362" s="16"/>
      <c r="AD362" s="16"/>
      <c r="AE362" s="16"/>
      <c r="AT362" s="288" t="s">
        <v>168</v>
      </c>
      <c r="AU362" s="288" t="s">
        <v>87</v>
      </c>
      <c r="AV362" s="16" t="s">
        <v>85</v>
      </c>
      <c r="AW362" s="16" t="s">
        <v>32</v>
      </c>
      <c r="AX362" s="16" t="s">
        <v>77</v>
      </c>
      <c r="AY362" s="288" t="s">
        <v>159</v>
      </c>
    </row>
    <row r="363" s="13" customFormat="1">
      <c r="A363" s="13"/>
      <c r="B363" s="232"/>
      <c r="C363" s="233"/>
      <c r="D363" s="234" t="s">
        <v>168</v>
      </c>
      <c r="E363" s="235" t="s">
        <v>1</v>
      </c>
      <c r="F363" s="236" t="s">
        <v>1145</v>
      </c>
      <c r="G363" s="233"/>
      <c r="H363" s="237">
        <v>2.4649999999999999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168</v>
      </c>
      <c r="AU363" s="243" t="s">
        <v>87</v>
      </c>
      <c r="AV363" s="13" t="s">
        <v>87</v>
      </c>
      <c r="AW363" s="13" t="s">
        <v>32</v>
      </c>
      <c r="AX363" s="13" t="s">
        <v>77</v>
      </c>
      <c r="AY363" s="243" t="s">
        <v>159</v>
      </c>
    </row>
    <row r="364" s="13" customFormat="1">
      <c r="A364" s="13"/>
      <c r="B364" s="232"/>
      <c r="C364" s="233"/>
      <c r="D364" s="234" t="s">
        <v>168</v>
      </c>
      <c r="E364" s="235" t="s">
        <v>1</v>
      </c>
      <c r="F364" s="236" t="s">
        <v>1146</v>
      </c>
      <c r="G364" s="233"/>
      <c r="H364" s="237">
        <v>2.2730000000000001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168</v>
      </c>
      <c r="AU364" s="243" t="s">
        <v>87</v>
      </c>
      <c r="AV364" s="13" t="s">
        <v>87</v>
      </c>
      <c r="AW364" s="13" t="s">
        <v>32</v>
      </c>
      <c r="AX364" s="13" t="s">
        <v>77</v>
      </c>
      <c r="AY364" s="243" t="s">
        <v>159</v>
      </c>
    </row>
    <row r="365" s="16" customFormat="1">
      <c r="A365" s="16"/>
      <c r="B365" s="279"/>
      <c r="C365" s="280"/>
      <c r="D365" s="234" t="s">
        <v>168</v>
      </c>
      <c r="E365" s="281" t="s">
        <v>1</v>
      </c>
      <c r="F365" s="282" t="s">
        <v>1129</v>
      </c>
      <c r="G365" s="280"/>
      <c r="H365" s="281" t="s">
        <v>1</v>
      </c>
      <c r="I365" s="283"/>
      <c r="J365" s="280"/>
      <c r="K365" s="280"/>
      <c r="L365" s="284"/>
      <c r="M365" s="285"/>
      <c r="N365" s="286"/>
      <c r="O365" s="286"/>
      <c r="P365" s="286"/>
      <c r="Q365" s="286"/>
      <c r="R365" s="286"/>
      <c r="S365" s="286"/>
      <c r="T365" s="287"/>
      <c r="U365" s="16"/>
      <c r="V365" s="16"/>
      <c r="W365" s="16"/>
      <c r="X365" s="16"/>
      <c r="Y365" s="16"/>
      <c r="Z365" s="16"/>
      <c r="AA365" s="16"/>
      <c r="AB365" s="16"/>
      <c r="AC365" s="16"/>
      <c r="AD365" s="16"/>
      <c r="AE365" s="16"/>
      <c r="AT365" s="288" t="s">
        <v>168</v>
      </c>
      <c r="AU365" s="288" t="s">
        <v>87</v>
      </c>
      <c r="AV365" s="16" t="s">
        <v>85</v>
      </c>
      <c r="AW365" s="16" t="s">
        <v>32</v>
      </c>
      <c r="AX365" s="16" t="s">
        <v>77</v>
      </c>
      <c r="AY365" s="288" t="s">
        <v>159</v>
      </c>
    </row>
    <row r="366" s="13" customFormat="1">
      <c r="A366" s="13"/>
      <c r="B366" s="232"/>
      <c r="C366" s="233"/>
      <c r="D366" s="234" t="s">
        <v>168</v>
      </c>
      <c r="E366" s="235" t="s">
        <v>1</v>
      </c>
      <c r="F366" s="236" t="s">
        <v>1147</v>
      </c>
      <c r="G366" s="233"/>
      <c r="H366" s="237">
        <v>0.93300000000000005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168</v>
      </c>
      <c r="AU366" s="243" t="s">
        <v>87</v>
      </c>
      <c r="AV366" s="13" t="s">
        <v>87</v>
      </c>
      <c r="AW366" s="13" t="s">
        <v>32</v>
      </c>
      <c r="AX366" s="13" t="s">
        <v>77</v>
      </c>
      <c r="AY366" s="243" t="s">
        <v>159</v>
      </c>
    </row>
    <row r="367" s="15" customFormat="1">
      <c r="A367" s="15"/>
      <c r="B367" s="268"/>
      <c r="C367" s="269"/>
      <c r="D367" s="234" t="s">
        <v>168</v>
      </c>
      <c r="E367" s="270" t="s">
        <v>1</v>
      </c>
      <c r="F367" s="271" t="s">
        <v>361</v>
      </c>
      <c r="G367" s="269"/>
      <c r="H367" s="272">
        <v>5.6710000000000003</v>
      </c>
      <c r="I367" s="273"/>
      <c r="J367" s="269"/>
      <c r="K367" s="269"/>
      <c r="L367" s="274"/>
      <c r="M367" s="275"/>
      <c r="N367" s="276"/>
      <c r="O367" s="276"/>
      <c r="P367" s="276"/>
      <c r="Q367" s="276"/>
      <c r="R367" s="276"/>
      <c r="S367" s="276"/>
      <c r="T367" s="277"/>
      <c r="U367" s="15"/>
      <c r="V367" s="15"/>
      <c r="W367" s="15"/>
      <c r="X367" s="15"/>
      <c r="Y367" s="15"/>
      <c r="Z367" s="15"/>
      <c r="AA367" s="15"/>
      <c r="AB367" s="15"/>
      <c r="AC367" s="15"/>
      <c r="AD367" s="15"/>
      <c r="AE367" s="15"/>
      <c r="AT367" s="278" t="s">
        <v>168</v>
      </c>
      <c r="AU367" s="278" t="s">
        <v>87</v>
      </c>
      <c r="AV367" s="15" t="s">
        <v>175</v>
      </c>
      <c r="AW367" s="15" t="s">
        <v>32</v>
      </c>
      <c r="AX367" s="15" t="s">
        <v>77</v>
      </c>
      <c r="AY367" s="278" t="s">
        <v>159</v>
      </c>
    </row>
    <row r="368" s="14" customFormat="1">
      <c r="A368" s="14"/>
      <c r="B368" s="244"/>
      <c r="C368" s="245"/>
      <c r="D368" s="234" t="s">
        <v>168</v>
      </c>
      <c r="E368" s="246" t="s">
        <v>1</v>
      </c>
      <c r="F368" s="247" t="s">
        <v>174</v>
      </c>
      <c r="G368" s="245"/>
      <c r="H368" s="248">
        <v>9.0340000000000007</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168</v>
      </c>
      <c r="AU368" s="254" t="s">
        <v>87</v>
      </c>
      <c r="AV368" s="14" t="s">
        <v>166</v>
      </c>
      <c r="AW368" s="14" t="s">
        <v>32</v>
      </c>
      <c r="AX368" s="14" t="s">
        <v>85</v>
      </c>
      <c r="AY368" s="254" t="s">
        <v>159</v>
      </c>
    </row>
    <row r="369" s="2" customFormat="1" ht="24.15" customHeight="1">
      <c r="A369" s="39"/>
      <c r="B369" s="40"/>
      <c r="C369" s="219" t="s">
        <v>326</v>
      </c>
      <c r="D369" s="219" t="s">
        <v>161</v>
      </c>
      <c r="E369" s="220" t="s">
        <v>1148</v>
      </c>
      <c r="F369" s="221" t="s">
        <v>1149</v>
      </c>
      <c r="G369" s="222" t="s">
        <v>268</v>
      </c>
      <c r="H369" s="223">
        <v>34.5</v>
      </c>
      <c r="I369" s="224"/>
      <c r="J369" s="225">
        <f>ROUND(I369*H369,2)</f>
        <v>0</v>
      </c>
      <c r="K369" s="221" t="s">
        <v>1</v>
      </c>
      <c r="L369" s="45"/>
      <c r="M369" s="226" t="s">
        <v>1</v>
      </c>
      <c r="N369" s="227" t="s">
        <v>42</v>
      </c>
      <c r="O369" s="92"/>
      <c r="P369" s="228">
        <f>O369*H369</f>
        <v>0</v>
      </c>
      <c r="Q369" s="228">
        <v>0.15611</v>
      </c>
      <c r="R369" s="228">
        <f>Q369*H369</f>
        <v>5.3857949999999999</v>
      </c>
      <c r="S369" s="228">
        <v>0</v>
      </c>
      <c r="T369" s="229">
        <f>S369*H369</f>
        <v>0</v>
      </c>
      <c r="U369" s="39"/>
      <c r="V369" s="39"/>
      <c r="W369" s="39"/>
      <c r="X369" s="39"/>
      <c r="Y369" s="39"/>
      <c r="Z369" s="39"/>
      <c r="AA369" s="39"/>
      <c r="AB369" s="39"/>
      <c r="AC369" s="39"/>
      <c r="AD369" s="39"/>
      <c r="AE369" s="39"/>
      <c r="AR369" s="230" t="s">
        <v>166</v>
      </c>
      <c r="AT369" s="230" t="s">
        <v>161</v>
      </c>
      <c r="AU369" s="230" t="s">
        <v>87</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166</v>
      </c>
      <c r="BM369" s="230" t="s">
        <v>1150</v>
      </c>
    </row>
    <row r="370" s="13" customFormat="1">
      <c r="A370" s="13"/>
      <c r="B370" s="232"/>
      <c r="C370" s="233"/>
      <c r="D370" s="234" t="s">
        <v>168</v>
      </c>
      <c r="E370" s="235" t="s">
        <v>1</v>
      </c>
      <c r="F370" s="236" t="s">
        <v>1151</v>
      </c>
      <c r="G370" s="233"/>
      <c r="H370" s="237">
        <v>13.5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168</v>
      </c>
      <c r="AU370" s="243" t="s">
        <v>87</v>
      </c>
      <c r="AV370" s="13" t="s">
        <v>87</v>
      </c>
      <c r="AW370" s="13" t="s">
        <v>32</v>
      </c>
      <c r="AX370" s="13" t="s">
        <v>77</v>
      </c>
      <c r="AY370" s="243" t="s">
        <v>159</v>
      </c>
    </row>
    <row r="371" s="13" customFormat="1">
      <c r="A371" s="13"/>
      <c r="B371" s="232"/>
      <c r="C371" s="233"/>
      <c r="D371" s="234" t="s">
        <v>168</v>
      </c>
      <c r="E371" s="235" t="s">
        <v>1</v>
      </c>
      <c r="F371" s="236" t="s">
        <v>1152</v>
      </c>
      <c r="G371" s="233"/>
      <c r="H371" s="237">
        <v>19.199999999999999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168</v>
      </c>
      <c r="AU371" s="243" t="s">
        <v>87</v>
      </c>
      <c r="AV371" s="13" t="s">
        <v>87</v>
      </c>
      <c r="AW371" s="13" t="s">
        <v>32</v>
      </c>
      <c r="AX371" s="13" t="s">
        <v>77</v>
      </c>
      <c r="AY371" s="243" t="s">
        <v>159</v>
      </c>
    </row>
    <row r="372" s="13" customFormat="1">
      <c r="A372" s="13"/>
      <c r="B372" s="232"/>
      <c r="C372" s="233"/>
      <c r="D372" s="234" t="s">
        <v>168</v>
      </c>
      <c r="E372" s="235" t="s">
        <v>1</v>
      </c>
      <c r="F372" s="236" t="s">
        <v>1153</v>
      </c>
      <c r="G372" s="233"/>
      <c r="H372" s="237">
        <v>1.8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168</v>
      </c>
      <c r="AU372" s="243" t="s">
        <v>87</v>
      </c>
      <c r="AV372" s="13" t="s">
        <v>87</v>
      </c>
      <c r="AW372" s="13" t="s">
        <v>32</v>
      </c>
      <c r="AX372" s="13" t="s">
        <v>77</v>
      </c>
      <c r="AY372" s="243" t="s">
        <v>159</v>
      </c>
    </row>
    <row r="373" s="14" customFormat="1">
      <c r="A373" s="14"/>
      <c r="B373" s="244"/>
      <c r="C373" s="245"/>
      <c r="D373" s="234" t="s">
        <v>168</v>
      </c>
      <c r="E373" s="246" t="s">
        <v>1</v>
      </c>
      <c r="F373" s="247" t="s">
        <v>174</v>
      </c>
      <c r="G373" s="245"/>
      <c r="H373" s="248">
        <v>34.5</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168</v>
      </c>
      <c r="AU373" s="254" t="s">
        <v>87</v>
      </c>
      <c r="AV373" s="14" t="s">
        <v>166</v>
      </c>
      <c r="AW373" s="14" t="s">
        <v>32</v>
      </c>
      <c r="AX373" s="14" t="s">
        <v>85</v>
      </c>
      <c r="AY373" s="254" t="s">
        <v>159</v>
      </c>
    </row>
    <row r="374" s="2" customFormat="1" ht="24.15" customHeight="1">
      <c r="A374" s="39"/>
      <c r="B374" s="40"/>
      <c r="C374" s="219" t="s">
        <v>331</v>
      </c>
      <c r="D374" s="219" t="s">
        <v>161</v>
      </c>
      <c r="E374" s="220" t="s">
        <v>1154</v>
      </c>
      <c r="F374" s="221" t="s">
        <v>1155</v>
      </c>
      <c r="G374" s="222" t="s">
        <v>268</v>
      </c>
      <c r="H374" s="223">
        <v>32</v>
      </c>
      <c r="I374" s="224"/>
      <c r="J374" s="225">
        <f>ROUND(I374*H374,2)</f>
        <v>0</v>
      </c>
      <c r="K374" s="221" t="s">
        <v>1</v>
      </c>
      <c r="L374" s="45"/>
      <c r="M374" s="226" t="s">
        <v>1</v>
      </c>
      <c r="N374" s="227" t="s">
        <v>42</v>
      </c>
      <c r="O374" s="92"/>
      <c r="P374" s="228">
        <f>O374*H374</f>
        <v>0</v>
      </c>
      <c r="Q374" s="228">
        <v>0.12528</v>
      </c>
      <c r="R374" s="228">
        <f>Q374*H374</f>
        <v>4.0089600000000001</v>
      </c>
      <c r="S374" s="228">
        <v>0</v>
      </c>
      <c r="T374" s="229">
        <f>S374*H374</f>
        <v>0</v>
      </c>
      <c r="U374" s="39"/>
      <c r="V374" s="39"/>
      <c r="W374" s="39"/>
      <c r="X374" s="39"/>
      <c r="Y374" s="39"/>
      <c r="Z374" s="39"/>
      <c r="AA374" s="39"/>
      <c r="AB374" s="39"/>
      <c r="AC374" s="39"/>
      <c r="AD374" s="39"/>
      <c r="AE374" s="39"/>
      <c r="AR374" s="230" t="s">
        <v>166</v>
      </c>
      <c r="AT374" s="230" t="s">
        <v>161</v>
      </c>
      <c r="AU374" s="230" t="s">
        <v>87</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166</v>
      </c>
      <c r="BM374" s="230" t="s">
        <v>1156</v>
      </c>
    </row>
    <row r="375" s="13" customFormat="1">
      <c r="A375" s="13"/>
      <c r="B375" s="232"/>
      <c r="C375" s="233"/>
      <c r="D375" s="234" t="s">
        <v>168</v>
      </c>
      <c r="E375" s="235" t="s">
        <v>1</v>
      </c>
      <c r="F375" s="236" t="s">
        <v>1157</v>
      </c>
      <c r="G375" s="233"/>
      <c r="H375" s="237">
        <v>32</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168</v>
      </c>
      <c r="AU375" s="243" t="s">
        <v>87</v>
      </c>
      <c r="AV375" s="13" t="s">
        <v>87</v>
      </c>
      <c r="AW375" s="13" t="s">
        <v>32</v>
      </c>
      <c r="AX375" s="13" t="s">
        <v>85</v>
      </c>
      <c r="AY375" s="243" t="s">
        <v>159</v>
      </c>
    </row>
    <row r="376" s="2" customFormat="1" ht="24.15" customHeight="1">
      <c r="A376" s="39"/>
      <c r="B376" s="40"/>
      <c r="C376" s="219" t="s">
        <v>338</v>
      </c>
      <c r="D376" s="219" t="s">
        <v>161</v>
      </c>
      <c r="E376" s="220" t="s">
        <v>1158</v>
      </c>
      <c r="F376" s="221" t="s">
        <v>1159</v>
      </c>
      <c r="G376" s="222" t="s">
        <v>201</v>
      </c>
      <c r="H376" s="223">
        <v>0.67500000000000004</v>
      </c>
      <c r="I376" s="224"/>
      <c r="J376" s="225">
        <f>ROUND(I376*H376,2)</f>
        <v>0</v>
      </c>
      <c r="K376" s="221" t="s">
        <v>165</v>
      </c>
      <c r="L376" s="45"/>
      <c r="M376" s="226" t="s">
        <v>1</v>
      </c>
      <c r="N376" s="227" t="s">
        <v>42</v>
      </c>
      <c r="O376" s="92"/>
      <c r="P376" s="228">
        <f>O376*H376</f>
        <v>0</v>
      </c>
      <c r="Q376" s="228">
        <v>1.0900000000000001</v>
      </c>
      <c r="R376" s="228">
        <f>Q376*H376</f>
        <v>0.73575000000000013</v>
      </c>
      <c r="S376" s="228">
        <v>0</v>
      </c>
      <c r="T376" s="229">
        <f>S376*H376</f>
        <v>0</v>
      </c>
      <c r="U376" s="39"/>
      <c r="V376" s="39"/>
      <c r="W376" s="39"/>
      <c r="X376" s="39"/>
      <c r="Y376" s="39"/>
      <c r="Z376" s="39"/>
      <c r="AA376" s="39"/>
      <c r="AB376" s="39"/>
      <c r="AC376" s="39"/>
      <c r="AD376" s="39"/>
      <c r="AE376" s="39"/>
      <c r="AR376" s="230" t="s">
        <v>166</v>
      </c>
      <c r="AT376" s="230" t="s">
        <v>161</v>
      </c>
      <c r="AU376" s="230" t="s">
        <v>87</v>
      </c>
      <c r="AY376" s="18" t="s">
        <v>159</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166</v>
      </c>
      <c r="BM376" s="230" t="s">
        <v>1160</v>
      </c>
    </row>
    <row r="377" s="16" customFormat="1">
      <c r="A377" s="16"/>
      <c r="B377" s="279"/>
      <c r="C377" s="280"/>
      <c r="D377" s="234" t="s">
        <v>168</v>
      </c>
      <c r="E377" s="281" t="s">
        <v>1</v>
      </c>
      <c r="F377" s="282" t="s">
        <v>1122</v>
      </c>
      <c r="G377" s="280"/>
      <c r="H377" s="281" t="s">
        <v>1</v>
      </c>
      <c r="I377" s="283"/>
      <c r="J377" s="280"/>
      <c r="K377" s="280"/>
      <c r="L377" s="284"/>
      <c r="M377" s="285"/>
      <c r="N377" s="286"/>
      <c r="O377" s="286"/>
      <c r="P377" s="286"/>
      <c r="Q377" s="286"/>
      <c r="R377" s="286"/>
      <c r="S377" s="286"/>
      <c r="T377" s="287"/>
      <c r="U377" s="16"/>
      <c r="V377" s="16"/>
      <c r="W377" s="16"/>
      <c r="X377" s="16"/>
      <c r="Y377" s="16"/>
      <c r="Z377" s="16"/>
      <c r="AA377" s="16"/>
      <c r="AB377" s="16"/>
      <c r="AC377" s="16"/>
      <c r="AD377" s="16"/>
      <c r="AE377" s="16"/>
      <c r="AT377" s="288" t="s">
        <v>168</v>
      </c>
      <c r="AU377" s="288" t="s">
        <v>87</v>
      </c>
      <c r="AV377" s="16" t="s">
        <v>85</v>
      </c>
      <c r="AW377" s="16" t="s">
        <v>32</v>
      </c>
      <c r="AX377" s="16" t="s">
        <v>77</v>
      </c>
      <c r="AY377" s="288" t="s">
        <v>159</v>
      </c>
    </row>
    <row r="378" s="13" customFormat="1">
      <c r="A378" s="13"/>
      <c r="B378" s="232"/>
      <c r="C378" s="233"/>
      <c r="D378" s="234" t="s">
        <v>168</v>
      </c>
      <c r="E378" s="235" t="s">
        <v>1</v>
      </c>
      <c r="F378" s="236" t="s">
        <v>1161</v>
      </c>
      <c r="G378" s="233"/>
      <c r="H378" s="237">
        <v>0.047</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168</v>
      </c>
      <c r="AU378" s="243" t="s">
        <v>87</v>
      </c>
      <c r="AV378" s="13" t="s">
        <v>87</v>
      </c>
      <c r="AW378" s="13" t="s">
        <v>32</v>
      </c>
      <c r="AX378" s="13" t="s">
        <v>77</v>
      </c>
      <c r="AY378" s="243" t="s">
        <v>159</v>
      </c>
    </row>
    <row r="379" s="13" customFormat="1">
      <c r="A379" s="13"/>
      <c r="B379" s="232"/>
      <c r="C379" s="233"/>
      <c r="D379" s="234" t="s">
        <v>168</v>
      </c>
      <c r="E379" s="235" t="s">
        <v>1</v>
      </c>
      <c r="F379" s="236" t="s">
        <v>1162</v>
      </c>
      <c r="G379" s="233"/>
      <c r="H379" s="237">
        <v>0.021999999999999999</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168</v>
      </c>
      <c r="AU379" s="243" t="s">
        <v>87</v>
      </c>
      <c r="AV379" s="13" t="s">
        <v>87</v>
      </c>
      <c r="AW379" s="13" t="s">
        <v>32</v>
      </c>
      <c r="AX379" s="13" t="s">
        <v>77</v>
      </c>
      <c r="AY379" s="243" t="s">
        <v>159</v>
      </c>
    </row>
    <row r="380" s="13" customFormat="1">
      <c r="A380" s="13"/>
      <c r="B380" s="232"/>
      <c r="C380" s="233"/>
      <c r="D380" s="234" t="s">
        <v>168</v>
      </c>
      <c r="E380" s="235" t="s">
        <v>1</v>
      </c>
      <c r="F380" s="236" t="s">
        <v>1163</v>
      </c>
      <c r="G380" s="233"/>
      <c r="H380" s="237">
        <v>0.021000000000000001</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168</v>
      </c>
      <c r="AU380" s="243" t="s">
        <v>87</v>
      </c>
      <c r="AV380" s="13" t="s">
        <v>87</v>
      </c>
      <c r="AW380" s="13" t="s">
        <v>32</v>
      </c>
      <c r="AX380" s="13" t="s">
        <v>77</v>
      </c>
      <c r="AY380" s="243" t="s">
        <v>159</v>
      </c>
    </row>
    <row r="381" s="13" customFormat="1">
      <c r="A381" s="13"/>
      <c r="B381" s="232"/>
      <c r="C381" s="233"/>
      <c r="D381" s="234" t="s">
        <v>168</v>
      </c>
      <c r="E381" s="235" t="s">
        <v>1</v>
      </c>
      <c r="F381" s="236" t="s">
        <v>1164</v>
      </c>
      <c r="G381" s="233"/>
      <c r="H381" s="237">
        <v>0.23100000000000001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168</v>
      </c>
      <c r="AU381" s="243" t="s">
        <v>87</v>
      </c>
      <c r="AV381" s="13" t="s">
        <v>87</v>
      </c>
      <c r="AW381" s="13" t="s">
        <v>32</v>
      </c>
      <c r="AX381" s="13" t="s">
        <v>77</v>
      </c>
      <c r="AY381" s="243" t="s">
        <v>159</v>
      </c>
    </row>
    <row r="382" s="13" customFormat="1">
      <c r="A382" s="13"/>
      <c r="B382" s="232"/>
      <c r="C382" s="233"/>
      <c r="D382" s="234" t="s">
        <v>168</v>
      </c>
      <c r="E382" s="235" t="s">
        <v>1</v>
      </c>
      <c r="F382" s="236" t="s">
        <v>1165</v>
      </c>
      <c r="G382" s="233"/>
      <c r="H382" s="237">
        <v>0.050999999999999997</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168</v>
      </c>
      <c r="AU382" s="243" t="s">
        <v>87</v>
      </c>
      <c r="AV382" s="13" t="s">
        <v>87</v>
      </c>
      <c r="AW382" s="13" t="s">
        <v>32</v>
      </c>
      <c r="AX382" s="13" t="s">
        <v>77</v>
      </c>
      <c r="AY382" s="243" t="s">
        <v>159</v>
      </c>
    </row>
    <row r="383" s="13" customFormat="1">
      <c r="A383" s="13"/>
      <c r="B383" s="232"/>
      <c r="C383" s="233"/>
      <c r="D383" s="234" t="s">
        <v>168</v>
      </c>
      <c r="E383" s="235" t="s">
        <v>1</v>
      </c>
      <c r="F383" s="236" t="s">
        <v>1166</v>
      </c>
      <c r="G383" s="233"/>
      <c r="H383" s="237">
        <v>0.019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168</v>
      </c>
      <c r="AU383" s="243" t="s">
        <v>87</v>
      </c>
      <c r="AV383" s="13" t="s">
        <v>87</v>
      </c>
      <c r="AW383" s="13" t="s">
        <v>32</v>
      </c>
      <c r="AX383" s="13" t="s">
        <v>77</v>
      </c>
      <c r="AY383" s="243" t="s">
        <v>159</v>
      </c>
    </row>
    <row r="384" s="13" customFormat="1">
      <c r="A384" s="13"/>
      <c r="B384" s="232"/>
      <c r="C384" s="233"/>
      <c r="D384" s="234" t="s">
        <v>168</v>
      </c>
      <c r="E384" s="235" t="s">
        <v>1</v>
      </c>
      <c r="F384" s="236" t="s">
        <v>1165</v>
      </c>
      <c r="G384" s="233"/>
      <c r="H384" s="237">
        <v>0.050999999999999997</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168</v>
      </c>
      <c r="AU384" s="243" t="s">
        <v>87</v>
      </c>
      <c r="AV384" s="13" t="s">
        <v>87</v>
      </c>
      <c r="AW384" s="13" t="s">
        <v>32</v>
      </c>
      <c r="AX384" s="13" t="s">
        <v>77</v>
      </c>
      <c r="AY384" s="243" t="s">
        <v>159</v>
      </c>
    </row>
    <row r="385" s="13" customFormat="1">
      <c r="A385" s="13"/>
      <c r="B385" s="232"/>
      <c r="C385" s="233"/>
      <c r="D385" s="234" t="s">
        <v>168</v>
      </c>
      <c r="E385" s="235" t="s">
        <v>1</v>
      </c>
      <c r="F385" s="236" t="s">
        <v>1167</v>
      </c>
      <c r="G385" s="233"/>
      <c r="H385" s="237">
        <v>0.0070000000000000001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168</v>
      </c>
      <c r="AU385" s="243" t="s">
        <v>87</v>
      </c>
      <c r="AV385" s="13" t="s">
        <v>87</v>
      </c>
      <c r="AW385" s="13" t="s">
        <v>32</v>
      </c>
      <c r="AX385" s="13" t="s">
        <v>77</v>
      </c>
      <c r="AY385" s="243" t="s">
        <v>159</v>
      </c>
    </row>
    <row r="386" s="15" customFormat="1">
      <c r="A386" s="15"/>
      <c r="B386" s="268"/>
      <c r="C386" s="269"/>
      <c r="D386" s="234" t="s">
        <v>168</v>
      </c>
      <c r="E386" s="270" t="s">
        <v>1</v>
      </c>
      <c r="F386" s="271" t="s">
        <v>361</v>
      </c>
      <c r="G386" s="269"/>
      <c r="H386" s="272">
        <v>0.44900000000000001</v>
      </c>
      <c r="I386" s="273"/>
      <c r="J386" s="269"/>
      <c r="K386" s="269"/>
      <c r="L386" s="274"/>
      <c r="M386" s="275"/>
      <c r="N386" s="276"/>
      <c r="O386" s="276"/>
      <c r="P386" s="276"/>
      <c r="Q386" s="276"/>
      <c r="R386" s="276"/>
      <c r="S386" s="276"/>
      <c r="T386" s="277"/>
      <c r="U386" s="15"/>
      <c r="V386" s="15"/>
      <c r="W386" s="15"/>
      <c r="X386" s="15"/>
      <c r="Y386" s="15"/>
      <c r="Z386" s="15"/>
      <c r="AA386" s="15"/>
      <c r="AB386" s="15"/>
      <c r="AC386" s="15"/>
      <c r="AD386" s="15"/>
      <c r="AE386" s="15"/>
      <c r="AT386" s="278" t="s">
        <v>168</v>
      </c>
      <c r="AU386" s="278" t="s">
        <v>87</v>
      </c>
      <c r="AV386" s="15" t="s">
        <v>175</v>
      </c>
      <c r="AW386" s="15" t="s">
        <v>32</v>
      </c>
      <c r="AX386" s="15" t="s">
        <v>77</v>
      </c>
      <c r="AY386" s="278" t="s">
        <v>159</v>
      </c>
    </row>
    <row r="387" s="16" customFormat="1">
      <c r="A387" s="16"/>
      <c r="B387" s="279"/>
      <c r="C387" s="280"/>
      <c r="D387" s="234" t="s">
        <v>168</v>
      </c>
      <c r="E387" s="281" t="s">
        <v>1</v>
      </c>
      <c r="F387" s="282" t="s">
        <v>1129</v>
      </c>
      <c r="G387" s="280"/>
      <c r="H387" s="281" t="s">
        <v>1</v>
      </c>
      <c r="I387" s="283"/>
      <c r="J387" s="280"/>
      <c r="K387" s="280"/>
      <c r="L387" s="284"/>
      <c r="M387" s="285"/>
      <c r="N387" s="286"/>
      <c r="O387" s="286"/>
      <c r="P387" s="286"/>
      <c r="Q387" s="286"/>
      <c r="R387" s="286"/>
      <c r="S387" s="286"/>
      <c r="T387" s="287"/>
      <c r="U387" s="16"/>
      <c r="V387" s="16"/>
      <c r="W387" s="16"/>
      <c r="X387" s="16"/>
      <c r="Y387" s="16"/>
      <c r="Z387" s="16"/>
      <c r="AA387" s="16"/>
      <c r="AB387" s="16"/>
      <c r="AC387" s="16"/>
      <c r="AD387" s="16"/>
      <c r="AE387" s="16"/>
      <c r="AT387" s="288" t="s">
        <v>168</v>
      </c>
      <c r="AU387" s="288" t="s">
        <v>87</v>
      </c>
      <c r="AV387" s="16" t="s">
        <v>85</v>
      </c>
      <c r="AW387" s="16" t="s">
        <v>32</v>
      </c>
      <c r="AX387" s="16" t="s">
        <v>77</v>
      </c>
      <c r="AY387" s="288" t="s">
        <v>159</v>
      </c>
    </row>
    <row r="388" s="13" customFormat="1">
      <c r="A388" s="13"/>
      <c r="B388" s="232"/>
      <c r="C388" s="233"/>
      <c r="D388" s="234" t="s">
        <v>168</v>
      </c>
      <c r="E388" s="235" t="s">
        <v>1</v>
      </c>
      <c r="F388" s="236" t="s">
        <v>1168</v>
      </c>
      <c r="G388" s="233"/>
      <c r="H388" s="237">
        <v>0.154</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168</v>
      </c>
      <c r="AU388" s="243" t="s">
        <v>87</v>
      </c>
      <c r="AV388" s="13" t="s">
        <v>87</v>
      </c>
      <c r="AW388" s="13" t="s">
        <v>32</v>
      </c>
      <c r="AX388" s="13" t="s">
        <v>77</v>
      </c>
      <c r="AY388" s="243" t="s">
        <v>159</v>
      </c>
    </row>
    <row r="389" s="13" customFormat="1">
      <c r="A389" s="13"/>
      <c r="B389" s="232"/>
      <c r="C389" s="233"/>
      <c r="D389" s="234" t="s">
        <v>168</v>
      </c>
      <c r="E389" s="235" t="s">
        <v>1</v>
      </c>
      <c r="F389" s="236" t="s">
        <v>1169</v>
      </c>
      <c r="G389" s="233"/>
      <c r="H389" s="237">
        <v>0.024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168</v>
      </c>
      <c r="AU389" s="243" t="s">
        <v>87</v>
      </c>
      <c r="AV389" s="13" t="s">
        <v>87</v>
      </c>
      <c r="AW389" s="13" t="s">
        <v>32</v>
      </c>
      <c r="AX389" s="13" t="s">
        <v>77</v>
      </c>
      <c r="AY389" s="243" t="s">
        <v>159</v>
      </c>
    </row>
    <row r="390" s="13" customFormat="1">
      <c r="A390" s="13"/>
      <c r="B390" s="232"/>
      <c r="C390" s="233"/>
      <c r="D390" s="234" t="s">
        <v>168</v>
      </c>
      <c r="E390" s="235" t="s">
        <v>1</v>
      </c>
      <c r="F390" s="236" t="s">
        <v>1163</v>
      </c>
      <c r="G390" s="233"/>
      <c r="H390" s="237">
        <v>0.021000000000000001</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168</v>
      </c>
      <c r="AU390" s="243" t="s">
        <v>87</v>
      </c>
      <c r="AV390" s="13" t="s">
        <v>87</v>
      </c>
      <c r="AW390" s="13" t="s">
        <v>32</v>
      </c>
      <c r="AX390" s="13" t="s">
        <v>77</v>
      </c>
      <c r="AY390" s="243" t="s">
        <v>159</v>
      </c>
    </row>
    <row r="391" s="13" customFormat="1">
      <c r="A391" s="13"/>
      <c r="B391" s="232"/>
      <c r="C391" s="233"/>
      <c r="D391" s="234" t="s">
        <v>168</v>
      </c>
      <c r="E391" s="235" t="s">
        <v>1</v>
      </c>
      <c r="F391" s="236" t="s">
        <v>1170</v>
      </c>
      <c r="G391" s="233"/>
      <c r="H391" s="237">
        <v>0.027</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168</v>
      </c>
      <c r="AU391" s="243" t="s">
        <v>87</v>
      </c>
      <c r="AV391" s="13" t="s">
        <v>87</v>
      </c>
      <c r="AW391" s="13" t="s">
        <v>32</v>
      </c>
      <c r="AX391" s="13" t="s">
        <v>77</v>
      </c>
      <c r="AY391" s="243" t="s">
        <v>159</v>
      </c>
    </row>
    <row r="392" s="15" customFormat="1">
      <c r="A392" s="15"/>
      <c r="B392" s="268"/>
      <c r="C392" s="269"/>
      <c r="D392" s="234" t="s">
        <v>168</v>
      </c>
      <c r="E392" s="270" t="s">
        <v>1</v>
      </c>
      <c r="F392" s="271" t="s">
        <v>361</v>
      </c>
      <c r="G392" s="269"/>
      <c r="H392" s="272">
        <v>0.22600000000000001</v>
      </c>
      <c r="I392" s="273"/>
      <c r="J392" s="269"/>
      <c r="K392" s="269"/>
      <c r="L392" s="274"/>
      <c r="M392" s="275"/>
      <c r="N392" s="276"/>
      <c r="O392" s="276"/>
      <c r="P392" s="276"/>
      <c r="Q392" s="276"/>
      <c r="R392" s="276"/>
      <c r="S392" s="276"/>
      <c r="T392" s="277"/>
      <c r="U392" s="15"/>
      <c r="V392" s="15"/>
      <c r="W392" s="15"/>
      <c r="X392" s="15"/>
      <c r="Y392" s="15"/>
      <c r="Z392" s="15"/>
      <c r="AA392" s="15"/>
      <c r="AB392" s="15"/>
      <c r="AC392" s="15"/>
      <c r="AD392" s="15"/>
      <c r="AE392" s="15"/>
      <c r="AT392" s="278" t="s">
        <v>168</v>
      </c>
      <c r="AU392" s="278" t="s">
        <v>87</v>
      </c>
      <c r="AV392" s="15" t="s">
        <v>175</v>
      </c>
      <c r="AW392" s="15" t="s">
        <v>32</v>
      </c>
      <c r="AX392" s="15" t="s">
        <v>77</v>
      </c>
      <c r="AY392" s="278" t="s">
        <v>159</v>
      </c>
    </row>
    <row r="393" s="14" customFormat="1">
      <c r="A393" s="14"/>
      <c r="B393" s="244"/>
      <c r="C393" s="245"/>
      <c r="D393" s="234" t="s">
        <v>168</v>
      </c>
      <c r="E393" s="246" t="s">
        <v>1</v>
      </c>
      <c r="F393" s="247" t="s">
        <v>174</v>
      </c>
      <c r="G393" s="245"/>
      <c r="H393" s="248">
        <v>0.67500000000000004</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168</v>
      </c>
      <c r="AU393" s="254" t="s">
        <v>87</v>
      </c>
      <c r="AV393" s="14" t="s">
        <v>166</v>
      </c>
      <c r="AW393" s="14" t="s">
        <v>32</v>
      </c>
      <c r="AX393" s="14" t="s">
        <v>85</v>
      </c>
      <c r="AY393" s="254" t="s">
        <v>159</v>
      </c>
    </row>
    <row r="394" s="2" customFormat="1" ht="24.15" customHeight="1">
      <c r="A394" s="39"/>
      <c r="B394" s="40"/>
      <c r="C394" s="219" t="s">
        <v>346</v>
      </c>
      <c r="D394" s="219" t="s">
        <v>161</v>
      </c>
      <c r="E394" s="220" t="s">
        <v>1171</v>
      </c>
      <c r="F394" s="221" t="s">
        <v>1172</v>
      </c>
      <c r="G394" s="222" t="s">
        <v>201</v>
      </c>
      <c r="H394" s="223">
        <v>2.8639999999999999</v>
      </c>
      <c r="I394" s="224"/>
      <c r="J394" s="225">
        <f>ROUND(I394*H394,2)</f>
        <v>0</v>
      </c>
      <c r="K394" s="221" t="s">
        <v>165</v>
      </c>
      <c r="L394" s="45"/>
      <c r="M394" s="226" t="s">
        <v>1</v>
      </c>
      <c r="N394" s="227" t="s">
        <v>42</v>
      </c>
      <c r="O394" s="92"/>
      <c r="P394" s="228">
        <f>O394*H394</f>
        <v>0</v>
      </c>
      <c r="Q394" s="228">
        <v>1.0900000000000001</v>
      </c>
      <c r="R394" s="228">
        <f>Q394*H394</f>
        <v>3.1217600000000001</v>
      </c>
      <c r="S394" s="228">
        <v>0</v>
      </c>
      <c r="T394" s="229">
        <f>S394*H394</f>
        <v>0</v>
      </c>
      <c r="U394" s="39"/>
      <c r="V394" s="39"/>
      <c r="W394" s="39"/>
      <c r="X394" s="39"/>
      <c r="Y394" s="39"/>
      <c r="Z394" s="39"/>
      <c r="AA394" s="39"/>
      <c r="AB394" s="39"/>
      <c r="AC394" s="39"/>
      <c r="AD394" s="39"/>
      <c r="AE394" s="39"/>
      <c r="AR394" s="230" t="s">
        <v>166</v>
      </c>
      <c r="AT394" s="230" t="s">
        <v>161</v>
      </c>
      <c r="AU394" s="230" t="s">
        <v>87</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166</v>
      </c>
      <c r="BM394" s="230" t="s">
        <v>1173</v>
      </c>
    </row>
    <row r="395" s="16" customFormat="1">
      <c r="A395" s="16"/>
      <c r="B395" s="279"/>
      <c r="C395" s="280"/>
      <c r="D395" s="234" t="s">
        <v>168</v>
      </c>
      <c r="E395" s="281" t="s">
        <v>1</v>
      </c>
      <c r="F395" s="282" t="s">
        <v>1122</v>
      </c>
      <c r="G395" s="280"/>
      <c r="H395" s="281" t="s">
        <v>1</v>
      </c>
      <c r="I395" s="283"/>
      <c r="J395" s="280"/>
      <c r="K395" s="280"/>
      <c r="L395" s="284"/>
      <c r="M395" s="285"/>
      <c r="N395" s="286"/>
      <c r="O395" s="286"/>
      <c r="P395" s="286"/>
      <c r="Q395" s="286"/>
      <c r="R395" s="286"/>
      <c r="S395" s="286"/>
      <c r="T395" s="287"/>
      <c r="U395" s="16"/>
      <c r="V395" s="16"/>
      <c r="W395" s="16"/>
      <c r="X395" s="16"/>
      <c r="Y395" s="16"/>
      <c r="Z395" s="16"/>
      <c r="AA395" s="16"/>
      <c r="AB395" s="16"/>
      <c r="AC395" s="16"/>
      <c r="AD395" s="16"/>
      <c r="AE395" s="16"/>
      <c r="AT395" s="288" t="s">
        <v>168</v>
      </c>
      <c r="AU395" s="288" t="s">
        <v>87</v>
      </c>
      <c r="AV395" s="16" t="s">
        <v>85</v>
      </c>
      <c r="AW395" s="16" t="s">
        <v>32</v>
      </c>
      <c r="AX395" s="16" t="s">
        <v>77</v>
      </c>
      <c r="AY395" s="288" t="s">
        <v>159</v>
      </c>
    </row>
    <row r="396" s="13" customFormat="1">
      <c r="A396" s="13"/>
      <c r="B396" s="232"/>
      <c r="C396" s="233"/>
      <c r="D396" s="234" t="s">
        <v>168</v>
      </c>
      <c r="E396" s="235" t="s">
        <v>1</v>
      </c>
      <c r="F396" s="236" t="s">
        <v>1174</v>
      </c>
      <c r="G396" s="233"/>
      <c r="H396" s="237">
        <v>0.085999999999999993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168</v>
      </c>
      <c r="AU396" s="243" t="s">
        <v>87</v>
      </c>
      <c r="AV396" s="13" t="s">
        <v>87</v>
      </c>
      <c r="AW396" s="13" t="s">
        <v>32</v>
      </c>
      <c r="AX396" s="13" t="s">
        <v>77</v>
      </c>
      <c r="AY396" s="243" t="s">
        <v>159</v>
      </c>
    </row>
    <row r="397" s="13" customFormat="1">
      <c r="A397" s="13"/>
      <c r="B397" s="232"/>
      <c r="C397" s="233"/>
      <c r="D397" s="234" t="s">
        <v>168</v>
      </c>
      <c r="E397" s="235" t="s">
        <v>1</v>
      </c>
      <c r="F397" s="236" t="s">
        <v>1175</v>
      </c>
      <c r="G397" s="233"/>
      <c r="H397" s="237">
        <v>0.069000000000000006</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168</v>
      </c>
      <c r="AU397" s="243" t="s">
        <v>87</v>
      </c>
      <c r="AV397" s="13" t="s">
        <v>87</v>
      </c>
      <c r="AW397" s="13" t="s">
        <v>32</v>
      </c>
      <c r="AX397" s="13" t="s">
        <v>77</v>
      </c>
      <c r="AY397" s="243" t="s">
        <v>159</v>
      </c>
    </row>
    <row r="398" s="13" customFormat="1">
      <c r="A398" s="13"/>
      <c r="B398" s="232"/>
      <c r="C398" s="233"/>
      <c r="D398" s="234" t="s">
        <v>168</v>
      </c>
      <c r="E398" s="235" t="s">
        <v>1</v>
      </c>
      <c r="F398" s="236" t="s">
        <v>1176</v>
      </c>
      <c r="G398" s="233"/>
      <c r="H398" s="237">
        <v>0.126</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168</v>
      </c>
      <c r="AU398" s="243" t="s">
        <v>87</v>
      </c>
      <c r="AV398" s="13" t="s">
        <v>87</v>
      </c>
      <c r="AW398" s="13" t="s">
        <v>32</v>
      </c>
      <c r="AX398" s="13" t="s">
        <v>77</v>
      </c>
      <c r="AY398" s="243" t="s">
        <v>159</v>
      </c>
    </row>
    <row r="399" s="13" customFormat="1">
      <c r="A399" s="13"/>
      <c r="B399" s="232"/>
      <c r="C399" s="233"/>
      <c r="D399" s="234" t="s">
        <v>168</v>
      </c>
      <c r="E399" s="235" t="s">
        <v>1</v>
      </c>
      <c r="F399" s="236" t="s">
        <v>1177</v>
      </c>
      <c r="G399" s="233"/>
      <c r="H399" s="237">
        <v>0.13</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168</v>
      </c>
      <c r="AU399" s="243" t="s">
        <v>87</v>
      </c>
      <c r="AV399" s="13" t="s">
        <v>87</v>
      </c>
      <c r="AW399" s="13" t="s">
        <v>32</v>
      </c>
      <c r="AX399" s="13" t="s">
        <v>77</v>
      </c>
      <c r="AY399" s="243" t="s">
        <v>159</v>
      </c>
    </row>
    <row r="400" s="13" customFormat="1">
      <c r="A400" s="13"/>
      <c r="B400" s="232"/>
      <c r="C400" s="233"/>
      <c r="D400" s="234" t="s">
        <v>168</v>
      </c>
      <c r="E400" s="235" t="s">
        <v>1</v>
      </c>
      <c r="F400" s="236" t="s">
        <v>1178</v>
      </c>
      <c r="G400" s="233"/>
      <c r="H400" s="237">
        <v>0.20999999999999999</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168</v>
      </c>
      <c r="AU400" s="243" t="s">
        <v>87</v>
      </c>
      <c r="AV400" s="13" t="s">
        <v>87</v>
      </c>
      <c r="AW400" s="13" t="s">
        <v>32</v>
      </c>
      <c r="AX400" s="13" t="s">
        <v>77</v>
      </c>
      <c r="AY400" s="243" t="s">
        <v>159</v>
      </c>
    </row>
    <row r="401" s="15" customFormat="1">
      <c r="A401" s="15"/>
      <c r="B401" s="268"/>
      <c r="C401" s="269"/>
      <c r="D401" s="234" t="s">
        <v>168</v>
      </c>
      <c r="E401" s="270" t="s">
        <v>1</v>
      </c>
      <c r="F401" s="271" t="s">
        <v>361</v>
      </c>
      <c r="G401" s="269"/>
      <c r="H401" s="272">
        <v>0.621</v>
      </c>
      <c r="I401" s="273"/>
      <c r="J401" s="269"/>
      <c r="K401" s="269"/>
      <c r="L401" s="274"/>
      <c r="M401" s="275"/>
      <c r="N401" s="276"/>
      <c r="O401" s="276"/>
      <c r="P401" s="276"/>
      <c r="Q401" s="276"/>
      <c r="R401" s="276"/>
      <c r="S401" s="276"/>
      <c r="T401" s="277"/>
      <c r="U401" s="15"/>
      <c r="V401" s="15"/>
      <c r="W401" s="15"/>
      <c r="X401" s="15"/>
      <c r="Y401" s="15"/>
      <c r="Z401" s="15"/>
      <c r="AA401" s="15"/>
      <c r="AB401" s="15"/>
      <c r="AC401" s="15"/>
      <c r="AD401" s="15"/>
      <c r="AE401" s="15"/>
      <c r="AT401" s="278" t="s">
        <v>168</v>
      </c>
      <c r="AU401" s="278" t="s">
        <v>87</v>
      </c>
      <c r="AV401" s="15" t="s">
        <v>175</v>
      </c>
      <c r="AW401" s="15" t="s">
        <v>32</v>
      </c>
      <c r="AX401" s="15" t="s">
        <v>77</v>
      </c>
      <c r="AY401" s="278" t="s">
        <v>159</v>
      </c>
    </row>
    <row r="402" s="16" customFormat="1">
      <c r="A402" s="16"/>
      <c r="B402" s="279"/>
      <c r="C402" s="280"/>
      <c r="D402" s="234" t="s">
        <v>168</v>
      </c>
      <c r="E402" s="281" t="s">
        <v>1</v>
      </c>
      <c r="F402" s="282" t="s">
        <v>1129</v>
      </c>
      <c r="G402" s="280"/>
      <c r="H402" s="281" t="s">
        <v>1</v>
      </c>
      <c r="I402" s="283"/>
      <c r="J402" s="280"/>
      <c r="K402" s="280"/>
      <c r="L402" s="284"/>
      <c r="M402" s="285"/>
      <c r="N402" s="286"/>
      <c r="O402" s="286"/>
      <c r="P402" s="286"/>
      <c r="Q402" s="286"/>
      <c r="R402" s="286"/>
      <c r="S402" s="286"/>
      <c r="T402" s="287"/>
      <c r="U402" s="16"/>
      <c r="V402" s="16"/>
      <c r="W402" s="16"/>
      <c r="X402" s="16"/>
      <c r="Y402" s="16"/>
      <c r="Z402" s="16"/>
      <c r="AA402" s="16"/>
      <c r="AB402" s="16"/>
      <c r="AC402" s="16"/>
      <c r="AD402" s="16"/>
      <c r="AE402" s="16"/>
      <c r="AT402" s="288" t="s">
        <v>168</v>
      </c>
      <c r="AU402" s="288" t="s">
        <v>87</v>
      </c>
      <c r="AV402" s="16" t="s">
        <v>85</v>
      </c>
      <c r="AW402" s="16" t="s">
        <v>32</v>
      </c>
      <c r="AX402" s="16" t="s">
        <v>77</v>
      </c>
      <c r="AY402" s="288" t="s">
        <v>159</v>
      </c>
    </row>
    <row r="403" s="13" customFormat="1">
      <c r="A403" s="13"/>
      <c r="B403" s="232"/>
      <c r="C403" s="233"/>
      <c r="D403" s="234" t="s">
        <v>168</v>
      </c>
      <c r="E403" s="235" t="s">
        <v>1</v>
      </c>
      <c r="F403" s="236" t="s">
        <v>1179</v>
      </c>
      <c r="G403" s="233"/>
      <c r="H403" s="237">
        <v>0.14799999999999999</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168</v>
      </c>
      <c r="AU403" s="243" t="s">
        <v>87</v>
      </c>
      <c r="AV403" s="13" t="s">
        <v>87</v>
      </c>
      <c r="AW403" s="13" t="s">
        <v>32</v>
      </c>
      <c r="AX403" s="13" t="s">
        <v>77</v>
      </c>
      <c r="AY403" s="243" t="s">
        <v>159</v>
      </c>
    </row>
    <row r="404" s="13" customFormat="1">
      <c r="A404" s="13"/>
      <c r="B404" s="232"/>
      <c r="C404" s="233"/>
      <c r="D404" s="234" t="s">
        <v>168</v>
      </c>
      <c r="E404" s="235" t="s">
        <v>1</v>
      </c>
      <c r="F404" s="236" t="s">
        <v>1180</v>
      </c>
      <c r="G404" s="233"/>
      <c r="H404" s="237">
        <v>0.111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168</v>
      </c>
      <c r="AU404" s="243" t="s">
        <v>87</v>
      </c>
      <c r="AV404" s="13" t="s">
        <v>87</v>
      </c>
      <c r="AW404" s="13" t="s">
        <v>32</v>
      </c>
      <c r="AX404" s="13" t="s">
        <v>77</v>
      </c>
      <c r="AY404" s="243" t="s">
        <v>159</v>
      </c>
    </row>
    <row r="405" s="13" customFormat="1">
      <c r="A405" s="13"/>
      <c r="B405" s="232"/>
      <c r="C405" s="233"/>
      <c r="D405" s="234" t="s">
        <v>168</v>
      </c>
      <c r="E405" s="235" t="s">
        <v>1</v>
      </c>
      <c r="F405" s="236" t="s">
        <v>1181</v>
      </c>
      <c r="G405" s="233"/>
      <c r="H405" s="237">
        <v>0.085999999999999993</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87</v>
      </c>
      <c r="AV405" s="13" t="s">
        <v>87</v>
      </c>
      <c r="AW405" s="13" t="s">
        <v>32</v>
      </c>
      <c r="AX405" s="13" t="s">
        <v>77</v>
      </c>
      <c r="AY405" s="243" t="s">
        <v>159</v>
      </c>
    </row>
    <row r="406" s="13" customFormat="1">
      <c r="A406" s="13"/>
      <c r="B406" s="232"/>
      <c r="C406" s="233"/>
      <c r="D406" s="234" t="s">
        <v>168</v>
      </c>
      <c r="E406" s="235" t="s">
        <v>1</v>
      </c>
      <c r="F406" s="236" t="s">
        <v>1176</v>
      </c>
      <c r="G406" s="233"/>
      <c r="H406" s="237">
        <v>0.126</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168</v>
      </c>
      <c r="AU406" s="243" t="s">
        <v>87</v>
      </c>
      <c r="AV406" s="13" t="s">
        <v>87</v>
      </c>
      <c r="AW406" s="13" t="s">
        <v>32</v>
      </c>
      <c r="AX406" s="13" t="s">
        <v>77</v>
      </c>
      <c r="AY406" s="243" t="s">
        <v>159</v>
      </c>
    </row>
    <row r="407" s="13" customFormat="1">
      <c r="A407" s="13"/>
      <c r="B407" s="232"/>
      <c r="C407" s="233"/>
      <c r="D407" s="234" t="s">
        <v>168</v>
      </c>
      <c r="E407" s="235" t="s">
        <v>1</v>
      </c>
      <c r="F407" s="236" t="s">
        <v>1182</v>
      </c>
      <c r="G407" s="233"/>
      <c r="H407" s="237">
        <v>0.27900000000000003</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168</v>
      </c>
      <c r="AU407" s="243" t="s">
        <v>87</v>
      </c>
      <c r="AV407" s="13" t="s">
        <v>87</v>
      </c>
      <c r="AW407" s="13" t="s">
        <v>32</v>
      </c>
      <c r="AX407" s="13" t="s">
        <v>77</v>
      </c>
      <c r="AY407" s="243" t="s">
        <v>159</v>
      </c>
    </row>
    <row r="408" s="13" customFormat="1">
      <c r="A408" s="13"/>
      <c r="B408" s="232"/>
      <c r="C408" s="233"/>
      <c r="D408" s="234" t="s">
        <v>168</v>
      </c>
      <c r="E408" s="235" t="s">
        <v>1</v>
      </c>
      <c r="F408" s="236" t="s">
        <v>1183</v>
      </c>
      <c r="G408" s="233"/>
      <c r="H408" s="237">
        <v>0.40100000000000002</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168</v>
      </c>
      <c r="AU408" s="243" t="s">
        <v>87</v>
      </c>
      <c r="AV408" s="13" t="s">
        <v>87</v>
      </c>
      <c r="AW408" s="13" t="s">
        <v>32</v>
      </c>
      <c r="AX408" s="13" t="s">
        <v>77</v>
      </c>
      <c r="AY408" s="243" t="s">
        <v>159</v>
      </c>
    </row>
    <row r="409" s="15" customFormat="1">
      <c r="A409" s="15"/>
      <c r="B409" s="268"/>
      <c r="C409" s="269"/>
      <c r="D409" s="234" t="s">
        <v>168</v>
      </c>
      <c r="E409" s="270" t="s">
        <v>1</v>
      </c>
      <c r="F409" s="271" t="s">
        <v>361</v>
      </c>
      <c r="G409" s="269"/>
      <c r="H409" s="272">
        <v>1.151</v>
      </c>
      <c r="I409" s="273"/>
      <c r="J409" s="269"/>
      <c r="K409" s="269"/>
      <c r="L409" s="274"/>
      <c r="M409" s="275"/>
      <c r="N409" s="276"/>
      <c r="O409" s="276"/>
      <c r="P409" s="276"/>
      <c r="Q409" s="276"/>
      <c r="R409" s="276"/>
      <c r="S409" s="276"/>
      <c r="T409" s="277"/>
      <c r="U409" s="15"/>
      <c r="V409" s="15"/>
      <c r="W409" s="15"/>
      <c r="X409" s="15"/>
      <c r="Y409" s="15"/>
      <c r="Z409" s="15"/>
      <c r="AA409" s="15"/>
      <c r="AB409" s="15"/>
      <c r="AC409" s="15"/>
      <c r="AD409" s="15"/>
      <c r="AE409" s="15"/>
      <c r="AT409" s="278" t="s">
        <v>168</v>
      </c>
      <c r="AU409" s="278" t="s">
        <v>87</v>
      </c>
      <c r="AV409" s="15" t="s">
        <v>175</v>
      </c>
      <c r="AW409" s="15" t="s">
        <v>32</v>
      </c>
      <c r="AX409" s="15" t="s">
        <v>77</v>
      </c>
      <c r="AY409" s="278" t="s">
        <v>159</v>
      </c>
    </row>
    <row r="410" s="16" customFormat="1">
      <c r="A410" s="16"/>
      <c r="B410" s="279"/>
      <c r="C410" s="280"/>
      <c r="D410" s="234" t="s">
        <v>168</v>
      </c>
      <c r="E410" s="281" t="s">
        <v>1</v>
      </c>
      <c r="F410" s="282" t="s">
        <v>1099</v>
      </c>
      <c r="G410" s="280"/>
      <c r="H410" s="281" t="s">
        <v>1</v>
      </c>
      <c r="I410" s="283"/>
      <c r="J410" s="280"/>
      <c r="K410" s="280"/>
      <c r="L410" s="284"/>
      <c r="M410" s="285"/>
      <c r="N410" s="286"/>
      <c r="O410" s="286"/>
      <c r="P410" s="286"/>
      <c r="Q410" s="286"/>
      <c r="R410" s="286"/>
      <c r="S410" s="286"/>
      <c r="T410" s="287"/>
      <c r="U410" s="16"/>
      <c r="V410" s="16"/>
      <c r="W410" s="16"/>
      <c r="X410" s="16"/>
      <c r="Y410" s="16"/>
      <c r="Z410" s="16"/>
      <c r="AA410" s="16"/>
      <c r="AB410" s="16"/>
      <c r="AC410" s="16"/>
      <c r="AD410" s="16"/>
      <c r="AE410" s="16"/>
      <c r="AT410" s="288" t="s">
        <v>168</v>
      </c>
      <c r="AU410" s="288" t="s">
        <v>87</v>
      </c>
      <c r="AV410" s="16" t="s">
        <v>85</v>
      </c>
      <c r="AW410" s="16" t="s">
        <v>32</v>
      </c>
      <c r="AX410" s="16" t="s">
        <v>77</v>
      </c>
      <c r="AY410" s="288" t="s">
        <v>159</v>
      </c>
    </row>
    <row r="411" s="13" customFormat="1">
      <c r="A411" s="13"/>
      <c r="B411" s="232"/>
      <c r="C411" s="233"/>
      <c r="D411" s="234" t="s">
        <v>168</v>
      </c>
      <c r="E411" s="235" t="s">
        <v>1</v>
      </c>
      <c r="F411" s="236" t="s">
        <v>1184</v>
      </c>
      <c r="G411" s="233"/>
      <c r="H411" s="237">
        <v>0.14799999999999999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168</v>
      </c>
      <c r="AU411" s="243" t="s">
        <v>87</v>
      </c>
      <c r="AV411" s="13" t="s">
        <v>87</v>
      </c>
      <c r="AW411" s="13" t="s">
        <v>32</v>
      </c>
      <c r="AX411" s="13" t="s">
        <v>77</v>
      </c>
      <c r="AY411" s="243" t="s">
        <v>159</v>
      </c>
    </row>
    <row r="412" s="13" customFormat="1">
      <c r="A412" s="13"/>
      <c r="B412" s="232"/>
      <c r="C412" s="233"/>
      <c r="D412" s="234" t="s">
        <v>168</v>
      </c>
      <c r="E412" s="235" t="s">
        <v>1</v>
      </c>
      <c r="F412" s="236" t="s">
        <v>1185</v>
      </c>
      <c r="G412" s="233"/>
      <c r="H412" s="237">
        <v>0.050999999999999997</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168</v>
      </c>
      <c r="AU412" s="243" t="s">
        <v>87</v>
      </c>
      <c r="AV412" s="13" t="s">
        <v>87</v>
      </c>
      <c r="AW412" s="13" t="s">
        <v>32</v>
      </c>
      <c r="AX412" s="13" t="s">
        <v>77</v>
      </c>
      <c r="AY412" s="243" t="s">
        <v>159</v>
      </c>
    </row>
    <row r="413" s="13" customFormat="1">
      <c r="A413" s="13"/>
      <c r="B413" s="232"/>
      <c r="C413" s="233"/>
      <c r="D413" s="234" t="s">
        <v>168</v>
      </c>
      <c r="E413" s="235" t="s">
        <v>1</v>
      </c>
      <c r="F413" s="236" t="s">
        <v>1186</v>
      </c>
      <c r="G413" s="233"/>
      <c r="H413" s="237">
        <v>0.34300000000000003</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168</v>
      </c>
      <c r="AU413" s="243" t="s">
        <v>87</v>
      </c>
      <c r="AV413" s="13" t="s">
        <v>87</v>
      </c>
      <c r="AW413" s="13" t="s">
        <v>32</v>
      </c>
      <c r="AX413" s="13" t="s">
        <v>77</v>
      </c>
      <c r="AY413" s="243" t="s">
        <v>159</v>
      </c>
    </row>
    <row r="414" s="15" customFormat="1">
      <c r="A414" s="15"/>
      <c r="B414" s="268"/>
      <c r="C414" s="269"/>
      <c r="D414" s="234" t="s">
        <v>168</v>
      </c>
      <c r="E414" s="270" t="s">
        <v>1</v>
      </c>
      <c r="F414" s="271" t="s">
        <v>361</v>
      </c>
      <c r="G414" s="269"/>
      <c r="H414" s="272">
        <v>0.54200000000000004</v>
      </c>
      <c r="I414" s="273"/>
      <c r="J414" s="269"/>
      <c r="K414" s="269"/>
      <c r="L414" s="274"/>
      <c r="M414" s="275"/>
      <c r="N414" s="276"/>
      <c r="O414" s="276"/>
      <c r="P414" s="276"/>
      <c r="Q414" s="276"/>
      <c r="R414" s="276"/>
      <c r="S414" s="276"/>
      <c r="T414" s="277"/>
      <c r="U414" s="15"/>
      <c r="V414" s="15"/>
      <c r="W414" s="15"/>
      <c r="X414" s="15"/>
      <c r="Y414" s="15"/>
      <c r="Z414" s="15"/>
      <c r="AA414" s="15"/>
      <c r="AB414" s="15"/>
      <c r="AC414" s="15"/>
      <c r="AD414" s="15"/>
      <c r="AE414" s="15"/>
      <c r="AT414" s="278" t="s">
        <v>168</v>
      </c>
      <c r="AU414" s="278" t="s">
        <v>87</v>
      </c>
      <c r="AV414" s="15" t="s">
        <v>175</v>
      </c>
      <c r="AW414" s="15" t="s">
        <v>32</v>
      </c>
      <c r="AX414" s="15" t="s">
        <v>77</v>
      </c>
      <c r="AY414" s="278" t="s">
        <v>159</v>
      </c>
    </row>
    <row r="415" s="13" customFormat="1">
      <c r="A415" s="13"/>
      <c r="B415" s="232"/>
      <c r="C415" s="233"/>
      <c r="D415" s="234" t="s">
        <v>168</v>
      </c>
      <c r="E415" s="235" t="s">
        <v>1</v>
      </c>
      <c r="F415" s="236" t="s">
        <v>1187</v>
      </c>
      <c r="G415" s="233"/>
      <c r="H415" s="237">
        <v>0.55000000000000004</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168</v>
      </c>
      <c r="AU415" s="243" t="s">
        <v>87</v>
      </c>
      <c r="AV415" s="13" t="s">
        <v>87</v>
      </c>
      <c r="AW415" s="13" t="s">
        <v>32</v>
      </c>
      <c r="AX415" s="13" t="s">
        <v>77</v>
      </c>
      <c r="AY415" s="243" t="s">
        <v>159</v>
      </c>
    </row>
    <row r="416" s="14" customFormat="1">
      <c r="A416" s="14"/>
      <c r="B416" s="244"/>
      <c r="C416" s="245"/>
      <c r="D416" s="234" t="s">
        <v>168</v>
      </c>
      <c r="E416" s="246" t="s">
        <v>1</v>
      </c>
      <c r="F416" s="247" t="s">
        <v>174</v>
      </c>
      <c r="G416" s="245"/>
      <c r="H416" s="248">
        <v>2.8639999999999999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168</v>
      </c>
      <c r="AU416" s="254" t="s">
        <v>87</v>
      </c>
      <c r="AV416" s="14" t="s">
        <v>166</v>
      </c>
      <c r="AW416" s="14" t="s">
        <v>32</v>
      </c>
      <c r="AX416" s="14" t="s">
        <v>85</v>
      </c>
      <c r="AY416" s="254" t="s">
        <v>159</v>
      </c>
    </row>
    <row r="417" s="2" customFormat="1" ht="24.15" customHeight="1">
      <c r="A417" s="39"/>
      <c r="B417" s="40"/>
      <c r="C417" s="219" t="s">
        <v>217</v>
      </c>
      <c r="D417" s="219" t="s">
        <v>161</v>
      </c>
      <c r="E417" s="220" t="s">
        <v>1188</v>
      </c>
      <c r="F417" s="221" t="s">
        <v>1189</v>
      </c>
      <c r="G417" s="222" t="s">
        <v>201</v>
      </c>
      <c r="H417" s="223">
        <v>3.3500000000000001</v>
      </c>
      <c r="I417" s="224"/>
      <c r="J417" s="225">
        <f>ROUND(I417*H417,2)</f>
        <v>0</v>
      </c>
      <c r="K417" s="221" t="s">
        <v>165</v>
      </c>
      <c r="L417" s="45"/>
      <c r="M417" s="226" t="s">
        <v>1</v>
      </c>
      <c r="N417" s="227" t="s">
        <v>42</v>
      </c>
      <c r="O417" s="92"/>
      <c r="P417" s="228">
        <f>O417*H417</f>
        <v>0</v>
      </c>
      <c r="Q417" s="228">
        <v>1.0900000000000001</v>
      </c>
      <c r="R417" s="228">
        <f>Q417*H417</f>
        <v>3.6515000000000004</v>
      </c>
      <c r="S417" s="228">
        <v>0</v>
      </c>
      <c r="T417" s="229">
        <f>S417*H417</f>
        <v>0</v>
      </c>
      <c r="U417" s="39"/>
      <c r="V417" s="39"/>
      <c r="W417" s="39"/>
      <c r="X417" s="39"/>
      <c r="Y417" s="39"/>
      <c r="Z417" s="39"/>
      <c r="AA417" s="39"/>
      <c r="AB417" s="39"/>
      <c r="AC417" s="39"/>
      <c r="AD417" s="39"/>
      <c r="AE417" s="39"/>
      <c r="AR417" s="230" t="s">
        <v>166</v>
      </c>
      <c r="AT417" s="230" t="s">
        <v>161</v>
      </c>
      <c r="AU417" s="230" t="s">
        <v>87</v>
      </c>
      <c r="AY417" s="18" t="s">
        <v>159</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166</v>
      </c>
      <c r="BM417" s="230" t="s">
        <v>1190</v>
      </c>
    </row>
    <row r="418" s="16" customFormat="1">
      <c r="A418" s="16"/>
      <c r="B418" s="279"/>
      <c r="C418" s="280"/>
      <c r="D418" s="234" t="s">
        <v>168</v>
      </c>
      <c r="E418" s="281" t="s">
        <v>1</v>
      </c>
      <c r="F418" s="282" t="s">
        <v>1122</v>
      </c>
      <c r="G418" s="280"/>
      <c r="H418" s="281" t="s">
        <v>1</v>
      </c>
      <c r="I418" s="283"/>
      <c r="J418" s="280"/>
      <c r="K418" s="280"/>
      <c r="L418" s="284"/>
      <c r="M418" s="285"/>
      <c r="N418" s="286"/>
      <c r="O418" s="286"/>
      <c r="P418" s="286"/>
      <c r="Q418" s="286"/>
      <c r="R418" s="286"/>
      <c r="S418" s="286"/>
      <c r="T418" s="287"/>
      <c r="U418" s="16"/>
      <c r="V418" s="16"/>
      <c r="W418" s="16"/>
      <c r="X418" s="16"/>
      <c r="Y418" s="16"/>
      <c r="Z418" s="16"/>
      <c r="AA418" s="16"/>
      <c r="AB418" s="16"/>
      <c r="AC418" s="16"/>
      <c r="AD418" s="16"/>
      <c r="AE418" s="16"/>
      <c r="AT418" s="288" t="s">
        <v>168</v>
      </c>
      <c r="AU418" s="288" t="s">
        <v>87</v>
      </c>
      <c r="AV418" s="16" t="s">
        <v>85</v>
      </c>
      <c r="AW418" s="16" t="s">
        <v>32</v>
      </c>
      <c r="AX418" s="16" t="s">
        <v>77</v>
      </c>
      <c r="AY418" s="288" t="s">
        <v>159</v>
      </c>
    </row>
    <row r="419" s="13" customFormat="1">
      <c r="A419" s="13"/>
      <c r="B419" s="232"/>
      <c r="C419" s="233"/>
      <c r="D419" s="234" t="s">
        <v>168</v>
      </c>
      <c r="E419" s="235" t="s">
        <v>1</v>
      </c>
      <c r="F419" s="236" t="s">
        <v>1191</v>
      </c>
      <c r="G419" s="233"/>
      <c r="H419" s="237">
        <v>1.46</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168</v>
      </c>
      <c r="AU419" s="243" t="s">
        <v>87</v>
      </c>
      <c r="AV419" s="13" t="s">
        <v>87</v>
      </c>
      <c r="AW419" s="13" t="s">
        <v>32</v>
      </c>
      <c r="AX419" s="13" t="s">
        <v>77</v>
      </c>
      <c r="AY419" s="243" t="s">
        <v>159</v>
      </c>
    </row>
    <row r="420" s="13" customFormat="1">
      <c r="A420" s="13"/>
      <c r="B420" s="232"/>
      <c r="C420" s="233"/>
      <c r="D420" s="234" t="s">
        <v>168</v>
      </c>
      <c r="E420" s="235" t="s">
        <v>1</v>
      </c>
      <c r="F420" s="236" t="s">
        <v>1192</v>
      </c>
      <c r="G420" s="233"/>
      <c r="H420" s="237">
        <v>1.3799999999999999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168</v>
      </c>
      <c r="AU420" s="243" t="s">
        <v>87</v>
      </c>
      <c r="AV420" s="13" t="s">
        <v>87</v>
      </c>
      <c r="AW420" s="13" t="s">
        <v>32</v>
      </c>
      <c r="AX420" s="13" t="s">
        <v>77</v>
      </c>
      <c r="AY420" s="243" t="s">
        <v>159</v>
      </c>
    </row>
    <row r="421" s="16" customFormat="1">
      <c r="A421" s="16"/>
      <c r="B421" s="279"/>
      <c r="C421" s="280"/>
      <c r="D421" s="234" t="s">
        <v>168</v>
      </c>
      <c r="E421" s="281" t="s">
        <v>1</v>
      </c>
      <c r="F421" s="282" t="s">
        <v>1129</v>
      </c>
      <c r="G421" s="280"/>
      <c r="H421" s="281" t="s">
        <v>1</v>
      </c>
      <c r="I421" s="283"/>
      <c r="J421" s="280"/>
      <c r="K421" s="280"/>
      <c r="L421" s="284"/>
      <c r="M421" s="285"/>
      <c r="N421" s="286"/>
      <c r="O421" s="286"/>
      <c r="P421" s="286"/>
      <c r="Q421" s="286"/>
      <c r="R421" s="286"/>
      <c r="S421" s="286"/>
      <c r="T421" s="287"/>
      <c r="U421" s="16"/>
      <c r="V421" s="16"/>
      <c r="W421" s="16"/>
      <c r="X421" s="16"/>
      <c r="Y421" s="16"/>
      <c r="Z421" s="16"/>
      <c r="AA421" s="16"/>
      <c r="AB421" s="16"/>
      <c r="AC421" s="16"/>
      <c r="AD421" s="16"/>
      <c r="AE421" s="16"/>
      <c r="AT421" s="288" t="s">
        <v>168</v>
      </c>
      <c r="AU421" s="288" t="s">
        <v>87</v>
      </c>
      <c r="AV421" s="16" t="s">
        <v>85</v>
      </c>
      <c r="AW421" s="16" t="s">
        <v>32</v>
      </c>
      <c r="AX421" s="16" t="s">
        <v>77</v>
      </c>
      <c r="AY421" s="288" t="s">
        <v>159</v>
      </c>
    </row>
    <row r="422" s="13" customFormat="1">
      <c r="A422" s="13"/>
      <c r="B422" s="232"/>
      <c r="C422" s="233"/>
      <c r="D422" s="234" t="s">
        <v>168</v>
      </c>
      <c r="E422" s="235" t="s">
        <v>1</v>
      </c>
      <c r="F422" s="236" t="s">
        <v>1193</v>
      </c>
      <c r="G422" s="233"/>
      <c r="H422" s="237">
        <v>0.51000000000000001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168</v>
      </c>
      <c r="AU422" s="243" t="s">
        <v>87</v>
      </c>
      <c r="AV422" s="13" t="s">
        <v>87</v>
      </c>
      <c r="AW422" s="13" t="s">
        <v>32</v>
      </c>
      <c r="AX422" s="13" t="s">
        <v>77</v>
      </c>
      <c r="AY422" s="243" t="s">
        <v>159</v>
      </c>
    </row>
    <row r="423" s="14" customFormat="1">
      <c r="A423" s="14"/>
      <c r="B423" s="244"/>
      <c r="C423" s="245"/>
      <c r="D423" s="234" t="s">
        <v>168</v>
      </c>
      <c r="E423" s="246" t="s">
        <v>1</v>
      </c>
      <c r="F423" s="247" t="s">
        <v>174</v>
      </c>
      <c r="G423" s="245"/>
      <c r="H423" s="248">
        <v>3.3500000000000001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168</v>
      </c>
      <c r="AU423" s="254" t="s">
        <v>87</v>
      </c>
      <c r="AV423" s="14" t="s">
        <v>166</v>
      </c>
      <c r="AW423" s="14" t="s">
        <v>32</v>
      </c>
      <c r="AX423" s="14" t="s">
        <v>85</v>
      </c>
      <c r="AY423" s="254" t="s">
        <v>159</v>
      </c>
    </row>
    <row r="424" s="2" customFormat="1" ht="24.15" customHeight="1">
      <c r="A424" s="39"/>
      <c r="B424" s="40"/>
      <c r="C424" s="219" t="s">
        <v>534</v>
      </c>
      <c r="D424" s="219" t="s">
        <v>161</v>
      </c>
      <c r="E424" s="220" t="s">
        <v>1194</v>
      </c>
      <c r="F424" s="221" t="s">
        <v>1195</v>
      </c>
      <c r="G424" s="222" t="s">
        <v>268</v>
      </c>
      <c r="H424" s="223">
        <v>83.381</v>
      </c>
      <c r="I424" s="224"/>
      <c r="J424" s="225">
        <f>ROUND(I424*H424,2)</f>
        <v>0</v>
      </c>
      <c r="K424" s="221" t="s">
        <v>165</v>
      </c>
      <c r="L424" s="45"/>
      <c r="M424" s="226" t="s">
        <v>1</v>
      </c>
      <c r="N424" s="227" t="s">
        <v>42</v>
      </c>
      <c r="O424" s="92"/>
      <c r="P424" s="228">
        <f>O424*H424</f>
        <v>0</v>
      </c>
      <c r="Q424" s="228">
        <v>0.00184056</v>
      </c>
      <c r="R424" s="228">
        <f>Q424*H424</f>
        <v>0.15346773336</v>
      </c>
      <c r="S424" s="228">
        <v>4.0000000000000003E-05</v>
      </c>
      <c r="T424" s="229">
        <f>S424*H424</f>
        <v>0.0033352400000000002</v>
      </c>
      <c r="U424" s="39"/>
      <c r="V424" s="39"/>
      <c r="W424" s="39"/>
      <c r="X424" s="39"/>
      <c r="Y424" s="39"/>
      <c r="Z424" s="39"/>
      <c r="AA424" s="39"/>
      <c r="AB424" s="39"/>
      <c r="AC424" s="39"/>
      <c r="AD424" s="39"/>
      <c r="AE424" s="39"/>
      <c r="AR424" s="230" t="s">
        <v>166</v>
      </c>
      <c r="AT424" s="230" t="s">
        <v>161</v>
      </c>
      <c r="AU424" s="230" t="s">
        <v>87</v>
      </c>
      <c r="AY424" s="18" t="s">
        <v>159</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166</v>
      </c>
      <c r="BM424" s="230" t="s">
        <v>1196</v>
      </c>
    </row>
    <row r="425" s="16" customFormat="1">
      <c r="A425" s="16"/>
      <c r="B425" s="279"/>
      <c r="C425" s="280"/>
      <c r="D425" s="234" t="s">
        <v>168</v>
      </c>
      <c r="E425" s="281" t="s">
        <v>1</v>
      </c>
      <c r="F425" s="282" t="s">
        <v>1197</v>
      </c>
      <c r="G425" s="280"/>
      <c r="H425" s="281" t="s">
        <v>1</v>
      </c>
      <c r="I425" s="283"/>
      <c r="J425" s="280"/>
      <c r="K425" s="280"/>
      <c r="L425" s="284"/>
      <c r="M425" s="285"/>
      <c r="N425" s="286"/>
      <c r="O425" s="286"/>
      <c r="P425" s="286"/>
      <c r="Q425" s="286"/>
      <c r="R425" s="286"/>
      <c r="S425" s="286"/>
      <c r="T425" s="287"/>
      <c r="U425" s="16"/>
      <c r="V425" s="16"/>
      <c r="W425" s="16"/>
      <c r="X425" s="16"/>
      <c r="Y425" s="16"/>
      <c r="Z425" s="16"/>
      <c r="AA425" s="16"/>
      <c r="AB425" s="16"/>
      <c r="AC425" s="16"/>
      <c r="AD425" s="16"/>
      <c r="AE425" s="16"/>
      <c r="AT425" s="288" t="s">
        <v>168</v>
      </c>
      <c r="AU425" s="288" t="s">
        <v>87</v>
      </c>
      <c r="AV425" s="16" t="s">
        <v>85</v>
      </c>
      <c r="AW425" s="16" t="s">
        <v>32</v>
      </c>
      <c r="AX425" s="16" t="s">
        <v>77</v>
      </c>
      <c r="AY425" s="288" t="s">
        <v>159</v>
      </c>
    </row>
    <row r="426" s="13" customFormat="1">
      <c r="A426" s="13"/>
      <c r="B426" s="232"/>
      <c r="C426" s="233"/>
      <c r="D426" s="234" t="s">
        <v>168</v>
      </c>
      <c r="E426" s="235" t="s">
        <v>1</v>
      </c>
      <c r="F426" s="236" t="s">
        <v>1198</v>
      </c>
      <c r="G426" s="233"/>
      <c r="H426" s="237">
        <v>83.381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168</v>
      </c>
      <c r="AU426" s="243" t="s">
        <v>87</v>
      </c>
      <c r="AV426" s="13" t="s">
        <v>87</v>
      </c>
      <c r="AW426" s="13" t="s">
        <v>32</v>
      </c>
      <c r="AX426" s="13" t="s">
        <v>85</v>
      </c>
      <c r="AY426" s="243" t="s">
        <v>159</v>
      </c>
    </row>
    <row r="427" s="2" customFormat="1" ht="24.15" customHeight="1">
      <c r="A427" s="39"/>
      <c r="B427" s="40"/>
      <c r="C427" s="219" t="s">
        <v>538</v>
      </c>
      <c r="D427" s="219" t="s">
        <v>161</v>
      </c>
      <c r="E427" s="220" t="s">
        <v>1199</v>
      </c>
      <c r="F427" s="221" t="s">
        <v>1200</v>
      </c>
      <c r="G427" s="222" t="s">
        <v>268</v>
      </c>
      <c r="H427" s="223">
        <v>3</v>
      </c>
      <c r="I427" s="224"/>
      <c r="J427" s="225">
        <f>ROUND(I427*H427,2)</f>
        <v>0</v>
      </c>
      <c r="K427" s="221" t="s">
        <v>1</v>
      </c>
      <c r="L427" s="45"/>
      <c r="M427" s="226" t="s">
        <v>1</v>
      </c>
      <c r="N427" s="227" t="s">
        <v>42</v>
      </c>
      <c r="O427" s="92"/>
      <c r="P427" s="228">
        <f>O427*H427</f>
        <v>0</v>
      </c>
      <c r="Q427" s="228">
        <v>0.028750000000000001</v>
      </c>
      <c r="R427" s="228">
        <f>Q427*H427</f>
        <v>0.086250000000000007</v>
      </c>
      <c r="S427" s="228">
        <v>0</v>
      </c>
      <c r="T427" s="229">
        <f>S427*H427</f>
        <v>0</v>
      </c>
      <c r="U427" s="39"/>
      <c r="V427" s="39"/>
      <c r="W427" s="39"/>
      <c r="X427" s="39"/>
      <c r="Y427" s="39"/>
      <c r="Z427" s="39"/>
      <c r="AA427" s="39"/>
      <c r="AB427" s="39"/>
      <c r="AC427" s="39"/>
      <c r="AD427" s="39"/>
      <c r="AE427" s="39"/>
      <c r="AR427" s="230" t="s">
        <v>166</v>
      </c>
      <c r="AT427" s="230" t="s">
        <v>161</v>
      </c>
      <c r="AU427" s="230" t="s">
        <v>87</v>
      </c>
      <c r="AY427" s="18" t="s">
        <v>159</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166</v>
      </c>
      <c r="BM427" s="230" t="s">
        <v>1201</v>
      </c>
    </row>
    <row r="428" s="13" customFormat="1">
      <c r="A428" s="13"/>
      <c r="B428" s="232"/>
      <c r="C428" s="233"/>
      <c r="D428" s="234" t="s">
        <v>168</v>
      </c>
      <c r="E428" s="235" t="s">
        <v>1</v>
      </c>
      <c r="F428" s="236" t="s">
        <v>1202</v>
      </c>
      <c r="G428" s="233"/>
      <c r="H428" s="237">
        <v>3</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168</v>
      </c>
      <c r="AU428" s="243" t="s">
        <v>87</v>
      </c>
      <c r="AV428" s="13" t="s">
        <v>87</v>
      </c>
      <c r="AW428" s="13" t="s">
        <v>32</v>
      </c>
      <c r="AX428" s="13" t="s">
        <v>85</v>
      </c>
      <c r="AY428" s="243" t="s">
        <v>159</v>
      </c>
    </row>
    <row r="429" s="2" customFormat="1" ht="16.5" customHeight="1">
      <c r="A429" s="39"/>
      <c r="B429" s="40"/>
      <c r="C429" s="219" t="s">
        <v>543</v>
      </c>
      <c r="D429" s="219" t="s">
        <v>161</v>
      </c>
      <c r="E429" s="220" t="s">
        <v>1203</v>
      </c>
      <c r="F429" s="221" t="s">
        <v>1204</v>
      </c>
      <c r="G429" s="222" t="s">
        <v>201</v>
      </c>
      <c r="H429" s="223">
        <v>0.11700000000000001</v>
      </c>
      <c r="I429" s="224"/>
      <c r="J429" s="225">
        <f>ROUND(I429*H429,2)</f>
        <v>0</v>
      </c>
      <c r="K429" s="221" t="s">
        <v>165</v>
      </c>
      <c r="L429" s="45"/>
      <c r="M429" s="226" t="s">
        <v>1</v>
      </c>
      <c r="N429" s="227" t="s">
        <v>42</v>
      </c>
      <c r="O429" s="92"/>
      <c r="P429" s="228">
        <f>O429*H429</f>
        <v>0</v>
      </c>
      <c r="Q429" s="228">
        <v>1.0523719</v>
      </c>
      <c r="R429" s="228">
        <f>Q429*H429</f>
        <v>0.12312751230000001</v>
      </c>
      <c r="S429" s="228">
        <v>0</v>
      </c>
      <c r="T429" s="229">
        <f>S429*H429</f>
        <v>0</v>
      </c>
      <c r="U429" s="39"/>
      <c r="V429" s="39"/>
      <c r="W429" s="39"/>
      <c r="X429" s="39"/>
      <c r="Y429" s="39"/>
      <c r="Z429" s="39"/>
      <c r="AA429" s="39"/>
      <c r="AB429" s="39"/>
      <c r="AC429" s="39"/>
      <c r="AD429" s="39"/>
      <c r="AE429" s="39"/>
      <c r="AR429" s="230" t="s">
        <v>166</v>
      </c>
      <c r="AT429" s="230" t="s">
        <v>161</v>
      </c>
      <c r="AU429" s="230" t="s">
        <v>87</v>
      </c>
      <c r="AY429" s="18" t="s">
        <v>159</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166</v>
      </c>
      <c r="BM429" s="230" t="s">
        <v>1205</v>
      </c>
    </row>
    <row r="430" s="16" customFormat="1">
      <c r="A430" s="16"/>
      <c r="B430" s="279"/>
      <c r="C430" s="280"/>
      <c r="D430" s="234" t="s">
        <v>168</v>
      </c>
      <c r="E430" s="281" t="s">
        <v>1</v>
      </c>
      <c r="F430" s="282" t="s">
        <v>1206</v>
      </c>
      <c r="G430" s="280"/>
      <c r="H430" s="281" t="s">
        <v>1</v>
      </c>
      <c r="I430" s="283"/>
      <c r="J430" s="280"/>
      <c r="K430" s="280"/>
      <c r="L430" s="284"/>
      <c r="M430" s="285"/>
      <c r="N430" s="286"/>
      <c r="O430" s="286"/>
      <c r="P430" s="286"/>
      <c r="Q430" s="286"/>
      <c r="R430" s="286"/>
      <c r="S430" s="286"/>
      <c r="T430" s="287"/>
      <c r="U430" s="16"/>
      <c r="V430" s="16"/>
      <c r="W430" s="16"/>
      <c r="X430" s="16"/>
      <c r="Y430" s="16"/>
      <c r="Z430" s="16"/>
      <c r="AA430" s="16"/>
      <c r="AB430" s="16"/>
      <c r="AC430" s="16"/>
      <c r="AD430" s="16"/>
      <c r="AE430" s="16"/>
      <c r="AT430" s="288" t="s">
        <v>168</v>
      </c>
      <c r="AU430" s="288" t="s">
        <v>87</v>
      </c>
      <c r="AV430" s="16" t="s">
        <v>85</v>
      </c>
      <c r="AW430" s="16" t="s">
        <v>32</v>
      </c>
      <c r="AX430" s="16" t="s">
        <v>77</v>
      </c>
      <c r="AY430" s="288" t="s">
        <v>159</v>
      </c>
    </row>
    <row r="431" s="13" customFormat="1">
      <c r="A431" s="13"/>
      <c r="B431" s="232"/>
      <c r="C431" s="233"/>
      <c r="D431" s="234" t="s">
        <v>168</v>
      </c>
      <c r="E431" s="235" t="s">
        <v>1</v>
      </c>
      <c r="F431" s="236" t="s">
        <v>1207</v>
      </c>
      <c r="G431" s="233"/>
      <c r="H431" s="237">
        <v>0.11700000000000001</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168</v>
      </c>
      <c r="AU431" s="243" t="s">
        <v>87</v>
      </c>
      <c r="AV431" s="13" t="s">
        <v>87</v>
      </c>
      <c r="AW431" s="13" t="s">
        <v>32</v>
      </c>
      <c r="AX431" s="13" t="s">
        <v>85</v>
      </c>
      <c r="AY431" s="243" t="s">
        <v>159</v>
      </c>
    </row>
    <row r="432" s="2" customFormat="1" ht="24.15" customHeight="1">
      <c r="A432" s="39"/>
      <c r="B432" s="40"/>
      <c r="C432" s="219" t="s">
        <v>547</v>
      </c>
      <c r="D432" s="219" t="s">
        <v>161</v>
      </c>
      <c r="E432" s="220" t="s">
        <v>1208</v>
      </c>
      <c r="F432" s="221" t="s">
        <v>1209</v>
      </c>
      <c r="G432" s="222" t="s">
        <v>164</v>
      </c>
      <c r="H432" s="223">
        <v>7.6950000000000003</v>
      </c>
      <c r="I432" s="224"/>
      <c r="J432" s="225">
        <f>ROUND(I432*H432,2)</f>
        <v>0</v>
      </c>
      <c r="K432" s="221" t="s">
        <v>165</v>
      </c>
      <c r="L432" s="45"/>
      <c r="M432" s="226" t="s">
        <v>1</v>
      </c>
      <c r="N432" s="227" t="s">
        <v>42</v>
      </c>
      <c r="O432" s="92"/>
      <c r="P432" s="228">
        <f>O432*H432</f>
        <v>0</v>
      </c>
      <c r="Q432" s="228">
        <v>0.068479999999999999</v>
      </c>
      <c r="R432" s="228">
        <f>Q432*H432</f>
        <v>0.52695360000000002</v>
      </c>
      <c r="S432" s="228">
        <v>0</v>
      </c>
      <c r="T432" s="229">
        <f>S432*H432</f>
        <v>0</v>
      </c>
      <c r="U432" s="39"/>
      <c r="V432" s="39"/>
      <c r="W432" s="39"/>
      <c r="X432" s="39"/>
      <c r="Y432" s="39"/>
      <c r="Z432" s="39"/>
      <c r="AA432" s="39"/>
      <c r="AB432" s="39"/>
      <c r="AC432" s="39"/>
      <c r="AD432" s="39"/>
      <c r="AE432" s="39"/>
      <c r="AR432" s="230" t="s">
        <v>166</v>
      </c>
      <c r="AT432" s="230" t="s">
        <v>161</v>
      </c>
      <c r="AU432" s="230" t="s">
        <v>87</v>
      </c>
      <c r="AY432" s="18" t="s">
        <v>159</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166</v>
      </c>
      <c r="BM432" s="230" t="s">
        <v>1210</v>
      </c>
    </row>
    <row r="433" s="16" customFormat="1">
      <c r="A433" s="16"/>
      <c r="B433" s="279"/>
      <c r="C433" s="280"/>
      <c r="D433" s="234" t="s">
        <v>168</v>
      </c>
      <c r="E433" s="281" t="s">
        <v>1</v>
      </c>
      <c r="F433" s="282" t="s">
        <v>1122</v>
      </c>
      <c r="G433" s="280"/>
      <c r="H433" s="281" t="s">
        <v>1</v>
      </c>
      <c r="I433" s="283"/>
      <c r="J433" s="280"/>
      <c r="K433" s="280"/>
      <c r="L433" s="284"/>
      <c r="M433" s="285"/>
      <c r="N433" s="286"/>
      <c r="O433" s="286"/>
      <c r="P433" s="286"/>
      <c r="Q433" s="286"/>
      <c r="R433" s="286"/>
      <c r="S433" s="286"/>
      <c r="T433" s="287"/>
      <c r="U433" s="16"/>
      <c r="V433" s="16"/>
      <c r="W433" s="16"/>
      <c r="X433" s="16"/>
      <c r="Y433" s="16"/>
      <c r="Z433" s="16"/>
      <c r="AA433" s="16"/>
      <c r="AB433" s="16"/>
      <c r="AC433" s="16"/>
      <c r="AD433" s="16"/>
      <c r="AE433" s="16"/>
      <c r="AT433" s="288" t="s">
        <v>168</v>
      </c>
      <c r="AU433" s="288" t="s">
        <v>87</v>
      </c>
      <c r="AV433" s="16" t="s">
        <v>85</v>
      </c>
      <c r="AW433" s="16" t="s">
        <v>32</v>
      </c>
      <c r="AX433" s="16" t="s">
        <v>77</v>
      </c>
      <c r="AY433" s="288" t="s">
        <v>159</v>
      </c>
    </row>
    <row r="434" s="13" customFormat="1">
      <c r="A434" s="13"/>
      <c r="B434" s="232"/>
      <c r="C434" s="233"/>
      <c r="D434" s="234" t="s">
        <v>168</v>
      </c>
      <c r="E434" s="235" t="s">
        <v>1</v>
      </c>
      <c r="F434" s="236" t="s">
        <v>1211</v>
      </c>
      <c r="G434" s="233"/>
      <c r="H434" s="237">
        <v>1.8340000000000001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168</v>
      </c>
      <c r="AU434" s="243" t="s">
        <v>87</v>
      </c>
      <c r="AV434" s="13" t="s">
        <v>87</v>
      </c>
      <c r="AW434" s="13" t="s">
        <v>32</v>
      </c>
      <c r="AX434" s="13" t="s">
        <v>77</v>
      </c>
      <c r="AY434" s="243" t="s">
        <v>159</v>
      </c>
    </row>
    <row r="435" s="13" customFormat="1">
      <c r="A435" s="13"/>
      <c r="B435" s="232"/>
      <c r="C435" s="233"/>
      <c r="D435" s="234" t="s">
        <v>168</v>
      </c>
      <c r="E435" s="235" t="s">
        <v>1</v>
      </c>
      <c r="F435" s="236" t="s">
        <v>1212</v>
      </c>
      <c r="G435" s="233"/>
      <c r="H435" s="237">
        <v>1.944</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168</v>
      </c>
      <c r="AU435" s="243" t="s">
        <v>87</v>
      </c>
      <c r="AV435" s="13" t="s">
        <v>87</v>
      </c>
      <c r="AW435" s="13" t="s">
        <v>32</v>
      </c>
      <c r="AX435" s="13" t="s">
        <v>77</v>
      </c>
      <c r="AY435" s="243" t="s">
        <v>159</v>
      </c>
    </row>
    <row r="436" s="13" customFormat="1">
      <c r="A436" s="13"/>
      <c r="B436" s="232"/>
      <c r="C436" s="233"/>
      <c r="D436" s="234" t="s">
        <v>168</v>
      </c>
      <c r="E436" s="235" t="s">
        <v>1</v>
      </c>
      <c r="F436" s="236" t="s">
        <v>1213</v>
      </c>
      <c r="G436" s="233"/>
      <c r="H436" s="237">
        <v>0.52400000000000002</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168</v>
      </c>
      <c r="AU436" s="243" t="s">
        <v>87</v>
      </c>
      <c r="AV436" s="13" t="s">
        <v>87</v>
      </c>
      <c r="AW436" s="13" t="s">
        <v>32</v>
      </c>
      <c r="AX436" s="13" t="s">
        <v>77</v>
      </c>
      <c r="AY436" s="243" t="s">
        <v>159</v>
      </c>
    </row>
    <row r="437" s="15" customFormat="1">
      <c r="A437" s="15"/>
      <c r="B437" s="268"/>
      <c r="C437" s="269"/>
      <c r="D437" s="234" t="s">
        <v>168</v>
      </c>
      <c r="E437" s="270" t="s">
        <v>1</v>
      </c>
      <c r="F437" s="271" t="s">
        <v>361</v>
      </c>
      <c r="G437" s="269"/>
      <c r="H437" s="272">
        <v>4.3019999999999996</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168</v>
      </c>
      <c r="AU437" s="278" t="s">
        <v>87</v>
      </c>
      <c r="AV437" s="15" t="s">
        <v>175</v>
      </c>
      <c r="AW437" s="15" t="s">
        <v>32</v>
      </c>
      <c r="AX437" s="15" t="s">
        <v>77</v>
      </c>
      <c r="AY437" s="278" t="s">
        <v>159</v>
      </c>
    </row>
    <row r="438" s="16" customFormat="1">
      <c r="A438" s="16"/>
      <c r="B438" s="279"/>
      <c r="C438" s="280"/>
      <c r="D438" s="234" t="s">
        <v>168</v>
      </c>
      <c r="E438" s="281" t="s">
        <v>1</v>
      </c>
      <c r="F438" s="282" t="s">
        <v>1129</v>
      </c>
      <c r="G438" s="280"/>
      <c r="H438" s="281" t="s">
        <v>1</v>
      </c>
      <c r="I438" s="283"/>
      <c r="J438" s="280"/>
      <c r="K438" s="280"/>
      <c r="L438" s="284"/>
      <c r="M438" s="285"/>
      <c r="N438" s="286"/>
      <c r="O438" s="286"/>
      <c r="P438" s="286"/>
      <c r="Q438" s="286"/>
      <c r="R438" s="286"/>
      <c r="S438" s="286"/>
      <c r="T438" s="287"/>
      <c r="U438" s="16"/>
      <c r="V438" s="16"/>
      <c r="W438" s="16"/>
      <c r="X438" s="16"/>
      <c r="Y438" s="16"/>
      <c r="Z438" s="16"/>
      <c r="AA438" s="16"/>
      <c r="AB438" s="16"/>
      <c r="AC438" s="16"/>
      <c r="AD438" s="16"/>
      <c r="AE438" s="16"/>
      <c r="AT438" s="288" t="s">
        <v>168</v>
      </c>
      <c r="AU438" s="288" t="s">
        <v>87</v>
      </c>
      <c r="AV438" s="16" t="s">
        <v>85</v>
      </c>
      <c r="AW438" s="16" t="s">
        <v>32</v>
      </c>
      <c r="AX438" s="16" t="s">
        <v>77</v>
      </c>
      <c r="AY438" s="288" t="s">
        <v>159</v>
      </c>
    </row>
    <row r="439" s="13" customFormat="1">
      <c r="A439" s="13"/>
      <c r="B439" s="232"/>
      <c r="C439" s="233"/>
      <c r="D439" s="234" t="s">
        <v>168</v>
      </c>
      <c r="E439" s="235" t="s">
        <v>1</v>
      </c>
      <c r="F439" s="236" t="s">
        <v>1214</v>
      </c>
      <c r="G439" s="233"/>
      <c r="H439" s="237">
        <v>0.52400000000000002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168</v>
      </c>
      <c r="AU439" s="243" t="s">
        <v>87</v>
      </c>
      <c r="AV439" s="13" t="s">
        <v>87</v>
      </c>
      <c r="AW439" s="13" t="s">
        <v>32</v>
      </c>
      <c r="AX439" s="13" t="s">
        <v>77</v>
      </c>
      <c r="AY439" s="243" t="s">
        <v>159</v>
      </c>
    </row>
    <row r="440" s="13" customFormat="1">
      <c r="A440" s="13"/>
      <c r="B440" s="232"/>
      <c r="C440" s="233"/>
      <c r="D440" s="234" t="s">
        <v>168</v>
      </c>
      <c r="E440" s="235" t="s">
        <v>1</v>
      </c>
      <c r="F440" s="236" t="s">
        <v>1215</v>
      </c>
      <c r="G440" s="233"/>
      <c r="H440" s="237">
        <v>1.637</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168</v>
      </c>
      <c r="AU440" s="243" t="s">
        <v>87</v>
      </c>
      <c r="AV440" s="13" t="s">
        <v>87</v>
      </c>
      <c r="AW440" s="13" t="s">
        <v>32</v>
      </c>
      <c r="AX440" s="13" t="s">
        <v>77</v>
      </c>
      <c r="AY440" s="243" t="s">
        <v>159</v>
      </c>
    </row>
    <row r="441" s="13" customFormat="1">
      <c r="A441" s="13"/>
      <c r="B441" s="232"/>
      <c r="C441" s="233"/>
      <c r="D441" s="234" t="s">
        <v>168</v>
      </c>
      <c r="E441" s="235" t="s">
        <v>1</v>
      </c>
      <c r="F441" s="236" t="s">
        <v>1216</v>
      </c>
      <c r="G441" s="233"/>
      <c r="H441" s="237">
        <v>0.624</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168</v>
      </c>
      <c r="AU441" s="243" t="s">
        <v>87</v>
      </c>
      <c r="AV441" s="13" t="s">
        <v>87</v>
      </c>
      <c r="AW441" s="13" t="s">
        <v>32</v>
      </c>
      <c r="AX441" s="13" t="s">
        <v>77</v>
      </c>
      <c r="AY441" s="243" t="s">
        <v>159</v>
      </c>
    </row>
    <row r="442" s="13" customFormat="1">
      <c r="A442" s="13"/>
      <c r="B442" s="232"/>
      <c r="C442" s="233"/>
      <c r="D442" s="234" t="s">
        <v>168</v>
      </c>
      <c r="E442" s="235" t="s">
        <v>1</v>
      </c>
      <c r="F442" s="236" t="s">
        <v>1217</v>
      </c>
      <c r="G442" s="233"/>
      <c r="H442" s="237">
        <v>0.60799999999999998</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168</v>
      </c>
      <c r="AU442" s="243" t="s">
        <v>87</v>
      </c>
      <c r="AV442" s="13" t="s">
        <v>87</v>
      </c>
      <c r="AW442" s="13" t="s">
        <v>32</v>
      </c>
      <c r="AX442" s="13" t="s">
        <v>77</v>
      </c>
      <c r="AY442" s="243" t="s">
        <v>159</v>
      </c>
    </row>
    <row r="443" s="15" customFormat="1">
      <c r="A443" s="15"/>
      <c r="B443" s="268"/>
      <c r="C443" s="269"/>
      <c r="D443" s="234" t="s">
        <v>168</v>
      </c>
      <c r="E443" s="270" t="s">
        <v>1</v>
      </c>
      <c r="F443" s="271" t="s">
        <v>361</v>
      </c>
      <c r="G443" s="269"/>
      <c r="H443" s="272">
        <v>3.3929999999999998</v>
      </c>
      <c r="I443" s="273"/>
      <c r="J443" s="269"/>
      <c r="K443" s="269"/>
      <c r="L443" s="274"/>
      <c r="M443" s="275"/>
      <c r="N443" s="276"/>
      <c r="O443" s="276"/>
      <c r="P443" s="276"/>
      <c r="Q443" s="276"/>
      <c r="R443" s="276"/>
      <c r="S443" s="276"/>
      <c r="T443" s="277"/>
      <c r="U443" s="15"/>
      <c r="V443" s="15"/>
      <c r="W443" s="15"/>
      <c r="X443" s="15"/>
      <c r="Y443" s="15"/>
      <c r="Z443" s="15"/>
      <c r="AA443" s="15"/>
      <c r="AB443" s="15"/>
      <c r="AC443" s="15"/>
      <c r="AD443" s="15"/>
      <c r="AE443" s="15"/>
      <c r="AT443" s="278" t="s">
        <v>168</v>
      </c>
      <c r="AU443" s="278" t="s">
        <v>87</v>
      </c>
      <c r="AV443" s="15" t="s">
        <v>175</v>
      </c>
      <c r="AW443" s="15" t="s">
        <v>32</v>
      </c>
      <c r="AX443" s="15" t="s">
        <v>77</v>
      </c>
      <c r="AY443" s="278" t="s">
        <v>159</v>
      </c>
    </row>
    <row r="444" s="14" customFormat="1">
      <c r="A444" s="14"/>
      <c r="B444" s="244"/>
      <c r="C444" s="245"/>
      <c r="D444" s="234" t="s">
        <v>168</v>
      </c>
      <c r="E444" s="246" t="s">
        <v>1</v>
      </c>
      <c r="F444" s="247" t="s">
        <v>174</v>
      </c>
      <c r="G444" s="245"/>
      <c r="H444" s="248">
        <v>7.6950000000000003</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168</v>
      </c>
      <c r="AU444" s="254" t="s">
        <v>87</v>
      </c>
      <c r="AV444" s="14" t="s">
        <v>166</v>
      </c>
      <c r="AW444" s="14" t="s">
        <v>32</v>
      </c>
      <c r="AX444" s="14" t="s">
        <v>85</v>
      </c>
      <c r="AY444" s="254" t="s">
        <v>159</v>
      </c>
    </row>
    <row r="445" s="2" customFormat="1" ht="24.15" customHeight="1">
      <c r="A445" s="39"/>
      <c r="B445" s="40"/>
      <c r="C445" s="219" t="s">
        <v>551</v>
      </c>
      <c r="D445" s="219" t="s">
        <v>161</v>
      </c>
      <c r="E445" s="220" t="s">
        <v>1218</v>
      </c>
      <c r="F445" s="221" t="s">
        <v>1219</v>
      </c>
      <c r="G445" s="222" t="s">
        <v>164</v>
      </c>
      <c r="H445" s="223">
        <v>30.538</v>
      </c>
      <c r="I445" s="224"/>
      <c r="J445" s="225">
        <f>ROUND(I445*H445,2)</f>
        <v>0</v>
      </c>
      <c r="K445" s="221" t="s">
        <v>165</v>
      </c>
      <c r="L445" s="45"/>
      <c r="M445" s="226" t="s">
        <v>1</v>
      </c>
      <c r="N445" s="227" t="s">
        <v>42</v>
      </c>
      <c r="O445" s="92"/>
      <c r="P445" s="228">
        <f>O445*H445</f>
        <v>0</v>
      </c>
      <c r="Q445" s="228">
        <v>0.113955</v>
      </c>
      <c r="R445" s="228">
        <f>Q445*H445</f>
        <v>3.4799577900000003</v>
      </c>
      <c r="S445" s="228">
        <v>0</v>
      </c>
      <c r="T445" s="229">
        <f>S445*H445</f>
        <v>0</v>
      </c>
      <c r="U445" s="39"/>
      <c r="V445" s="39"/>
      <c r="W445" s="39"/>
      <c r="X445" s="39"/>
      <c r="Y445" s="39"/>
      <c r="Z445" s="39"/>
      <c r="AA445" s="39"/>
      <c r="AB445" s="39"/>
      <c r="AC445" s="39"/>
      <c r="AD445" s="39"/>
      <c r="AE445" s="39"/>
      <c r="AR445" s="230" t="s">
        <v>166</v>
      </c>
      <c r="AT445" s="230" t="s">
        <v>161</v>
      </c>
      <c r="AU445" s="230" t="s">
        <v>87</v>
      </c>
      <c r="AY445" s="18" t="s">
        <v>159</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166</v>
      </c>
      <c r="BM445" s="230" t="s">
        <v>1220</v>
      </c>
    </row>
    <row r="446" s="16" customFormat="1">
      <c r="A446" s="16"/>
      <c r="B446" s="279"/>
      <c r="C446" s="280"/>
      <c r="D446" s="234" t="s">
        <v>168</v>
      </c>
      <c r="E446" s="281" t="s">
        <v>1</v>
      </c>
      <c r="F446" s="282" t="s">
        <v>1122</v>
      </c>
      <c r="G446" s="280"/>
      <c r="H446" s="281" t="s">
        <v>1</v>
      </c>
      <c r="I446" s="283"/>
      <c r="J446" s="280"/>
      <c r="K446" s="280"/>
      <c r="L446" s="284"/>
      <c r="M446" s="285"/>
      <c r="N446" s="286"/>
      <c r="O446" s="286"/>
      <c r="P446" s="286"/>
      <c r="Q446" s="286"/>
      <c r="R446" s="286"/>
      <c r="S446" s="286"/>
      <c r="T446" s="287"/>
      <c r="U446" s="16"/>
      <c r="V446" s="16"/>
      <c r="W446" s="16"/>
      <c r="X446" s="16"/>
      <c r="Y446" s="16"/>
      <c r="Z446" s="16"/>
      <c r="AA446" s="16"/>
      <c r="AB446" s="16"/>
      <c r="AC446" s="16"/>
      <c r="AD446" s="16"/>
      <c r="AE446" s="16"/>
      <c r="AT446" s="288" t="s">
        <v>168</v>
      </c>
      <c r="AU446" s="288" t="s">
        <v>87</v>
      </c>
      <c r="AV446" s="16" t="s">
        <v>85</v>
      </c>
      <c r="AW446" s="16" t="s">
        <v>32</v>
      </c>
      <c r="AX446" s="16" t="s">
        <v>77</v>
      </c>
      <c r="AY446" s="288" t="s">
        <v>159</v>
      </c>
    </row>
    <row r="447" s="13" customFormat="1">
      <c r="A447" s="13"/>
      <c r="B447" s="232"/>
      <c r="C447" s="233"/>
      <c r="D447" s="234" t="s">
        <v>168</v>
      </c>
      <c r="E447" s="235" t="s">
        <v>1</v>
      </c>
      <c r="F447" s="236" t="s">
        <v>1221</v>
      </c>
      <c r="G447" s="233"/>
      <c r="H447" s="237">
        <v>1.6799999999999999</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168</v>
      </c>
      <c r="AU447" s="243" t="s">
        <v>87</v>
      </c>
      <c r="AV447" s="13" t="s">
        <v>87</v>
      </c>
      <c r="AW447" s="13" t="s">
        <v>32</v>
      </c>
      <c r="AX447" s="13" t="s">
        <v>77</v>
      </c>
      <c r="AY447" s="243" t="s">
        <v>159</v>
      </c>
    </row>
    <row r="448" s="13" customFormat="1">
      <c r="A448" s="13"/>
      <c r="B448" s="232"/>
      <c r="C448" s="233"/>
      <c r="D448" s="234" t="s">
        <v>168</v>
      </c>
      <c r="E448" s="235" t="s">
        <v>1</v>
      </c>
      <c r="F448" s="236" t="s">
        <v>1222</v>
      </c>
      <c r="G448" s="233"/>
      <c r="H448" s="237">
        <v>1.3120000000000001</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168</v>
      </c>
      <c r="AU448" s="243" t="s">
        <v>87</v>
      </c>
      <c r="AV448" s="13" t="s">
        <v>87</v>
      </c>
      <c r="AW448" s="13" t="s">
        <v>32</v>
      </c>
      <c r="AX448" s="13" t="s">
        <v>77</v>
      </c>
      <c r="AY448" s="243" t="s">
        <v>159</v>
      </c>
    </row>
    <row r="449" s="15" customFormat="1">
      <c r="A449" s="15"/>
      <c r="B449" s="268"/>
      <c r="C449" s="269"/>
      <c r="D449" s="234" t="s">
        <v>168</v>
      </c>
      <c r="E449" s="270" t="s">
        <v>1</v>
      </c>
      <c r="F449" s="271" t="s">
        <v>361</v>
      </c>
      <c r="G449" s="269"/>
      <c r="H449" s="272">
        <v>2.992</v>
      </c>
      <c r="I449" s="273"/>
      <c r="J449" s="269"/>
      <c r="K449" s="269"/>
      <c r="L449" s="274"/>
      <c r="M449" s="275"/>
      <c r="N449" s="276"/>
      <c r="O449" s="276"/>
      <c r="P449" s="276"/>
      <c r="Q449" s="276"/>
      <c r="R449" s="276"/>
      <c r="S449" s="276"/>
      <c r="T449" s="277"/>
      <c r="U449" s="15"/>
      <c r="V449" s="15"/>
      <c r="W449" s="15"/>
      <c r="X449" s="15"/>
      <c r="Y449" s="15"/>
      <c r="Z449" s="15"/>
      <c r="AA449" s="15"/>
      <c r="AB449" s="15"/>
      <c r="AC449" s="15"/>
      <c r="AD449" s="15"/>
      <c r="AE449" s="15"/>
      <c r="AT449" s="278" t="s">
        <v>168</v>
      </c>
      <c r="AU449" s="278" t="s">
        <v>87</v>
      </c>
      <c r="AV449" s="15" t="s">
        <v>175</v>
      </c>
      <c r="AW449" s="15" t="s">
        <v>32</v>
      </c>
      <c r="AX449" s="15" t="s">
        <v>77</v>
      </c>
      <c r="AY449" s="278" t="s">
        <v>159</v>
      </c>
    </row>
    <row r="450" s="16" customFormat="1">
      <c r="A450" s="16"/>
      <c r="B450" s="279"/>
      <c r="C450" s="280"/>
      <c r="D450" s="234" t="s">
        <v>168</v>
      </c>
      <c r="E450" s="281" t="s">
        <v>1</v>
      </c>
      <c r="F450" s="282" t="s">
        <v>1129</v>
      </c>
      <c r="G450" s="280"/>
      <c r="H450" s="281" t="s">
        <v>1</v>
      </c>
      <c r="I450" s="283"/>
      <c r="J450" s="280"/>
      <c r="K450" s="280"/>
      <c r="L450" s="284"/>
      <c r="M450" s="285"/>
      <c r="N450" s="286"/>
      <c r="O450" s="286"/>
      <c r="P450" s="286"/>
      <c r="Q450" s="286"/>
      <c r="R450" s="286"/>
      <c r="S450" s="286"/>
      <c r="T450" s="287"/>
      <c r="U450" s="16"/>
      <c r="V450" s="16"/>
      <c r="W450" s="16"/>
      <c r="X450" s="16"/>
      <c r="Y450" s="16"/>
      <c r="Z450" s="16"/>
      <c r="AA450" s="16"/>
      <c r="AB450" s="16"/>
      <c r="AC450" s="16"/>
      <c r="AD450" s="16"/>
      <c r="AE450" s="16"/>
      <c r="AT450" s="288" t="s">
        <v>168</v>
      </c>
      <c r="AU450" s="288" t="s">
        <v>87</v>
      </c>
      <c r="AV450" s="16" t="s">
        <v>85</v>
      </c>
      <c r="AW450" s="16" t="s">
        <v>32</v>
      </c>
      <c r="AX450" s="16" t="s">
        <v>77</v>
      </c>
      <c r="AY450" s="288" t="s">
        <v>159</v>
      </c>
    </row>
    <row r="451" s="13" customFormat="1">
      <c r="A451" s="13"/>
      <c r="B451" s="232"/>
      <c r="C451" s="233"/>
      <c r="D451" s="234" t="s">
        <v>168</v>
      </c>
      <c r="E451" s="235" t="s">
        <v>1</v>
      </c>
      <c r="F451" s="236" t="s">
        <v>1223</v>
      </c>
      <c r="G451" s="233"/>
      <c r="H451" s="237">
        <v>4.4400000000000004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168</v>
      </c>
      <c r="AU451" s="243" t="s">
        <v>87</v>
      </c>
      <c r="AV451" s="13" t="s">
        <v>87</v>
      </c>
      <c r="AW451" s="13" t="s">
        <v>32</v>
      </c>
      <c r="AX451" s="13" t="s">
        <v>77</v>
      </c>
      <c r="AY451" s="243" t="s">
        <v>159</v>
      </c>
    </row>
    <row r="452" s="13" customFormat="1">
      <c r="A452" s="13"/>
      <c r="B452" s="232"/>
      <c r="C452" s="233"/>
      <c r="D452" s="234" t="s">
        <v>168</v>
      </c>
      <c r="E452" s="235" t="s">
        <v>1</v>
      </c>
      <c r="F452" s="236" t="s">
        <v>1224</v>
      </c>
      <c r="G452" s="233"/>
      <c r="H452" s="237">
        <v>0.94499999999999995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168</v>
      </c>
      <c r="AU452" s="243" t="s">
        <v>87</v>
      </c>
      <c r="AV452" s="13" t="s">
        <v>87</v>
      </c>
      <c r="AW452" s="13" t="s">
        <v>32</v>
      </c>
      <c r="AX452" s="13" t="s">
        <v>77</v>
      </c>
      <c r="AY452" s="243" t="s">
        <v>159</v>
      </c>
    </row>
    <row r="453" s="13" customFormat="1">
      <c r="A453" s="13"/>
      <c r="B453" s="232"/>
      <c r="C453" s="233"/>
      <c r="D453" s="234" t="s">
        <v>168</v>
      </c>
      <c r="E453" s="235" t="s">
        <v>1</v>
      </c>
      <c r="F453" s="236" t="s">
        <v>1225</v>
      </c>
      <c r="G453" s="233"/>
      <c r="H453" s="237">
        <v>1.8480000000000001</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168</v>
      </c>
      <c r="AU453" s="243" t="s">
        <v>87</v>
      </c>
      <c r="AV453" s="13" t="s">
        <v>87</v>
      </c>
      <c r="AW453" s="13" t="s">
        <v>32</v>
      </c>
      <c r="AX453" s="13" t="s">
        <v>77</v>
      </c>
      <c r="AY453" s="243" t="s">
        <v>159</v>
      </c>
    </row>
    <row r="454" s="13" customFormat="1">
      <c r="A454" s="13"/>
      <c r="B454" s="232"/>
      <c r="C454" s="233"/>
      <c r="D454" s="234" t="s">
        <v>168</v>
      </c>
      <c r="E454" s="235" t="s">
        <v>1</v>
      </c>
      <c r="F454" s="236" t="s">
        <v>1226</v>
      </c>
      <c r="G454" s="233"/>
      <c r="H454" s="237">
        <v>13.26</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168</v>
      </c>
      <c r="AU454" s="243" t="s">
        <v>87</v>
      </c>
      <c r="AV454" s="13" t="s">
        <v>87</v>
      </c>
      <c r="AW454" s="13" t="s">
        <v>32</v>
      </c>
      <c r="AX454" s="13" t="s">
        <v>77</v>
      </c>
      <c r="AY454" s="243" t="s">
        <v>159</v>
      </c>
    </row>
    <row r="455" s="13" customFormat="1">
      <c r="A455" s="13"/>
      <c r="B455" s="232"/>
      <c r="C455" s="233"/>
      <c r="D455" s="234" t="s">
        <v>168</v>
      </c>
      <c r="E455" s="235" t="s">
        <v>1</v>
      </c>
      <c r="F455" s="236" t="s">
        <v>1227</v>
      </c>
      <c r="G455" s="233"/>
      <c r="H455" s="237">
        <v>3.7970000000000002</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168</v>
      </c>
      <c r="AU455" s="243" t="s">
        <v>87</v>
      </c>
      <c r="AV455" s="13" t="s">
        <v>87</v>
      </c>
      <c r="AW455" s="13" t="s">
        <v>32</v>
      </c>
      <c r="AX455" s="13" t="s">
        <v>77</v>
      </c>
      <c r="AY455" s="243" t="s">
        <v>159</v>
      </c>
    </row>
    <row r="456" s="13" customFormat="1">
      <c r="A456" s="13"/>
      <c r="B456" s="232"/>
      <c r="C456" s="233"/>
      <c r="D456" s="234" t="s">
        <v>168</v>
      </c>
      <c r="E456" s="235" t="s">
        <v>1</v>
      </c>
      <c r="F456" s="236" t="s">
        <v>1228</v>
      </c>
      <c r="G456" s="233"/>
      <c r="H456" s="237">
        <v>3.2559999999999998</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168</v>
      </c>
      <c r="AU456" s="243" t="s">
        <v>87</v>
      </c>
      <c r="AV456" s="13" t="s">
        <v>87</v>
      </c>
      <c r="AW456" s="13" t="s">
        <v>32</v>
      </c>
      <c r="AX456" s="13" t="s">
        <v>77</v>
      </c>
      <c r="AY456" s="243" t="s">
        <v>159</v>
      </c>
    </row>
    <row r="457" s="15" customFormat="1">
      <c r="A457" s="15"/>
      <c r="B457" s="268"/>
      <c r="C457" s="269"/>
      <c r="D457" s="234" t="s">
        <v>168</v>
      </c>
      <c r="E457" s="270" t="s">
        <v>1</v>
      </c>
      <c r="F457" s="271" t="s">
        <v>361</v>
      </c>
      <c r="G457" s="269"/>
      <c r="H457" s="272">
        <v>27.545999999999999</v>
      </c>
      <c r="I457" s="273"/>
      <c r="J457" s="269"/>
      <c r="K457" s="269"/>
      <c r="L457" s="274"/>
      <c r="M457" s="275"/>
      <c r="N457" s="276"/>
      <c r="O457" s="276"/>
      <c r="P457" s="276"/>
      <c r="Q457" s="276"/>
      <c r="R457" s="276"/>
      <c r="S457" s="276"/>
      <c r="T457" s="277"/>
      <c r="U457" s="15"/>
      <c r="V457" s="15"/>
      <c r="W457" s="15"/>
      <c r="X457" s="15"/>
      <c r="Y457" s="15"/>
      <c r="Z457" s="15"/>
      <c r="AA457" s="15"/>
      <c r="AB457" s="15"/>
      <c r="AC457" s="15"/>
      <c r="AD457" s="15"/>
      <c r="AE457" s="15"/>
      <c r="AT457" s="278" t="s">
        <v>168</v>
      </c>
      <c r="AU457" s="278" t="s">
        <v>87</v>
      </c>
      <c r="AV457" s="15" t="s">
        <v>175</v>
      </c>
      <c r="AW457" s="15" t="s">
        <v>32</v>
      </c>
      <c r="AX457" s="15" t="s">
        <v>77</v>
      </c>
      <c r="AY457" s="278" t="s">
        <v>159</v>
      </c>
    </row>
    <row r="458" s="14" customFormat="1">
      <c r="A458" s="14"/>
      <c r="B458" s="244"/>
      <c r="C458" s="245"/>
      <c r="D458" s="234" t="s">
        <v>168</v>
      </c>
      <c r="E458" s="246" t="s">
        <v>1</v>
      </c>
      <c r="F458" s="247" t="s">
        <v>174</v>
      </c>
      <c r="G458" s="245"/>
      <c r="H458" s="248">
        <v>30.538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168</v>
      </c>
      <c r="AU458" s="254" t="s">
        <v>87</v>
      </c>
      <c r="AV458" s="14" t="s">
        <v>166</v>
      </c>
      <c r="AW458" s="14" t="s">
        <v>32</v>
      </c>
      <c r="AX458" s="14" t="s">
        <v>85</v>
      </c>
      <c r="AY458" s="254" t="s">
        <v>159</v>
      </c>
    </row>
    <row r="459" s="2" customFormat="1" ht="24.15" customHeight="1">
      <c r="A459" s="39"/>
      <c r="B459" s="40"/>
      <c r="C459" s="219" t="s">
        <v>556</v>
      </c>
      <c r="D459" s="219" t="s">
        <v>161</v>
      </c>
      <c r="E459" s="220" t="s">
        <v>1229</v>
      </c>
      <c r="F459" s="221" t="s">
        <v>1230</v>
      </c>
      <c r="G459" s="222" t="s">
        <v>268</v>
      </c>
      <c r="H459" s="223">
        <v>300</v>
      </c>
      <c r="I459" s="224"/>
      <c r="J459" s="225">
        <f>ROUND(I459*H459,2)</f>
        <v>0</v>
      </c>
      <c r="K459" s="221" t="s">
        <v>165</v>
      </c>
      <c r="L459" s="45"/>
      <c r="M459" s="226" t="s">
        <v>1</v>
      </c>
      <c r="N459" s="227" t="s">
        <v>42</v>
      </c>
      <c r="O459" s="92"/>
      <c r="P459" s="228">
        <f>O459*H459</f>
        <v>0</v>
      </c>
      <c r="Q459" s="228">
        <v>0.00012799999999999999</v>
      </c>
      <c r="R459" s="228">
        <f>Q459*H459</f>
        <v>0.038399999999999997</v>
      </c>
      <c r="S459" s="228">
        <v>0</v>
      </c>
      <c r="T459" s="229">
        <f>S459*H459</f>
        <v>0</v>
      </c>
      <c r="U459" s="39"/>
      <c r="V459" s="39"/>
      <c r="W459" s="39"/>
      <c r="X459" s="39"/>
      <c r="Y459" s="39"/>
      <c r="Z459" s="39"/>
      <c r="AA459" s="39"/>
      <c r="AB459" s="39"/>
      <c r="AC459" s="39"/>
      <c r="AD459" s="39"/>
      <c r="AE459" s="39"/>
      <c r="AR459" s="230" t="s">
        <v>166</v>
      </c>
      <c r="AT459" s="230" t="s">
        <v>161</v>
      </c>
      <c r="AU459" s="230" t="s">
        <v>87</v>
      </c>
      <c r="AY459" s="18" t="s">
        <v>159</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166</v>
      </c>
      <c r="BM459" s="230" t="s">
        <v>1231</v>
      </c>
    </row>
    <row r="460" s="2" customFormat="1" ht="44.25" customHeight="1">
      <c r="A460" s="39"/>
      <c r="B460" s="40"/>
      <c r="C460" s="219" t="s">
        <v>1232</v>
      </c>
      <c r="D460" s="219" t="s">
        <v>161</v>
      </c>
      <c r="E460" s="220" t="s">
        <v>1233</v>
      </c>
      <c r="F460" s="221" t="s">
        <v>1234</v>
      </c>
      <c r="G460" s="222" t="s">
        <v>1235</v>
      </c>
      <c r="H460" s="223">
        <v>1</v>
      </c>
      <c r="I460" s="224"/>
      <c r="J460" s="225">
        <f>ROUND(I460*H460,2)</f>
        <v>0</v>
      </c>
      <c r="K460" s="221" t="s">
        <v>1</v>
      </c>
      <c r="L460" s="45"/>
      <c r="M460" s="226" t="s">
        <v>1</v>
      </c>
      <c r="N460" s="227" t="s">
        <v>42</v>
      </c>
      <c r="O460" s="92"/>
      <c r="P460" s="228">
        <f>O460*H460</f>
        <v>0</v>
      </c>
      <c r="Q460" s="228">
        <v>0.031600000000000003</v>
      </c>
      <c r="R460" s="228">
        <f>Q460*H460</f>
        <v>0.031600000000000003</v>
      </c>
      <c r="S460" s="228">
        <v>0</v>
      </c>
      <c r="T460" s="229">
        <f>S460*H460</f>
        <v>0</v>
      </c>
      <c r="U460" s="39"/>
      <c r="V460" s="39"/>
      <c r="W460" s="39"/>
      <c r="X460" s="39"/>
      <c r="Y460" s="39"/>
      <c r="Z460" s="39"/>
      <c r="AA460" s="39"/>
      <c r="AB460" s="39"/>
      <c r="AC460" s="39"/>
      <c r="AD460" s="39"/>
      <c r="AE460" s="39"/>
      <c r="AR460" s="230" t="s">
        <v>166</v>
      </c>
      <c r="AT460" s="230" t="s">
        <v>161</v>
      </c>
      <c r="AU460" s="230" t="s">
        <v>87</v>
      </c>
      <c r="AY460" s="18" t="s">
        <v>159</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166</v>
      </c>
      <c r="BM460" s="230" t="s">
        <v>1236</v>
      </c>
    </row>
    <row r="461" s="2" customFormat="1">
      <c r="A461" s="39"/>
      <c r="B461" s="40"/>
      <c r="C461" s="41"/>
      <c r="D461" s="234" t="s">
        <v>1237</v>
      </c>
      <c r="E461" s="41"/>
      <c r="F461" s="298" t="s">
        <v>1238</v>
      </c>
      <c r="G461" s="41"/>
      <c r="H461" s="41"/>
      <c r="I461" s="299"/>
      <c r="J461" s="41"/>
      <c r="K461" s="41"/>
      <c r="L461" s="45"/>
      <c r="M461" s="300"/>
      <c r="N461" s="301"/>
      <c r="O461" s="92"/>
      <c r="P461" s="92"/>
      <c r="Q461" s="92"/>
      <c r="R461" s="92"/>
      <c r="S461" s="92"/>
      <c r="T461" s="93"/>
      <c r="U461" s="39"/>
      <c r="V461" s="39"/>
      <c r="W461" s="39"/>
      <c r="X461" s="39"/>
      <c r="Y461" s="39"/>
      <c r="Z461" s="39"/>
      <c r="AA461" s="39"/>
      <c r="AB461" s="39"/>
      <c r="AC461" s="39"/>
      <c r="AD461" s="39"/>
      <c r="AE461" s="39"/>
      <c r="AT461" s="18" t="s">
        <v>1237</v>
      </c>
      <c r="AU461" s="18" t="s">
        <v>87</v>
      </c>
    </row>
    <row r="462" s="13" customFormat="1">
      <c r="A462" s="13"/>
      <c r="B462" s="232"/>
      <c r="C462" s="233"/>
      <c r="D462" s="234" t="s">
        <v>168</v>
      </c>
      <c r="E462" s="235" t="s">
        <v>1</v>
      </c>
      <c r="F462" s="236" t="s">
        <v>1239</v>
      </c>
      <c r="G462" s="233"/>
      <c r="H462" s="237">
        <v>1</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168</v>
      </c>
      <c r="AU462" s="243" t="s">
        <v>87</v>
      </c>
      <c r="AV462" s="13" t="s">
        <v>87</v>
      </c>
      <c r="AW462" s="13" t="s">
        <v>32</v>
      </c>
      <c r="AX462" s="13" t="s">
        <v>85</v>
      </c>
      <c r="AY462" s="243" t="s">
        <v>159</v>
      </c>
    </row>
    <row r="463" s="12" customFormat="1" ht="22.8" customHeight="1">
      <c r="A463" s="12"/>
      <c r="B463" s="203"/>
      <c r="C463" s="204"/>
      <c r="D463" s="205" t="s">
        <v>76</v>
      </c>
      <c r="E463" s="217" t="s">
        <v>166</v>
      </c>
      <c r="F463" s="217" t="s">
        <v>460</v>
      </c>
      <c r="G463" s="204"/>
      <c r="H463" s="204"/>
      <c r="I463" s="207"/>
      <c r="J463" s="218">
        <f>BK463</f>
        <v>0</v>
      </c>
      <c r="K463" s="204"/>
      <c r="L463" s="209"/>
      <c r="M463" s="210"/>
      <c r="N463" s="211"/>
      <c r="O463" s="211"/>
      <c r="P463" s="212">
        <f>SUM(P464:P621)</f>
        <v>0</v>
      </c>
      <c r="Q463" s="211"/>
      <c r="R463" s="212">
        <f>SUM(R464:R621)</f>
        <v>47.159614806368786</v>
      </c>
      <c r="S463" s="211"/>
      <c r="T463" s="213">
        <f>SUM(T464:T621)</f>
        <v>0</v>
      </c>
      <c r="U463" s="12"/>
      <c r="V463" s="12"/>
      <c r="W463" s="12"/>
      <c r="X463" s="12"/>
      <c r="Y463" s="12"/>
      <c r="Z463" s="12"/>
      <c r="AA463" s="12"/>
      <c r="AB463" s="12"/>
      <c r="AC463" s="12"/>
      <c r="AD463" s="12"/>
      <c r="AE463" s="12"/>
      <c r="AR463" s="214" t="s">
        <v>85</v>
      </c>
      <c r="AT463" s="215" t="s">
        <v>76</v>
      </c>
      <c r="AU463" s="215" t="s">
        <v>85</v>
      </c>
      <c r="AY463" s="214" t="s">
        <v>159</v>
      </c>
      <c r="BK463" s="216">
        <f>SUM(BK464:BK621)</f>
        <v>0</v>
      </c>
    </row>
    <row r="464" s="2" customFormat="1" ht="16.5" customHeight="1">
      <c r="A464" s="39"/>
      <c r="B464" s="40"/>
      <c r="C464" s="219" t="s">
        <v>560</v>
      </c>
      <c r="D464" s="219" t="s">
        <v>161</v>
      </c>
      <c r="E464" s="220" t="s">
        <v>1240</v>
      </c>
      <c r="F464" s="221" t="s">
        <v>1241</v>
      </c>
      <c r="G464" s="222" t="s">
        <v>181</v>
      </c>
      <c r="H464" s="223">
        <v>1.123</v>
      </c>
      <c r="I464" s="224"/>
      <c r="J464" s="225">
        <f>ROUND(I464*H464,2)</f>
        <v>0</v>
      </c>
      <c r="K464" s="221" t="s">
        <v>165</v>
      </c>
      <c r="L464" s="45"/>
      <c r="M464" s="226" t="s">
        <v>1</v>
      </c>
      <c r="N464" s="227" t="s">
        <v>42</v>
      </c>
      <c r="O464" s="92"/>
      <c r="P464" s="228">
        <f>O464*H464</f>
        <v>0</v>
      </c>
      <c r="Q464" s="228">
        <v>2.5020099999999998</v>
      </c>
      <c r="R464" s="228">
        <f>Q464*H464</f>
        <v>2.8097572299999998</v>
      </c>
      <c r="S464" s="228">
        <v>0</v>
      </c>
      <c r="T464" s="229">
        <f>S464*H464</f>
        <v>0</v>
      </c>
      <c r="U464" s="39"/>
      <c r="V464" s="39"/>
      <c r="W464" s="39"/>
      <c r="X464" s="39"/>
      <c r="Y464" s="39"/>
      <c r="Z464" s="39"/>
      <c r="AA464" s="39"/>
      <c r="AB464" s="39"/>
      <c r="AC464" s="39"/>
      <c r="AD464" s="39"/>
      <c r="AE464" s="39"/>
      <c r="AR464" s="230" t="s">
        <v>166</v>
      </c>
      <c r="AT464" s="230" t="s">
        <v>161</v>
      </c>
      <c r="AU464" s="230" t="s">
        <v>87</v>
      </c>
      <c r="AY464" s="18" t="s">
        <v>159</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166</v>
      </c>
      <c r="BM464" s="230" t="s">
        <v>1242</v>
      </c>
    </row>
    <row r="465" s="13" customFormat="1">
      <c r="A465" s="13"/>
      <c r="B465" s="232"/>
      <c r="C465" s="233"/>
      <c r="D465" s="234" t="s">
        <v>168</v>
      </c>
      <c r="E465" s="235" t="s">
        <v>1</v>
      </c>
      <c r="F465" s="236" t="s">
        <v>1243</v>
      </c>
      <c r="G465" s="233"/>
      <c r="H465" s="237">
        <v>1.123</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168</v>
      </c>
      <c r="AU465" s="243" t="s">
        <v>87</v>
      </c>
      <c r="AV465" s="13" t="s">
        <v>87</v>
      </c>
      <c r="AW465" s="13" t="s">
        <v>32</v>
      </c>
      <c r="AX465" s="13" t="s">
        <v>85</v>
      </c>
      <c r="AY465" s="243" t="s">
        <v>159</v>
      </c>
    </row>
    <row r="466" s="2" customFormat="1" ht="24.15" customHeight="1">
      <c r="A466" s="39"/>
      <c r="B466" s="40"/>
      <c r="C466" s="219" t="s">
        <v>562</v>
      </c>
      <c r="D466" s="219" t="s">
        <v>161</v>
      </c>
      <c r="E466" s="220" t="s">
        <v>1244</v>
      </c>
      <c r="F466" s="221" t="s">
        <v>1245</v>
      </c>
      <c r="G466" s="222" t="s">
        <v>164</v>
      </c>
      <c r="H466" s="223">
        <v>4.4939999999999998</v>
      </c>
      <c r="I466" s="224"/>
      <c r="J466" s="225">
        <f>ROUND(I466*H466,2)</f>
        <v>0</v>
      </c>
      <c r="K466" s="221" t="s">
        <v>165</v>
      </c>
      <c r="L466" s="45"/>
      <c r="M466" s="226" t="s">
        <v>1</v>
      </c>
      <c r="N466" s="227" t="s">
        <v>42</v>
      </c>
      <c r="O466" s="92"/>
      <c r="P466" s="228">
        <f>O466*H466</f>
        <v>0</v>
      </c>
      <c r="Q466" s="228">
        <v>0.0053261999999999997</v>
      </c>
      <c r="R466" s="228">
        <f>Q466*H466</f>
        <v>0.023935942799999999</v>
      </c>
      <c r="S466" s="228">
        <v>0</v>
      </c>
      <c r="T466" s="229">
        <f>S466*H466</f>
        <v>0</v>
      </c>
      <c r="U466" s="39"/>
      <c r="V466" s="39"/>
      <c r="W466" s="39"/>
      <c r="X466" s="39"/>
      <c r="Y466" s="39"/>
      <c r="Z466" s="39"/>
      <c r="AA466" s="39"/>
      <c r="AB466" s="39"/>
      <c r="AC466" s="39"/>
      <c r="AD466" s="39"/>
      <c r="AE466" s="39"/>
      <c r="AR466" s="230" t="s">
        <v>166</v>
      </c>
      <c r="AT466" s="230" t="s">
        <v>161</v>
      </c>
      <c r="AU466" s="230" t="s">
        <v>87</v>
      </c>
      <c r="AY466" s="18" t="s">
        <v>159</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166</v>
      </c>
      <c r="BM466" s="230" t="s">
        <v>1246</v>
      </c>
    </row>
    <row r="467" s="13" customFormat="1">
      <c r="A467" s="13"/>
      <c r="B467" s="232"/>
      <c r="C467" s="233"/>
      <c r="D467" s="234" t="s">
        <v>168</v>
      </c>
      <c r="E467" s="235" t="s">
        <v>1</v>
      </c>
      <c r="F467" s="236" t="s">
        <v>1247</v>
      </c>
      <c r="G467" s="233"/>
      <c r="H467" s="237">
        <v>4.4939999999999998</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168</v>
      </c>
      <c r="AU467" s="243" t="s">
        <v>87</v>
      </c>
      <c r="AV467" s="13" t="s">
        <v>87</v>
      </c>
      <c r="AW467" s="13" t="s">
        <v>32</v>
      </c>
      <c r="AX467" s="13" t="s">
        <v>85</v>
      </c>
      <c r="AY467" s="243" t="s">
        <v>159</v>
      </c>
    </row>
    <row r="468" s="2" customFormat="1" ht="24.15" customHeight="1">
      <c r="A468" s="39"/>
      <c r="B468" s="40"/>
      <c r="C468" s="219" t="s">
        <v>566</v>
      </c>
      <c r="D468" s="219" t="s">
        <v>161</v>
      </c>
      <c r="E468" s="220" t="s">
        <v>1248</v>
      </c>
      <c r="F468" s="221" t="s">
        <v>1249</v>
      </c>
      <c r="G468" s="222" t="s">
        <v>164</v>
      </c>
      <c r="H468" s="223">
        <v>4.4939999999999998</v>
      </c>
      <c r="I468" s="224"/>
      <c r="J468" s="225">
        <f>ROUND(I468*H468,2)</f>
        <v>0</v>
      </c>
      <c r="K468" s="221" t="s">
        <v>165</v>
      </c>
      <c r="L468" s="45"/>
      <c r="M468" s="226" t="s">
        <v>1</v>
      </c>
      <c r="N468" s="227" t="s">
        <v>42</v>
      </c>
      <c r="O468" s="92"/>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166</v>
      </c>
      <c r="AT468" s="230" t="s">
        <v>161</v>
      </c>
      <c r="AU468" s="230" t="s">
        <v>87</v>
      </c>
      <c r="AY468" s="18" t="s">
        <v>159</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166</v>
      </c>
      <c r="BM468" s="230" t="s">
        <v>1250</v>
      </c>
    </row>
    <row r="469" s="2" customFormat="1" ht="24.15" customHeight="1">
      <c r="A469" s="39"/>
      <c r="B469" s="40"/>
      <c r="C469" s="219" t="s">
        <v>572</v>
      </c>
      <c r="D469" s="219" t="s">
        <v>161</v>
      </c>
      <c r="E469" s="220" t="s">
        <v>1251</v>
      </c>
      <c r="F469" s="221" t="s">
        <v>1252</v>
      </c>
      <c r="G469" s="222" t="s">
        <v>164</v>
      </c>
      <c r="H469" s="223">
        <v>4.4939999999999998</v>
      </c>
      <c r="I469" s="224"/>
      <c r="J469" s="225">
        <f>ROUND(I469*H469,2)</f>
        <v>0</v>
      </c>
      <c r="K469" s="221" t="s">
        <v>165</v>
      </c>
      <c r="L469" s="45"/>
      <c r="M469" s="226" t="s">
        <v>1</v>
      </c>
      <c r="N469" s="227" t="s">
        <v>42</v>
      </c>
      <c r="O469" s="92"/>
      <c r="P469" s="228">
        <f>O469*H469</f>
        <v>0</v>
      </c>
      <c r="Q469" s="228">
        <v>0.00088228000000000004</v>
      </c>
      <c r="R469" s="228">
        <f>Q469*H469</f>
        <v>0.0039649663199999999</v>
      </c>
      <c r="S469" s="228">
        <v>0</v>
      </c>
      <c r="T469" s="229">
        <f>S469*H469</f>
        <v>0</v>
      </c>
      <c r="U469" s="39"/>
      <c r="V469" s="39"/>
      <c r="W469" s="39"/>
      <c r="X469" s="39"/>
      <c r="Y469" s="39"/>
      <c r="Z469" s="39"/>
      <c r="AA469" s="39"/>
      <c r="AB469" s="39"/>
      <c r="AC469" s="39"/>
      <c r="AD469" s="39"/>
      <c r="AE469" s="39"/>
      <c r="AR469" s="230" t="s">
        <v>166</v>
      </c>
      <c r="AT469" s="230" t="s">
        <v>161</v>
      </c>
      <c r="AU469" s="230" t="s">
        <v>87</v>
      </c>
      <c r="AY469" s="18" t="s">
        <v>159</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166</v>
      </c>
      <c r="BM469" s="230" t="s">
        <v>1253</v>
      </c>
    </row>
    <row r="470" s="2" customFormat="1" ht="24.15" customHeight="1">
      <c r="A470" s="39"/>
      <c r="B470" s="40"/>
      <c r="C470" s="219" t="s">
        <v>579</v>
      </c>
      <c r="D470" s="219" t="s">
        <v>161</v>
      </c>
      <c r="E470" s="220" t="s">
        <v>1254</v>
      </c>
      <c r="F470" s="221" t="s">
        <v>1255</v>
      </c>
      <c r="G470" s="222" t="s">
        <v>164</v>
      </c>
      <c r="H470" s="223">
        <v>4.4939999999999998</v>
      </c>
      <c r="I470" s="224"/>
      <c r="J470" s="225">
        <f>ROUND(I470*H470,2)</f>
        <v>0</v>
      </c>
      <c r="K470" s="221" t="s">
        <v>165</v>
      </c>
      <c r="L470" s="45"/>
      <c r="M470" s="226" t="s">
        <v>1</v>
      </c>
      <c r="N470" s="227" t="s">
        <v>42</v>
      </c>
      <c r="O470" s="92"/>
      <c r="P470" s="228">
        <f>O470*H470</f>
        <v>0</v>
      </c>
      <c r="Q470" s="228">
        <v>0</v>
      </c>
      <c r="R470" s="228">
        <f>Q470*H470</f>
        <v>0</v>
      </c>
      <c r="S470" s="228">
        <v>0</v>
      </c>
      <c r="T470" s="229">
        <f>S470*H470</f>
        <v>0</v>
      </c>
      <c r="U470" s="39"/>
      <c r="V470" s="39"/>
      <c r="W470" s="39"/>
      <c r="X470" s="39"/>
      <c r="Y470" s="39"/>
      <c r="Z470" s="39"/>
      <c r="AA470" s="39"/>
      <c r="AB470" s="39"/>
      <c r="AC470" s="39"/>
      <c r="AD470" s="39"/>
      <c r="AE470" s="39"/>
      <c r="AR470" s="230" t="s">
        <v>166</v>
      </c>
      <c r="AT470" s="230" t="s">
        <v>161</v>
      </c>
      <c r="AU470" s="230" t="s">
        <v>87</v>
      </c>
      <c r="AY470" s="18" t="s">
        <v>159</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166</v>
      </c>
      <c r="BM470" s="230" t="s">
        <v>1256</v>
      </c>
    </row>
    <row r="471" s="2" customFormat="1" ht="16.5" customHeight="1">
      <c r="A471" s="39"/>
      <c r="B471" s="40"/>
      <c r="C471" s="219" t="s">
        <v>804</v>
      </c>
      <c r="D471" s="219" t="s">
        <v>161</v>
      </c>
      <c r="E471" s="220" t="s">
        <v>1257</v>
      </c>
      <c r="F471" s="221" t="s">
        <v>1258</v>
      </c>
      <c r="G471" s="222" t="s">
        <v>201</v>
      </c>
      <c r="H471" s="223">
        <v>0.104</v>
      </c>
      <c r="I471" s="224"/>
      <c r="J471" s="225">
        <f>ROUND(I471*H471,2)</f>
        <v>0</v>
      </c>
      <c r="K471" s="221" t="s">
        <v>165</v>
      </c>
      <c r="L471" s="45"/>
      <c r="M471" s="226" t="s">
        <v>1</v>
      </c>
      <c r="N471" s="227" t="s">
        <v>42</v>
      </c>
      <c r="O471" s="92"/>
      <c r="P471" s="228">
        <f>O471*H471</f>
        <v>0</v>
      </c>
      <c r="Q471" s="228">
        <v>1.0627727797</v>
      </c>
      <c r="R471" s="228">
        <f>Q471*H471</f>
        <v>0.11052836908879998</v>
      </c>
      <c r="S471" s="228">
        <v>0</v>
      </c>
      <c r="T471" s="229">
        <f>S471*H471</f>
        <v>0</v>
      </c>
      <c r="U471" s="39"/>
      <c r="V471" s="39"/>
      <c r="W471" s="39"/>
      <c r="X471" s="39"/>
      <c r="Y471" s="39"/>
      <c r="Z471" s="39"/>
      <c r="AA471" s="39"/>
      <c r="AB471" s="39"/>
      <c r="AC471" s="39"/>
      <c r="AD471" s="39"/>
      <c r="AE471" s="39"/>
      <c r="AR471" s="230" t="s">
        <v>166</v>
      </c>
      <c r="AT471" s="230" t="s">
        <v>161</v>
      </c>
      <c r="AU471" s="230" t="s">
        <v>87</v>
      </c>
      <c r="AY471" s="18" t="s">
        <v>159</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166</v>
      </c>
      <c r="BM471" s="230" t="s">
        <v>1259</v>
      </c>
    </row>
    <row r="472" s="13" customFormat="1">
      <c r="A472" s="13"/>
      <c r="B472" s="232"/>
      <c r="C472" s="233"/>
      <c r="D472" s="234" t="s">
        <v>168</v>
      </c>
      <c r="E472" s="235" t="s">
        <v>1</v>
      </c>
      <c r="F472" s="236" t="s">
        <v>1260</v>
      </c>
      <c r="G472" s="233"/>
      <c r="H472" s="237">
        <v>0.104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168</v>
      </c>
      <c r="AU472" s="243" t="s">
        <v>87</v>
      </c>
      <c r="AV472" s="13" t="s">
        <v>87</v>
      </c>
      <c r="AW472" s="13" t="s">
        <v>32</v>
      </c>
      <c r="AX472" s="13" t="s">
        <v>85</v>
      </c>
      <c r="AY472" s="243" t="s">
        <v>159</v>
      </c>
    </row>
    <row r="473" s="2" customFormat="1" ht="21.75" customHeight="1">
      <c r="A473" s="39"/>
      <c r="B473" s="40"/>
      <c r="C473" s="219" t="s">
        <v>808</v>
      </c>
      <c r="D473" s="219" t="s">
        <v>161</v>
      </c>
      <c r="E473" s="220" t="s">
        <v>1261</v>
      </c>
      <c r="F473" s="221" t="s">
        <v>1262</v>
      </c>
      <c r="G473" s="222" t="s">
        <v>215</v>
      </c>
      <c r="H473" s="223">
        <v>128</v>
      </c>
      <c r="I473" s="224"/>
      <c r="J473" s="225">
        <f>ROUND(I473*H473,2)</f>
        <v>0</v>
      </c>
      <c r="K473" s="221" t="s">
        <v>165</v>
      </c>
      <c r="L473" s="45"/>
      <c r="M473" s="226" t="s">
        <v>1</v>
      </c>
      <c r="N473" s="227" t="s">
        <v>42</v>
      </c>
      <c r="O473" s="92"/>
      <c r="P473" s="228">
        <f>O473*H473</f>
        <v>0</v>
      </c>
      <c r="Q473" s="228">
        <v>0.022780000000000002</v>
      </c>
      <c r="R473" s="228">
        <f>Q473*H473</f>
        <v>2.9158400000000002</v>
      </c>
      <c r="S473" s="228">
        <v>0</v>
      </c>
      <c r="T473" s="229">
        <f>S473*H473</f>
        <v>0</v>
      </c>
      <c r="U473" s="39"/>
      <c r="V473" s="39"/>
      <c r="W473" s="39"/>
      <c r="X473" s="39"/>
      <c r="Y473" s="39"/>
      <c r="Z473" s="39"/>
      <c r="AA473" s="39"/>
      <c r="AB473" s="39"/>
      <c r="AC473" s="39"/>
      <c r="AD473" s="39"/>
      <c r="AE473" s="39"/>
      <c r="AR473" s="230" t="s">
        <v>166</v>
      </c>
      <c r="AT473" s="230" t="s">
        <v>161</v>
      </c>
      <c r="AU473" s="230" t="s">
        <v>87</v>
      </c>
      <c r="AY473" s="18" t="s">
        <v>159</v>
      </c>
      <c r="BE473" s="231">
        <f>IF(N473="základní",J473,0)</f>
        <v>0</v>
      </c>
      <c r="BF473" s="231">
        <f>IF(N473="snížená",J473,0)</f>
        <v>0</v>
      </c>
      <c r="BG473" s="231">
        <f>IF(N473="zákl. přenesená",J473,0)</f>
        <v>0</v>
      </c>
      <c r="BH473" s="231">
        <f>IF(N473="sníž. přenesená",J473,0)</f>
        <v>0</v>
      </c>
      <c r="BI473" s="231">
        <f>IF(N473="nulová",J473,0)</f>
        <v>0</v>
      </c>
      <c r="BJ473" s="18" t="s">
        <v>85</v>
      </c>
      <c r="BK473" s="231">
        <f>ROUND(I473*H473,2)</f>
        <v>0</v>
      </c>
      <c r="BL473" s="18" t="s">
        <v>166</v>
      </c>
      <c r="BM473" s="230" t="s">
        <v>1263</v>
      </c>
    </row>
    <row r="474" s="16" customFormat="1">
      <c r="A474" s="16"/>
      <c r="B474" s="279"/>
      <c r="C474" s="280"/>
      <c r="D474" s="234" t="s">
        <v>168</v>
      </c>
      <c r="E474" s="281" t="s">
        <v>1</v>
      </c>
      <c r="F474" s="282" t="s">
        <v>1122</v>
      </c>
      <c r="G474" s="280"/>
      <c r="H474" s="281" t="s">
        <v>1</v>
      </c>
      <c r="I474" s="283"/>
      <c r="J474" s="280"/>
      <c r="K474" s="280"/>
      <c r="L474" s="284"/>
      <c r="M474" s="285"/>
      <c r="N474" s="286"/>
      <c r="O474" s="286"/>
      <c r="P474" s="286"/>
      <c r="Q474" s="286"/>
      <c r="R474" s="286"/>
      <c r="S474" s="286"/>
      <c r="T474" s="287"/>
      <c r="U474" s="16"/>
      <c r="V474" s="16"/>
      <c r="W474" s="16"/>
      <c r="X474" s="16"/>
      <c r="Y474" s="16"/>
      <c r="Z474" s="16"/>
      <c r="AA474" s="16"/>
      <c r="AB474" s="16"/>
      <c r="AC474" s="16"/>
      <c r="AD474" s="16"/>
      <c r="AE474" s="16"/>
      <c r="AT474" s="288" t="s">
        <v>168</v>
      </c>
      <c r="AU474" s="288" t="s">
        <v>87</v>
      </c>
      <c r="AV474" s="16" t="s">
        <v>85</v>
      </c>
      <c r="AW474" s="16" t="s">
        <v>32</v>
      </c>
      <c r="AX474" s="16" t="s">
        <v>77</v>
      </c>
      <c r="AY474" s="288" t="s">
        <v>159</v>
      </c>
    </row>
    <row r="475" s="13" customFormat="1">
      <c r="A475" s="13"/>
      <c r="B475" s="232"/>
      <c r="C475" s="233"/>
      <c r="D475" s="234" t="s">
        <v>168</v>
      </c>
      <c r="E475" s="235" t="s">
        <v>1</v>
      </c>
      <c r="F475" s="236" t="s">
        <v>1264</v>
      </c>
      <c r="G475" s="233"/>
      <c r="H475" s="237">
        <v>4</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168</v>
      </c>
      <c r="AU475" s="243" t="s">
        <v>87</v>
      </c>
      <c r="AV475" s="13" t="s">
        <v>87</v>
      </c>
      <c r="AW475" s="13" t="s">
        <v>32</v>
      </c>
      <c r="AX475" s="13" t="s">
        <v>77</v>
      </c>
      <c r="AY475" s="243" t="s">
        <v>159</v>
      </c>
    </row>
    <row r="476" s="13" customFormat="1">
      <c r="A476" s="13"/>
      <c r="B476" s="232"/>
      <c r="C476" s="233"/>
      <c r="D476" s="234" t="s">
        <v>168</v>
      </c>
      <c r="E476" s="235" t="s">
        <v>1</v>
      </c>
      <c r="F476" s="236" t="s">
        <v>1265</v>
      </c>
      <c r="G476" s="233"/>
      <c r="H476" s="237">
        <v>4</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168</v>
      </c>
      <c r="AU476" s="243" t="s">
        <v>87</v>
      </c>
      <c r="AV476" s="13" t="s">
        <v>87</v>
      </c>
      <c r="AW476" s="13" t="s">
        <v>32</v>
      </c>
      <c r="AX476" s="13" t="s">
        <v>77</v>
      </c>
      <c r="AY476" s="243" t="s">
        <v>159</v>
      </c>
    </row>
    <row r="477" s="13" customFormat="1">
      <c r="A477" s="13"/>
      <c r="B477" s="232"/>
      <c r="C477" s="233"/>
      <c r="D477" s="234" t="s">
        <v>168</v>
      </c>
      <c r="E477" s="235" t="s">
        <v>1</v>
      </c>
      <c r="F477" s="236" t="s">
        <v>1265</v>
      </c>
      <c r="G477" s="233"/>
      <c r="H477" s="237">
        <v>4</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168</v>
      </c>
      <c r="AU477" s="243" t="s">
        <v>87</v>
      </c>
      <c r="AV477" s="13" t="s">
        <v>87</v>
      </c>
      <c r="AW477" s="13" t="s">
        <v>32</v>
      </c>
      <c r="AX477" s="13" t="s">
        <v>77</v>
      </c>
      <c r="AY477" s="243" t="s">
        <v>159</v>
      </c>
    </row>
    <row r="478" s="13" customFormat="1">
      <c r="A478" s="13"/>
      <c r="B478" s="232"/>
      <c r="C478" s="233"/>
      <c r="D478" s="234" t="s">
        <v>168</v>
      </c>
      <c r="E478" s="235" t="s">
        <v>1</v>
      </c>
      <c r="F478" s="236" t="s">
        <v>1266</v>
      </c>
      <c r="G478" s="233"/>
      <c r="H478" s="237">
        <v>12</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168</v>
      </c>
      <c r="AU478" s="243" t="s">
        <v>87</v>
      </c>
      <c r="AV478" s="13" t="s">
        <v>87</v>
      </c>
      <c r="AW478" s="13" t="s">
        <v>32</v>
      </c>
      <c r="AX478" s="13" t="s">
        <v>77</v>
      </c>
      <c r="AY478" s="243" t="s">
        <v>159</v>
      </c>
    </row>
    <row r="479" s="13" customFormat="1">
      <c r="A479" s="13"/>
      <c r="B479" s="232"/>
      <c r="C479" s="233"/>
      <c r="D479" s="234" t="s">
        <v>168</v>
      </c>
      <c r="E479" s="235" t="s">
        <v>1</v>
      </c>
      <c r="F479" s="236" t="s">
        <v>1267</v>
      </c>
      <c r="G479" s="233"/>
      <c r="H479" s="237">
        <v>8</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168</v>
      </c>
      <c r="AU479" s="243" t="s">
        <v>87</v>
      </c>
      <c r="AV479" s="13" t="s">
        <v>87</v>
      </c>
      <c r="AW479" s="13" t="s">
        <v>32</v>
      </c>
      <c r="AX479" s="13" t="s">
        <v>77</v>
      </c>
      <c r="AY479" s="243" t="s">
        <v>159</v>
      </c>
    </row>
    <row r="480" s="13" customFormat="1">
      <c r="A480" s="13"/>
      <c r="B480" s="232"/>
      <c r="C480" s="233"/>
      <c r="D480" s="234" t="s">
        <v>168</v>
      </c>
      <c r="E480" s="235" t="s">
        <v>1</v>
      </c>
      <c r="F480" s="236" t="s">
        <v>1265</v>
      </c>
      <c r="G480" s="233"/>
      <c r="H480" s="237">
        <v>4</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168</v>
      </c>
      <c r="AU480" s="243" t="s">
        <v>87</v>
      </c>
      <c r="AV480" s="13" t="s">
        <v>87</v>
      </c>
      <c r="AW480" s="13" t="s">
        <v>32</v>
      </c>
      <c r="AX480" s="13" t="s">
        <v>77</v>
      </c>
      <c r="AY480" s="243" t="s">
        <v>159</v>
      </c>
    </row>
    <row r="481" s="13" customFormat="1">
      <c r="A481" s="13"/>
      <c r="B481" s="232"/>
      <c r="C481" s="233"/>
      <c r="D481" s="234" t="s">
        <v>168</v>
      </c>
      <c r="E481" s="235" t="s">
        <v>1</v>
      </c>
      <c r="F481" s="236" t="s">
        <v>1267</v>
      </c>
      <c r="G481" s="233"/>
      <c r="H481" s="237">
        <v>8</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168</v>
      </c>
      <c r="AU481" s="243" t="s">
        <v>87</v>
      </c>
      <c r="AV481" s="13" t="s">
        <v>87</v>
      </c>
      <c r="AW481" s="13" t="s">
        <v>32</v>
      </c>
      <c r="AX481" s="13" t="s">
        <v>77</v>
      </c>
      <c r="AY481" s="243" t="s">
        <v>159</v>
      </c>
    </row>
    <row r="482" s="13" customFormat="1">
      <c r="A482" s="13"/>
      <c r="B482" s="232"/>
      <c r="C482" s="233"/>
      <c r="D482" s="234" t="s">
        <v>168</v>
      </c>
      <c r="E482" s="235" t="s">
        <v>1</v>
      </c>
      <c r="F482" s="236" t="s">
        <v>1268</v>
      </c>
      <c r="G482" s="233"/>
      <c r="H482" s="237">
        <v>4</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168</v>
      </c>
      <c r="AU482" s="243" t="s">
        <v>87</v>
      </c>
      <c r="AV482" s="13" t="s">
        <v>87</v>
      </c>
      <c r="AW482" s="13" t="s">
        <v>32</v>
      </c>
      <c r="AX482" s="13" t="s">
        <v>77</v>
      </c>
      <c r="AY482" s="243" t="s">
        <v>159</v>
      </c>
    </row>
    <row r="483" s="16" customFormat="1">
      <c r="A483" s="16"/>
      <c r="B483" s="279"/>
      <c r="C483" s="280"/>
      <c r="D483" s="234" t="s">
        <v>168</v>
      </c>
      <c r="E483" s="281" t="s">
        <v>1</v>
      </c>
      <c r="F483" s="282" t="s">
        <v>1129</v>
      </c>
      <c r="G483" s="280"/>
      <c r="H483" s="281" t="s">
        <v>1</v>
      </c>
      <c r="I483" s="283"/>
      <c r="J483" s="280"/>
      <c r="K483" s="280"/>
      <c r="L483" s="284"/>
      <c r="M483" s="285"/>
      <c r="N483" s="286"/>
      <c r="O483" s="286"/>
      <c r="P483" s="286"/>
      <c r="Q483" s="286"/>
      <c r="R483" s="286"/>
      <c r="S483" s="286"/>
      <c r="T483" s="287"/>
      <c r="U483" s="16"/>
      <c r="V483" s="16"/>
      <c r="W483" s="16"/>
      <c r="X483" s="16"/>
      <c r="Y483" s="16"/>
      <c r="Z483" s="16"/>
      <c r="AA483" s="16"/>
      <c r="AB483" s="16"/>
      <c r="AC483" s="16"/>
      <c r="AD483" s="16"/>
      <c r="AE483" s="16"/>
      <c r="AT483" s="288" t="s">
        <v>168</v>
      </c>
      <c r="AU483" s="288" t="s">
        <v>87</v>
      </c>
      <c r="AV483" s="16" t="s">
        <v>85</v>
      </c>
      <c r="AW483" s="16" t="s">
        <v>32</v>
      </c>
      <c r="AX483" s="16" t="s">
        <v>77</v>
      </c>
      <c r="AY483" s="288" t="s">
        <v>159</v>
      </c>
    </row>
    <row r="484" s="13" customFormat="1">
      <c r="A484" s="13"/>
      <c r="B484" s="232"/>
      <c r="C484" s="233"/>
      <c r="D484" s="234" t="s">
        <v>168</v>
      </c>
      <c r="E484" s="235" t="s">
        <v>1</v>
      </c>
      <c r="F484" s="236" t="s">
        <v>1269</v>
      </c>
      <c r="G484" s="233"/>
      <c r="H484" s="237">
        <v>8</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168</v>
      </c>
      <c r="AU484" s="243" t="s">
        <v>87</v>
      </c>
      <c r="AV484" s="13" t="s">
        <v>87</v>
      </c>
      <c r="AW484" s="13" t="s">
        <v>32</v>
      </c>
      <c r="AX484" s="13" t="s">
        <v>77</v>
      </c>
      <c r="AY484" s="243" t="s">
        <v>159</v>
      </c>
    </row>
    <row r="485" s="13" customFormat="1">
      <c r="A485" s="13"/>
      <c r="B485" s="232"/>
      <c r="C485" s="233"/>
      <c r="D485" s="234" t="s">
        <v>168</v>
      </c>
      <c r="E485" s="235" t="s">
        <v>1</v>
      </c>
      <c r="F485" s="236" t="s">
        <v>1265</v>
      </c>
      <c r="G485" s="233"/>
      <c r="H485" s="237">
        <v>4</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168</v>
      </c>
      <c r="AU485" s="243" t="s">
        <v>87</v>
      </c>
      <c r="AV485" s="13" t="s">
        <v>87</v>
      </c>
      <c r="AW485" s="13" t="s">
        <v>32</v>
      </c>
      <c r="AX485" s="13" t="s">
        <v>77</v>
      </c>
      <c r="AY485" s="243" t="s">
        <v>159</v>
      </c>
    </row>
    <row r="486" s="13" customFormat="1">
      <c r="A486" s="13"/>
      <c r="B486" s="232"/>
      <c r="C486" s="233"/>
      <c r="D486" s="234" t="s">
        <v>168</v>
      </c>
      <c r="E486" s="235" t="s">
        <v>1</v>
      </c>
      <c r="F486" s="236" t="s">
        <v>1265</v>
      </c>
      <c r="G486" s="233"/>
      <c r="H486" s="237">
        <v>4</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168</v>
      </c>
      <c r="AU486" s="243" t="s">
        <v>87</v>
      </c>
      <c r="AV486" s="13" t="s">
        <v>87</v>
      </c>
      <c r="AW486" s="13" t="s">
        <v>32</v>
      </c>
      <c r="AX486" s="13" t="s">
        <v>77</v>
      </c>
      <c r="AY486" s="243" t="s">
        <v>159</v>
      </c>
    </row>
    <row r="487" s="13" customFormat="1">
      <c r="A487" s="13"/>
      <c r="B487" s="232"/>
      <c r="C487" s="233"/>
      <c r="D487" s="234" t="s">
        <v>168</v>
      </c>
      <c r="E487" s="235" t="s">
        <v>1</v>
      </c>
      <c r="F487" s="236" t="s">
        <v>1270</v>
      </c>
      <c r="G487" s="233"/>
      <c r="H487" s="237">
        <v>4</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168</v>
      </c>
      <c r="AU487" s="243" t="s">
        <v>87</v>
      </c>
      <c r="AV487" s="13" t="s">
        <v>87</v>
      </c>
      <c r="AW487" s="13" t="s">
        <v>32</v>
      </c>
      <c r="AX487" s="13" t="s">
        <v>77</v>
      </c>
      <c r="AY487" s="243" t="s">
        <v>159</v>
      </c>
    </row>
    <row r="488" s="15" customFormat="1">
      <c r="A488" s="15"/>
      <c r="B488" s="268"/>
      <c r="C488" s="269"/>
      <c r="D488" s="234" t="s">
        <v>168</v>
      </c>
      <c r="E488" s="270" t="s">
        <v>1</v>
      </c>
      <c r="F488" s="271" t="s">
        <v>361</v>
      </c>
      <c r="G488" s="269"/>
      <c r="H488" s="272">
        <v>68</v>
      </c>
      <c r="I488" s="273"/>
      <c r="J488" s="269"/>
      <c r="K488" s="269"/>
      <c r="L488" s="274"/>
      <c r="M488" s="275"/>
      <c r="N488" s="276"/>
      <c r="O488" s="276"/>
      <c r="P488" s="276"/>
      <c r="Q488" s="276"/>
      <c r="R488" s="276"/>
      <c r="S488" s="276"/>
      <c r="T488" s="277"/>
      <c r="U488" s="15"/>
      <c r="V488" s="15"/>
      <c r="W488" s="15"/>
      <c r="X488" s="15"/>
      <c r="Y488" s="15"/>
      <c r="Z488" s="15"/>
      <c r="AA488" s="15"/>
      <c r="AB488" s="15"/>
      <c r="AC488" s="15"/>
      <c r="AD488" s="15"/>
      <c r="AE488" s="15"/>
      <c r="AT488" s="278" t="s">
        <v>168</v>
      </c>
      <c r="AU488" s="278" t="s">
        <v>87</v>
      </c>
      <c r="AV488" s="15" t="s">
        <v>175</v>
      </c>
      <c r="AW488" s="15" t="s">
        <v>32</v>
      </c>
      <c r="AX488" s="15" t="s">
        <v>77</v>
      </c>
      <c r="AY488" s="278" t="s">
        <v>159</v>
      </c>
    </row>
    <row r="489" s="16" customFormat="1">
      <c r="A489" s="16"/>
      <c r="B489" s="279"/>
      <c r="C489" s="280"/>
      <c r="D489" s="234" t="s">
        <v>168</v>
      </c>
      <c r="E489" s="281" t="s">
        <v>1</v>
      </c>
      <c r="F489" s="282" t="s">
        <v>1122</v>
      </c>
      <c r="G489" s="280"/>
      <c r="H489" s="281" t="s">
        <v>1</v>
      </c>
      <c r="I489" s="283"/>
      <c r="J489" s="280"/>
      <c r="K489" s="280"/>
      <c r="L489" s="284"/>
      <c r="M489" s="285"/>
      <c r="N489" s="286"/>
      <c r="O489" s="286"/>
      <c r="P489" s="286"/>
      <c r="Q489" s="286"/>
      <c r="R489" s="286"/>
      <c r="S489" s="286"/>
      <c r="T489" s="287"/>
      <c r="U489" s="16"/>
      <c r="V489" s="16"/>
      <c r="W489" s="16"/>
      <c r="X489" s="16"/>
      <c r="Y489" s="16"/>
      <c r="Z489" s="16"/>
      <c r="AA489" s="16"/>
      <c r="AB489" s="16"/>
      <c r="AC489" s="16"/>
      <c r="AD489" s="16"/>
      <c r="AE489" s="16"/>
      <c r="AT489" s="288" t="s">
        <v>168</v>
      </c>
      <c r="AU489" s="288" t="s">
        <v>87</v>
      </c>
      <c r="AV489" s="16" t="s">
        <v>85</v>
      </c>
      <c r="AW489" s="16" t="s">
        <v>32</v>
      </c>
      <c r="AX489" s="16" t="s">
        <v>77</v>
      </c>
      <c r="AY489" s="288" t="s">
        <v>159</v>
      </c>
    </row>
    <row r="490" s="13" customFormat="1">
      <c r="A490" s="13"/>
      <c r="B490" s="232"/>
      <c r="C490" s="233"/>
      <c r="D490" s="234" t="s">
        <v>168</v>
      </c>
      <c r="E490" s="235" t="s">
        <v>1</v>
      </c>
      <c r="F490" s="236" t="s">
        <v>1271</v>
      </c>
      <c r="G490" s="233"/>
      <c r="H490" s="237">
        <v>8</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168</v>
      </c>
      <c r="AU490" s="243" t="s">
        <v>87</v>
      </c>
      <c r="AV490" s="13" t="s">
        <v>87</v>
      </c>
      <c r="AW490" s="13" t="s">
        <v>32</v>
      </c>
      <c r="AX490" s="13" t="s">
        <v>77</v>
      </c>
      <c r="AY490" s="243" t="s">
        <v>159</v>
      </c>
    </row>
    <row r="491" s="13" customFormat="1">
      <c r="A491" s="13"/>
      <c r="B491" s="232"/>
      <c r="C491" s="233"/>
      <c r="D491" s="234" t="s">
        <v>168</v>
      </c>
      <c r="E491" s="235" t="s">
        <v>1</v>
      </c>
      <c r="F491" s="236" t="s">
        <v>1267</v>
      </c>
      <c r="G491" s="233"/>
      <c r="H491" s="237">
        <v>8</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168</v>
      </c>
      <c r="AU491" s="243" t="s">
        <v>87</v>
      </c>
      <c r="AV491" s="13" t="s">
        <v>87</v>
      </c>
      <c r="AW491" s="13" t="s">
        <v>32</v>
      </c>
      <c r="AX491" s="13" t="s">
        <v>77</v>
      </c>
      <c r="AY491" s="243" t="s">
        <v>159</v>
      </c>
    </row>
    <row r="492" s="16" customFormat="1">
      <c r="A492" s="16"/>
      <c r="B492" s="279"/>
      <c r="C492" s="280"/>
      <c r="D492" s="234" t="s">
        <v>168</v>
      </c>
      <c r="E492" s="281" t="s">
        <v>1</v>
      </c>
      <c r="F492" s="282" t="s">
        <v>1129</v>
      </c>
      <c r="G492" s="280"/>
      <c r="H492" s="281" t="s">
        <v>1</v>
      </c>
      <c r="I492" s="283"/>
      <c r="J492" s="280"/>
      <c r="K492" s="280"/>
      <c r="L492" s="284"/>
      <c r="M492" s="285"/>
      <c r="N492" s="286"/>
      <c r="O492" s="286"/>
      <c r="P492" s="286"/>
      <c r="Q492" s="286"/>
      <c r="R492" s="286"/>
      <c r="S492" s="286"/>
      <c r="T492" s="287"/>
      <c r="U492" s="16"/>
      <c r="V492" s="16"/>
      <c r="W492" s="16"/>
      <c r="X492" s="16"/>
      <c r="Y492" s="16"/>
      <c r="Z492" s="16"/>
      <c r="AA492" s="16"/>
      <c r="AB492" s="16"/>
      <c r="AC492" s="16"/>
      <c r="AD492" s="16"/>
      <c r="AE492" s="16"/>
      <c r="AT492" s="288" t="s">
        <v>168</v>
      </c>
      <c r="AU492" s="288" t="s">
        <v>87</v>
      </c>
      <c r="AV492" s="16" t="s">
        <v>85</v>
      </c>
      <c r="AW492" s="16" t="s">
        <v>32</v>
      </c>
      <c r="AX492" s="16" t="s">
        <v>77</v>
      </c>
      <c r="AY492" s="288" t="s">
        <v>159</v>
      </c>
    </row>
    <row r="493" s="13" customFormat="1">
      <c r="A493" s="13"/>
      <c r="B493" s="232"/>
      <c r="C493" s="233"/>
      <c r="D493" s="234" t="s">
        <v>168</v>
      </c>
      <c r="E493" s="235" t="s">
        <v>1</v>
      </c>
      <c r="F493" s="236" t="s">
        <v>1272</v>
      </c>
      <c r="G493" s="233"/>
      <c r="H493" s="237">
        <v>8</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168</v>
      </c>
      <c r="AU493" s="243" t="s">
        <v>87</v>
      </c>
      <c r="AV493" s="13" t="s">
        <v>87</v>
      </c>
      <c r="AW493" s="13" t="s">
        <v>32</v>
      </c>
      <c r="AX493" s="13" t="s">
        <v>77</v>
      </c>
      <c r="AY493" s="243" t="s">
        <v>159</v>
      </c>
    </row>
    <row r="494" s="13" customFormat="1">
      <c r="A494" s="13"/>
      <c r="B494" s="232"/>
      <c r="C494" s="233"/>
      <c r="D494" s="234" t="s">
        <v>168</v>
      </c>
      <c r="E494" s="235" t="s">
        <v>1</v>
      </c>
      <c r="F494" s="236" t="s">
        <v>1273</v>
      </c>
      <c r="G494" s="233"/>
      <c r="H494" s="237">
        <v>6</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168</v>
      </c>
      <c r="AU494" s="243" t="s">
        <v>87</v>
      </c>
      <c r="AV494" s="13" t="s">
        <v>87</v>
      </c>
      <c r="AW494" s="13" t="s">
        <v>32</v>
      </c>
      <c r="AX494" s="13" t="s">
        <v>77</v>
      </c>
      <c r="AY494" s="243" t="s">
        <v>159</v>
      </c>
    </row>
    <row r="495" s="13" customFormat="1">
      <c r="A495" s="13"/>
      <c r="B495" s="232"/>
      <c r="C495" s="233"/>
      <c r="D495" s="234" t="s">
        <v>168</v>
      </c>
      <c r="E495" s="235" t="s">
        <v>1</v>
      </c>
      <c r="F495" s="236" t="s">
        <v>1267</v>
      </c>
      <c r="G495" s="233"/>
      <c r="H495" s="237">
        <v>8</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168</v>
      </c>
      <c r="AU495" s="243" t="s">
        <v>87</v>
      </c>
      <c r="AV495" s="13" t="s">
        <v>87</v>
      </c>
      <c r="AW495" s="13" t="s">
        <v>32</v>
      </c>
      <c r="AX495" s="13" t="s">
        <v>77</v>
      </c>
      <c r="AY495" s="243" t="s">
        <v>159</v>
      </c>
    </row>
    <row r="496" s="16" customFormat="1">
      <c r="A496" s="16"/>
      <c r="B496" s="279"/>
      <c r="C496" s="280"/>
      <c r="D496" s="234" t="s">
        <v>168</v>
      </c>
      <c r="E496" s="281" t="s">
        <v>1</v>
      </c>
      <c r="F496" s="282" t="s">
        <v>1099</v>
      </c>
      <c r="G496" s="280"/>
      <c r="H496" s="281" t="s">
        <v>1</v>
      </c>
      <c r="I496" s="283"/>
      <c r="J496" s="280"/>
      <c r="K496" s="280"/>
      <c r="L496" s="284"/>
      <c r="M496" s="285"/>
      <c r="N496" s="286"/>
      <c r="O496" s="286"/>
      <c r="P496" s="286"/>
      <c r="Q496" s="286"/>
      <c r="R496" s="286"/>
      <c r="S496" s="286"/>
      <c r="T496" s="287"/>
      <c r="U496" s="16"/>
      <c r="V496" s="16"/>
      <c r="W496" s="16"/>
      <c r="X496" s="16"/>
      <c r="Y496" s="16"/>
      <c r="Z496" s="16"/>
      <c r="AA496" s="16"/>
      <c r="AB496" s="16"/>
      <c r="AC496" s="16"/>
      <c r="AD496" s="16"/>
      <c r="AE496" s="16"/>
      <c r="AT496" s="288" t="s">
        <v>168</v>
      </c>
      <c r="AU496" s="288" t="s">
        <v>87</v>
      </c>
      <c r="AV496" s="16" t="s">
        <v>85</v>
      </c>
      <c r="AW496" s="16" t="s">
        <v>32</v>
      </c>
      <c r="AX496" s="16" t="s">
        <v>77</v>
      </c>
      <c r="AY496" s="288" t="s">
        <v>159</v>
      </c>
    </row>
    <row r="497" s="13" customFormat="1">
      <c r="A497" s="13"/>
      <c r="B497" s="232"/>
      <c r="C497" s="233"/>
      <c r="D497" s="234" t="s">
        <v>168</v>
      </c>
      <c r="E497" s="235" t="s">
        <v>1</v>
      </c>
      <c r="F497" s="236" t="s">
        <v>1274</v>
      </c>
      <c r="G497" s="233"/>
      <c r="H497" s="237">
        <v>16</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168</v>
      </c>
      <c r="AU497" s="243" t="s">
        <v>87</v>
      </c>
      <c r="AV497" s="13" t="s">
        <v>87</v>
      </c>
      <c r="AW497" s="13" t="s">
        <v>32</v>
      </c>
      <c r="AX497" s="13" t="s">
        <v>77</v>
      </c>
      <c r="AY497" s="243" t="s">
        <v>159</v>
      </c>
    </row>
    <row r="498" s="13" customFormat="1">
      <c r="A498" s="13"/>
      <c r="B498" s="232"/>
      <c r="C498" s="233"/>
      <c r="D498" s="234" t="s">
        <v>168</v>
      </c>
      <c r="E498" s="235" t="s">
        <v>1</v>
      </c>
      <c r="F498" s="236" t="s">
        <v>1273</v>
      </c>
      <c r="G498" s="233"/>
      <c r="H498" s="237">
        <v>6</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168</v>
      </c>
      <c r="AU498" s="243" t="s">
        <v>87</v>
      </c>
      <c r="AV498" s="13" t="s">
        <v>87</v>
      </c>
      <c r="AW498" s="13" t="s">
        <v>32</v>
      </c>
      <c r="AX498" s="13" t="s">
        <v>77</v>
      </c>
      <c r="AY498" s="243" t="s">
        <v>159</v>
      </c>
    </row>
    <row r="499" s="15" customFormat="1">
      <c r="A499" s="15"/>
      <c r="B499" s="268"/>
      <c r="C499" s="269"/>
      <c r="D499" s="234" t="s">
        <v>168</v>
      </c>
      <c r="E499" s="270" t="s">
        <v>1</v>
      </c>
      <c r="F499" s="271" t="s">
        <v>361</v>
      </c>
      <c r="G499" s="269"/>
      <c r="H499" s="272">
        <v>60</v>
      </c>
      <c r="I499" s="273"/>
      <c r="J499" s="269"/>
      <c r="K499" s="269"/>
      <c r="L499" s="274"/>
      <c r="M499" s="275"/>
      <c r="N499" s="276"/>
      <c r="O499" s="276"/>
      <c r="P499" s="276"/>
      <c r="Q499" s="276"/>
      <c r="R499" s="276"/>
      <c r="S499" s="276"/>
      <c r="T499" s="277"/>
      <c r="U499" s="15"/>
      <c r="V499" s="15"/>
      <c r="W499" s="15"/>
      <c r="X499" s="15"/>
      <c r="Y499" s="15"/>
      <c r="Z499" s="15"/>
      <c r="AA499" s="15"/>
      <c r="AB499" s="15"/>
      <c r="AC499" s="15"/>
      <c r="AD499" s="15"/>
      <c r="AE499" s="15"/>
      <c r="AT499" s="278" t="s">
        <v>168</v>
      </c>
      <c r="AU499" s="278" t="s">
        <v>87</v>
      </c>
      <c r="AV499" s="15" t="s">
        <v>175</v>
      </c>
      <c r="AW499" s="15" t="s">
        <v>32</v>
      </c>
      <c r="AX499" s="15" t="s">
        <v>77</v>
      </c>
      <c r="AY499" s="278" t="s">
        <v>159</v>
      </c>
    </row>
    <row r="500" s="14" customFormat="1">
      <c r="A500" s="14"/>
      <c r="B500" s="244"/>
      <c r="C500" s="245"/>
      <c r="D500" s="234" t="s">
        <v>168</v>
      </c>
      <c r="E500" s="246" t="s">
        <v>1</v>
      </c>
      <c r="F500" s="247" t="s">
        <v>174</v>
      </c>
      <c r="G500" s="245"/>
      <c r="H500" s="248">
        <v>128</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168</v>
      </c>
      <c r="AU500" s="254" t="s">
        <v>87</v>
      </c>
      <c r="AV500" s="14" t="s">
        <v>166</v>
      </c>
      <c r="AW500" s="14" t="s">
        <v>32</v>
      </c>
      <c r="AX500" s="14" t="s">
        <v>85</v>
      </c>
      <c r="AY500" s="254" t="s">
        <v>159</v>
      </c>
    </row>
    <row r="501" s="2" customFormat="1" ht="24.15" customHeight="1">
      <c r="A501" s="39"/>
      <c r="B501" s="40"/>
      <c r="C501" s="219" t="s">
        <v>812</v>
      </c>
      <c r="D501" s="219" t="s">
        <v>161</v>
      </c>
      <c r="E501" s="220" t="s">
        <v>1275</v>
      </c>
      <c r="F501" s="221" t="s">
        <v>1276</v>
      </c>
      <c r="G501" s="222" t="s">
        <v>215</v>
      </c>
      <c r="H501" s="223">
        <v>112</v>
      </c>
      <c r="I501" s="224"/>
      <c r="J501" s="225">
        <f>ROUND(I501*H501,2)</f>
        <v>0</v>
      </c>
      <c r="K501" s="221" t="s">
        <v>165</v>
      </c>
      <c r="L501" s="45"/>
      <c r="M501" s="226" t="s">
        <v>1</v>
      </c>
      <c r="N501" s="227" t="s">
        <v>42</v>
      </c>
      <c r="O501" s="92"/>
      <c r="P501" s="228">
        <f>O501*H501</f>
        <v>0</v>
      </c>
      <c r="Q501" s="228">
        <v>0.058999999999999997</v>
      </c>
      <c r="R501" s="228">
        <f>Q501*H501</f>
        <v>6.6079999999999997</v>
      </c>
      <c r="S501" s="228">
        <v>0</v>
      </c>
      <c r="T501" s="229">
        <f>S501*H501</f>
        <v>0</v>
      </c>
      <c r="U501" s="39"/>
      <c r="V501" s="39"/>
      <c r="W501" s="39"/>
      <c r="X501" s="39"/>
      <c r="Y501" s="39"/>
      <c r="Z501" s="39"/>
      <c r="AA501" s="39"/>
      <c r="AB501" s="39"/>
      <c r="AC501" s="39"/>
      <c r="AD501" s="39"/>
      <c r="AE501" s="39"/>
      <c r="AR501" s="230" t="s">
        <v>166</v>
      </c>
      <c r="AT501" s="230" t="s">
        <v>161</v>
      </c>
      <c r="AU501" s="230" t="s">
        <v>87</v>
      </c>
      <c r="AY501" s="18" t="s">
        <v>159</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166</v>
      </c>
      <c r="BM501" s="230" t="s">
        <v>1277</v>
      </c>
    </row>
    <row r="502" s="16" customFormat="1">
      <c r="A502" s="16"/>
      <c r="B502" s="279"/>
      <c r="C502" s="280"/>
      <c r="D502" s="234" t="s">
        <v>168</v>
      </c>
      <c r="E502" s="281" t="s">
        <v>1</v>
      </c>
      <c r="F502" s="282" t="s">
        <v>1129</v>
      </c>
      <c r="G502" s="280"/>
      <c r="H502" s="281" t="s">
        <v>1</v>
      </c>
      <c r="I502" s="283"/>
      <c r="J502" s="280"/>
      <c r="K502" s="280"/>
      <c r="L502" s="284"/>
      <c r="M502" s="285"/>
      <c r="N502" s="286"/>
      <c r="O502" s="286"/>
      <c r="P502" s="286"/>
      <c r="Q502" s="286"/>
      <c r="R502" s="286"/>
      <c r="S502" s="286"/>
      <c r="T502" s="287"/>
      <c r="U502" s="16"/>
      <c r="V502" s="16"/>
      <c r="W502" s="16"/>
      <c r="X502" s="16"/>
      <c r="Y502" s="16"/>
      <c r="Z502" s="16"/>
      <c r="AA502" s="16"/>
      <c r="AB502" s="16"/>
      <c r="AC502" s="16"/>
      <c r="AD502" s="16"/>
      <c r="AE502" s="16"/>
      <c r="AT502" s="288" t="s">
        <v>168</v>
      </c>
      <c r="AU502" s="288" t="s">
        <v>87</v>
      </c>
      <c r="AV502" s="16" t="s">
        <v>85</v>
      </c>
      <c r="AW502" s="16" t="s">
        <v>32</v>
      </c>
      <c r="AX502" s="16" t="s">
        <v>77</v>
      </c>
      <c r="AY502" s="288" t="s">
        <v>159</v>
      </c>
    </row>
    <row r="503" s="13" customFormat="1">
      <c r="A503" s="13"/>
      <c r="B503" s="232"/>
      <c r="C503" s="233"/>
      <c r="D503" s="234" t="s">
        <v>168</v>
      </c>
      <c r="E503" s="235" t="s">
        <v>1</v>
      </c>
      <c r="F503" s="236" t="s">
        <v>1278</v>
      </c>
      <c r="G503" s="233"/>
      <c r="H503" s="237">
        <v>6</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168</v>
      </c>
      <c r="AU503" s="243" t="s">
        <v>87</v>
      </c>
      <c r="AV503" s="13" t="s">
        <v>87</v>
      </c>
      <c r="AW503" s="13" t="s">
        <v>32</v>
      </c>
      <c r="AX503" s="13" t="s">
        <v>77</v>
      </c>
      <c r="AY503" s="243" t="s">
        <v>159</v>
      </c>
    </row>
    <row r="504" s="15" customFormat="1">
      <c r="A504" s="15"/>
      <c r="B504" s="268"/>
      <c r="C504" s="269"/>
      <c r="D504" s="234" t="s">
        <v>168</v>
      </c>
      <c r="E504" s="270" t="s">
        <v>1</v>
      </c>
      <c r="F504" s="271" t="s">
        <v>361</v>
      </c>
      <c r="G504" s="269"/>
      <c r="H504" s="272">
        <v>6</v>
      </c>
      <c r="I504" s="273"/>
      <c r="J504" s="269"/>
      <c r="K504" s="269"/>
      <c r="L504" s="274"/>
      <c r="M504" s="275"/>
      <c r="N504" s="276"/>
      <c r="O504" s="276"/>
      <c r="P504" s="276"/>
      <c r="Q504" s="276"/>
      <c r="R504" s="276"/>
      <c r="S504" s="276"/>
      <c r="T504" s="277"/>
      <c r="U504" s="15"/>
      <c r="V504" s="15"/>
      <c r="W504" s="15"/>
      <c r="X504" s="15"/>
      <c r="Y504" s="15"/>
      <c r="Z504" s="15"/>
      <c r="AA504" s="15"/>
      <c r="AB504" s="15"/>
      <c r="AC504" s="15"/>
      <c r="AD504" s="15"/>
      <c r="AE504" s="15"/>
      <c r="AT504" s="278" t="s">
        <v>168</v>
      </c>
      <c r="AU504" s="278" t="s">
        <v>87</v>
      </c>
      <c r="AV504" s="15" t="s">
        <v>175</v>
      </c>
      <c r="AW504" s="15" t="s">
        <v>32</v>
      </c>
      <c r="AX504" s="15" t="s">
        <v>77</v>
      </c>
      <c r="AY504" s="278" t="s">
        <v>159</v>
      </c>
    </row>
    <row r="505" s="16" customFormat="1">
      <c r="A505" s="16"/>
      <c r="B505" s="279"/>
      <c r="C505" s="280"/>
      <c r="D505" s="234" t="s">
        <v>168</v>
      </c>
      <c r="E505" s="281" t="s">
        <v>1</v>
      </c>
      <c r="F505" s="282" t="s">
        <v>1122</v>
      </c>
      <c r="G505" s="280"/>
      <c r="H505" s="281" t="s">
        <v>1</v>
      </c>
      <c r="I505" s="283"/>
      <c r="J505" s="280"/>
      <c r="K505" s="280"/>
      <c r="L505" s="284"/>
      <c r="M505" s="285"/>
      <c r="N505" s="286"/>
      <c r="O505" s="286"/>
      <c r="P505" s="286"/>
      <c r="Q505" s="286"/>
      <c r="R505" s="286"/>
      <c r="S505" s="286"/>
      <c r="T505" s="287"/>
      <c r="U505" s="16"/>
      <c r="V505" s="16"/>
      <c r="W505" s="16"/>
      <c r="X505" s="16"/>
      <c r="Y505" s="16"/>
      <c r="Z505" s="16"/>
      <c r="AA505" s="16"/>
      <c r="AB505" s="16"/>
      <c r="AC505" s="16"/>
      <c r="AD505" s="16"/>
      <c r="AE505" s="16"/>
      <c r="AT505" s="288" t="s">
        <v>168</v>
      </c>
      <c r="AU505" s="288" t="s">
        <v>87</v>
      </c>
      <c r="AV505" s="16" t="s">
        <v>85</v>
      </c>
      <c r="AW505" s="16" t="s">
        <v>32</v>
      </c>
      <c r="AX505" s="16" t="s">
        <v>77</v>
      </c>
      <c r="AY505" s="288" t="s">
        <v>159</v>
      </c>
    </row>
    <row r="506" s="13" customFormat="1">
      <c r="A506" s="13"/>
      <c r="B506" s="232"/>
      <c r="C506" s="233"/>
      <c r="D506" s="234" t="s">
        <v>168</v>
      </c>
      <c r="E506" s="235" t="s">
        <v>1</v>
      </c>
      <c r="F506" s="236" t="s">
        <v>1279</v>
      </c>
      <c r="G506" s="233"/>
      <c r="H506" s="237">
        <v>8</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168</v>
      </c>
      <c r="AU506" s="243" t="s">
        <v>87</v>
      </c>
      <c r="AV506" s="13" t="s">
        <v>87</v>
      </c>
      <c r="AW506" s="13" t="s">
        <v>32</v>
      </c>
      <c r="AX506" s="13" t="s">
        <v>77</v>
      </c>
      <c r="AY506" s="243" t="s">
        <v>159</v>
      </c>
    </row>
    <row r="507" s="13" customFormat="1">
      <c r="A507" s="13"/>
      <c r="B507" s="232"/>
      <c r="C507" s="233"/>
      <c r="D507" s="234" t="s">
        <v>168</v>
      </c>
      <c r="E507" s="235" t="s">
        <v>1</v>
      </c>
      <c r="F507" s="236" t="s">
        <v>1267</v>
      </c>
      <c r="G507" s="233"/>
      <c r="H507" s="237">
        <v>8</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168</v>
      </c>
      <c r="AU507" s="243" t="s">
        <v>87</v>
      </c>
      <c r="AV507" s="13" t="s">
        <v>87</v>
      </c>
      <c r="AW507" s="13" t="s">
        <v>32</v>
      </c>
      <c r="AX507" s="13" t="s">
        <v>77</v>
      </c>
      <c r="AY507" s="243" t="s">
        <v>159</v>
      </c>
    </row>
    <row r="508" s="13" customFormat="1">
      <c r="A508" s="13"/>
      <c r="B508" s="232"/>
      <c r="C508" s="233"/>
      <c r="D508" s="234" t="s">
        <v>168</v>
      </c>
      <c r="E508" s="235" t="s">
        <v>1</v>
      </c>
      <c r="F508" s="236" t="s">
        <v>1280</v>
      </c>
      <c r="G508" s="233"/>
      <c r="H508" s="237">
        <v>4</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168</v>
      </c>
      <c r="AU508" s="243" t="s">
        <v>87</v>
      </c>
      <c r="AV508" s="13" t="s">
        <v>87</v>
      </c>
      <c r="AW508" s="13" t="s">
        <v>32</v>
      </c>
      <c r="AX508" s="13" t="s">
        <v>77</v>
      </c>
      <c r="AY508" s="243" t="s">
        <v>159</v>
      </c>
    </row>
    <row r="509" s="16" customFormat="1">
      <c r="A509" s="16"/>
      <c r="B509" s="279"/>
      <c r="C509" s="280"/>
      <c r="D509" s="234" t="s">
        <v>168</v>
      </c>
      <c r="E509" s="281" t="s">
        <v>1</v>
      </c>
      <c r="F509" s="282" t="s">
        <v>1129</v>
      </c>
      <c r="G509" s="280"/>
      <c r="H509" s="281" t="s">
        <v>1</v>
      </c>
      <c r="I509" s="283"/>
      <c r="J509" s="280"/>
      <c r="K509" s="280"/>
      <c r="L509" s="284"/>
      <c r="M509" s="285"/>
      <c r="N509" s="286"/>
      <c r="O509" s="286"/>
      <c r="P509" s="286"/>
      <c r="Q509" s="286"/>
      <c r="R509" s="286"/>
      <c r="S509" s="286"/>
      <c r="T509" s="287"/>
      <c r="U509" s="16"/>
      <c r="V509" s="16"/>
      <c r="W509" s="16"/>
      <c r="X509" s="16"/>
      <c r="Y509" s="16"/>
      <c r="Z509" s="16"/>
      <c r="AA509" s="16"/>
      <c r="AB509" s="16"/>
      <c r="AC509" s="16"/>
      <c r="AD509" s="16"/>
      <c r="AE509" s="16"/>
      <c r="AT509" s="288" t="s">
        <v>168</v>
      </c>
      <c r="AU509" s="288" t="s">
        <v>87</v>
      </c>
      <c r="AV509" s="16" t="s">
        <v>85</v>
      </c>
      <c r="AW509" s="16" t="s">
        <v>32</v>
      </c>
      <c r="AX509" s="16" t="s">
        <v>77</v>
      </c>
      <c r="AY509" s="288" t="s">
        <v>159</v>
      </c>
    </row>
    <row r="510" s="13" customFormat="1">
      <c r="A510" s="13"/>
      <c r="B510" s="232"/>
      <c r="C510" s="233"/>
      <c r="D510" s="234" t="s">
        <v>168</v>
      </c>
      <c r="E510" s="235" t="s">
        <v>1</v>
      </c>
      <c r="F510" s="236" t="s">
        <v>1279</v>
      </c>
      <c r="G510" s="233"/>
      <c r="H510" s="237">
        <v>8</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168</v>
      </c>
      <c r="AU510" s="243" t="s">
        <v>87</v>
      </c>
      <c r="AV510" s="13" t="s">
        <v>87</v>
      </c>
      <c r="AW510" s="13" t="s">
        <v>32</v>
      </c>
      <c r="AX510" s="13" t="s">
        <v>77</v>
      </c>
      <c r="AY510" s="243" t="s">
        <v>159</v>
      </c>
    </row>
    <row r="511" s="13" customFormat="1">
      <c r="A511" s="13"/>
      <c r="B511" s="232"/>
      <c r="C511" s="233"/>
      <c r="D511" s="234" t="s">
        <v>168</v>
      </c>
      <c r="E511" s="235" t="s">
        <v>1</v>
      </c>
      <c r="F511" s="236" t="s">
        <v>1267</v>
      </c>
      <c r="G511" s="233"/>
      <c r="H511" s="237">
        <v>8</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168</v>
      </c>
      <c r="AU511" s="243" t="s">
        <v>87</v>
      </c>
      <c r="AV511" s="13" t="s">
        <v>87</v>
      </c>
      <c r="AW511" s="13" t="s">
        <v>32</v>
      </c>
      <c r="AX511" s="13" t="s">
        <v>77</v>
      </c>
      <c r="AY511" s="243" t="s">
        <v>159</v>
      </c>
    </row>
    <row r="512" s="13" customFormat="1">
      <c r="A512" s="13"/>
      <c r="B512" s="232"/>
      <c r="C512" s="233"/>
      <c r="D512" s="234" t="s">
        <v>168</v>
      </c>
      <c r="E512" s="235" t="s">
        <v>1</v>
      </c>
      <c r="F512" s="236" t="s">
        <v>1280</v>
      </c>
      <c r="G512" s="233"/>
      <c r="H512" s="237">
        <v>4</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168</v>
      </c>
      <c r="AU512" s="243" t="s">
        <v>87</v>
      </c>
      <c r="AV512" s="13" t="s">
        <v>87</v>
      </c>
      <c r="AW512" s="13" t="s">
        <v>32</v>
      </c>
      <c r="AX512" s="13" t="s">
        <v>77</v>
      </c>
      <c r="AY512" s="243" t="s">
        <v>159</v>
      </c>
    </row>
    <row r="513" s="16" customFormat="1">
      <c r="A513" s="16"/>
      <c r="B513" s="279"/>
      <c r="C513" s="280"/>
      <c r="D513" s="234" t="s">
        <v>168</v>
      </c>
      <c r="E513" s="281" t="s">
        <v>1</v>
      </c>
      <c r="F513" s="282" t="s">
        <v>1099</v>
      </c>
      <c r="G513" s="280"/>
      <c r="H513" s="281" t="s">
        <v>1</v>
      </c>
      <c r="I513" s="283"/>
      <c r="J513" s="280"/>
      <c r="K513" s="280"/>
      <c r="L513" s="284"/>
      <c r="M513" s="285"/>
      <c r="N513" s="286"/>
      <c r="O513" s="286"/>
      <c r="P513" s="286"/>
      <c r="Q513" s="286"/>
      <c r="R513" s="286"/>
      <c r="S513" s="286"/>
      <c r="T513" s="287"/>
      <c r="U513" s="16"/>
      <c r="V513" s="16"/>
      <c r="W513" s="16"/>
      <c r="X513" s="16"/>
      <c r="Y513" s="16"/>
      <c r="Z513" s="16"/>
      <c r="AA513" s="16"/>
      <c r="AB513" s="16"/>
      <c r="AC513" s="16"/>
      <c r="AD513" s="16"/>
      <c r="AE513" s="16"/>
      <c r="AT513" s="288" t="s">
        <v>168</v>
      </c>
      <c r="AU513" s="288" t="s">
        <v>87</v>
      </c>
      <c r="AV513" s="16" t="s">
        <v>85</v>
      </c>
      <c r="AW513" s="16" t="s">
        <v>32</v>
      </c>
      <c r="AX513" s="16" t="s">
        <v>77</v>
      </c>
      <c r="AY513" s="288" t="s">
        <v>159</v>
      </c>
    </row>
    <row r="514" s="13" customFormat="1">
      <c r="A514" s="13"/>
      <c r="B514" s="232"/>
      <c r="C514" s="233"/>
      <c r="D514" s="234" t="s">
        <v>168</v>
      </c>
      <c r="E514" s="235" t="s">
        <v>1</v>
      </c>
      <c r="F514" s="236" t="s">
        <v>1281</v>
      </c>
      <c r="G514" s="233"/>
      <c r="H514" s="237">
        <v>2</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168</v>
      </c>
      <c r="AU514" s="243" t="s">
        <v>87</v>
      </c>
      <c r="AV514" s="13" t="s">
        <v>87</v>
      </c>
      <c r="AW514" s="13" t="s">
        <v>32</v>
      </c>
      <c r="AX514" s="13" t="s">
        <v>77</v>
      </c>
      <c r="AY514" s="243" t="s">
        <v>159</v>
      </c>
    </row>
    <row r="515" s="15" customFormat="1">
      <c r="A515" s="15"/>
      <c r="B515" s="268"/>
      <c r="C515" s="269"/>
      <c r="D515" s="234" t="s">
        <v>168</v>
      </c>
      <c r="E515" s="270" t="s">
        <v>1</v>
      </c>
      <c r="F515" s="271" t="s">
        <v>361</v>
      </c>
      <c r="G515" s="269"/>
      <c r="H515" s="272">
        <v>42</v>
      </c>
      <c r="I515" s="273"/>
      <c r="J515" s="269"/>
      <c r="K515" s="269"/>
      <c r="L515" s="274"/>
      <c r="M515" s="275"/>
      <c r="N515" s="276"/>
      <c r="O515" s="276"/>
      <c r="P515" s="276"/>
      <c r="Q515" s="276"/>
      <c r="R515" s="276"/>
      <c r="S515" s="276"/>
      <c r="T515" s="277"/>
      <c r="U515" s="15"/>
      <c r="V515" s="15"/>
      <c r="W515" s="15"/>
      <c r="X515" s="15"/>
      <c r="Y515" s="15"/>
      <c r="Z515" s="15"/>
      <c r="AA515" s="15"/>
      <c r="AB515" s="15"/>
      <c r="AC515" s="15"/>
      <c r="AD515" s="15"/>
      <c r="AE515" s="15"/>
      <c r="AT515" s="278" t="s">
        <v>168</v>
      </c>
      <c r="AU515" s="278" t="s">
        <v>87</v>
      </c>
      <c r="AV515" s="15" t="s">
        <v>175</v>
      </c>
      <c r="AW515" s="15" t="s">
        <v>32</v>
      </c>
      <c r="AX515" s="15" t="s">
        <v>77</v>
      </c>
      <c r="AY515" s="278" t="s">
        <v>159</v>
      </c>
    </row>
    <row r="516" s="16" customFormat="1">
      <c r="A516" s="16"/>
      <c r="B516" s="279"/>
      <c r="C516" s="280"/>
      <c r="D516" s="234" t="s">
        <v>168</v>
      </c>
      <c r="E516" s="281" t="s">
        <v>1</v>
      </c>
      <c r="F516" s="282" t="s">
        <v>1015</v>
      </c>
      <c r="G516" s="280"/>
      <c r="H516" s="281" t="s">
        <v>1</v>
      </c>
      <c r="I516" s="283"/>
      <c r="J516" s="280"/>
      <c r="K516" s="280"/>
      <c r="L516" s="284"/>
      <c r="M516" s="285"/>
      <c r="N516" s="286"/>
      <c r="O516" s="286"/>
      <c r="P516" s="286"/>
      <c r="Q516" s="286"/>
      <c r="R516" s="286"/>
      <c r="S516" s="286"/>
      <c r="T516" s="287"/>
      <c r="U516" s="16"/>
      <c r="V516" s="16"/>
      <c r="W516" s="16"/>
      <c r="X516" s="16"/>
      <c r="Y516" s="16"/>
      <c r="Z516" s="16"/>
      <c r="AA516" s="16"/>
      <c r="AB516" s="16"/>
      <c r="AC516" s="16"/>
      <c r="AD516" s="16"/>
      <c r="AE516" s="16"/>
      <c r="AT516" s="288" t="s">
        <v>168</v>
      </c>
      <c r="AU516" s="288" t="s">
        <v>87</v>
      </c>
      <c r="AV516" s="16" t="s">
        <v>85</v>
      </c>
      <c r="AW516" s="16" t="s">
        <v>32</v>
      </c>
      <c r="AX516" s="16" t="s">
        <v>77</v>
      </c>
      <c r="AY516" s="288" t="s">
        <v>159</v>
      </c>
    </row>
    <row r="517" s="13" customFormat="1">
      <c r="A517" s="13"/>
      <c r="B517" s="232"/>
      <c r="C517" s="233"/>
      <c r="D517" s="234" t="s">
        <v>168</v>
      </c>
      <c r="E517" s="235" t="s">
        <v>1</v>
      </c>
      <c r="F517" s="236" t="s">
        <v>862</v>
      </c>
      <c r="G517" s="233"/>
      <c r="H517" s="237">
        <v>64</v>
      </c>
      <c r="I517" s="238"/>
      <c r="J517" s="233"/>
      <c r="K517" s="233"/>
      <c r="L517" s="239"/>
      <c r="M517" s="240"/>
      <c r="N517" s="241"/>
      <c r="O517" s="241"/>
      <c r="P517" s="241"/>
      <c r="Q517" s="241"/>
      <c r="R517" s="241"/>
      <c r="S517" s="241"/>
      <c r="T517" s="242"/>
      <c r="U517" s="13"/>
      <c r="V517" s="13"/>
      <c r="W517" s="13"/>
      <c r="X517" s="13"/>
      <c r="Y517" s="13"/>
      <c r="Z517" s="13"/>
      <c r="AA517" s="13"/>
      <c r="AB517" s="13"/>
      <c r="AC517" s="13"/>
      <c r="AD517" s="13"/>
      <c r="AE517" s="13"/>
      <c r="AT517" s="243" t="s">
        <v>168</v>
      </c>
      <c r="AU517" s="243" t="s">
        <v>87</v>
      </c>
      <c r="AV517" s="13" t="s">
        <v>87</v>
      </c>
      <c r="AW517" s="13" t="s">
        <v>32</v>
      </c>
      <c r="AX517" s="13" t="s">
        <v>77</v>
      </c>
      <c r="AY517" s="243" t="s">
        <v>159</v>
      </c>
    </row>
    <row r="518" s="14" customFormat="1">
      <c r="A518" s="14"/>
      <c r="B518" s="244"/>
      <c r="C518" s="245"/>
      <c r="D518" s="234" t="s">
        <v>168</v>
      </c>
      <c r="E518" s="246" t="s">
        <v>1</v>
      </c>
      <c r="F518" s="247" t="s">
        <v>174</v>
      </c>
      <c r="G518" s="245"/>
      <c r="H518" s="248">
        <v>112</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168</v>
      </c>
      <c r="AU518" s="254" t="s">
        <v>87</v>
      </c>
      <c r="AV518" s="14" t="s">
        <v>166</v>
      </c>
      <c r="AW518" s="14" t="s">
        <v>32</v>
      </c>
      <c r="AX518" s="14" t="s">
        <v>85</v>
      </c>
      <c r="AY518" s="254" t="s">
        <v>159</v>
      </c>
    </row>
    <row r="519" s="2" customFormat="1" ht="21.75" customHeight="1">
      <c r="A519" s="39"/>
      <c r="B519" s="40"/>
      <c r="C519" s="219" t="s">
        <v>816</v>
      </c>
      <c r="D519" s="219" t="s">
        <v>161</v>
      </c>
      <c r="E519" s="220" t="s">
        <v>1282</v>
      </c>
      <c r="F519" s="221" t="s">
        <v>1283</v>
      </c>
      <c r="G519" s="222" t="s">
        <v>215</v>
      </c>
      <c r="H519" s="223">
        <v>12</v>
      </c>
      <c r="I519" s="224"/>
      <c r="J519" s="225">
        <f>ROUND(I519*H519,2)</f>
        <v>0</v>
      </c>
      <c r="K519" s="221" t="s">
        <v>165</v>
      </c>
      <c r="L519" s="45"/>
      <c r="M519" s="226" t="s">
        <v>1</v>
      </c>
      <c r="N519" s="227" t="s">
        <v>42</v>
      </c>
      <c r="O519" s="92"/>
      <c r="P519" s="228">
        <f>O519*H519</f>
        <v>0</v>
      </c>
      <c r="Q519" s="228">
        <v>0.1416</v>
      </c>
      <c r="R519" s="228">
        <f>Q519*H519</f>
        <v>1.6992</v>
      </c>
      <c r="S519" s="228">
        <v>0</v>
      </c>
      <c r="T519" s="229">
        <f>S519*H519</f>
        <v>0</v>
      </c>
      <c r="U519" s="39"/>
      <c r="V519" s="39"/>
      <c r="W519" s="39"/>
      <c r="X519" s="39"/>
      <c r="Y519" s="39"/>
      <c r="Z519" s="39"/>
      <c r="AA519" s="39"/>
      <c r="AB519" s="39"/>
      <c r="AC519" s="39"/>
      <c r="AD519" s="39"/>
      <c r="AE519" s="39"/>
      <c r="AR519" s="230" t="s">
        <v>166</v>
      </c>
      <c r="AT519" s="230" t="s">
        <v>161</v>
      </c>
      <c r="AU519" s="230" t="s">
        <v>87</v>
      </c>
      <c r="AY519" s="18" t="s">
        <v>159</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166</v>
      </c>
      <c r="BM519" s="230" t="s">
        <v>1284</v>
      </c>
    </row>
    <row r="520" s="16" customFormat="1">
      <c r="A520" s="16"/>
      <c r="B520" s="279"/>
      <c r="C520" s="280"/>
      <c r="D520" s="234" t="s">
        <v>168</v>
      </c>
      <c r="E520" s="281" t="s">
        <v>1</v>
      </c>
      <c r="F520" s="282" t="s">
        <v>1122</v>
      </c>
      <c r="G520" s="280"/>
      <c r="H520" s="281" t="s">
        <v>1</v>
      </c>
      <c r="I520" s="283"/>
      <c r="J520" s="280"/>
      <c r="K520" s="280"/>
      <c r="L520" s="284"/>
      <c r="M520" s="285"/>
      <c r="N520" s="286"/>
      <c r="O520" s="286"/>
      <c r="P520" s="286"/>
      <c r="Q520" s="286"/>
      <c r="R520" s="286"/>
      <c r="S520" s="286"/>
      <c r="T520" s="287"/>
      <c r="U520" s="16"/>
      <c r="V520" s="16"/>
      <c r="W520" s="16"/>
      <c r="X520" s="16"/>
      <c r="Y520" s="16"/>
      <c r="Z520" s="16"/>
      <c r="AA520" s="16"/>
      <c r="AB520" s="16"/>
      <c r="AC520" s="16"/>
      <c r="AD520" s="16"/>
      <c r="AE520" s="16"/>
      <c r="AT520" s="288" t="s">
        <v>168</v>
      </c>
      <c r="AU520" s="288" t="s">
        <v>87</v>
      </c>
      <c r="AV520" s="16" t="s">
        <v>85</v>
      </c>
      <c r="AW520" s="16" t="s">
        <v>32</v>
      </c>
      <c r="AX520" s="16" t="s">
        <v>77</v>
      </c>
      <c r="AY520" s="288" t="s">
        <v>159</v>
      </c>
    </row>
    <row r="521" s="13" customFormat="1">
      <c r="A521" s="13"/>
      <c r="B521" s="232"/>
      <c r="C521" s="233"/>
      <c r="D521" s="234" t="s">
        <v>168</v>
      </c>
      <c r="E521" s="235" t="s">
        <v>1</v>
      </c>
      <c r="F521" s="236" t="s">
        <v>1285</v>
      </c>
      <c r="G521" s="233"/>
      <c r="H521" s="237">
        <v>6</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168</v>
      </c>
      <c r="AU521" s="243" t="s">
        <v>87</v>
      </c>
      <c r="AV521" s="13" t="s">
        <v>87</v>
      </c>
      <c r="AW521" s="13" t="s">
        <v>32</v>
      </c>
      <c r="AX521" s="13" t="s">
        <v>77</v>
      </c>
      <c r="AY521" s="243" t="s">
        <v>159</v>
      </c>
    </row>
    <row r="522" s="13" customFormat="1">
      <c r="A522" s="13"/>
      <c r="B522" s="232"/>
      <c r="C522" s="233"/>
      <c r="D522" s="234" t="s">
        <v>168</v>
      </c>
      <c r="E522" s="235" t="s">
        <v>1</v>
      </c>
      <c r="F522" s="236" t="s">
        <v>1286</v>
      </c>
      <c r="G522" s="233"/>
      <c r="H522" s="237">
        <v>6</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168</v>
      </c>
      <c r="AU522" s="243" t="s">
        <v>87</v>
      </c>
      <c r="AV522" s="13" t="s">
        <v>87</v>
      </c>
      <c r="AW522" s="13" t="s">
        <v>32</v>
      </c>
      <c r="AX522" s="13" t="s">
        <v>77</v>
      </c>
      <c r="AY522" s="243" t="s">
        <v>159</v>
      </c>
    </row>
    <row r="523" s="14" customFormat="1">
      <c r="A523" s="14"/>
      <c r="B523" s="244"/>
      <c r="C523" s="245"/>
      <c r="D523" s="234" t="s">
        <v>168</v>
      </c>
      <c r="E523" s="246" t="s">
        <v>1</v>
      </c>
      <c r="F523" s="247" t="s">
        <v>174</v>
      </c>
      <c r="G523" s="245"/>
      <c r="H523" s="248">
        <v>12</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168</v>
      </c>
      <c r="AU523" s="254" t="s">
        <v>87</v>
      </c>
      <c r="AV523" s="14" t="s">
        <v>166</v>
      </c>
      <c r="AW523" s="14" t="s">
        <v>32</v>
      </c>
      <c r="AX523" s="14" t="s">
        <v>85</v>
      </c>
      <c r="AY523" s="254" t="s">
        <v>159</v>
      </c>
    </row>
    <row r="524" s="2" customFormat="1" ht="33" customHeight="1">
      <c r="A524" s="39"/>
      <c r="B524" s="40"/>
      <c r="C524" s="219" t="s">
        <v>820</v>
      </c>
      <c r="D524" s="219" t="s">
        <v>161</v>
      </c>
      <c r="E524" s="220" t="s">
        <v>1287</v>
      </c>
      <c r="F524" s="221" t="s">
        <v>1288</v>
      </c>
      <c r="G524" s="222" t="s">
        <v>201</v>
      </c>
      <c r="H524" s="223">
        <v>0.41699999999999998</v>
      </c>
      <c r="I524" s="224"/>
      <c r="J524" s="225">
        <f>ROUND(I524*H524,2)</f>
        <v>0</v>
      </c>
      <c r="K524" s="221" t="s">
        <v>165</v>
      </c>
      <c r="L524" s="45"/>
      <c r="M524" s="226" t="s">
        <v>1</v>
      </c>
      <c r="N524" s="227" t="s">
        <v>42</v>
      </c>
      <c r="O524" s="92"/>
      <c r="P524" s="228">
        <f>O524*H524</f>
        <v>0</v>
      </c>
      <c r="Q524" s="228">
        <v>0.019536000000000001</v>
      </c>
      <c r="R524" s="228">
        <f>Q524*H524</f>
        <v>0.0081465119999999999</v>
      </c>
      <c r="S524" s="228">
        <v>0</v>
      </c>
      <c r="T524" s="229">
        <f>S524*H524</f>
        <v>0</v>
      </c>
      <c r="U524" s="39"/>
      <c r="V524" s="39"/>
      <c r="W524" s="39"/>
      <c r="X524" s="39"/>
      <c r="Y524" s="39"/>
      <c r="Z524" s="39"/>
      <c r="AA524" s="39"/>
      <c r="AB524" s="39"/>
      <c r="AC524" s="39"/>
      <c r="AD524" s="39"/>
      <c r="AE524" s="39"/>
      <c r="AR524" s="230" t="s">
        <v>166</v>
      </c>
      <c r="AT524" s="230" t="s">
        <v>161</v>
      </c>
      <c r="AU524" s="230" t="s">
        <v>87</v>
      </c>
      <c r="AY524" s="18" t="s">
        <v>159</v>
      </c>
      <c r="BE524" s="231">
        <f>IF(N524="základní",J524,0)</f>
        <v>0</v>
      </c>
      <c r="BF524" s="231">
        <f>IF(N524="snížená",J524,0)</f>
        <v>0</v>
      </c>
      <c r="BG524" s="231">
        <f>IF(N524="zákl. přenesená",J524,0)</f>
        <v>0</v>
      </c>
      <c r="BH524" s="231">
        <f>IF(N524="sníž. přenesená",J524,0)</f>
        <v>0</v>
      </c>
      <c r="BI524" s="231">
        <f>IF(N524="nulová",J524,0)</f>
        <v>0</v>
      </c>
      <c r="BJ524" s="18" t="s">
        <v>85</v>
      </c>
      <c r="BK524" s="231">
        <f>ROUND(I524*H524,2)</f>
        <v>0</v>
      </c>
      <c r="BL524" s="18" t="s">
        <v>166</v>
      </c>
      <c r="BM524" s="230" t="s">
        <v>1289</v>
      </c>
    </row>
    <row r="525" s="13" customFormat="1">
      <c r="A525" s="13"/>
      <c r="B525" s="232"/>
      <c r="C525" s="233"/>
      <c r="D525" s="234" t="s">
        <v>168</v>
      </c>
      <c r="E525" s="235" t="s">
        <v>1</v>
      </c>
      <c r="F525" s="236" t="s">
        <v>1290</v>
      </c>
      <c r="G525" s="233"/>
      <c r="H525" s="237">
        <v>0.053999999999999999</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168</v>
      </c>
      <c r="AU525" s="243" t="s">
        <v>87</v>
      </c>
      <c r="AV525" s="13" t="s">
        <v>87</v>
      </c>
      <c r="AW525" s="13" t="s">
        <v>32</v>
      </c>
      <c r="AX525" s="13" t="s">
        <v>77</v>
      </c>
      <c r="AY525" s="243" t="s">
        <v>159</v>
      </c>
    </row>
    <row r="526" s="13" customFormat="1">
      <c r="A526" s="13"/>
      <c r="B526" s="232"/>
      <c r="C526" s="233"/>
      <c r="D526" s="234" t="s">
        <v>168</v>
      </c>
      <c r="E526" s="235" t="s">
        <v>1</v>
      </c>
      <c r="F526" s="236" t="s">
        <v>1291</v>
      </c>
      <c r="G526" s="233"/>
      <c r="H526" s="237">
        <v>0.126</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168</v>
      </c>
      <c r="AU526" s="243" t="s">
        <v>87</v>
      </c>
      <c r="AV526" s="13" t="s">
        <v>87</v>
      </c>
      <c r="AW526" s="13" t="s">
        <v>32</v>
      </c>
      <c r="AX526" s="13" t="s">
        <v>77</v>
      </c>
      <c r="AY526" s="243" t="s">
        <v>159</v>
      </c>
    </row>
    <row r="527" s="13" customFormat="1">
      <c r="A527" s="13"/>
      <c r="B527" s="232"/>
      <c r="C527" s="233"/>
      <c r="D527" s="234" t="s">
        <v>168</v>
      </c>
      <c r="E527" s="235" t="s">
        <v>1</v>
      </c>
      <c r="F527" s="236" t="s">
        <v>1292</v>
      </c>
      <c r="G527" s="233"/>
      <c r="H527" s="237">
        <v>0.074999999999999997</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168</v>
      </c>
      <c r="AU527" s="243" t="s">
        <v>87</v>
      </c>
      <c r="AV527" s="13" t="s">
        <v>87</v>
      </c>
      <c r="AW527" s="13" t="s">
        <v>32</v>
      </c>
      <c r="AX527" s="13" t="s">
        <v>77</v>
      </c>
      <c r="AY527" s="243" t="s">
        <v>159</v>
      </c>
    </row>
    <row r="528" s="13" customFormat="1">
      <c r="A528" s="13"/>
      <c r="B528" s="232"/>
      <c r="C528" s="233"/>
      <c r="D528" s="234" t="s">
        <v>168</v>
      </c>
      <c r="E528" s="235" t="s">
        <v>1</v>
      </c>
      <c r="F528" s="236" t="s">
        <v>1293</v>
      </c>
      <c r="G528" s="233"/>
      <c r="H528" s="237">
        <v>0.099000000000000005</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168</v>
      </c>
      <c r="AU528" s="243" t="s">
        <v>87</v>
      </c>
      <c r="AV528" s="13" t="s">
        <v>87</v>
      </c>
      <c r="AW528" s="13" t="s">
        <v>32</v>
      </c>
      <c r="AX528" s="13" t="s">
        <v>77</v>
      </c>
      <c r="AY528" s="243" t="s">
        <v>159</v>
      </c>
    </row>
    <row r="529" s="13" customFormat="1">
      <c r="A529" s="13"/>
      <c r="B529" s="232"/>
      <c r="C529" s="233"/>
      <c r="D529" s="234" t="s">
        <v>168</v>
      </c>
      <c r="E529" s="235" t="s">
        <v>1</v>
      </c>
      <c r="F529" s="236" t="s">
        <v>1294</v>
      </c>
      <c r="G529" s="233"/>
      <c r="H529" s="237">
        <v>0.063</v>
      </c>
      <c r="I529" s="238"/>
      <c r="J529" s="233"/>
      <c r="K529" s="233"/>
      <c r="L529" s="239"/>
      <c r="M529" s="240"/>
      <c r="N529" s="241"/>
      <c r="O529" s="241"/>
      <c r="P529" s="241"/>
      <c r="Q529" s="241"/>
      <c r="R529" s="241"/>
      <c r="S529" s="241"/>
      <c r="T529" s="242"/>
      <c r="U529" s="13"/>
      <c r="V529" s="13"/>
      <c r="W529" s="13"/>
      <c r="X529" s="13"/>
      <c r="Y529" s="13"/>
      <c r="Z529" s="13"/>
      <c r="AA529" s="13"/>
      <c r="AB529" s="13"/>
      <c r="AC529" s="13"/>
      <c r="AD529" s="13"/>
      <c r="AE529" s="13"/>
      <c r="AT529" s="243" t="s">
        <v>168</v>
      </c>
      <c r="AU529" s="243" t="s">
        <v>87</v>
      </c>
      <c r="AV529" s="13" t="s">
        <v>87</v>
      </c>
      <c r="AW529" s="13" t="s">
        <v>32</v>
      </c>
      <c r="AX529" s="13" t="s">
        <v>77</v>
      </c>
      <c r="AY529" s="243" t="s">
        <v>159</v>
      </c>
    </row>
    <row r="530" s="14" customFormat="1">
      <c r="A530" s="14"/>
      <c r="B530" s="244"/>
      <c r="C530" s="245"/>
      <c r="D530" s="234" t="s">
        <v>168</v>
      </c>
      <c r="E530" s="246" t="s">
        <v>1</v>
      </c>
      <c r="F530" s="247" t="s">
        <v>174</v>
      </c>
      <c r="G530" s="245"/>
      <c r="H530" s="248">
        <v>0.41699999999999998</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168</v>
      </c>
      <c r="AU530" s="254" t="s">
        <v>87</v>
      </c>
      <c r="AV530" s="14" t="s">
        <v>166</v>
      </c>
      <c r="AW530" s="14" t="s">
        <v>32</v>
      </c>
      <c r="AX530" s="14" t="s">
        <v>85</v>
      </c>
      <c r="AY530" s="254" t="s">
        <v>159</v>
      </c>
    </row>
    <row r="531" s="2" customFormat="1" ht="21.75" customHeight="1">
      <c r="A531" s="39"/>
      <c r="B531" s="40"/>
      <c r="C531" s="255" t="s">
        <v>824</v>
      </c>
      <c r="D531" s="255" t="s">
        <v>218</v>
      </c>
      <c r="E531" s="256" t="s">
        <v>1295</v>
      </c>
      <c r="F531" s="257" t="s">
        <v>1296</v>
      </c>
      <c r="G531" s="258" t="s">
        <v>201</v>
      </c>
      <c r="H531" s="259">
        <v>0.058999999999999997</v>
      </c>
      <c r="I531" s="260"/>
      <c r="J531" s="261">
        <f>ROUND(I531*H531,2)</f>
        <v>0</v>
      </c>
      <c r="K531" s="257" t="s">
        <v>165</v>
      </c>
      <c r="L531" s="262"/>
      <c r="M531" s="263" t="s">
        <v>1</v>
      </c>
      <c r="N531" s="264" t="s">
        <v>42</v>
      </c>
      <c r="O531" s="92"/>
      <c r="P531" s="228">
        <f>O531*H531</f>
        <v>0</v>
      </c>
      <c r="Q531" s="228">
        <v>1</v>
      </c>
      <c r="R531" s="228">
        <f>Q531*H531</f>
        <v>0.058999999999999997</v>
      </c>
      <c r="S531" s="228">
        <v>0</v>
      </c>
      <c r="T531" s="229">
        <f>S531*H531</f>
        <v>0</v>
      </c>
      <c r="U531" s="39"/>
      <c r="V531" s="39"/>
      <c r="W531" s="39"/>
      <c r="X531" s="39"/>
      <c r="Y531" s="39"/>
      <c r="Z531" s="39"/>
      <c r="AA531" s="39"/>
      <c r="AB531" s="39"/>
      <c r="AC531" s="39"/>
      <c r="AD531" s="39"/>
      <c r="AE531" s="39"/>
      <c r="AR531" s="230" t="s">
        <v>198</v>
      </c>
      <c r="AT531" s="230" t="s">
        <v>218</v>
      </c>
      <c r="AU531" s="230" t="s">
        <v>87</v>
      </c>
      <c r="AY531" s="18" t="s">
        <v>159</v>
      </c>
      <c r="BE531" s="231">
        <f>IF(N531="základní",J531,0)</f>
        <v>0</v>
      </c>
      <c r="BF531" s="231">
        <f>IF(N531="snížená",J531,0)</f>
        <v>0</v>
      </c>
      <c r="BG531" s="231">
        <f>IF(N531="zákl. přenesená",J531,0)</f>
        <v>0</v>
      </c>
      <c r="BH531" s="231">
        <f>IF(N531="sníž. přenesená",J531,0)</f>
        <v>0</v>
      </c>
      <c r="BI531" s="231">
        <f>IF(N531="nulová",J531,0)</f>
        <v>0</v>
      </c>
      <c r="BJ531" s="18" t="s">
        <v>85</v>
      </c>
      <c r="BK531" s="231">
        <f>ROUND(I531*H531,2)</f>
        <v>0</v>
      </c>
      <c r="BL531" s="18" t="s">
        <v>166</v>
      </c>
      <c r="BM531" s="230" t="s">
        <v>1297</v>
      </c>
    </row>
    <row r="532" s="13" customFormat="1">
      <c r="A532" s="13"/>
      <c r="B532" s="232"/>
      <c r="C532" s="233"/>
      <c r="D532" s="234" t="s">
        <v>168</v>
      </c>
      <c r="E532" s="233"/>
      <c r="F532" s="236" t="s">
        <v>1298</v>
      </c>
      <c r="G532" s="233"/>
      <c r="H532" s="237">
        <v>0.058999999999999997</v>
      </c>
      <c r="I532" s="238"/>
      <c r="J532" s="233"/>
      <c r="K532" s="233"/>
      <c r="L532" s="239"/>
      <c r="M532" s="240"/>
      <c r="N532" s="241"/>
      <c r="O532" s="241"/>
      <c r="P532" s="241"/>
      <c r="Q532" s="241"/>
      <c r="R532" s="241"/>
      <c r="S532" s="241"/>
      <c r="T532" s="242"/>
      <c r="U532" s="13"/>
      <c r="V532" s="13"/>
      <c r="W532" s="13"/>
      <c r="X532" s="13"/>
      <c r="Y532" s="13"/>
      <c r="Z532" s="13"/>
      <c r="AA532" s="13"/>
      <c r="AB532" s="13"/>
      <c r="AC532" s="13"/>
      <c r="AD532" s="13"/>
      <c r="AE532" s="13"/>
      <c r="AT532" s="243" t="s">
        <v>168</v>
      </c>
      <c r="AU532" s="243" t="s">
        <v>87</v>
      </c>
      <c r="AV532" s="13" t="s">
        <v>87</v>
      </c>
      <c r="AW532" s="13" t="s">
        <v>4</v>
      </c>
      <c r="AX532" s="13" t="s">
        <v>85</v>
      </c>
      <c r="AY532" s="243" t="s">
        <v>159</v>
      </c>
    </row>
    <row r="533" s="2" customFormat="1" ht="24.15" customHeight="1">
      <c r="A533" s="39"/>
      <c r="B533" s="40"/>
      <c r="C533" s="255" t="s">
        <v>828</v>
      </c>
      <c r="D533" s="255" t="s">
        <v>218</v>
      </c>
      <c r="E533" s="256" t="s">
        <v>1299</v>
      </c>
      <c r="F533" s="257" t="s">
        <v>1300</v>
      </c>
      <c r="G533" s="258" t="s">
        <v>201</v>
      </c>
      <c r="H533" s="259">
        <v>0.39900000000000002</v>
      </c>
      <c r="I533" s="260"/>
      <c r="J533" s="261">
        <f>ROUND(I533*H533,2)</f>
        <v>0</v>
      </c>
      <c r="K533" s="257" t="s">
        <v>165</v>
      </c>
      <c r="L533" s="262"/>
      <c r="M533" s="263" t="s">
        <v>1</v>
      </c>
      <c r="N533" s="264" t="s">
        <v>42</v>
      </c>
      <c r="O533" s="92"/>
      <c r="P533" s="228">
        <f>O533*H533</f>
        <v>0</v>
      </c>
      <c r="Q533" s="228">
        <v>1</v>
      </c>
      <c r="R533" s="228">
        <f>Q533*H533</f>
        <v>0.39900000000000002</v>
      </c>
      <c r="S533" s="228">
        <v>0</v>
      </c>
      <c r="T533" s="229">
        <f>S533*H533</f>
        <v>0</v>
      </c>
      <c r="U533" s="39"/>
      <c r="V533" s="39"/>
      <c r="W533" s="39"/>
      <c r="X533" s="39"/>
      <c r="Y533" s="39"/>
      <c r="Z533" s="39"/>
      <c r="AA533" s="39"/>
      <c r="AB533" s="39"/>
      <c r="AC533" s="39"/>
      <c r="AD533" s="39"/>
      <c r="AE533" s="39"/>
      <c r="AR533" s="230" t="s">
        <v>198</v>
      </c>
      <c r="AT533" s="230" t="s">
        <v>218</v>
      </c>
      <c r="AU533" s="230" t="s">
        <v>87</v>
      </c>
      <c r="AY533" s="18" t="s">
        <v>159</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166</v>
      </c>
      <c r="BM533" s="230" t="s">
        <v>1301</v>
      </c>
    </row>
    <row r="534" s="13" customFormat="1">
      <c r="A534" s="13"/>
      <c r="B534" s="232"/>
      <c r="C534" s="233"/>
      <c r="D534" s="234" t="s">
        <v>168</v>
      </c>
      <c r="E534" s="235" t="s">
        <v>1</v>
      </c>
      <c r="F534" s="236" t="s">
        <v>1291</v>
      </c>
      <c r="G534" s="233"/>
      <c r="H534" s="237">
        <v>0.126</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168</v>
      </c>
      <c r="AU534" s="243" t="s">
        <v>87</v>
      </c>
      <c r="AV534" s="13" t="s">
        <v>87</v>
      </c>
      <c r="AW534" s="13" t="s">
        <v>32</v>
      </c>
      <c r="AX534" s="13" t="s">
        <v>77</v>
      </c>
      <c r="AY534" s="243" t="s">
        <v>159</v>
      </c>
    </row>
    <row r="535" s="13" customFormat="1">
      <c r="A535" s="13"/>
      <c r="B535" s="232"/>
      <c r="C535" s="233"/>
      <c r="D535" s="234" t="s">
        <v>168</v>
      </c>
      <c r="E535" s="235" t="s">
        <v>1</v>
      </c>
      <c r="F535" s="236" t="s">
        <v>1302</v>
      </c>
      <c r="G535" s="233"/>
      <c r="H535" s="237">
        <v>0.074999999999999997</v>
      </c>
      <c r="I535" s="238"/>
      <c r="J535" s="233"/>
      <c r="K535" s="233"/>
      <c r="L535" s="239"/>
      <c r="M535" s="240"/>
      <c r="N535" s="241"/>
      <c r="O535" s="241"/>
      <c r="P535" s="241"/>
      <c r="Q535" s="241"/>
      <c r="R535" s="241"/>
      <c r="S535" s="241"/>
      <c r="T535" s="242"/>
      <c r="U535" s="13"/>
      <c r="V535" s="13"/>
      <c r="W535" s="13"/>
      <c r="X535" s="13"/>
      <c r="Y535" s="13"/>
      <c r="Z535" s="13"/>
      <c r="AA535" s="13"/>
      <c r="AB535" s="13"/>
      <c r="AC535" s="13"/>
      <c r="AD535" s="13"/>
      <c r="AE535" s="13"/>
      <c r="AT535" s="243" t="s">
        <v>168</v>
      </c>
      <c r="AU535" s="243" t="s">
        <v>87</v>
      </c>
      <c r="AV535" s="13" t="s">
        <v>87</v>
      </c>
      <c r="AW535" s="13" t="s">
        <v>32</v>
      </c>
      <c r="AX535" s="13" t="s">
        <v>77</v>
      </c>
      <c r="AY535" s="243" t="s">
        <v>159</v>
      </c>
    </row>
    <row r="536" s="13" customFormat="1">
      <c r="A536" s="13"/>
      <c r="B536" s="232"/>
      <c r="C536" s="233"/>
      <c r="D536" s="234" t="s">
        <v>168</v>
      </c>
      <c r="E536" s="235" t="s">
        <v>1</v>
      </c>
      <c r="F536" s="236" t="s">
        <v>1293</v>
      </c>
      <c r="G536" s="233"/>
      <c r="H536" s="237">
        <v>0.099000000000000005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168</v>
      </c>
      <c r="AU536" s="243" t="s">
        <v>87</v>
      </c>
      <c r="AV536" s="13" t="s">
        <v>87</v>
      </c>
      <c r="AW536" s="13" t="s">
        <v>32</v>
      </c>
      <c r="AX536" s="13" t="s">
        <v>77</v>
      </c>
      <c r="AY536" s="243" t="s">
        <v>159</v>
      </c>
    </row>
    <row r="537" s="13" customFormat="1">
      <c r="A537" s="13"/>
      <c r="B537" s="232"/>
      <c r="C537" s="233"/>
      <c r="D537" s="234" t="s">
        <v>168</v>
      </c>
      <c r="E537" s="235" t="s">
        <v>1</v>
      </c>
      <c r="F537" s="236" t="s">
        <v>1294</v>
      </c>
      <c r="G537" s="233"/>
      <c r="H537" s="237">
        <v>0.063</v>
      </c>
      <c r="I537" s="238"/>
      <c r="J537" s="233"/>
      <c r="K537" s="233"/>
      <c r="L537" s="239"/>
      <c r="M537" s="240"/>
      <c r="N537" s="241"/>
      <c r="O537" s="241"/>
      <c r="P537" s="241"/>
      <c r="Q537" s="241"/>
      <c r="R537" s="241"/>
      <c r="S537" s="241"/>
      <c r="T537" s="242"/>
      <c r="U537" s="13"/>
      <c r="V537" s="13"/>
      <c r="W537" s="13"/>
      <c r="X537" s="13"/>
      <c r="Y537" s="13"/>
      <c r="Z537" s="13"/>
      <c r="AA537" s="13"/>
      <c r="AB537" s="13"/>
      <c r="AC537" s="13"/>
      <c r="AD537" s="13"/>
      <c r="AE537" s="13"/>
      <c r="AT537" s="243" t="s">
        <v>168</v>
      </c>
      <c r="AU537" s="243" t="s">
        <v>87</v>
      </c>
      <c r="AV537" s="13" t="s">
        <v>87</v>
      </c>
      <c r="AW537" s="13" t="s">
        <v>32</v>
      </c>
      <c r="AX537" s="13" t="s">
        <v>77</v>
      </c>
      <c r="AY537" s="243" t="s">
        <v>159</v>
      </c>
    </row>
    <row r="538" s="14" customFormat="1">
      <c r="A538" s="14"/>
      <c r="B538" s="244"/>
      <c r="C538" s="245"/>
      <c r="D538" s="234" t="s">
        <v>168</v>
      </c>
      <c r="E538" s="246" t="s">
        <v>1</v>
      </c>
      <c r="F538" s="247" t="s">
        <v>174</v>
      </c>
      <c r="G538" s="245"/>
      <c r="H538" s="248">
        <v>0.36299999999999999</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168</v>
      </c>
      <c r="AU538" s="254" t="s">
        <v>87</v>
      </c>
      <c r="AV538" s="14" t="s">
        <v>166</v>
      </c>
      <c r="AW538" s="14" t="s">
        <v>32</v>
      </c>
      <c r="AX538" s="14" t="s">
        <v>85</v>
      </c>
      <c r="AY538" s="254" t="s">
        <v>159</v>
      </c>
    </row>
    <row r="539" s="13" customFormat="1">
      <c r="A539" s="13"/>
      <c r="B539" s="232"/>
      <c r="C539" s="233"/>
      <c r="D539" s="234" t="s">
        <v>168</v>
      </c>
      <c r="E539" s="233"/>
      <c r="F539" s="236" t="s">
        <v>1303</v>
      </c>
      <c r="G539" s="233"/>
      <c r="H539" s="237">
        <v>0.39900000000000002</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168</v>
      </c>
      <c r="AU539" s="243" t="s">
        <v>87</v>
      </c>
      <c r="AV539" s="13" t="s">
        <v>87</v>
      </c>
      <c r="AW539" s="13" t="s">
        <v>4</v>
      </c>
      <c r="AX539" s="13" t="s">
        <v>85</v>
      </c>
      <c r="AY539" s="243" t="s">
        <v>159</v>
      </c>
    </row>
    <row r="540" s="2" customFormat="1" ht="33" customHeight="1">
      <c r="A540" s="39"/>
      <c r="B540" s="40"/>
      <c r="C540" s="219" t="s">
        <v>832</v>
      </c>
      <c r="D540" s="219" t="s">
        <v>161</v>
      </c>
      <c r="E540" s="220" t="s">
        <v>1304</v>
      </c>
      <c r="F540" s="221" t="s">
        <v>1305</v>
      </c>
      <c r="G540" s="222" t="s">
        <v>201</v>
      </c>
      <c r="H540" s="223">
        <v>13.359</v>
      </c>
      <c r="I540" s="224"/>
      <c r="J540" s="225">
        <f>ROUND(I540*H540,2)</f>
        <v>0</v>
      </c>
      <c r="K540" s="221" t="s">
        <v>165</v>
      </c>
      <c r="L540" s="45"/>
      <c r="M540" s="226" t="s">
        <v>1</v>
      </c>
      <c r="N540" s="227" t="s">
        <v>42</v>
      </c>
      <c r="O540" s="92"/>
      <c r="P540" s="228">
        <f>O540*H540</f>
        <v>0</v>
      </c>
      <c r="Q540" s="228">
        <v>0.01221</v>
      </c>
      <c r="R540" s="228">
        <f>Q540*H540</f>
        <v>0.16311339</v>
      </c>
      <c r="S540" s="228">
        <v>0</v>
      </c>
      <c r="T540" s="229">
        <f>S540*H540</f>
        <v>0</v>
      </c>
      <c r="U540" s="39"/>
      <c r="V540" s="39"/>
      <c r="W540" s="39"/>
      <c r="X540" s="39"/>
      <c r="Y540" s="39"/>
      <c r="Z540" s="39"/>
      <c r="AA540" s="39"/>
      <c r="AB540" s="39"/>
      <c r="AC540" s="39"/>
      <c r="AD540" s="39"/>
      <c r="AE540" s="39"/>
      <c r="AR540" s="230" t="s">
        <v>166</v>
      </c>
      <c r="AT540" s="230" t="s">
        <v>161</v>
      </c>
      <c r="AU540" s="230" t="s">
        <v>87</v>
      </c>
      <c r="AY540" s="18" t="s">
        <v>159</v>
      </c>
      <c r="BE540" s="231">
        <f>IF(N540="základní",J540,0)</f>
        <v>0</v>
      </c>
      <c r="BF540" s="231">
        <f>IF(N540="snížená",J540,0)</f>
        <v>0</v>
      </c>
      <c r="BG540" s="231">
        <f>IF(N540="zákl. přenesená",J540,0)</f>
        <v>0</v>
      </c>
      <c r="BH540" s="231">
        <f>IF(N540="sníž. přenesená",J540,0)</f>
        <v>0</v>
      </c>
      <c r="BI540" s="231">
        <f>IF(N540="nulová",J540,0)</f>
        <v>0</v>
      </c>
      <c r="BJ540" s="18" t="s">
        <v>85</v>
      </c>
      <c r="BK540" s="231">
        <f>ROUND(I540*H540,2)</f>
        <v>0</v>
      </c>
      <c r="BL540" s="18" t="s">
        <v>166</v>
      </c>
      <c r="BM540" s="230" t="s">
        <v>1306</v>
      </c>
    </row>
    <row r="541" s="16" customFormat="1">
      <c r="A541" s="16"/>
      <c r="B541" s="279"/>
      <c r="C541" s="280"/>
      <c r="D541" s="234" t="s">
        <v>168</v>
      </c>
      <c r="E541" s="281" t="s">
        <v>1</v>
      </c>
      <c r="F541" s="282" t="s">
        <v>1015</v>
      </c>
      <c r="G541" s="280"/>
      <c r="H541" s="281" t="s">
        <v>1</v>
      </c>
      <c r="I541" s="283"/>
      <c r="J541" s="280"/>
      <c r="K541" s="280"/>
      <c r="L541" s="284"/>
      <c r="M541" s="285"/>
      <c r="N541" s="286"/>
      <c r="O541" s="286"/>
      <c r="P541" s="286"/>
      <c r="Q541" s="286"/>
      <c r="R541" s="286"/>
      <c r="S541" s="286"/>
      <c r="T541" s="287"/>
      <c r="U541" s="16"/>
      <c r="V541" s="16"/>
      <c r="W541" s="16"/>
      <c r="X541" s="16"/>
      <c r="Y541" s="16"/>
      <c r="Z541" s="16"/>
      <c r="AA541" s="16"/>
      <c r="AB541" s="16"/>
      <c r="AC541" s="16"/>
      <c r="AD541" s="16"/>
      <c r="AE541" s="16"/>
      <c r="AT541" s="288" t="s">
        <v>168</v>
      </c>
      <c r="AU541" s="288" t="s">
        <v>87</v>
      </c>
      <c r="AV541" s="16" t="s">
        <v>85</v>
      </c>
      <c r="AW541" s="16" t="s">
        <v>32</v>
      </c>
      <c r="AX541" s="16" t="s">
        <v>77</v>
      </c>
      <c r="AY541" s="288" t="s">
        <v>159</v>
      </c>
    </row>
    <row r="542" s="13" customFormat="1">
      <c r="A542" s="13"/>
      <c r="B542" s="232"/>
      <c r="C542" s="233"/>
      <c r="D542" s="234" t="s">
        <v>168</v>
      </c>
      <c r="E542" s="235" t="s">
        <v>1</v>
      </c>
      <c r="F542" s="236" t="s">
        <v>1307</v>
      </c>
      <c r="G542" s="233"/>
      <c r="H542" s="237">
        <v>2.8740000000000001</v>
      </c>
      <c r="I542" s="238"/>
      <c r="J542" s="233"/>
      <c r="K542" s="233"/>
      <c r="L542" s="239"/>
      <c r="M542" s="240"/>
      <c r="N542" s="241"/>
      <c r="O542" s="241"/>
      <c r="P542" s="241"/>
      <c r="Q542" s="241"/>
      <c r="R542" s="241"/>
      <c r="S542" s="241"/>
      <c r="T542" s="242"/>
      <c r="U542" s="13"/>
      <c r="V542" s="13"/>
      <c r="W542" s="13"/>
      <c r="X542" s="13"/>
      <c r="Y542" s="13"/>
      <c r="Z542" s="13"/>
      <c r="AA542" s="13"/>
      <c r="AB542" s="13"/>
      <c r="AC542" s="13"/>
      <c r="AD542" s="13"/>
      <c r="AE542" s="13"/>
      <c r="AT542" s="243" t="s">
        <v>168</v>
      </c>
      <c r="AU542" s="243" t="s">
        <v>87</v>
      </c>
      <c r="AV542" s="13" t="s">
        <v>87</v>
      </c>
      <c r="AW542" s="13" t="s">
        <v>32</v>
      </c>
      <c r="AX542" s="13" t="s">
        <v>77</v>
      </c>
      <c r="AY542" s="243" t="s">
        <v>159</v>
      </c>
    </row>
    <row r="543" s="13" customFormat="1">
      <c r="A543" s="13"/>
      <c r="B543" s="232"/>
      <c r="C543" s="233"/>
      <c r="D543" s="234" t="s">
        <v>168</v>
      </c>
      <c r="E543" s="235" t="s">
        <v>1</v>
      </c>
      <c r="F543" s="236" t="s">
        <v>1308</v>
      </c>
      <c r="G543" s="233"/>
      <c r="H543" s="237">
        <v>2.2829999999999999</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168</v>
      </c>
      <c r="AU543" s="243" t="s">
        <v>87</v>
      </c>
      <c r="AV543" s="13" t="s">
        <v>87</v>
      </c>
      <c r="AW543" s="13" t="s">
        <v>32</v>
      </c>
      <c r="AX543" s="13" t="s">
        <v>77</v>
      </c>
      <c r="AY543" s="243" t="s">
        <v>159</v>
      </c>
    </row>
    <row r="544" s="13" customFormat="1">
      <c r="A544" s="13"/>
      <c r="B544" s="232"/>
      <c r="C544" s="233"/>
      <c r="D544" s="234" t="s">
        <v>168</v>
      </c>
      <c r="E544" s="235" t="s">
        <v>1</v>
      </c>
      <c r="F544" s="236" t="s">
        <v>1309</v>
      </c>
      <c r="G544" s="233"/>
      <c r="H544" s="237">
        <v>0.34599999999999997</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168</v>
      </c>
      <c r="AU544" s="243" t="s">
        <v>87</v>
      </c>
      <c r="AV544" s="13" t="s">
        <v>87</v>
      </c>
      <c r="AW544" s="13" t="s">
        <v>32</v>
      </c>
      <c r="AX544" s="13" t="s">
        <v>77</v>
      </c>
      <c r="AY544" s="243" t="s">
        <v>159</v>
      </c>
    </row>
    <row r="545" s="13" customFormat="1">
      <c r="A545" s="13"/>
      <c r="B545" s="232"/>
      <c r="C545" s="233"/>
      <c r="D545" s="234" t="s">
        <v>168</v>
      </c>
      <c r="E545" s="235" t="s">
        <v>1</v>
      </c>
      <c r="F545" s="236" t="s">
        <v>1310</v>
      </c>
      <c r="G545" s="233"/>
      <c r="H545" s="237">
        <v>0.157</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168</v>
      </c>
      <c r="AU545" s="243" t="s">
        <v>87</v>
      </c>
      <c r="AV545" s="13" t="s">
        <v>87</v>
      </c>
      <c r="AW545" s="13" t="s">
        <v>32</v>
      </c>
      <c r="AX545" s="13" t="s">
        <v>77</v>
      </c>
      <c r="AY545" s="243" t="s">
        <v>159</v>
      </c>
    </row>
    <row r="546" s="13" customFormat="1">
      <c r="A546" s="13"/>
      <c r="B546" s="232"/>
      <c r="C546" s="233"/>
      <c r="D546" s="234" t="s">
        <v>168</v>
      </c>
      <c r="E546" s="235" t="s">
        <v>1</v>
      </c>
      <c r="F546" s="236" t="s">
        <v>1311</v>
      </c>
      <c r="G546" s="233"/>
      <c r="H546" s="237">
        <v>0.14000000000000001</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168</v>
      </c>
      <c r="AU546" s="243" t="s">
        <v>87</v>
      </c>
      <c r="AV546" s="13" t="s">
        <v>87</v>
      </c>
      <c r="AW546" s="13" t="s">
        <v>32</v>
      </c>
      <c r="AX546" s="13" t="s">
        <v>77</v>
      </c>
      <c r="AY546" s="243" t="s">
        <v>159</v>
      </c>
    </row>
    <row r="547" s="13" customFormat="1">
      <c r="A547" s="13"/>
      <c r="B547" s="232"/>
      <c r="C547" s="233"/>
      <c r="D547" s="234" t="s">
        <v>168</v>
      </c>
      <c r="E547" s="235" t="s">
        <v>1</v>
      </c>
      <c r="F547" s="236" t="s">
        <v>1312</v>
      </c>
      <c r="G547" s="233"/>
      <c r="H547" s="237">
        <v>0.35399999999999998</v>
      </c>
      <c r="I547" s="238"/>
      <c r="J547" s="233"/>
      <c r="K547" s="233"/>
      <c r="L547" s="239"/>
      <c r="M547" s="240"/>
      <c r="N547" s="241"/>
      <c r="O547" s="241"/>
      <c r="P547" s="241"/>
      <c r="Q547" s="241"/>
      <c r="R547" s="241"/>
      <c r="S547" s="241"/>
      <c r="T547" s="242"/>
      <c r="U547" s="13"/>
      <c r="V547" s="13"/>
      <c r="W547" s="13"/>
      <c r="X547" s="13"/>
      <c r="Y547" s="13"/>
      <c r="Z547" s="13"/>
      <c r="AA547" s="13"/>
      <c r="AB547" s="13"/>
      <c r="AC547" s="13"/>
      <c r="AD547" s="13"/>
      <c r="AE547" s="13"/>
      <c r="AT547" s="243" t="s">
        <v>168</v>
      </c>
      <c r="AU547" s="243" t="s">
        <v>87</v>
      </c>
      <c r="AV547" s="13" t="s">
        <v>87</v>
      </c>
      <c r="AW547" s="13" t="s">
        <v>32</v>
      </c>
      <c r="AX547" s="13" t="s">
        <v>77</v>
      </c>
      <c r="AY547" s="243" t="s">
        <v>159</v>
      </c>
    </row>
    <row r="548" s="13" customFormat="1">
      <c r="A548" s="13"/>
      <c r="B548" s="232"/>
      <c r="C548" s="233"/>
      <c r="D548" s="234" t="s">
        <v>168</v>
      </c>
      <c r="E548" s="235" t="s">
        <v>1</v>
      </c>
      <c r="F548" s="236" t="s">
        <v>1313</v>
      </c>
      <c r="G548" s="233"/>
      <c r="H548" s="237">
        <v>0.38</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168</v>
      </c>
      <c r="AU548" s="243" t="s">
        <v>87</v>
      </c>
      <c r="AV548" s="13" t="s">
        <v>87</v>
      </c>
      <c r="AW548" s="13" t="s">
        <v>32</v>
      </c>
      <c r="AX548" s="13" t="s">
        <v>77</v>
      </c>
      <c r="AY548" s="243" t="s">
        <v>159</v>
      </c>
    </row>
    <row r="549" s="13" customFormat="1">
      <c r="A549" s="13"/>
      <c r="B549" s="232"/>
      <c r="C549" s="233"/>
      <c r="D549" s="234" t="s">
        <v>168</v>
      </c>
      <c r="E549" s="235" t="s">
        <v>1</v>
      </c>
      <c r="F549" s="236" t="s">
        <v>1314</v>
      </c>
      <c r="G549" s="233"/>
      <c r="H549" s="237">
        <v>0.27500000000000002</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168</v>
      </c>
      <c r="AU549" s="243" t="s">
        <v>87</v>
      </c>
      <c r="AV549" s="13" t="s">
        <v>87</v>
      </c>
      <c r="AW549" s="13" t="s">
        <v>32</v>
      </c>
      <c r="AX549" s="13" t="s">
        <v>77</v>
      </c>
      <c r="AY549" s="243" t="s">
        <v>159</v>
      </c>
    </row>
    <row r="550" s="13" customFormat="1">
      <c r="A550" s="13"/>
      <c r="B550" s="232"/>
      <c r="C550" s="233"/>
      <c r="D550" s="234" t="s">
        <v>168</v>
      </c>
      <c r="E550" s="235" t="s">
        <v>1</v>
      </c>
      <c r="F550" s="236" t="s">
        <v>1315</v>
      </c>
      <c r="G550" s="233"/>
      <c r="H550" s="237">
        <v>0.44400000000000001</v>
      </c>
      <c r="I550" s="238"/>
      <c r="J550" s="233"/>
      <c r="K550" s="233"/>
      <c r="L550" s="239"/>
      <c r="M550" s="240"/>
      <c r="N550" s="241"/>
      <c r="O550" s="241"/>
      <c r="P550" s="241"/>
      <c r="Q550" s="241"/>
      <c r="R550" s="241"/>
      <c r="S550" s="241"/>
      <c r="T550" s="242"/>
      <c r="U550" s="13"/>
      <c r="V550" s="13"/>
      <c r="W550" s="13"/>
      <c r="X550" s="13"/>
      <c r="Y550" s="13"/>
      <c r="Z550" s="13"/>
      <c r="AA550" s="13"/>
      <c r="AB550" s="13"/>
      <c r="AC550" s="13"/>
      <c r="AD550" s="13"/>
      <c r="AE550" s="13"/>
      <c r="AT550" s="243" t="s">
        <v>168</v>
      </c>
      <c r="AU550" s="243" t="s">
        <v>87</v>
      </c>
      <c r="AV550" s="13" t="s">
        <v>87</v>
      </c>
      <c r="AW550" s="13" t="s">
        <v>32</v>
      </c>
      <c r="AX550" s="13" t="s">
        <v>77</v>
      </c>
      <c r="AY550" s="243" t="s">
        <v>159</v>
      </c>
    </row>
    <row r="551" s="13" customFormat="1">
      <c r="A551" s="13"/>
      <c r="B551" s="232"/>
      <c r="C551" s="233"/>
      <c r="D551" s="234" t="s">
        <v>168</v>
      </c>
      <c r="E551" s="235" t="s">
        <v>1</v>
      </c>
      <c r="F551" s="236" t="s">
        <v>1316</v>
      </c>
      <c r="G551" s="233"/>
      <c r="H551" s="237">
        <v>0.45600000000000002</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168</v>
      </c>
      <c r="AU551" s="243" t="s">
        <v>87</v>
      </c>
      <c r="AV551" s="13" t="s">
        <v>87</v>
      </c>
      <c r="AW551" s="13" t="s">
        <v>32</v>
      </c>
      <c r="AX551" s="13" t="s">
        <v>77</v>
      </c>
      <c r="AY551" s="243" t="s">
        <v>159</v>
      </c>
    </row>
    <row r="552" s="13" customFormat="1">
      <c r="A552" s="13"/>
      <c r="B552" s="232"/>
      <c r="C552" s="233"/>
      <c r="D552" s="234" t="s">
        <v>168</v>
      </c>
      <c r="E552" s="235" t="s">
        <v>1</v>
      </c>
      <c r="F552" s="236" t="s">
        <v>1317</v>
      </c>
      <c r="G552" s="233"/>
      <c r="H552" s="237">
        <v>0.45800000000000002</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168</v>
      </c>
      <c r="AU552" s="243" t="s">
        <v>87</v>
      </c>
      <c r="AV552" s="13" t="s">
        <v>87</v>
      </c>
      <c r="AW552" s="13" t="s">
        <v>32</v>
      </c>
      <c r="AX552" s="13" t="s">
        <v>77</v>
      </c>
      <c r="AY552" s="243" t="s">
        <v>159</v>
      </c>
    </row>
    <row r="553" s="13" customFormat="1">
      <c r="A553" s="13"/>
      <c r="B553" s="232"/>
      <c r="C553" s="233"/>
      <c r="D553" s="234" t="s">
        <v>168</v>
      </c>
      <c r="E553" s="235" t="s">
        <v>1</v>
      </c>
      <c r="F553" s="236" t="s">
        <v>1318</v>
      </c>
      <c r="G553" s="233"/>
      <c r="H553" s="237">
        <v>0.46899999999999997</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168</v>
      </c>
      <c r="AU553" s="243" t="s">
        <v>87</v>
      </c>
      <c r="AV553" s="13" t="s">
        <v>87</v>
      </c>
      <c r="AW553" s="13" t="s">
        <v>32</v>
      </c>
      <c r="AX553" s="13" t="s">
        <v>77</v>
      </c>
      <c r="AY553" s="243" t="s">
        <v>159</v>
      </c>
    </row>
    <row r="554" s="13" customFormat="1">
      <c r="A554" s="13"/>
      <c r="B554" s="232"/>
      <c r="C554" s="233"/>
      <c r="D554" s="234" t="s">
        <v>168</v>
      </c>
      <c r="E554" s="235" t="s">
        <v>1</v>
      </c>
      <c r="F554" s="236" t="s">
        <v>1319</v>
      </c>
      <c r="G554" s="233"/>
      <c r="H554" s="237">
        <v>0.34499999999999997</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168</v>
      </c>
      <c r="AU554" s="243" t="s">
        <v>87</v>
      </c>
      <c r="AV554" s="13" t="s">
        <v>87</v>
      </c>
      <c r="AW554" s="13" t="s">
        <v>32</v>
      </c>
      <c r="AX554" s="13" t="s">
        <v>77</v>
      </c>
      <c r="AY554" s="243" t="s">
        <v>159</v>
      </c>
    </row>
    <row r="555" s="13" customFormat="1">
      <c r="A555" s="13"/>
      <c r="B555" s="232"/>
      <c r="C555" s="233"/>
      <c r="D555" s="234" t="s">
        <v>168</v>
      </c>
      <c r="E555" s="235" t="s">
        <v>1</v>
      </c>
      <c r="F555" s="236" t="s">
        <v>1320</v>
      </c>
      <c r="G555" s="233"/>
      <c r="H555" s="237">
        <v>0.19800000000000001</v>
      </c>
      <c r="I555" s="238"/>
      <c r="J555" s="233"/>
      <c r="K555" s="233"/>
      <c r="L555" s="239"/>
      <c r="M555" s="240"/>
      <c r="N555" s="241"/>
      <c r="O555" s="241"/>
      <c r="P555" s="241"/>
      <c r="Q555" s="241"/>
      <c r="R555" s="241"/>
      <c r="S555" s="241"/>
      <c r="T555" s="242"/>
      <c r="U555" s="13"/>
      <c r="V555" s="13"/>
      <c r="W555" s="13"/>
      <c r="X555" s="13"/>
      <c r="Y555" s="13"/>
      <c r="Z555" s="13"/>
      <c r="AA555" s="13"/>
      <c r="AB555" s="13"/>
      <c r="AC555" s="13"/>
      <c r="AD555" s="13"/>
      <c r="AE555" s="13"/>
      <c r="AT555" s="243" t="s">
        <v>168</v>
      </c>
      <c r="AU555" s="243" t="s">
        <v>87</v>
      </c>
      <c r="AV555" s="13" t="s">
        <v>87</v>
      </c>
      <c r="AW555" s="13" t="s">
        <v>32</v>
      </c>
      <c r="AX555" s="13" t="s">
        <v>77</v>
      </c>
      <c r="AY555" s="243" t="s">
        <v>159</v>
      </c>
    </row>
    <row r="556" s="13" customFormat="1">
      <c r="A556" s="13"/>
      <c r="B556" s="232"/>
      <c r="C556" s="233"/>
      <c r="D556" s="234" t="s">
        <v>168</v>
      </c>
      <c r="E556" s="235" t="s">
        <v>1</v>
      </c>
      <c r="F556" s="236" t="s">
        <v>1321</v>
      </c>
      <c r="G556" s="233"/>
      <c r="H556" s="237">
        <v>0.23300000000000001</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168</v>
      </c>
      <c r="AU556" s="243" t="s">
        <v>87</v>
      </c>
      <c r="AV556" s="13" t="s">
        <v>87</v>
      </c>
      <c r="AW556" s="13" t="s">
        <v>32</v>
      </c>
      <c r="AX556" s="13" t="s">
        <v>77</v>
      </c>
      <c r="AY556" s="243" t="s">
        <v>159</v>
      </c>
    </row>
    <row r="557" s="13" customFormat="1">
      <c r="A557" s="13"/>
      <c r="B557" s="232"/>
      <c r="C557" s="233"/>
      <c r="D557" s="234" t="s">
        <v>168</v>
      </c>
      <c r="E557" s="235" t="s">
        <v>1</v>
      </c>
      <c r="F557" s="236" t="s">
        <v>1322</v>
      </c>
      <c r="G557" s="233"/>
      <c r="H557" s="237">
        <v>0.19900000000000001</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168</v>
      </c>
      <c r="AU557" s="243" t="s">
        <v>87</v>
      </c>
      <c r="AV557" s="13" t="s">
        <v>87</v>
      </c>
      <c r="AW557" s="13" t="s">
        <v>32</v>
      </c>
      <c r="AX557" s="13" t="s">
        <v>77</v>
      </c>
      <c r="AY557" s="243" t="s">
        <v>159</v>
      </c>
    </row>
    <row r="558" s="13" customFormat="1">
      <c r="A558" s="13"/>
      <c r="B558" s="232"/>
      <c r="C558" s="233"/>
      <c r="D558" s="234" t="s">
        <v>168</v>
      </c>
      <c r="E558" s="235" t="s">
        <v>1</v>
      </c>
      <c r="F558" s="236" t="s">
        <v>1323</v>
      </c>
      <c r="G558" s="233"/>
      <c r="H558" s="237">
        <v>0.23400000000000001</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168</v>
      </c>
      <c r="AU558" s="243" t="s">
        <v>87</v>
      </c>
      <c r="AV558" s="13" t="s">
        <v>87</v>
      </c>
      <c r="AW558" s="13" t="s">
        <v>32</v>
      </c>
      <c r="AX558" s="13" t="s">
        <v>77</v>
      </c>
      <c r="AY558" s="243" t="s">
        <v>159</v>
      </c>
    </row>
    <row r="559" s="13" customFormat="1">
      <c r="A559" s="13"/>
      <c r="B559" s="232"/>
      <c r="C559" s="233"/>
      <c r="D559" s="234" t="s">
        <v>168</v>
      </c>
      <c r="E559" s="235" t="s">
        <v>1</v>
      </c>
      <c r="F559" s="236" t="s">
        <v>1324</v>
      </c>
      <c r="G559" s="233"/>
      <c r="H559" s="237">
        <v>0.083000000000000004</v>
      </c>
      <c r="I559" s="238"/>
      <c r="J559" s="233"/>
      <c r="K559" s="233"/>
      <c r="L559" s="239"/>
      <c r="M559" s="240"/>
      <c r="N559" s="241"/>
      <c r="O559" s="241"/>
      <c r="P559" s="241"/>
      <c r="Q559" s="241"/>
      <c r="R559" s="241"/>
      <c r="S559" s="241"/>
      <c r="T559" s="242"/>
      <c r="U559" s="13"/>
      <c r="V559" s="13"/>
      <c r="W559" s="13"/>
      <c r="X559" s="13"/>
      <c r="Y559" s="13"/>
      <c r="Z559" s="13"/>
      <c r="AA559" s="13"/>
      <c r="AB559" s="13"/>
      <c r="AC559" s="13"/>
      <c r="AD559" s="13"/>
      <c r="AE559" s="13"/>
      <c r="AT559" s="243" t="s">
        <v>168</v>
      </c>
      <c r="AU559" s="243" t="s">
        <v>87</v>
      </c>
      <c r="AV559" s="13" t="s">
        <v>87</v>
      </c>
      <c r="AW559" s="13" t="s">
        <v>32</v>
      </c>
      <c r="AX559" s="13" t="s">
        <v>77</v>
      </c>
      <c r="AY559" s="243" t="s">
        <v>159</v>
      </c>
    </row>
    <row r="560" s="13" customFormat="1">
      <c r="A560" s="13"/>
      <c r="B560" s="232"/>
      <c r="C560" s="233"/>
      <c r="D560" s="234" t="s">
        <v>168</v>
      </c>
      <c r="E560" s="235" t="s">
        <v>1</v>
      </c>
      <c r="F560" s="236" t="s">
        <v>1325</v>
      </c>
      <c r="G560" s="233"/>
      <c r="H560" s="237">
        <v>0.35299999999999998</v>
      </c>
      <c r="I560" s="238"/>
      <c r="J560" s="233"/>
      <c r="K560" s="233"/>
      <c r="L560" s="239"/>
      <c r="M560" s="240"/>
      <c r="N560" s="241"/>
      <c r="O560" s="241"/>
      <c r="P560" s="241"/>
      <c r="Q560" s="241"/>
      <c r="R560" s="241"/>
      <c r="S560" s="241"/>
      <c r="T560" s="242"/>
      <c r="U560" s="13"/>
      <c r="V560" s="13"/>
      <c r="W560" s="13"/>
      <c r="X560" s="13"/>
      <c r="Y560" s="13"/>
      <c r="Z560" s="13"/>
      <c r="AA560" s="13"/>
      <c r="AB560" s="13"/>
      <c r="AC560" s="13"/>
      <c r="AD560" s="13"/>
      <c r="AE560" s="13"/>
      <c r="AT560" s="243" t="s">
        <v>168</v>
      </c>
      <c r="AU560" s="243" t="s">
        <v>87</v>
      </c>
      <c r="AV560" s="13" t="s">
        <v>87</v>
      </c>
      <c r="AW560" s="13" t="s">
        <v>32</v>
      </c>
      <c r="AX560" s="13" t="s">
        <v>77</v>
      </c>
      <c r="AY560" s="243" t="s">
        <v>159</v>
      </c>
    </row>
    <row r="561" s="13" customFormat="1">
      <c r="A561" s="13"/>
      <c r="B561" s="232"/>
      <c r="C561" s="233"/>
      <c r="D561" s="234" t="s">
        <v>168</v>
      </c>
      <c r="E561" s="235" t="s">
        <v>1</v>
      </c>
      <c r="F561" s="236" t="s">
        <v>1326</v>
      </c>
      <c r="G561" s="233"/>
      <c r="H561" s="237">
        <v>0.38</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168</v>
      </c>
      <c r="AU561" s="243" t="s">
        <v>87</v>
      </c>
      <c r="AV561" s="13" t="s">
        <v>87</v>
      </c>
      <c r="AW561" s="13" t="s">
        <v>32</v>
      </c>
      <c r="AX561" s="13" t="s">
        <v>77</v>
      </c>
      <c r="AY561" s="243" t="s">
        <v>159</v>
      </c>
    </row>
    <row r="562" s="13" customFormat="1">
      <c r="A562" s="13"/>
      <c r="B562" s="232"/>
      <c r="C562" s="233"/>
      <c r="D562" s="234" t="s">
        <v>168</v>
      </c>
      <c r="E562" s="235" t="s">
        <v>1</v>
      </c>
      <c r="F562" s="236" t="s">
        <v>1327</v>
      </c>
      <c r="G562" s="233"/>
      <c r="H562" s="237">
        <v>0.36799999999999999</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168</v>
      </c>
      <c r="AU562" s="243" t="s">
        <v>87</v>
      </c>
      <c r="AV562" s="13" t="s">
        <v>87</v>
      </c>
      <c r="AW562" s="13" t="s">
        <v>32</v>
      </c>
      <c r="AX562" s="13" t="s">
        <v>77</v>
      </c>
      <c r="AY562" s="243" t="s">
        <v>159</v>
      </c>
    </row>
    <row r="563" s="13" customFormat="1">
      <c r="A563" s="13"/>
      <c r="B563" s="232"/>
      <c r="C563" s="233"/>
      <c r="D563" s="234" t="s">
        <v>168</v>
      </c>
      <c r="E563" s="235" t="s">
        <v>1</v>
      </c>
      <c r="F563" s="236" t="s">
        <v>1328</v>
      </c>
      <c r="G563" s="233"/>
      <c r="H563" s="237">
        <v>0.746</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168</v>
      </c>
      <c r="AU563" s="243" t="s">
        <v>87</v>
      </c>
      <c r="AV563" s="13" t="s">
        <v>87</v>
      </c>
      <c r="AW563" s="13" t="s">
        <v>32</v>
      </c>
      <c r="AX563" s="13" t="s">
        <v>77</v>
      </c>
      <c r="AY563" s="243" t="s">
        <v>159</v>
      </c>
    </row>
    <row r="564" s="13" customFormat="1">
      <c r="A564" s="13"/>
      <c r="B564" s="232"/>
      <c r="C564" s="233"/>
      <c r="D564" s="234" t="s">
        <v>168</v>
      </c>
      <c r="E564" s="235" t="s">
        <v>1</v>
      </c>
      <c r="F564" s="236" t="s">
        <v>1329</v>
      </c>
      <c r="G564" s="233"/>
      <c r="H564" s="237">
        <v>0.59099999999999997</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168</v>
      </c>
      <c r="AU564" s="243" t="s">
        <v>87</v>
      </c>
      <c r="AV564" s="13" t="s">
        <v>87</v>
      </c>
      <c r="AW564" s="13" t="s">
        <v>32</v>
      </c>
      <c r="AX564" s="13" t="s">
        <v>77</v>
      </c>
      <c r="AY564" s="243" t="s">
        <v>159</v>
      </c>
    </row>
    <row r="565" s="13" customFormat="1">
      <c r="A565" s="13"/>
      <c r="B565" s="232"/>
      <c r="C565" s="233"/>
      <c r="D565" s="234" t="s">
        <v>168</v>
      </c>
      <c r="E565" s="235" t="s">
        <v>1</v>
      </c>
      <c r="F565" s="236" t="s">
        <v>1330</v>
      </c>
      <c r="G565" s="233"/>
      <c r="H565" s="237">
        <v>0.34899999999999998</v>
      </c>
      <c r="I565" s="238"/>
      <c r="J565" s="233"/>
      <c r="K565" s="233"/>
      <c r="L565" s="239"/>
      <c r="M565" s="240"/>
      <c r="N565" s="241"/>
      <c r="O565" s="241"/>
      <c r="P565" s="241"/>
      <c r="Q565" s="241"/>
      <c r="R565" s="241"/>
      <c r="S565" s="241"/>
      <c r="T565" s="242"/>
      <c r="U565" s="13"/>
      <c r="V565" s="13"/>
      <c r="W565" s="13"/>
      <c r="X565" s="13"/>
      <c r="Y565" s="13"/>
      <c r="Z565" s="13"/>
      <c r="AA565" s="13"/>
      <c r="AB565" s="13"/>
      <c r="AC565" s="13"/>
      <c r="AD565" s="13"/>
      <c r="AE565" s="13"/>
      <c r="AT565" s="243" t="s">
        <v>168</v>
      </c>
      <c r="AU565" s="243" t="s">
        <v>87</v>
      </c>
      <c r="AV565" s="13" t="s">
        <v>87</v>
      </c>
      <c r="AW565" s="13" t="s">
        <v>32</v>
      </c>
      <c r="AX565" s="13" t="s">
        <v>77</v>
      </c>
      <c r="AY565" s="243" t="s">
        <v>159</v>
      </c>
    </row>
    <row r="566" s="13" customFormat="1">
      <c r="A566" s="13"/>
      <c r="B566" s="232"/>
      <c r="C566" s="233"/>
      <c r="D566" s="234" t="s">
        <v>168</v>
      </c>
      <c r="E566" s="235" t="s">
        <v>1</v>
      </c>
      <c r="F566" s="236" t="s">
        <v>1331</v>
      </c>
      <c r="G566" s="233"/>
      <c r="H566" s="237">
        <v>0.158</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168</v>
      </c>
      <c r="AU566" s="243" t="s">
        <v>87</v>
      </c>
      <c r="AV566" s="13" t="s">
        <v>87</v>
      </c>
      <c r="AW566" s="13" t="s">
        <v>32</v>
      </c>
      <c r="AX566" s="13" t="s">
        <v>77</v>
      </c>
      <c r="AY566" s="243" t="s">
        <v>159</v>
      </c>
    </row>
    <row r="567" s="13" customFormat="1">
      <c r="A567" s="13"/>
      <c r="B567" s="232"/>
      <c r="C567" s="233"/>
      <c r="D567" s="234" t="s">
        <v>168</v>
      </c>
      <c r="E567" s="235" t="s">
        <v>1</v>
      </c>
      <c r="F567" s="236" t="s">
        <v>1332</v>
      </c>
      <c r="G567" s="233"/>
      <c r="H567" s="237">
        <v>0.13600000000000001</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168</v>
      </c>
      <c r="AU567" s="243" t="s">
        <v>87</v>
      </c>
      <c r="AV567" s="13" t="s">
        <v>87</v>
      </c>
      <c r="AW567" s="13" t="s">
        <v>32</v>
      </c>
      <c r="AX567" s="13" t="s">
        <v>77</v>
      </c>
      <c r="AY567" s="243" t="s">
        <v>159</v>
      </c>
    </row>
    <row r="568" s="13" customFormat="1">
      <c r="A568" s="13"/>
      <c r="B568" s="232"/>
      <c r="C568" s="233"/>
      <c r="D568" s="234" t="s">
        <v>168</v>
      </c>
      <c r="E568" s="235" t="s">
        <v>1</v>
      </c>
      <c r="F568" s="236" t="s">
        <v>1333</v>
      </c>
      <c r="G568" s="233"/>
      <c r="H568" s="237">
        <v>0.13700000000000001</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168</v>
      </c>
      <c r="AU568" s="243" t="s">
        <v>87</v>
      </c>
      <c r="AV568" s="13" t="s">
        <v>87</v>
      </c>
      <c r="AW568" s="13" t="s">
        <v>32</v>
      </c>
      <c r="AX568" s="13" t="s">
        <v>77</v>
      </c>
      <c r="AY568" s="243" t="s">
        <v>159</v>
      </c>
    </row>
    <row r="569" s="13" customFormat="1">
      <c r="A569" s="13"/>
      <c r="B569" s="232"/>
      <c r="C569" s="233"/>
      <c r="D569" s="234" t="s">
        <v>168</v>
      </c>
      <c r="E569" s="235" t="s">
        <v>1</v>
      </c>
      <c r="F569" s="236" t="s">
        <v>1334</v>
      </c>
      <c r="G569" s="233"/>
      <c r="H569" s="237">
        <v>0.213</v>
      </c>
      <c r="I569" s="238"/>
      <c r="J569" s="233"/>
      <c r="K569" s="233"/>
      <c r="L569" s="239"/>
      <c r="M569" s="240"/>
      <c r="N569" s="241"/>
      <c r="O569" s="241"/>
      <c r="P569" s="241"/>
      <c r="Q569" s="241"/>
      <c r="R569" s="241"/>
      <c r="S569" s="241"/>
      <c r="T569" s="242"/>
      <c r="U569" s="13"/>
      <c r="V569" s="13"/>
      <c r="W569" s="13"/>
      <c r="X569" s="13"/>
      <c r="Y569" s="13"/>
      <c r="Z569" s="13"/>
      <c r="AA569" s="13"/>
      <c r="AB569" s="13"/>
      <c r="AC569" s="13"/>
      <c r="AD569" s="13"/>
      <c r="AE569" s="13"/>
      <c r="AT569" s="243" t="s">
        <v>168</v>
      </c>
      <c r="AU569" s="243" t="s">
        <v>87</v>
      </c>
      <c r="AV569" s="13" t="s">
        <v>87</v>
      </c>
      <c r="AW569" s="13" t="s">
        <v>32</v>
      </c>
      <c r="AX569" s="13" t="s">
        <v>77</v>
      </c>
      <c r="AY569" s="243" t="s">
        <v>159</v>
      </c>
    </row>
    <row r="570" s="14" customFormat="1">
      <c r="A570" s="14"/>
      <c r="B570" s="244"/>
      <c r="C570" s="245"/>
      <c r="D570" s="234" t="s">
        <v>168</v>
      </c>
      <c r="E570" s="246" t="s">
        <v>1</v>
      </c>
      <c r="F570" s="247" t="s">
        <v>174</v>
      </c>
      <c r="G570" s="245"/>
      <c r="H570" s="248">
        <v>13.359</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168</v>
      </c>
      <c r="AU570" s="254" t="s">
        <v>87</v>
      </c>
      <c r="AV570" s="14" t="s">
        <v>166</v>
      </c>
      <c r="AW570" s="14" t="s">
        <v>32</v>
      </c>
      <c r="AX570" s="14" t="s">
        <v>85</v>
      </c>
      <c r="AY570" s="254" t="s">
        <v>159</v>
      </c>
    </row>
    <row r="571" s="2" customFormat="1" ht="24.15" customHeight="1">
      <c r="A571" s="39"/>
      <c r="B571" s="40"/>
      <c r="C571" s="255" t="s">
        <v>837</v>
      </c>
      <c r="D571" s="255" t="s">
        <v>218</v>
      </c>
      <c r="E571" s="256" t="s">
        <v>1335</v>
      </c>
      <c r="F571" s="257" t="s">
        <v>1336</v>
      </c>
      <c r="G571" s="258" t="s">
        <v>201</v>
      </c>
      <c r="H571" s="259">
        <v>14.026999999999999</v>
      </c>
      <c r="I571" s="260"/>
      <c r="J571" s="261">
        <f>ROUND(I571*H571,2)</f>
        <v>0</v>
      </c>
      <c r="K571" s="257" t="s">
        <v>165</v>
      </c>
      <c r="L571" s="262"/>
      <c r="M571" s="263" t="s">
        <v>1</v>
      </c>
      <c r="N571" s="264" t="s">
        <v>42</v>
      </c>
      <c r="O571" s="92"/>
      <c r="P571" s="228">
        <f>O571*H571</f>
        <v>0</v>
      </c>
      <c r="Q571" s="228">
        <v>1</v>
      </c>
      <c r="R571" s="228">
        <f>Q571*H571</f>
        <v>14.026999999999999</v>
      </c>
      <c r="S571" s="228">
        <v>0</v>
      </c>
      <c r="T571" s="229">
        <f>S571*H571</f>
        <v>0</v>
      </c>
      <c r="U571" s="39"/>
      <c r="V571" s="39"/>
      <c r="W571" s="39"/>
      <c r="X571" s="39"/>
      <c r="Y571" s="39"/>
      <c r="Z571" s="39"/>
      <c r="AA571" s="39"/>
      <c r="AB571" s="39"/>
      <c r="AC571" s="39"/>
      <c r="AD571" s="39"/>
      <c r="AE571" s="39"/>
      <c r="AR571" s="230" t="s">
        <v>198</v>
      </c>
      <c r="AT571" s="230" t="s">
        <v>218</v>
      </c>
      <c r="AU571" s="230" t="s">
        <v>87</v>
      </c>
      <c r="AY571" s="18" t="s">
        <v>159</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166</v>
      </c>
      <c r="BM571" s="230" t="s">
        <v>1337</v>
      </c>
    </row>
    <row r="572" s="13" customFormat="1">
      <c r="A572" s="13"/>
      <c r="B572" s="232"/>
      <c r="C572" s="233"/>
      <c r="D572" s="234" t="s">
        <v>168</v>
      </c>
      <c r="E572" s="233"/>
      <c r="F572" s="236" t="s">
        <v>1338</v>
      </c>
      <c r="G572" s="233"/>
      <c r="H572" s="237">
        <v>14.026999999999999</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168</v>
      </c>
      <c r="AU572" s="243" t="s">
        <v>87</v>
      </c>
      <c r="AV572" s="13" t="s">
        <v>87</v>
      </c>
      <c r="AW572" s="13" t="s">
        <v>4</v>
      </c>
      <c r="AX572" s="13" t="s">
        <v>85</v>
      </c>
      <c r="AY572" s="243" t="s">
        <v>159</v>
      </c>
    </row>
    <row r="573" s="2" customFormat="1" ht="33" customHeight="1">
      <c r="A573" s="39"/>
      <c r="B573" s="40"/>
      <c r="C573" s="219" t="s">
        <v>841</v>
      </c>
      <c r="D573" s="219" t="s">
        <v>161</v>
      </c>
      <c r="E573" s="220" t="s">
        <v>1339</v>
      </c>
      <c r="F573" s="221" t="s">
        <v>1340</v>
      </c>
      <c r="G573" s="222" t="s">
        <v>201</v>
      </c>
      <c r="H573" s="223">
        <v>6.3540000000000001</v>
      </c>
      <c r="I573" s="224"/>
      <c r="J573" s="225">
        <f>ROUND(I573*H573,2)</f>
        <v>0</v>
      </c>
      <c r="K573" s="221" t="s">
        <v>165</v>
      </c>
      <c r="L573" s="45"/>
      <c r="M573" s="226" t="s">
        <v>1</v>
      </c>
      <c r="N573" s="227" t="s">
        <v>42</v>
      </c>
      <c r="O573" s="92"/>
      <c r="P573" s="228">
        <f>O573*H573</f>
        <v>0</v>
      </c>
      <c r="Q573" s="228">
        <v>0.01221</v>
      </c>
      <c r="R573" s="228">
        <f>Q573*H573</f>
        <v>0.07758234</v>
      </c>
      <c r="S573" s="228">
        <v>0</v>
      </c>
      <c r="T573" s="229">
        <f>S573*H573</f>
        <v>0</v>
      </c>
      <c r="U573" s="39"/>
      <c r="V573" s="39"/>
      <c r="W573" s="39"/>
      <c r="X573" s="39"/>
      <c r="Y573" s="39"/>
      <c r="Z573" s="39"/>
      <c r="AA573" s="39"/>
      <c r="AB573" s="39"/>
      <c r="AC573" s="39"/>
      <c r="AD573" s="39"/>
      <c r="AE573" s="39"/>
      <c r="AR573" s="230" t="s">
        <v>166</v>
      </c>
      <c r="AT573" s="230" t="s">
        <v>161</v>
      </c>
      <c r="AU573" s="230" t="s">
        <v>87</v>
      </c>
      <c r="AY573" s="18" t="s">
        <v>159</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166</v>
      </c>
      <c r="BM573" s="230" t="s">
        <v>1341</v>
      </c>
    </row>
    <row r="574" s="16" customFormat="1">
      <c r="A574" s="16"/>
      <c r="B574" s="279"/>
      <c r="C574" s="280"/>
      <c r="D574" s="234" t="s">
        <v>168</v>
      </c>
      <c r="E574" s="281" t="s">
        <v>1</v>
      </c>
      <c r="F574" s="282" t="s">
        <v>1015</v>
      </c>
      <c r="G574" s="280"/>
      <c r="H574" s="281" t="s">
        <v>1</v>
      </c>
      <c r="I574" s="283"/>
      <c r="J574" s="280"/>
      <c r="K574" s="280"/>
      <c r="L574" s="284"/>
      <c r="M574" s="285"/>
      <c r="N574" s="286"/>
      <c r="O574" s="286"/>
      <c r="P574" s="286"/>
      <c r="Q574" s="286"/>
      <c r="R574" s="286"/>
      <c r="S574" s="286"/>
      <c r="T574" s="287"/>
      <c r="U574" s="16"/>
      <c r="V574" s="16"/>
      <c r="W574" s="16"/>
      <c r="X574" s="16"/>
      <c r="Y574" s="16"/>
      <c r="Z574" s="16"/>
      <c r="AA574" s="16"/>
      <c r="AB574" s="16"/>
      <c r="AC574" s="16"/>
      <c r="AD574" s="16"/>
      <c r="AE574" s="16"/>
      <c r="AT574" s="288" t="s">
        <v>168</v>
      </c>
      <c r="AU574" s="288" t="s">
        <v>87</v>
      </c>
      <c r="AV574" s="16" t="s">
        <v>85</v>
      </c>
      <c r="AW574" s="16" t="s">
        <v>32</v>
      </c>
      <c r="AX574" s="16" t="s">
        <v>77</v>
      </c>
      <c r="AY574" s="288" t="s">
        <v>159</v>
      </c>
    </row>
    <row r="575" s="13" customFormat="1">
      <c r="A575" s="13"/>
      <c r="B575" s="232"/>
      <c r="C575" s="233"/>
      <c r="D575" s="234" t="s">
        <v>168</v>
      </c>
      <c r="E575" s="235" t="s">
        <v>1</v>
      </c>
      <c r="F575" s="236" t="s">
        <v>1342</v>
      </c>
      <c r="G575" s="233"/>
      <c r="H575" s="237">
        <v>1.3109999999999999</v>
      </c>
      <c r="I575" s="238"/>
      <c r="J575" s="233"/>
      <c r="K575" s="233"/>
      <c r="L575" s="239"/>
      <c r="M575" s="240"/>
      <c r="N575" s="241"/>
      <c r="O575" s="241"/>
      <c r="P575" s="241"/>
      <c r="Q575" s="241"/>
      <c r="R575" s="241"/>
      <c r="S575" s="241"/>
      <c r="T575" s="242"/>
      <c r="U575" s="13"/>
      <c r="V575" s="13"/>
      <c r="W575" s="13"/>
      <c r="X575" s="13"/>
      <c r="Y575" s="13"/>
      <c r="Z575" s="13"/>
      <c r="AA575" s="13"/>
      <c r="AB575" s="13"/>
      <c r="AC575" s="13"/>
      <c r="AD575" s="13"/>
      <c r="AE575" s="13"/>
      <c r="AT575" s="243" t="s">
        <v>168</v>
      </c>
      <c r="AU575" s="243" t="s">
        <v>87</v>
      </c>
      <c r="AV575" s="13" t="s">
        <v>87</v>
      </c>
      <c r="AW575" s="13" t="s">
        <v>32</v>
      </c>
      <c r="AX575" s="13" t="s">
        <v>77</v>
      </c>
      <c r="AY575" s="243" t="s">
        <v>159</v>
      </c>
    </row>
    <row r="576" s="13" customFormat="1">
      <c r="A576" s="13"/>
      <c r="B576" s="232"/>
      <c r="C576" s="233"/>
      <c r="D576" s="234" t="s">
        <v>168</v>
      </c>
      <c r="E576" s="235" t="s">
        <v>1</v>
      </c>
      <c r="F576" s="236" t="s">
        <v>1343</v>
      </c>
      <c r="G576" s="233"/>
      <c r="H576" s="237">
        <v>1.4099999999999999</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168</v>
      </c>
      <c r="AU576" s="243" t="s">
        <v>87</v>
      </c>
      <c r="AV576" s="13" t="s">
        <v>87</v>
      </c>
      <c r="AW576" s="13" t="s">
        <v>32</v>
      </c>
      <c r="AX576" s="13" t="s">
        <v>77</v>
      </c>
      <c r="AY576" s="243" t="s">
        <v>159</v>
      </c>
    </row>
    <row r="577" s="13" customFormat="1">
      <c r="A577" s="13"/>
      <c r="B577" s="232"/>
      <c r="C577" s="233"/>
      <c r="D577" s="234" t="s">
        <v>168</v>
      </c>
      <c r="E577" s="235" t="s">
        <v>1</v>
      </c>
      <c r="F577" s="236" t="s">
        <v>1344</v>
      </c>
      <c r="G577" s="233"/>
      <c r="H577" s="237">
        <v>0.88400000000000001</v>
      </c>
      <c r="I577" s="238"/>
      <c r="J577" s="233"/>
      <c r="K577" s="233"/>
      <c r="L577" s="239"/>
      <c r="M577" s="240"/>
      <c r="N577" s="241"/>
      <c r="O577" s="241"/>
      <c r="P577" s="241"/>
      <c r="Q577" s="241"/>
      <c r="R577" s="241"/>
      <c r="S577" s="241"/>
      <c r="T577" s="242"/>
      <c r="U577" s="13"/>
      <c r="V577" s="13"/>
      <c r="W577" s="13"/>
      <c r="X577" s="13"/>
      <c r="Y577" s="13"/>
      <c r="Z577" s="13"/>
      <c r="AA577" s="13"/>
      <c r="AB577" s="13"/>
      <c r="AC577" s="13"/>
      <c r="AD577" s="13"/>
      <c r="AE577" s="13"/>
      <c r="AT577" s="243" t="s">
        <v>168</v>
      </c>
      <c r="AU577" s="243" t="s">
        <v>87</v>
      </c>
      <c r="AV577" s="13" t="s">
        <v>87</v>
      </c>
      <c r="AW577" s="13" t="s">
        <v>32</v>
      </c>
      <c r="AX577" s="13" t="s">
        <v>77</v>
      </c>
      <c r="AY577" s="243" t="s">
        <v>159</v>
      </c>
    </row>
    <row r="578" s="13" customFormat="1">
      <c r="A578" s="13"/>
      <c r="B578" s="232"/>
      <c r="C578" s="233"/>
      <c r="D578" s="234" t="s">
        <v>168</v>
      </c>
      <c r="E578" s="235" t="s">
        <v>1</v>
      </c>
      <c r="F578" s="236" t="s">
        <v>1345</v>
      </c>
      <c r="G578" s="233"/>
      <c r="H578" s="237">
        <v>0.91300000000000003</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168</v>
      </c>
      <c r="AU578" s="243" t="s">
        <v>87</v>
      </c>
      <c r="AV578" s="13" t="s">
        <v>87</v>
      </c>
      <c r="AW578" s="13" t="s">
        <v>32</v>
      </c>
      <c r="AX578" s="13" t="s">
        <v>77</v>
      </c>
      <c r="AY578" s="243" t="s">
        <v>159</v>
      </c>
    </row>
    <row r="579" s="13" customFormat="1">
      <c r="A579" s="13"/>
      <c r="B579" s="232"/>
      <c r="C579" s="233"/>
      <c r="D579" s="234" t="s">
        <v>168</v>
      </c>
      <c r="E579" s="235" t="s">
        <v>1</v>
      </c>
      <c r="F579" s="236" t="s">
        <v>1346</v>
      </c>
      <c r="G579" s="233"/>
      <c r="H579" s="237">
        <v>0.63200000000000001</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168</v>
      </c>
      <c r="AU579" s="243" t="s">
        <v>87</v>
      </c>
      <c r="AV579" s="13" t="s">
        <v>87</v>
      </c>
      <c r="AW579" s="13" t="s">
        <v>32</v>
      </c>
      <c r="AX579" s="13" t="s">
        <v>77</v>
      </c>
      <c r="AY579" s="243" t="s">
        <v>159</v>
      </c>
    </row>
    <row r="580" s="13" customFormat="1">
      <c r="A580" s="13"/>
      <c r="B580" s="232"/>
      <c r="C580" s="233"/>
      <c r="D580" s="234" t="s">
        <v>168</v>
      </c>
      <c r="E580" s="235" t="s">
        <v>1</v>
      </c>
      <c r="F580" s="236" t="s">
        <v>1347</v>
      </c>
      <c r="G580" s="233"/>
      <c r="H580" s="237">
        <v>0.68100000000000005</v>
      </c>
      <c r="I580" s="238"/>
      <c r="J580" s="233"/>
      <c r="K580" s="233"/>
      <c r="L580" s="239"/>
      <c r="M580" s="240"/>
      <c r="N580" s="241"/>
      <c r="O580" s="241"/>
      <c r="P580" s="241"/>
      <c r="Q580" s="241"/>
      <c r="R580" s="241"/>
      <c r="S580" s="241"/>
      <c r="T580" s="242"/>
      <c r="U580" s="13"/>
      <c r="V580" s="13"/>
      <c r="W580" s="13"/>
      <c r="X580" s="13"/>
      <c r="Y580" s="13"/>
      <c r="Z580" s="13"/>
      <c r="AA580" s="13"/>
      <c r="AB580" s="13"/>
      <c r="AC580" s="13"/>
      <c r="AD580" s="13"/>
      <c r="AE580" s="13"/>
      <c r="AT580" s="243" t="s">
        <v>168</v>
      </c>
      <c r="AU580" s="243" t="s">
        <v>87</v>
      </c>
      <c r="AV580" s="13" t="s">
        <v>87</v>
      </c>
      <c r="AW580" s="13" t="s">
        <v>32</v>
      </c>
      <c r="AX580" s="13" t="s">
        <v>77</v>
      </c>
      <c r="AY580" s="243" t="s">
        <v>159</v>
      </c>
    </row>
    <row r="581" s="13" customFormat="1">
      <c r="A581" s="13"/>
      <c r="B581" s="232"/>
      <c r="C581" s="233"/>
      <c r="D581" s="234" t="s">
        <v>168</v>
      </c>
      <c r="E581" s="235" t="s">
        <v>1</v>
      </c>
      <c r="F581" s="236" t="s">
        <v>1348</v>
      </c>
      <c r="G581" s="233"/>
      <c r="H581" s="237">
        <v>0.52300000000000002</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168</v>
      </c>
      <c r="AU581" s="243" t="s">
        <v>87</v>
      </c>
      <c r="AV581" s="13" t="s">
        <v>87</v>
      </c>
      <c r="AW581" s="13" t="s">
        <v>32</v>
      </c>
      <c r="AX581" s="13" t="s">
        <v>77</v>
      </c>
      <c r="AY581" s="243" t="s">
        <v>159</v>
      </c>
    </row>
    <row r="582" s="14" customFormat="1">
      <c r="A582" s="14"/>
      <c r="B582" s="244"/>
      <c r="C582" s="245"/>
      <c r="D582" s="234" t="s">
        <v>168</v>
      </c>
      <c r="E582" s="246" t="s">
        <v>1</v>
      </c>
      <c r="F582" s="247" t="s">
        <v>174</v>
      </c>
      <c r="G582" s="245"/>
      <c r="H582" s="248">
        <v>6.3540000000000001</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168</v>
      </c>
      <c r="AU582" s="254" t="s">
        <v>87</v>
      </c>
      <c r="AV582" s="14" t="s">
        <v>166</v>
      </c>
      <c r="AW582" s="14" t="s">
        <v>32</v>
      </c>
      <c r="AX582" s="14" t="s">
        <v>85</v>
      </c>
      <c r="AY582" s="254" t="s">
        <v>159</v>
      </c>
    </row>
    <row r="583" s="2" customFormat="1" ht="21.75" customHeight="1">
      <c r="A583" s="39"/>
      <c r="B583" s="40"/>
      <c r="C583" s="255" t="s">
        <v>845</v>
      </c>
      <c r="D583" s="255" t="s">
        <v>218</v>
      </c>
      <c r="E583" s="256" t="s">
        <v>1349</v>
      </c>
      <c r="F583" s="257" t="s">
        <v>1350</v>
      </c>
      <c r="G583" s="258" t="s">
        <v>201</v>
      </c>
      <c r="H583" s="259">
        <v>6.6719999999999997</v>
      </c>
      <c r="I583" s="260"/>
      <c r="J583" s="261">
        <f>ROUND(I583*H583,2)</f>
        <v>0</v>
      </c>
      <c r="K583" s="257" t="s">
        <v>165</v>
      </c>
      <c r="L583" s="262"/>
      <c r="M583" s="263" t="s">
        <v>1</v>
      </c>
      <c r="N583" s="264" t="s">
        <v>42</v>
      </c>
      <c r="O583" s="92"/>
      <c r="P583" s="228">
        <f>O583*H583</f>
        <v>0</v>
      </c>
      <c r="Q583" s="228">
        <v>1</v>
      </c>
      <c r="R583" s="228">
        <f>Q583*H583</f>
        <v>6.6719999999999997</v>
      </c>
      <c r="S583" s="228">
        <v>0</v>
      </c>
      <c r="T583" s="229">
        <f>S583*H583</f>
        <v>0</v>
      </c>
      <c r="U583" s="39"/>
      <c r="V583" s="39"/>
      <c r="W583" s="39"/>
      <c r="X583" s="39"/>
      <c r="Y583" s="39"/>
      <c r="Z583" s="39"/>
      <c r="AA583" s="39"/>
      <c r="AB583" s="39"/>
      <c r="AC583" s="39"/>
      <c r="AD583" s="39"/>
      <c r="AE583" s="39"/>
      <c r="AR583" s="230" t="s">
        <v>198</v>
      </c>
      <c r="AT583" s="230" t="s">
        <v>218</v>
      </c>
      <c r="AU583" s="230" t="s">
        <v>87</v>
      </c>
      <c r="AY583" s="18" t="s">
        <v>159</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166</v>
      </c>
      <c r="BM583" s="230" t="s">
        <v>1351</v>
      </c>
    </row>
    <row r="584" s="13" customFormat="1">
      <c r="A584" s="13"/>
      <c r="B584" s="232"/>
      <c r="C584" s="233"/>
      <c r="D584" s="234" t="s">
        <v>168</v>
      </c>
      <c r="E584" s="233"/>
      <c r="F584" s="236" t="s">
        <v>1352</v>
      </c>
      <c r="G584" s="233"/>
      <c r="H584" s="237">
        <v>6.6719999999999997</v>
      </c>
      <c r="I584" s="238"/>
      <c r="J584" s="233"/>
      <c r="K584" s="233"/>
      <c r="L584" s="239"/>
      <c r="M584" s="240"/>
      <c r="N584" s="241"/>
      <c r="O584" s="241"/>
      <c r="P584" s="241"/>
      <c r="Q584" s="241"/>
      <c r="R584" s="241"/>
      <c r="S584" s="241"/>
      <c r="T584" s="242"/>
      <c r="U584" s="13"/>
      <c r="V584" s="13"/>
      <c r="W584" s="13"/>
      <c r="X584" s="13"/>
      <c r="Y584" s="13"/>
      <c r="Z584" s="13"/>
      <c r="AA584" s="13"/>
      <c r="AB584" s="13"/>
      <c r="AC584" s="13"/>
      <c r="AD584" s="13"/>
      <c r="AE584" s="13"/>
      <c r="AT584" s="243" t="s">
        <v>168</v>
      </c>
      <c r="AU584" s="243" t="s">
        <v>87</v>
      </c>
      <c r="AV584" s="13" t="s">
        <v>87</v>
      </c>
      <c r="AW584" s="13" t="s">
        <v>4</v>
      </c>
      <c r="AX584" s="13" t="s">
        <v>85</v>
      </c>
      <c r="AY584" s="243" t="s">
        <v>159</v>
      </c>
    </row>
    <row r="585" s="2" customFormat="1" ht="16.5" customHeight="1">
      <c r="A585" s="39"/>
      <c r="B585" s="40"/>
      <c r="C585" s="219" t="s">
        <v>850</v>
      </c>
      <c r="D585" s="219" t="s">
        <v>161</v>
      </c>
      <c r="E585" s="220" t="s">
        <v>1353</v>
      </c>
      <c r="F585" s="221" t="s">
        <v>1354</v>
      </c>
      <c r="G585" s="222" t="s">
        <v>181</v>
      </c>
      <c r="H585" s="223">
        <v>4.1600000000000001</v>
      </c>
      <c r="I585" s="224"/>
      <c r="J585" s="225">
        <f>ROUND(I585*H585,2)</f>
        <v>0</v>
      </c>
      <c r="K585" s="221" t="s">
        <v>165</v>
      </c>
      <c r="L585" s="45"/>
      <c r="M585" s="226" t="s">
        <v>1</v>
      </c>
      <c r="N585" s="227" t="s">
        <v>42</v>
      </c>
      <c r="O585" s="92"/>
      <c r="P585" s="228">
        <f>O585*H585</f>
        <v>0</v>
      </c>
      <c r="Q585" s="228">
        <v>2.5019749999999998</v>
      </c>
      <c r="R585" s="228">
        <f>Q585*H585</f>
        <v>10.408216</v>
      </c>
      <c r="S585" s="228">
        <v>0</v>
      </c>
      <c r="T585" s="229">
        <f>S585*H585</f>
        <v>0</v>
      </c>
      <c r="U585" s="39"/>
      <c r="V585" s="39"/>
      <c r="W585" s="39"/>
      <c r="X585" s="39"/>
      <c r="Y585" s="39"/>
      <c r="Z585" s="39"/>
      <c r="AA585" s="39"/>
      <c r="AB585" s="39"/>
      <c r="AC585" s="39"/>
      <c r="AD585" s="39"/>
      <c r="AE585" s="39"/>
      <c r="AR585" s="230" t="s">
        <v>166</v>
      </c>
      <c r="AT585" s="230" t="s">
        <v>161</v>
      </c>
      <c r="AU585" s="230" t="s">
        <v>87</v>
      </c>
      <c r="AY585" s="18" t="s">
        <v>159</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166</v>
      </c>
      <c r="BM585" s="230" t="s">
        <v>1355</v>
      </c>
    </row>
    <row r="586" s="13" customFormat="1">
      <c r="A586" s="13"/>
      <c r="B586" s="232"/>
      <c r="C586" s="233"/>
      <c r="D586" s="234" t="s">
        <v>168</v>
      </c>
      <c r="E586" s="235" t="s">
        <v>1</v>
      </c>
      <c r="F586" s="236" t="s">
        <v>1356</v>
      </c>
      <c r="G586" s="233"/>
      <c r="H586" s="237">
        <v>0.93600000000000005</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168</v>
      </c>
      <c r="AU586" s="243" t="s">
        <v>87</v>
      </c>
      <c r="AV586" s="13" t="s">
        <v>87</v>
      </c>
      <c r="AW586" s="13" t="s">
        <v>32</v>
      </c>
      <c r="AX586" s="13" t="s">
        <v>77</v>
      </c>
      <c r="AY586" s="243" t="s">
        <v>159</v>
      </c>
    </row>
    <row r="587" s="13" customFormat="1">
      <c r="A587" s="13"/>
      <c r="B587" s="232"/>
      <c r="C587" s="233"/>
      <c r="D587" s="234" t="s">
        <v>168</v>
      </c>
      <c r="E587" s="235" t="s">
        <v>1</v>
      </c>
      <c r="F587" s="236" t="s">
        <v>1357</v>
      </c>
      <c r="G587" s="233"/>
      <c r="H587" s="237">
        <v>0.252</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168</v>
      </c>
      <c r="AU587" s="243" t="s">
        <v>87</v>
      </c>
      <c r="AV587" s="13" t="s">
        <v>87</v>
      </c>
      <c r="AW587" s="13" t="s">
        <v>32</v>
      </c>
      <c r="AX587" s="13" t="s">
        <v>77</v>
      </c>
      <c r="AY587" s="243" t="s">
        <v>159</v>
      </c>
    </row>
    <row r="588" s="13" customFormat="1">
      <c r="A588" s="13"/>
      <c r="B588" s="232"/>
      <c r="C588" s="233"/>
      <c r="D588" s="234" t="s">
        <v>168</v>
      </c>
      <c r="E588" s="235" t="s">
        <v>1</v>
      </c>
      <c r="F588" s="236" t="s">
        <v>1358</v>
      </c>
      <c r="G588" s="233"/>
      <c r="H588" s="237">
        <v>0.63700000000000001</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168</v>
      </c>
      <c r="AU588" s="243" t="s">
        <v>87</v>
      </c>
      <c r="AV588" s="13" t="s">
        <v>87</v>
      </c>
      <c r="AW588" s="13" t="s">
        <v>32</v>
      </c>
      <c r="AX588" s="13" t="s">
        <v>77</v>
      </c>
      <c r="AY588" s="243" t="s">
        <v>159</v>
      </c>
    </row>
    <row r="589" s="13" customFormat="1">
      <c r="A589" s="13"/>
      <c r="B589" s="232"/>
      <c r="C589" s="233"/>
      <c r="D589" s="234" t="s">
        <v>168</v>
      </c>
      <c r="E589" s="235" t="s">
        <v>1</v>
      </c>
      <c r="F589" s="236" t="s">
        <v>1359</v>
      </c>
      <c r="G589" s="233"/>
      <c r="H589" s="237">
        <v>0.48299999999999998</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168</v>
      </c>
      <c r="AU589" s="243" t="s">
        <v>87</v>
      </c>
      <c r="AV589" s="13" t="s">
        <v>87</v>
      </c>
      <c r="AW589" s="13" t="s">
        <v>32</v>
      </c>
      <c r="AX589" s="13" t="s">
        <v>77</v>
      </c>
      <c r="AY589" s="243" t="s">
        <v>159</v>
      </c>
    </row>
    <row r="590" s="13" customFormat="1">
      <c r="A590" s="13"/>
      <c r="B590" s="232"/>
      <c r="C590" s="233"/>
      <c r="D590" s="234" t="s">
        <v>168</v>
      </c>
      <c r="E590" s="235" t="s">
        <v>1</v>
      </c>
      <c r="F590" s="236" t="s">
        <v>1360</v>
      </c>
      <c r="G590" s="233"/>
      <c r="H590" s="237">
        <v>0.38400000000000001</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168</v>
      </c>
      <c r="AU590" s="243" t="s">
        <v>87</v>
      </c>
      <c r="AV590" s="13" t="s">
        <v>87</v>
      </c>
      <c r="AW590" s="13" t="s">
        <v>32</v>
      </c>
      <c r="AX590" s="13" t="s">
        <v>77</v>
      </c>
      <c r="AY590" s="243" t="s">
        <v>159</v>
      </c>
    </row>
    <row r="591" s="13" customFormat="1">
      <c r="A591" s="13"/>
      <c r="B591" s="232"/>
      <c r="C591" s="233"/>
      <c r="D591" s="234" t="s">
        <v>168</v>
      </c>
      <c r="E591" s="235" t="s">
        <v>1</v>
      </c>
      <c r="F591" s="236" t="s">
        <v>1361</v>
      </c>
      <c r="G591" s="233"/>
      <c r="H591" s="237">
        <v>0.56000000000000005</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168</v>
      </c>
      <c r="AU591" s="243" t="s">
        <v>87</v>
      </c>
      <c r="AV591" s="13" t="s">
        <v>87</v>
      </c>
      <c r="AW591" s="13" t="s">
        <v>32</v>
      </c>
      <c r="AX591" s="13" t="s">
        <v>77</v>
      </c>
      <c r="AY591" s="243" t="s">
        <v>159</v>
      </c>
    </row>
    <row r="592" s="13" customFormat="1">
      <c r="A592" s="13"/>
      <c r="B592" s="232"/>
      <c r="C592" s="233"/>
      <c r="D592" s="234" t="s">
        <v>168</v>
      </c>
      <c r="E592" s="235" t="s">
        <v>1</v>
      </c>
      <c r="F592" s="236" t="s">
        <v>1362</v>
      </c>
      <c r="G592" s="233"/>
      <c r="H592" s="237">
        <v>0.495</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168</v>
      </c>
      <c r="AU592" s="243" t="s">
        <v>87</v>
      </c>
      <c r="AV592" s="13" t="s">
        <v>87</v>
      </c>
      <c r="AW592" s="13" t="s">
        <v>32</v>
      </c>
      <c r="AX592" s="13" t="s">
        <v>77</v>
      </c>
      <c r="AY592" s="243" t="s">
        <v>159</v>
      </c>
    </row>
    <row r="593" s="13" customFormat="1">
      <c r="A593" s="13"/>
      <c r="B593" s="232"/>
      <c r="C593" s="233"/>
      <c r="D593" s="234" t="s">
        <v>168</v>
      </c>
      <c r="E593" s="235" t="s">
        <v>1</v>
      </c>
      <c r="F593" s="236" t="s">
        <v>1363</v>
      </c>
      <c r="G593" s="233"/>
      <c r="H593" s="237">
        <v>0.41299999999999998</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168</v>
      </c>
      <c r="AU593" s="243" t="s">
        <v>87</v>
      </c>
      <c r="AV593" s="13" t="s">
        <v>87</v>
      </c>
      <c r="AW593" s="13" t="s">
        <v>32</v>
      </c>
      <c r="AX593" s="13" t="s">
        <v>77</v>
      </c>
      <c r="AY593" s="243" t="s">
        <v>159</v>
      </c>
    </row>
    <row r="594" s="14" customFormat="1">
      <c r="A594" s="14"/>
      <c r="B594" s="244"/>
      <c r="C594" s="245"/>
      <c r="D594" s="234" t="s">
        <v>168</v>
      </c>
      <c r="E594" s="246" t="s">
        <v>1</v>
      </c>
      <c r="F594" s="247" t="s">
        <v>174</v>
      </c>
      <c r="G594" s="245"/>
      <c r="H594" s="248">
        <v>4.1600000000000001</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168</v>
      </c>
      <c r="AU594" s="254" t="s">
        <v>87</v>
      </c>
      <c r="AV594" s="14" t="s">
        <v>166</v>
      </c>
      <c r="AW594" s="14" t="s">
        <v>32</v>
      </c>
      <c r="AX594" s="14" t="s">
        <v>85</v>
      </c>
      <c r="AY594" s="254" t="s">
        <v>159</v>
      </c>
    </row>
    <row r="595" s="2" customFormat="1" ht="16.5" customHeight="1">
      <c r="A595" s="39"/>
      <c r="B595" s="40"/>
      <c r="C595" s="219" t="s">
        <v>854</v>
      </c>
      <c r="D595" s="219" t="s">
        <v>161</v>
      </c>
      <c r="E595" s="220" t="s">
        <v>1364</v>
      </c>
      <c r="F595" s="221" t="s">
        <v>1365</v>
      </c>
      <c r="G595" s="222" t="s">
        <v>164</v>
      </c>
      <c r="H595" s="223">
        <v>35.064</v>
      </c>
      <c r="I595" s="224"/>
      <c r="J595" s="225">
        <f>ROUND(I595*H595,2)</f>
        <v>0</v>
      </c>
      <c r="K595" s="221" t="s">
        <v>165</v>
      </c>
      <c r="L595" s="45"/>
      <c r="M595" s="226" t="s">
        <v>1</v>
      </c>
      <c r="N595" s="227" t="s">
        <v>42</v>
      </c>
      <c r="O595" s="92"/>
      <c r="P595" s="228">
        <f>O595*H595</f>
        <v>0</v>
      </c>
      <c r="Q595" s="228">
        <v>0.0084224999999999994</v>
      </c>
      <c r="R595" s="228">
        <f>Q595*H595</f>
        <v>0.29532653999999997</v>
      </c>
      <c r="S595" s="228">
        <v>0</v>
      </c>
      <c r="T595" s="229">
        <f>S595*H595</f>
        <v>0</v>
      </c>
      <c r="U595" s="39"/>
      <c r="V595" s="39"/>
      <c r="W595" s="39"/>
      <c r="X595" s="39"/>
      <c r="Y595" s="39"/>
      <c r="Z595" s="39"/>
      <c r="AA595" s="39"/>
      <c r="AB595" s="39"/>
      <c r="AC595" s="39"/>
      <c r="AD595" s="39"/>
      <c r="AE595" s="39"/>
      <c r="AR595" s="230" t="s">
        <v>166</v>
      </c>
      <c r="AT595" s="230" t="s">
        <v>161</v>
      </c>
      <c r="AU595" s="230" t="s">
        <v>87</v>
      </c>
      <c r="AY595" s="18" t="s">
        <v>159</v>
      </c>
      <c r="BE595" s="231">
        <f>IF(N595="základní",J595,0)</f>
        <v>0</v>
      </c>
      <c r="BF595" s="231">
        <f>IF(N595="snížená",J595,0)</f>
        <v>0</v>
      </c>
      <c r="BG595" s="231">
        <f>IF(N595="zákl. přenesená",J595,0)</f>
        <v>0</v>
      </c>
      <c r="BH595" s="231">
        <f>IF(N595="sníž. přenesená",J595,0)</f>
        <v>0</v>
      </c>
      <c r="BI595" s="231">
        <f>IF(N595="nulová",J595,0)</f>
        <v>0</v>
      </c>
      <c r="BJ595" s="18" t="s">
        <v>85</v>
      </c>
      <c r="BK595" s="231">
        <f>ROUND(I595*H595,2)</f>
        <v>0</v>
      </c>
      <c r="BL595" s="18" t="s">
        <v>166</v>
      </c>
      <c r="BM595" s="230" t="s">
        <v>1366</v>
      </c>
    </row>
    <row r="596" s="13" customFormat="1">
      <c r="A596" s="13"/>
      <c r="B596" s="232"/>
      <c r="C596" s="233"/>
      <c r="D596" s="234" t="s">
        <v>168</v>
      </c>
      <c r="E596" s="235" t="s">
        <v>1</v>
      </c>
      <c r="F596" s="236" t="s">
        <v>1367</v>
      </c>
      <c r="G596" s="233"/>
      <c r="H596" s="237">
        <v>7.7999999999999998</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168</v>
      </c>
      <c r="AU596" s="243" t="s">
        <v>87</v>
      </c>
      <c r="AV596" s="13" t="s">
        <v>87</v>
      </c>
      <c r="AW596" s="13" t="s">
        <v>32</v>
      </c>
      <c r="AX596" s="13" t="s">
        <v>77</v>
      </c>
      <c r="AY596" s="243" t="s">
        <v>159</v>
      </c>
    </row>
    <row r="597" s="13" customFormat="1">
      <c r="A597" s="13"/>
      <c r="B597" s="232"/>
      <c r="C597" s="233"/>
      <c r="D597" s="234" t="s">
        <v>168</v>
      </c>
      <c r="E597" s="235" t="s">
        <v>1</v>
      </c>
      <c r="F597" s="236" t="s">
        <v>1368</v>
      </c>
      <c r="G597" s="233"/>
      <c r="H597" s="237">
        <v>2.1000000000000001</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168</v>
      </c>
      <c r="AU597" s="243" t="s">
        <v>87</v>
      </c>
      <c r="AV597" s="13" t="s">
        <v>87</v>
      </c>
      <c r="AW597" s="13" t="s">
        <v>32</v>
      </c>
      <c r="AX597" s="13" t="s">
        <v>77</v>
      </c>
      <c r="AY597" s="243" t="s">
        <v>159</v>
      </c>
    </row>
    <row r="598" s="13" customFormat="1">
      <c r="A598" s="13"/>
      <c r="B598" s="232"/>
      <c r="C598" s="233"/>
      <c r="D598" s="234" t="s">
        <v>168</v>
      </c>
      <c r="E598" s="235" t="s">
        <v>1</v>
      </c>
      <c r="F598" s="236" t="s">
        <v>1369</v>
      </c>
      <c r="G598" s="233"/>
      <c r="H598" s="237">
        <v>5.3099999999999996</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168</v>
      </c>
      <c r="AU598" s="243" t="s">
        <v>87</v>
      </c>
      <c r="AV598" s="13" t="s">
        <v>87</v>
      </c>
      <c r="AW598" s="13" t="s">
        <v>32</v>
      </c>
      <c r="AX598" s="13" t="s">
        <v>77</v>
      </c>
      <c r="AY598" s="243" t="s">
        <v>159</v>
      </c>
    </row>
    <row r="599" s="13" customFormat="1">
      <c r="A599" s="13"/>
      <c r="B599" s="232"/>
      <c r="C599" s="233"/>
      <c r="D599" s="234" t="s">
        <v>168</v>
      </c>
      <c r="E599" s="235" t="s">
        <v>1</v>
      </c>
      <c r="F599" s="236" t="s">
        <v>1370</v>
      </c>
      <c r="G599" s="233"/>
      <c r="H599" s="237">
        <v>3.8639999999999999</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168</v>
      </c>
      <c r="AU599" s="243" t="s">
        <v>87</v>
      </c>
      <c r="AV599" s="13" t="s">
        <v>87</v>
      </c>
      <c r="AW599" s="13" t="s">
        <v>32</v>
      </c>
      <c r="AX599" s="13" t="s">
        <v>77</v>
      </c>
      <c r="AY599" s="243" t="s">
        <v>159</v>
      </c>
    </row>
    <row r="600" s="13" customFormat="1">
      <c r="A600" s="13"/>
      <c r="B600" s="232"/>
      <c r="C600" s="233"/>
      <c r="D600" s="234" t="s">
        <v>168</v>
      </c>
      <c r="E600" s="235" t="s">
        <v>1</v>
      </c>
      <c r="F600" s="236" t="s">
        <v>1371</v>
      </c>
      <c r="G600" s="233"/>
      <c r="H600" s="237">
        <v>1.6499999999999999</v>
      </c>
      <c r="I600" s="238"/>
      <c r="J600" s="233"/>
      <c r="K600" s="233"/>
      <c r="L600" s="239"/>
      <c r="M600" s="240"/>
      <c r="N600" s="241"/>
      <c r="O600" s="241"/>
      <c r="P600" s="241"/>
      <c r="Q600" s="241"/>
      <c r="R600" s="241"/>
      <c r="S600" s="241"/>
      <c r="T600" s="242"/>
      <c r="U600" s="13"/>
      <c r="V600" s="13"/>
      <c r="W600" s="13"/>
      <c r="X600" s="13"/>
      <c r="Y600" s="13"/>
      <c r="Z600" s="13"/>
      <c r="AA600" s="13"/>
      <c r="AB600" s="13"/>
      <c r="AC600" s="13"/>
      <c r="AD600" s="13"/>
      <c r="AE600" s="13"/>
      <c r="AT600" s="243" t="s">
        <v>168</v>
      </c>
      <c r="AU600" s="243" t="s">
        <v>87</v>
      </c>
      <c r="AV600" s="13" t="s">
        <v>87</v>
      </c>
      <c r="AW600" s="13" t="s">
        <v>32</v>
      </c>
      <c r="AX600" s="13" t="s">
        <v>77</v>
      </c>
      <c r="AY600" s="243" t="s">
        <v>159</v>
      </c>
    </row>
    <row r="601" s="13" customFormat="1">
      <c r="A601" s="13"/>
      <c r="B601" s="232"/>
      <c r="C601" s="233"/>
      <c r="D601" s="234" t="s">
        <v>168</v>
      </c>
      <c r="E601" s="235" t="s">
        <v>1</v>
      </c>
      <c r="F601" s="236" t="s">
        <v>1372</v>
      </c>
      <c r="G601" s="233"/>
      <c r="H601" s="237">
        <v>2.2400000000000002</v>
      </c>
      <c r="I601" s="238"/>
      <c r="J601" s="233"/>
      <c r="K601" s="233"/>
      <c r="L601" s="239"/>
      <c r="M601" s="240"/>
      <c r="N601" s="241"/>
      <c r="O601" s="241"/>
      <c r="P601" s="241"/>
      <c r="Q601" s="241"/>
      <c r="R601" s="241"/>
      <c r="S601" s="241"/>
      <c r="T601" s="242"/>
      <c r="U601" s="13"/>
      <c r="V601" s="13"/>
      <c r="W601" s="13"/>
      <c r="X601" s="13"/>
      <c r="Y601" s="13"/>
      <c r="Z601" s="13"/>
      <c r="AA601" s="13"/>
      <c r="AB601" s="13"/>
      <c r="AC601" s="13"/>
      <c r="AD601" s="13"/>
      <c r="AE601" s="13"/>
      <c r="AT601" s="243" t="s">
        <v>168</v>
      </c>
      <c r="AU601" s="243" t="s">
        <v>87</v>
      </c>
      <c r="AV601" s="13" t="s">
        <v>87</v>
      </c>
      <c r="AW601" s="13" t="s">
        <v>32</v>
      </c>
      <c r="AX601" s="13" t="s">
        <v>77</v>
      </c>
      <c r="AY601" s="243" t="s">
        <v>159</v>
      </c>
    </row>
    <row r="602" s="13" customFormat="1">
      <c r="A602" s="13"/>
      <c r="B602" s="232"/>
      <c r="C602" s="233"/>
      <c r="D602" s="234" t="s">
        <v>168</v>
      </c>
      <c r="E602" s="235" t="s">
        <v>1</v>
      </c>
      <c r="F602" s="236" t="s">
        <v>1373</v>
      </c>
      <c r="G602" s="233"/>
      <c r="H602" s="237">
        <v>6.5999999999999996</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168</v>
      </c>
      <c r="AU602" s="243" t="s">
        <v>87</v>
      </c>
      <c r="AV602" s="13" t="s">
        <v>87</v>
      </c>
      <c r="AW602" s="13" t="s">
        <v>32</v>
      </c>
      <c r="AX602" s="13" t="s">
        <v>77</v>
      </c>
      <c r="AY602" s="243" t="s">
        <v>159</v>
      </c>
    </row>
    <row r="603" s="13" customFormat="1">
      <c r="A603" s="13"/>
      <c r="B603" s="232"/>
      <c r="C603" s="233"/>
      <c r="D603" s="234" t="s">
        <v>168</v>
      </c>
      <c r="E603" s="235" t="s">
        <v>1</v>
      </c>
      <c r="F603" s="236" t="s">
        <v>1374</v>
      </c>
      <c r="G603" s="233"/>
      <c r="H603" s="237">
        <v>5.5</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168</v>
      </c>
      <c r="AU603" s="243" t="s">
        <v>87</v>
      </c>
      <c r="AV603" s="13" t="s">
        <v>87</v>
      </c>
      <c r="AW603" s="13" t="s">
        <v>32</v>
      </c>
      <c r="AX603" s="13" t="s">
        <v>77</v>
      </c>
      <c r="AY603" s="243" t="s">
        <v>159</v>
      </c>
    </row>
    <row r="604" s="14" customFormat="1">
      <c r="A604" s="14"/>
      <c r="B604" s="244"/>
      <c r="C604" s="245"/>
      <c r="D604" s="234" t="s">
        <v>168</v>
      </c>
      <c r="E604" s="246" t="s">
        <v>1</v>
      </c>
      <c r="F604" s="247" t="s">
        <v>174</v>
      </c>
      <c r="G604" s="245"/>
      <c r="H604" s="248">
        <v>35.064</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168</v>
      </c>
      <c r="AU604" s="254" t="s">
        <v>87</v>
      </c>
      <c r="AV604" s="14" t="s">
        <v>166</v>
      </c>
      <c r="AW604" s="14" t="s">
        <v>32</v>
      </c>
      <c r="AX604" s="14" t="s">
        <v>85</v>
      </c>
      <c r="AY604" s="254" t="s">
        <v>159</v>
      </c>
    </row>
    <row r="605" s="2" customFormat="1" ht="16.5" customHeight="1">
      <c r="A605" s="39"/>
      <c r="B605" s="40"/>
      <c r="C605" s="219" t="s">
        <v>858</v>
      </c>
      <c r="D605" s="219" t="s">
        <v>161</v>
      </c>
      <c r="E605" s="220" t="s">
        <v>1375</v>
      </c>
      <c r="F605" s="221" t="s">
        <v>1376</v>
      </c>
      <c r="G605" s="222" t="s">
        <v>164</v>
      </c>
      <c r="H605" s="223">
        <v>35.064</v>
      </c>
      <c r="I605" s="224"/>
      <c r="J605" s="225">
        <f>ROUND(I605*H605,2)</f>
        <v>0</v>
      </c>
      <c r="K605" s="221" t="s">
        <v>165</v>
      </c>
      <c r="L605" s="45"/>
      <c r="M605" s="226" t="s">
        <v>1</v>
      </c>
      <c r="N605" s="227" t="s">
        <v>42</v>
      </c>
      <c r="O605" s="92"/>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166</v>
      </c>
      <c r="AT605" s="230" t="s">
        <v>161</v>
      </c>
      <c r="AU605" s="230" t="s">
        <v>87</v>
      </c>
      <c r="AY605" s="18" t="s">
        <v>159</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166</v>
      </c>
      <c r="BM605" s="230" t="s">
        <v>1377</v>
      </c>
    </row>
    <row r="606" s="2" customFormat="1" ht="24.15" customHeight="1">
      <c r="A606" s="39"/>
      <c r="B606" s="40"/>
      <c r="C606" s="219" t="s">
        <v>862</v>
      </c>
      <c r="D606" s="219" t="s">
        <v>161</v>
      </c>
      <c r="E606" s="220" t="s">
        <v>1378</v>
      </c>
      <c r="F606" s="221" t="s">
        <v>1379</v>
      </c>
      <c r="G606" s="222" t="s">
        <v>201</v>
      </c>
      <c r="H606" s="223">
        <v>0.61199999999999999</v>
      </c>
      <c r="I606" s="224"/>
      <c r="J606" s="225">
        <f>ROUND(I606*H606,2)</f>
        <v>0</v>
      </c>
      <c r="K606" s="221" t="s">
        <v>165</v>
      </c>
      <c r="L606" s="45"/>
      <c r="M606" s="226" t="s">
        <v>1</v>
      </c>
      <c r="N606" s="227" t="s">
        <v>42</v>
      </c>
      <c r="O606" s="92"/>
      <c r="P606" s="228">
        <f>O606*H606</f>
        <v>0</v>
      </c>
      <c r="Q606" s="228">
        <v>1.0529056800000001</v>
      </c>
      <c r="R606" s="228">
        <f>Q606*H606</f>
        <v>0.64437827615999999</v>
      </c>
      <c r="S606" s="228">
        <v>0</v>
      </c>
      <c r="T606" s="229">
        <f>S606*H606</f>
        <v>0</v>
      </c>
      <c r="U606" s="39"/>
      <c r="V606" s="39"/>
      <c r="W606" s="39"/>
      <c r="X606" s="39"/>
      <c r="Y606" s="39"/>
      <c r="Z606" s="39"/>
      <c r="AA606" s="39"/>
      <c r="AB606" s="39"/>
      <c r="AC606" s="39"/>
      <c r="AD606" s="39"/>
      <c r="AE606" s="39"/>
      <c r="AR606" s="230" t="s">
        <v>166</v>
      </c>
      <c r="AT606" s="230" t="s">
        <v>161</v>
      </c>
      <c r="AU606" s="230" t="s">
        <v>87</v>
      </c>
      <c r="AY606" s="18" t="s">
        <v>159</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166</v>
      </c>
      <c r="BM606" s="230" t="s">
        <v>1380</v>
      </c>
    </row>
    <row r="607" s="13" customFormat="1">
      <c r="A607" s="13"/>
      <c r="B607" s="232"/>
      <c r="C607" s="233"/>
      <c r="D607" s="234" t="s">
        <v>168</v>
      </c>
      <c r="E607" s="235" t="s">
        <v>1</v>
      </c>
      <c r="F607" s="236" t="s">
        <v>1381</v>
      </c>
      <c r="G607" s="233"/>
      <c r="H607" s="237">
        <v>0.152</v>
      </c>
      <c r="I607" s="238"/>
      <c r="J607" s="233"/>
      <c r="K607" s="233"/>
      <c r="L607" s="239"/>
      <c r="M607" s="240"/>
      <c r="N607" s="241"/>
      <c r="O607" s="241"/>
      <c r="P607" s="241"/>
      <c r="Q607" s="241"/>
      <c r="R607" s="241"/>
      <c r="S607" s="241"/>
      <c r="T607" s="242"/>
      <c r="U607" s="13"/>
      <c r="V607" s="13"/>
      <c r="W607" s="13"/>
      <c r="X607" s="13"/>
      <c r="Y607" s="13"/>
      <c r="Z607" s="13"/>
      <c r="AA607" s="13"/>
      <c r="AB607" s="13"/>
      <c r="AC607" s="13"/>
      <c r="AD607" s="13"/>
      <c r="AE607" s="13"/>
      <c r="AT607" s="243" t="s">
        <v>168</v>
      </c>
      <c r="AU607" s="243" t="s">
        <v>87</v>
      </c>
      <c r="AV607" s="13" t="s">
        <v>87</v>
      </c>
      <c r="AW607" s="13" t="s">
        <v>32</v>
      </c>
      <c r="AX607" s="13" t="s">
        <v>77</v>
      </c>
      <c r="AY607" s="243" t="s">
        <v>159</v>
      </c>
    </row>
    <row r="608" s="13" customFormat="1">
      <c r="A608" s="13"/>
      <c r="B608" s="232"/>
      <c r="C608" s="233"/>
      <c r="D608" s="234" t="s">
        <v>168</v>
      </c>
      <c r="E608" s="235" t="s">
        <v>1</v>
      </c>
      <c r="F608" s="236" t="s">
        <v>1382</v>
      </c>
      <c r="G608" s="233"/>
      <c r="H608" s="237">
        <v>0.035999999999999997</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168</v>
      </c>
      <c r="AU608" s="243" t="s">
        <v>87</v>
      </c>
      <c r="AV608" s="13" t="s">
        <v>87</v>
      </c>
      <c r="AW608" s="13" t="s">
        <v>32</v>
      </c>
      <c r="AX608" s="13" t="s">
        <v>77</v>
      </c>
      <c r="AY608" s="243" t="s">
        <v>159</v>
      </c>
    </row>
    <row r="609" s="13" customFormat="1">
      <c r="A609" s="13"/>
      <c r="B609" s="232"/>
      <c r="C609" s="233"/>
      <c r="D609" s="234" t="s">
        <v>168</v>
      </c>
      <c r="E609" s="235" t="s">
        <v>1</v>
      </c>
      <c r="F609" s="236" t="s">
        <v>1383</v>
      </c>
      <c r="G609" s="233"/>
      <c r="H609" s="237">
        <v>0.074999999999999997</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168</v>
      </c>
      <c r="AU609" s="243" t="s">
        <v>87</v>
      </c>
      <c r="AV609" s="13" t="s">
        <v>87</v>
      </c>
      <c r="AW609" s="13" t="s">
        <v>32</v>
      </c>
      <c r="AX609" s="13" t="s">
        <v>77</v>
      </c>
      <c r="AY609" s="243" t="s">
        <v>159</v>
      </c>
    </row>
    <row r="610" s="13" customFormat="1">
      <c r="A610" s="13"/>
      <c r="B610" s="232"/>
      <c r="C610" s="233"/>
      <c r="D610" s="234" t="s">
        <v>168</v>
      </c>
      <c r="E610" s="235" t="s">
        <v>1</v>
      </c>
      <c r="F610" s="236" t="s">
        <v>1384</v>
      </c>
      <c r="G610" s="233"/>
      <c r="H610" s="237">
        <v>0.041000000000000002</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168</v>
      </c>
      <c r="AU610" s="243" t="s">
        <v>87</v>
      </c>
      <c r="AV610" s="13" t="s">
        <v>87</v>
      </c>
      <c r="AW610" s="13" t="s">
        <v>32</v>
      </c>
      <c r="AX610" s="13" t="s">
        <v>77</v>
      </c>
      <c r="AY610" s="243" t="s">
        <v>159</v>
      </c>
    </row>
    <row r="611" s="13" customFormat="1">
      <c r="A611" s="13"/>
      <c r="B611" s="232"/>
      <c r="C611" s="233"/>
      <c r="D611" s="234" t="s">
        <v>168</v>
      </c>
      <c r="E611" s="235" t="s">
        <v>1</v>
      </c>
      <c r="F611" s="236" t="s">
        <v>1385</v>
      </c>
      <c r="G611" s="233"/>
      <c r="H611" s="237">
        <v>0.035000000000000003</v>
      </c>
      <c r="I611" s="238"/>
      <c r="J611" s="233"/>
      <c r="K611" s="233"/>
      <c r="L611" s="239"/>
      <c r="M611" s="240"/>
      <c r="N611" s="241"/>
      <c r="O611" s="241"/>
      <c r="P611" s="241"/>
      <c r="Q611" s="241"/>
      <c r="R611" s="241"/>
      <c r="S611" s="241"/>
      <c r="T611" s="242"/>
      <c r="U611" s="13"/>
      <c r="V611" s="13"/>
      <c r="W611" s="13"/>
      <c r="X611" s="13"/>
      <c r="Y611" s="13"/>
      <c r="Z611" s="13"/>
      <c r="AA611" s="13"/>
      <c r="AB611" s="13"/>
      <c r="AC611" s="13"/>
      <c r="AD611" s="13"/>
      <c r="AE611" s="13"/>
      <c r="AT611" s="243" t="s">
        <v>168</v>
      </c>
      <c r="AU611" s="243" t="s">
        <v>87</v>
      </c>
      <c r="AV611" s="13" t="s">
        <v>87</v>
      </c>
      <c r="AW611" s="13" t="s">
        <v>32</v>
      </c>
      <c r="AX611" s="13" t="s">
        <v>77</v>
      </c>
      <c r="AY611" s="243" t="s">
        <v>159</v>
      </c>
    </row>
    <row r="612" s="13" customFormat="1">
      <c r="A612" s="13"/>
      <c r="B612" s="232"/>
      <c r="C612" s="233"/>
      <c r="D612" s="234" t="s">
        <v>168</v>
      </c>
      <c r="E612" s="235" t="s">
        <v>1</v>
      </c>
      <c r="F612" s="236" t="s">
        <v>1386</v>
      </c>
      <c r="G612" s="233"/>
      <c r="H612" s="237">
        <v>0.041000000000000002</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168</v>
      </c>
      <c r="AU612" s="243" t="s">
        <v>87</v>
      </c>
      <c r="AV612" s="13" t="s">
        <v>87</v>
      </c>
      <c r="AW612" s="13" t="s">
        <v>32</v>
      </c>
      <c r="AX612" s="13" t="s">
        <v>77</v>
      </c>
      <c r="AY612" s="243" t="s">
        <v>159</v>
      </c>
    </row>
    <row r="613" s="13" customFormat="1">
      <c r="A613" s="13"/>
      <c r="B613" s="232"/>
      <c r="C613" s="233"/>
      <c r="D613" s="234" t="s">
        <v>168</v>
      </c>
      <c r="E613" s="235" t="s">
        <v>1</v>
      </c>
      <c r="F613" s="236" t="s">
        <v>1387</v>
      </c>
      <c r="G613" s="233"/>
      <c r="H613" s="237">
        <v>0.17899999999999999</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168</v>
      </c>
      <c r="AU613" s="243" t="s">
        <v>87</v>
      </c>
      <c r="AV613" s="13" t="s">
        <v>87</v>
      </c>
      <c r="AW613" s="13" t="s">
        <v>32</v>
      </c>
      <c r="AX613" s="13" t="s">
        <v>77</v>
      </c>
      <c r="AY613" s="243" t="s">
        <v>159</v>
      </c>
    </row>
    <row r="614" s="13" customFormat="1">
      <c r="A614" s="13"/>
      <c r="B614" s="232"/>
      <c r="C614" s="233"/>
      <c r="D614" s="234" t="s">
        <v>168</v>
      </c>
      <c r="E614" s="235" t="s">
        <v>1</v>
      </c>
      <c r="F614" s="236" t="s">
        <v>1388</v>
      </c>
      <c r="G614" s="233"/>
      <c r="H614" s="237">
        <v>0.052999999999999998</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168</v>
      </c>
      <c r="AU614" s="243" t="s">
        <v>87</v>
      </c>
      <c r="AV614" s="13" t="s">
        <v>87</v>
      </c>
      <c r="AW614" s="13" t="s">
        <v>32</v>
      </c>
      <c r="AX614" s="13" t="s">
        <v>77</v>
      </c>
      <c r="AY614" s="243" t="s">
        <v>159</v>
      </c>
    </row>
    <row r="615" s="14" customFormat="1">
      <c r="A615" s="14"/>
      <c r="B615" s="244"/>
      <c r="C615" s="245"/>
      <c r="D615" s="234" t="s">
        <v>168</v>
      </c>
      <c r="E615" s="246" t="s">
        <v>1</v>
      </c>
      <c r="F615" s="247" t="s">
        <v>174</v>
      </c>
      <c r="G615" s="245"/>
      <c r="H615" s="248">
        <v>0.61199999999999999</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168</v>
      </c>
      <c r="AU615" s="254" t="s">
        <v>87</v>
      </c>
      <c r="AV615" s="14" t="s">
        <v>166</v>
      </c>
      <c r="AW615" s="14" t="s">
        <v>32</v>
      </c>
      <c r="AX615" s="14" t="s">
        <v>85</v>
      </c>
      <c r="AY615" s="254" t="s">
        <v>159</v>
      </c>
    </row>
    <row r="616" s="2" customFormat="1" ht="24.15" customHeight="1">
      <c r="A616" s="39"/>
      <c r="B616" s="40"/>
      <c r="C616" s="219" t="s">
        <v>866</v>
      </c>
      <c r="D616" s="219" t="s">
        <v>161</v>
      </c>
      <c r="E616" s="220" t="s">
        <v>1389</v>
      </c>
      <c r="F616" s="221" t="s">
        <v>1390</v>
      </c>
      <c r="G616" s="222" t="s">
        <v>164</v>
      </c>
      <c r="H616" s="223">
        <v>3.7210000000000001</v>
      </c>
      <c r="I616" s="224"/>
      <c r="J616" s="225">
        <f>ROUND(I616*H616,2)</f>
        <v>0</v>
      </c>
      <c r="K616" s="221" t="s">
        <v>165</v>
      </c>
      <c r="L616" s="45"/>
      <c r="M616" s="226" t="s">
        <v>1</v>
      </c>
      <c r="N616" s="227" t="s">
        <v>42</v>
      </c>
      <c r="O616" s="92"/>
      <c r="P616" s="228">
        <f>O616*H616</f>
        <v>0</v>
      </c>
      <c r="Q616" s="228">
        <v>0.02102</v>
      </c>
      <c r="R616" s="228">
        <f>Q616*H616</f>
        <v>0.078215420000000008</v>
      </c>
      <c r="S616" s="228">
        <v>0</v>
      </c>
      <c r="T616" s="229">
        <f>S616*H616</f>
        <v>0</v>
      </c>
      <c r="U616" s="39"/>
      <c r="V616" s="39"/>
      <c r="W616" s="39"/>
      <c r="X616" s="39"/>
      <c r="Y616" s="39"/>
      <c r="Z616" s="39"/>
      <c r="AA616" s="39"/>
      <c r="AB616" s="39"/>
      <c r="AC616" s="39"/>
      <c r="AD616" s="39"/>
      <c r="AE616" s="39"/>
      <c r="AR616" s="230" t="s">
        <v>166</v>
      </c>
      <c r="AT616" s="230" t="s">
        <v>161</v>
      </c>
      <c r="AU616" s="230" t="s">
        <v>87</v>
      </c>
      <c r="AY616" s="18" t="s">
        <v>159</v>
      </c>
      <c r="BE616" s="231">
        <f>IF(N616="základní",J616,0)</f>
        <v>0</v>
      </c>
      <c r="BF616" s="231">
        <f>IF(N616="snížená",J616,0)</f>
        <v>0</v>
      </c>
      <c r="BG616" s="231">
        <f>IF(N616="zákl. přenesená",J616,0)</f>
        <v>0</v>
      </c>
      <c r="BH616" s="231">
        <f>IF(N616="sníž. přenesená",J616,0)</f>
        <v>0</v>
      </c>
      <c r="BI616" s="231">
        <f>IF(N616="nulová",J616,0)</f>
        <v>0</v>
      </c>
      <c r="BJ616" s="18" t="s">
        <v>85</v>
      </c>
      <c r="BK616" s="231">
        <f>ROUND(I616*H616,2)</f>
        <v>0</v>
      </c>
      <c r="BL616" s="18" t="s">
        <v>166</v>
      </c>
      <c r="BM616" s="230" t="s">
        <v>1391</v>
      </c>
    </row>
    <row r="617" s="16" customFormat="1">
      <c r="A617" s="16"/>
      <c r="B617" s="279"/>
      <c r="C617" s="280"/>
      <c r="D617" s="234" t="s">
        <v>168</v>
      </c>
      <c r="E617" s="281" t="s">
        <v>1</v>
      </c>
      <c r="F617" s="282" t="s">
        <v>1392</v>
      </c>
      <c r="G617" s="280"/>
      <c r="H617" s="281" t="s">
        <v>1</v>
      </c>
      <c r="I617" s="283"/>
      <c r="J617" s="280"/>
      <c r="K617" s="280"/>
      <c r="L617" s="284"/>
      <c r="M617" s="285"/>
      <c r="N617" s="286"/>
      <c r="O617" s="286"/>
      <c r="P617" s="286"/>
      <c r="Q617" s="286"/>
      <c r="R617" s="286"/>
      <c r="S617" s="286"/>
      <c r="T617" s="287"/>
      <c r="U617" s="16"/>
      <c r="V617" s="16"/>
      <c r="W617" s="16"/>
      <c r="X617" s="16"/>
      <c r="Y617" s="16"/>
      <c r="Z617" s="16"/>
      <c r="AA617" s="16"/>
      <c r="AB617" s="16"/>
      <c r="AC617" s="16"/>
      <c r="AD617" s="16"/>
      <c r="AE617" s="16"/>
      <c r="AT617" s="288" t="s">
        <v>168</v>
      </c>
      <c r="AU617" s="288" t="s">
        <v>87</v>
      </c>
      <c r="AV617" s="16" t="s">
        <v>85</v>
      </c>
      <c r="AW617" s="16" t="s">
        <v>32</v>
      </c>
      <c r="AX617" s="16" t="s">
        <v>77</v>
      </c>
      <c r="AY617" s="288" t="s">
        <v>159</v>
      </c>
    </row>
    <row r="618" s="13" customFormat="1">
      <c r="A618" s="13"/>
      <c r="B618" s="232"/>
      <c r="C618" s="233"/>
      <c r="D618" s="234" t="s">
        <v>168</v>
      </c>
      <c r="E618" s="235" t="s">
        <v>1</v>
      </c>
      <c r="F618" s="236" t="s">
        <v>1393</v>
      </c>
      <c r="G618" s="233"/>
      <c r="H618" s="237">
        <v>3.7210000000000001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168</v>
      </c>
      <c r="AU618" s="243" t="s">
        <v>87</v>
      </c>
      <c r="AV618" s="13" t="s">
        <v>87</v>
      </c>
      <c r="AW618" s="13" t="s">
        <v>32</v>
      </c>
      <c r="AX618" s="13" t="s">
        <v>85</v>
      </c>
      <c r="AY618" s="243" t="s">
        <v>159</v>
      </c>
    </row>
    <row r="619" s="2" customFormat="1" ht="24.15" customHeight="1">
      <c r="A619" s="39"/>
      <c r="B619" s="40"/>
      <c r="C619" s="219" t="s">
        <v>872</v>
      </c>
      <c r="D619" s="219" t="s">
        <v>161</v>
      </c>
      <c r="E619" s="220" t="s">
        <v>1394</v>
      </c>
      <c r="F619" s="221" t="s">
        <v>1395</v>
      </c>
      <c r="G619" s="222" t="s">
        <v>164</v>
      </c>
      <c r="H619" s="223">
        <v>7.4409999999999998</v>
      </c>
      <c r="I619" s="224"/>
      <c r="J619" s="225">
        <f>ROUND(I619*H619,2)</f>
        <v>0</v>
      </c>
      <c r="K619" s="221" t="s">
        <v>165</v>
      </c>
      <c r="L619" s="45"/>
      <c r="M619" s="226" t="s">
        <v>1</v>
      </c>
      <c r="N619" s="227" t="s">
        <v>42</v>
      </c>
      <c r="O619" s="92"/>
      <c r="P619" s="228">
        <f>O619*H619</f>
        <v>0</v>
      </c>
      <c r="Q619" s="228">
        <v>0.02102</v>
      </c>
      <c r="R619" s="228">
        <f>Q619*H619</f>
        <v>0.15640982000000001</v>
      </c>
      <c r="S619" s="228">
        <v>0</v>
      </c>
      <c r="T619" s="229">
        <f>S619*H619</f>
        <v>0</v>
      </c>
      <c r="U619" s="39"/>
      <c r="V619" s="39"/>
      <c r="W619" s="39"/>
      <c r="X619" s="39"/>
      <c r="Y619" s="39"/>
      <c r="Z619" s="39"/>
      <c r="AA619" s="39"/>
      <c r="AB619" s="39"/>
      <c r="AC619" s="39"/>
      <c r="AD619" s="39"/>
      <c r="AE619" s="39"/>
      <c r="AR619" s="230" t="s">
        <v>166</v>
      </c>
      <c r="AT619" s="230" t="s">
        <v>161</v>
      </c>
      <c r="AU619" s="230" t="s">
        <v>87</v>
      </c>
      <c r="AY619" s="18" t="s">
        <v>159</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166</v>
      </c>
      <c r="BM619" s="230" t="s">
        <v>1396</v>
      </c>
    </row>
    <row r="620" s="16" customFormat="1">
      <c r="A620" s="16"/>
      <c r="B620" s="279"/>
      <c r="C620" s="280"/>
      <c r="D620" s="234" t="s">
        <v>168</v>
      </c>
      <c r="E620" s="281" t="s">
        <v>1</v>
      </c>
      <c r="F620" s="282" t="s">
        <v>1392</v>
      </c>
      <c r="G620" s="280"/>
      <c r="H620" s="281" t="s">
        <v>1</v>
      </c>
      <c r="I620" s="283"/>
      <c r="J620" s="280"/>
      <c r="K620" s="280"/>
      <c r="L620" s="284"/>
      <c r="M620" s="285"/>
      <c r="N620" s="286"/>
      <c r="O620" s="286"/>
      <c r="P620" s="286"/>
      <c r="Q620" s="286"/>
      <c r="R620" s="286"/>
      <c r="S620" s="286"/>
      <c r="T620" s="287"/>
      <c r="U620" s="16"/>
      <c r="V620" s="16"/>
      <c r="W620" s="16"/>
      <c r="X620" s="16"/>
      <c r="Y620" s="16"/>
      <c r="Z620" s="16"/>
      <c r="AA620" s="16"/>
      <c r="AB620" s="16"/>
      <c r="AC620" s="16"/>
      <c r="AD620" s="16"/>
      <c r="AE620" s="16"/>
      <c r="AT620" s="288" t="s">
        <v>168</v>
      </c>
      <c r="AU620" s="288" t="s">
        <v>87</v>
      </c>
      <c r="AV620" s="16" t="s">
        <v>85</v>
      </c>
      <c r="AW620" s="16" t="s">
        <v>32</v>
      </c>
      <c r="AX620" s="16" t="s">
        <v>77</v>
      </c>
      <c r="AY620" s="288" t="s">
        <v>159</v>
      </c>
    </row>
    <row r="621" s="13" customFormat="1">
      <c r="A621" s="13"/>
      <c r="B621" s="232"/>
      <c r="C621" s="233"/>
      <c r="D621" s="234" t="s">
        <v>168</v>
      </c>
      <c r="E621" s="235" t="s">
        <v>1</v>
      </c>
      <c r="F621" s="236" t="s">
        <v>1397</v>
      </c>
      <c r="G621" s="233"/>
      <c r="H621" s="237">
        <v>7.4409999999999998</v>
      </c>
      <c r="I621" s="238"/>
      <c r="J621" s="233"/>
      <c r="K621" s="233"/>
      <c r="L621" s="239"/>
      <c r="M621" s="240"/>
      <c r="N621" s="241"/>
      <c r="O621" s="241"/>
      <c r="P621" s="241"/>
      <c r="Q621" s="241"/>
      <c r="R621" s="241"/>
      <c r="S621" s="241"/>
      <c r="T621" s="242"/>
      <c r="U621" s="13"/>
      <c r="V621" s="13"/>
      <c r="W621" s="13"/>
      <c r="X621" s="13"/>
      <c r="Y621" s="13"/>
      <c r="Z621" s="13"/>
      <c r="AA621" s="13"/>
      <c r="AB621" s="13"/>
      <c r="AC621" s="13"/>
      <c r="AD621" s="13"/>
      <c r="AE621" s="13"/>
      <c r="AT621" s="243" t="s">
        <v>168</v>
      </c>
      <c r="AU621" s="243" t="s">
        <v>87</v>
      </c>
      <c r="AV621" s="13" t="s">
        <v>87</v>
      </c>
      <c r="AW621" s="13" t="s">
        <v>32</v>
      </c>
      <c r="AX621" s="13" t="s">
        <v>85</v>
      </c>
      <c r="AY621" s="243" t="s">
        <v>159</v>
      </c>
    </row>
    <row r="622" s="12" customFormat="1" ht="22.8" customHeight="1">
      <c r="A622" s="12"/>
      <c r="B622" s="203"/>
      <c r="C622" s="204"/>
      <c r="D622" s="205" t="s">
        <v>76</v>
      </c>
      <c r="E622" s="217" t="s">
        <v>189</v>
      </c>
      <c r="F622" s="217" t="s">
        <v>1398</v>
      </c>
      <c r="G622" s="204"/>
      <c r="H622" s="204"/>
      <c r="I622" s="207"/>
      <c r="J622" s="218">
        <f>BK622</f>
        <v>0</v>
      </c>
      <c r="K622" s="204"/>
      <c r="L622" s="209"/>
      <c r="M622" s="210"/>
      <c r="N622" s="211"/>
      <c r="O622" s="211"/>
      <c r="P622" s="212">
        <f>SUM(P623:P994)</f>
        <v>0</v>
      </c>
      <c r="Q622" s="211"/>
      <c r="R622" s="212">
        <f>SUM(R623:R994)</f>
        <v>326.92908459389514</v>
      </c>
      <c r="S622" s="211"/>
      <c r="T622" s="213">
        <f>SUM(T623:T994)</f>
        <v>0</v>
      </c>
      <c r="U622" s="12"/>
      <c r="V622" s="12"/>
      <c r="W622" s="12"/>
      <c r="X622" s="12"/>
      <c r="Y622" s="12"/>
      <c r="Z622" s="12"/>
      <c r="AA622" s="12"/>
      <c r="AB622" s="12"/>
      <c r="AC622" s="12"/>
      <c r="AD622" s="12"/>
      <c r="AE622" s="12"/>
      <c r="AR622" s="214" t="s">
        <v>85</v>
      </c>
      <c r="AT622" s="215" t="s">
        <v>76</v>
      </c>
      <c r="AU622" s="215" t="s">
        <v>85</v>
      </c>
      <c r="AY622" s="214" t="s">
        <v>159</v>
      </c>
      <c r="BK622" s="216">
        <f>SUM(BK623:BK994)</f>
        <v>0</v>
      </c>
    </row>
    <row r="623" s="2" customFormat="1" ht="24.15" customHeight="1">
      <c r="A623" s="39"/>
      <c r="B623" s="40"/>
      <c r="C623" s="219" t="s">
        <v>876</v>
      </c>
      <c r="D623" s="219" t="s">
        <v>161</v>
      </c>
      <c r="E623" s="220" t="s">
        <v>1399</v>
      </c>
      <c r="F623" s="221" t="s">
        <v>1400</v>
      </c>
      <c r="G623" s="222" t="s">
        <v>164</v>
      </c>
      <c r="H623" s="223">
        <v>14.334</v>
      </c>
      <c r="I623" s="224"/>
      <c r="J623" s="225">
        <f>ROUND(I623*H623,2)</f>
        <v>0</v>
      </c>
      <c r="K623" s="221" t="s">
        <v>165</v>
      </c>
      <c r="L623" s="45"/>
      <c r="M623" s="226" t="s">
        <v>1</v>
      </c>
      <c r="N623" s="227" t="s">
        <v>42</v>
      </c>
      <c r="O623" s="92"/>
      <c r="P623" s="228">
        <f>O623*H623</f>
        <v>0</v>
      </c>
      <c r="Q623" s="228">
        <v>0.016279999999999999</v>
      </c>
      <c r="R623" s="228">
        <f>Q623*H623</f>
        <v>0.23335751999999999</v>
      </c>
      <c r="S623" s="228">
        <v>0</v>
      </c>
      <c r="T623" s="229">
        <f>S623*H623</f>
        <v>0</v>
      </c>
      <c r="U623" s="39"/>
      <c r="V623" s="39"/>
      <c r="W623" s="39"/>
      <c r="X623" s="39"/>
      <c r="Y623" s="39"/>
      <c r="Z623" s="39"/>
      <c r="AA623" s="39"/>
      <c r="AB623" s="39"/>
      <c r="AC623" s="39"/>
      <c r="AD623" s="39"/>
      <c r="AE623" s="39"/>
      <c r="AR623" s="230" t="s">
        <v>166</v>
      </c>
      <c r="AT623" s="230" t="s">
        <v>161</v>
      </c>
      <c r="AU623" s="230" t="s">
        <v>87</v>
      </c>
      <c r="AY623" s="18" t="s">
        <v>159</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166</v>
      </c>
      <c r="BM623" s="230" t="s">
        <v>1401</v>
      </c>
    </row>
    <row r="624" s="16" customFormat="1">
      <c r="A624" s="16"/>
      <c r="B624" s="279"/>
      <c r="C624" s="280"/>
      <c r="D624" s="234" t="s">
        <v>168</v>
      </c>
      <c r="E624" s="281" t="s">
        <v>1</v>
      </c>
      <c r="F624" s="282" t="s">
        <v>1402</v>
      </c>
      <c r="G624" s="280"/>
      <c r="H624" s="281" t="s">
        <v>1</v>
      </c>
      <c r="I624" s="283"/>
      <c r="J624" s="280"/>
      <c r="K624" s="280"/>
      <c r="L624" s="284"/>
      <c r="M624" s="285"/>
      <c r="N624" s="286"/>
      <c r="O624" s="286"/>
      <c r="P624" s="286"/>
      <c r="Q624" s="286"/>
      <c r="R624" s="286"/>
      <c r="S624" s="286"/>
      <c r="T624" s="287"/>
      <c r="U624" s="16"/>
      <c r="V624" s="16"/>
      <c r="W624" s="16"/>
      <c r="X624" s="16"/>
      <c r="Y624" s="16"/>
      <c r="Z624" s="16"/>
      <c r="AA624" s="16"/>
      <c r="AB624" s="16"/>
      <c r="AC624" s="16"/>
      <c r="AD624" s="16"/>
      <c r="AE624" s="16"/>
      <c r="AT624" s="288" t="s">
        <v>168</v>
      </c>
      <c r="AU624" s="288" t="s">
        <v>87</v>
      </c>
      <c r="AV624" s="16" t="s">
        <v>85</v>
      </c>
      <c r="AW624" s="16" t="s">
        <v>32</v>
      </c>
      <c r="AX624" s="16" t="s">
        <v>77</v>
      </c>
      <c r="AY624" s="288" t="s">
        <v>159</v>
      </c>
    </row>
    <row r="625" s="13" customFormat="1">
      <c r="A625" s="13"/>
      <c r="B625" s="232"/>
      <c r="C625" s="233"/>
      <c r="D625" s="234" t="s">
        <v>168</v>
      </c>
      <c r="E625" s="235" t="s">
        <v>1</v>
      </c>
      <c r="F625" s="236" t="s">
        <v>1403</v>
      </c>
      <c r="G625" s="233"/>
      <c r="H625" s="237">
        <v>0.85599999999999998</v>
      </c>
      <c r="I625" s="238"/>
      <c r="J625" s="233"/>
      <c r="K625" s="233"/>
      <c r="L625" s="239"/>
      <c r="M625" s="240"/>
      <c r="N625" s="241"/>
      <c r="O625" s="241"/>
      <c r="P625" s="241"/>
      <c r="Q625" s="241"/>
      <c r="R625" s="241"/>
      <c r="S625" s="241"/>
      <c r="T625" s="242"/>
      <c r="U625" s="13"/>
      <c r="V625" s="13"/>
      <c r="W625" s="13"/>
      <c r="X625" s="13"/>
      <c r="Y625" s="13"/>
      <c r="Z625" s="13"/>
      <c r="AA625" s="13"/>
      <c r="AB625" s="13"/>
      <c r="AC625" s="13"/>
      <c r="AD625" s="13"/>
      <c r="AE625" s="13"/>
      <c r="AT625" s="243" t="s">
        <v>168</v>
      </c>
      <c r="AU625" s="243" t="s">
        <v>87</v>
      </c>
      <c r="AV625" s="13" t="s">
        <v>87</v>
      </c>
      <c r="AW625" s="13" t="s">
        <v>32</v>
      </c>
      <c r="AX625" s="13" t="s">
        <v>77</v>
      </c>
      <c r="AY625" s="243" t="s">
        <v>159</v>
      </c>
    </row>
    <row r="626" s="13" customFormat="1">
      <c r="A626" s="13"/>
      <c r="B626" s="232"/>
      <c r="C626" s="233"/>
      <c r="D626" s="234" t="s">
        <v>168</v>
      </c>
      <c r="E626" s="235" t="s">
        <v>1</v>
      </c>
      <c r="F626" s="236" t="s">
        <v>1404</v>
      </c>
      <c r="G626" s="233"/>
      <c r="H626" s="237">
        <v>1.1599999999999999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168</v>
      </c>
      <c r="AU626" s="243" t="s">
        <v>87</v>
      </c>
      <c r="AV626" s="13" t="s">
        <v>87</v>
      </c>
      <c r="AW626" s="13" t="s">
        <v>32</v>
      </c>
      <c r="AX626" s="13" t="s">
        <v>77</v>
      </c>
      <c r="AY626" s="243" t="s">
        <v>159</v>
      </c>
    </row>
    <row r="627" s="13" customFormat="1">
      <c r="A627" s="13"/>
      <c r="B627" s="232"/>
      <c r="C627" s="233"/>
      <c r="D627" s="234" t="s">
        <v>168</v>
      </c>
      <c r="E627" s="235" t="s">
        <v>1</v>
      </c>
      <c r="F627" s="236" t="s">
        <v>1405</v>
      </c>
      <c r="G627" s="233"/>
      <c r="H627" s="237">
        <v>3.8399999999999999</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168</v>
      </c>
      <c r="AU627" s="243" t="s">
        <v>87</v>
      </c>
      <c r="AV627" s="13" t="s">
        <v>87</v>
      </c>
      <c r="AW627" s="13" t="s">
        <v>32</v>
      </c>
      <c r="AX627" s="13" t="s">
        <v>77</v>
      </c>
      <c r="AY627" s="243" t="s">
        <v>159</v>
      </c>
    </row>
    <row r="628" s="13" customFormat="1">
      <c r="A628" s="13"/>
      <c r="B628" s="232"/>
      <c r="C628" s="233"/>
      <c r="D628" s="234" t="s">
        <v>168</v>
      </c>
      <c r="E628" s="235" t="s">
        <v>1</v>
      </c>
      <c r="F628" s="236" t="s">
        <v>1406</v>
      </c>
      <c r="G628" s="233"/>
      <c r="H628" s="237">
        <v>0.79800000000000004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168</v>
      </c>
      <c r="AU628" s="243" t="s">
        <v>87</v>
      </c>
      <c r="AV628" s="13" t="s">
        <v>87</v>
      </c>
      <c r="AW628" s="13" t="s">
        <v>32</v>
      </c>
      <c r="AX628" s="13" t="s">
        <v>77</v>
      </c>
      <c r="AY628" s="243" t="s">
        <v>159</v>
      </c>
    </row>
    <row r="629" s="13" customFormat="1">
      <c r="A629" s="13"/>
      <c r="B629" s="232"/>
      <c r="C629" s="233"/>
      <c r="D629" s="234" t="s">
        <v>168</v>
      </c>
      <c r="E629" s="235" t="s">
        <v>1</v>
      </c>
      <c r="F629" s="236" t="s">
        <v>1407</v>
      </c>
      <c r="G629" s="233"/>
      <c r="H629" s="237">
        <v>3.8399999999999999</v>
      </c>
      <c r="I629" s="238"/>
      <c r="J629" s="233"/>
      <c r="K629" s="233"/>
      <c r="L629" s="239"/>
      <c r="M629" s="240"/>
      <c r="N629" s="241"/>
      <c r="O629" s="241"/>
      <c r="P629" s="241"/>
      <c r="Q629" s="241"/>
      <c r="R629" s="241"/>
      <c r="S629" s="241"/>
      <c r="T629" s="242"/>
      <c r="U629" s="13"/>
      <c r="V629" s="13"/>
      <c r="W629" s="13"/>
      <c r="X629" s="13"/>
      <c r="Y629" s="13"/>
      <c r="Z629" s="13"/>
      <c r="AA629" s="13"/>
      <c r="AB629" s="13"/>
      <c r="AC629" s="13"/>
      <c r="AD629" s="13"/>
      <c r="AE629" s="13"/>
      <c r="AT629" s="243" t="s">
        <v>168</v>
      </c>
      <c r="AU629" s="243" t="s">
        <v>87</v>
      </c>
      <c r="AV629" s="13" t="s">
        <v>87</v>
      </c>
      <c r="AW629" s="13" t="s">
        <v>32</v>
      </c>
      <c r="AX629" s="13" t="s">
        <v>77</v>
      </c>
      <c r="AY629" s="243" t="s">
        <v>159</v>
      </c>
    </row>
    <row r="630" s="13" customFormat="1">
      <c r="A630" s="13"/>
      <c r="B630" s="232"/>
      <c r="C630" s="233"/>
      <c r="D630" s="234" t="s">
        <v>168</v>
      </c>
      <c r="E630" s="235" t="s">
        <v>1</v>
      </c>
      <c r="F630" s="236" t="s">
        <v>1408</v>
      </c>
      <c r="G630" s="233"/>
      <c r="H630" s="237">
        <v>3.8399999999999999</v>
      </c>
      <c r="I630" s="238"/>
      <c r="J630" s="233"/>
      <c r="K630" s="233"/>
      <c r="L630" s="239"/>
      <c r="M630" s="240"/>
      <c r="N630" s="241"/>
      <c r="O630" s="241"/>
      <c r="P630" s="241"/>
      <c r="Q630" s="241"/>
      <c r="R630" s="241"/>
      <c r="S630" s="241"/>
      <c r="T630" s="242"/>
      <c r="U630" s="13"/>
      <c r="V630" s="13"/>
      <c r="W630" s="13"/>
      <c r="X630" s="13"/>
      <c r="Y630" s="13"/>
      <c r="Z630" s="13"/>
      <c r="AA630" s="13"/>
      <c r="AB630" s="13"/>
      <c r="AC630" s="13"/>
      <c r="AD630" s="13"/>
      <c r="AE630" s="13"/>
      <c r="AT630" s="243" t="s">
        <v>168</v>
      </c>
      <c r="AU630" s="243" t="s">
        <v>87</v>
      </c>
      <c r="AV630" s="13" t="s">
        <v>87</v>
      </c>
      <c r="AW630" s="13" t="s">
        <v>32</v>
      </c>
      <c r="AX630" s="13" t="s">
        <v>77</v>
      </c>
      <c r="AY630" s="243" t="s">
        <v>159</v>
      </c>
    </row>
    <row r="631" s="14" customFormat="1">
      <c r="A631" s="14"/>
      <c r="B631" s="244"/>
      <c r="C631" s="245"/>
      <c r="D631" s="234" t="s">
        <v>168</v>
      </c>
      <c r="E631" s="246" t="s">
        <v>1</v>
      </c>
      <c r="F631" s="247" t="s">
        <v>174</v>
      </c>
      <c r="G631" s="245"/>
      <c r="H631" s="248">
        <v>14.334</v>
      </c>
      <c r="I631" s="249"/>
      <c r="J631" s="245"/>
      <c r="K631" s="245"/>
      <c r="L631" s="250"/>
      <c r="M631" s="251"/>
      <c r="N631" s="252"/>
      <c r="O631" s="252"/>
      <c r="P631" s="252"/>
      <c r="Q631" s="252"/>
      <c r="R631" s="252"/>
      <c r="S631" s="252"/>
      <c r="T631" s="253"/>
      <c r="U631" s="14"/>
      <c r="V631" s="14"/>
      <c r="W631" s="14"/>
      <c r="X631" s="14"/>
      <c r="Y631" s="14"/>
      <c r="Z631" s="14"/>
      <c r="AA631" s="14"/>
      <c r="AB631" s="14"/>
      <c r="AC631" s="14"/>
      <c r="AD631" s="14"/>
      <c r="AE631" s="14"/>
      <c r="AT631" s="254" t="s">
        <v>168</v>
      </c>
      <c r="AU631" s="254" t="s">
        <v>87</v>
      </c>
      <c r="AV631" s="14" t="s">
        <v>166</v>
      </c>
      <c r="AW631" s="14" t="s">
        <v>32</v>
      </c>
      <c r="AX631" s="14" t="s">
        <v>85</v>
      </c>
      <c r="AY631" s="254" t="s">
        <v>159</v>
      </c>
    </row>
    <row r="632" s="2" customFormat="1" ht="16.5" customHeight="1">
      <c r="A632" s="39"/>
      <c r="B632" s="40"/>
      <c r="C632" s="219" t="s">
        <v>880</v>
      </c>
      <c r="D632" s="219" t="s">
        <v>161</v>
      </c>
      <c r="E632" s="220" t="s">
        <v>1409</v>
      </c>
      <c r="F632" s="221" t="s">
        <v>1410</v>
      </c>
      <c r="G632" s="222" t="s">
        <v>164</v>
      </c>
      <c r="H632" s="223">
        <v>1504.2249999999999</v>
      </c>
      <c r="I632" s="224"/>
      <c r="J632" s="225">
        <f>ROUND(I632*H632,2)</f>
        <v>0</v>
      </c>
      <c r="K632" s="221" t="s">
        <v>165</v>
      </c>
      <c r="L632" s="45"/>
      <c r="M632" s="226" t="s">
        <v>1</v>
      </c>
      <c r="N632" s="227" t="s">
        <v>42</v>
      </c>
      <c r="O632" s="92"/>
      <c r="P632" s="228">
        <f>O632*H632</f>
        <v>0</v>
      </c>
      <c r="Q632" s="228">
        <v>0.0064999999999999997</v>
      </c>
      <c r="R632" s="228">
        <f>Q632*H632</f>
        <v>9.7774624999999986</v>
      </c>
      <c r="S632" s="228">
        <v>0</v>
      </c>
      <c r="T632" s="229">
        <f>S632*H632</f>
        <v>0</v>
      </c>
      <c r="U632" s="39"/>
      <c r="V632" s="39"/>
      <c r="W632" s="39"/>
      <c r="X632" s="39"/>
      <c r="Y632" s="39"/>
      <c r="Z632" s="39"/>
      <c r="AA632" s="39"/>
      <c r="AB632" s="39"/>
      <c r="AC632" s="39"/>
      <c r="AD632" s="39"/>
      <c r="AE632" s="39"/>
      <c r="AR632" s="230" t="s">
        <v>166</v>
      </c>
      <c r="AT632" s="230" t="s">
        <v>161</v>
      </c>
      <c r="AU632" s="230" t="s">
        <v>87</v>
      </c>
      <c r="AY632" s="18" t="s">
        <v>159</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166</v>
      </c>
      <c r="BM632" s="230" t="s">
        <v>1411</v>
      </c>
    </row>
    <row r="633" s="16" customFormat="1">
      <c r="A633" s="16"/>
      <c r="B633" s="279"/>
      <c r="C633" s="280"/>
      <c r="D633" s="234" t="s">
        <v>168</v>
      </c>
      <c r="E633" s="281" t="s">
        <v>1</v>
      </c>
      <c r="F633" s="282" t="s">
        <v>1122</v>
      </c>
      <c r="G633" s="280"/>
      <c r="H633" s="281" t="s">
        <v>1</v>
      </c>
      <c r="I633" s="283"/>
      <c r="J633" s="280"/>
      <c r="K633" s="280"/>
      <c r="L633" s="284"/>
      <c r="M633" s="285"/>
      <c r="N633" s="286"/>
      <c r="O633" s="286"/>
      <c r="P633" s="286"/>
      <c r="Q633" s="286"/>
      <c r="R633" s="286"/>
      <c r="S633" s="286"/>
      <c r="T633" s="287"/>
      <c r="U633" s="16"/>
      <c r="V633" s="16"/>
      <c r="W633" s="16"/>
      <c r="X633" s="16"/>
      <c r="Y633" s="16"/>
      <c r="Z633" s="16"/>
      <c r="AA633" s="16"/>
      <c r="AB633" s="16"/>
      <c r="AC633" s="16"/>
      <c r="AD633" s="16"/>
      <c r="AE633" s="16"/>
      <c r="AT633" s="288" t="s">
        <v>168</v>
      </c>
      <c r="AU633" s="288" t="s">
        <v>87</v>
      </c>
      <c r="AV633" s="16" t="s">
        <v>85</v>
      </c>
      <c r="AW633" s="16" t="s">
        <v>32</v>
      </c>
      <c r="AX633" s="16" t="s">
        <v>77</v>
      </c>
      <c r="AY633" s="288" t="s">
        <v>159</v>
      </c>
    </row>
    <row r="634" s="13" customFormat="1">
      <c r="A634" s="13"/>
      <c r="B634" s="232"/>
      <c r="C634" s="233"/>
      <c r="D634" s="234" t="s">
        <v>168</v>
      </c>
      <c r="E634" s="235" t="s">
        <v>1</v>
      </c>
      <c r="F634" s="236" t="s">
        <v>1412</v>
      </c>
      <c r="G634" s="233"/>
      <c r="H634" s="237">
        <v>52.362000000000002</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168</v>
      </c>
      <c r="AU634" s="243" t="s">
        <v>87</v>
      </c>
      <c r="AV634" s="13" t="s">
        <v>87</v>
      </c>
      <c r="AW634" s="13" t="s">
        <v>32</v>
      </c>
      <c r="AX634" s="13" t="s">
        <v>77</v>
      </c>
      <c r="AY634" s="243" t="s">
        <v>159</v>
      </c>
    </row>
    <row r="635" s="13" customFormat="1">
      <c r="A635" s="13"/>
      <c r="B635" s="232"/>
      <c r="C635" s="233"/>
      <c r="D635" s="234" t="s">
        <v>168</v>
      </c>
      <c r="E635" s="235" t="s">
        <v>1</v>
      </c>
      <c r="F635" s="236" t="s">
        <v>1413</v>
      </c>
      <c r="G635" s="233"/>
      <c r="H635" s="237">
        <v>81.046000000000006</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168</v>
      </c>
      <c r="AU635" s="243" t="s">
        <v>87</v>
      </c>
      <c r="AV635" s="13" t="s">
        <v>87</v>
      </c>
      <c r="AW635" s="13" t="s">
        <v>32</v>
      </c>
      <c r="AX635" s="13" t="s">
        <v>77</v>
      </c>
      <c r="AY635" s="243" t="s">
        <v>159</v>
      </c>
    </row>
    <row r="636" s="13" customFormat="1">
      <c r="A636" s="13"/>
      <c r="B636" s="232"/>
      <c r="C636" s="233"/>
      <c r="D636" s="234" t="s">
        <v>168</v>
      </c>
      <c r="E636" s="235" t="s">
        <v>1</v>
      </c>
      <c r="F636" s="236" t="s">
        <v>1414</v>
      </c>
      <c r="G636" s="233"/>
      <c r="H636" s="237">
        <v>46.872</v>
      </c>
      <c r="I636" s="238"/>
      <c r="J636" s="233"/>
      <c r="K636" s="233"/>
      <c r="L636" s="239"/>
      <c r="M636" s="240"/>
      <c r="N636" s="241"/>
      <c r="O636" s="241"/>
      <c r="P636" s="241"/>
      <c r="Q636" s="241"/>
      <c r="R636" s="241"/>
      <c r="S636" s="241"/>
      <c r="T636" s="242"/>
      <c r="U636" s="13"/>
      <c r="V636" s="13"/>
      <c r="W636" s="13"/>
      <c r="X636" s="13"/>
      <c r="Y636" s="13"/>
      <c r="Z636" s="13"/>
      <c r="AA636" s="13"/>
      <c r="AB636" s="13"/>
      <c r="AC636" s="13"/>
      <c r="AD636" s="13"/>
      <c r="AE636" s="13"/>
      <c r="AT636" s="243" t="s">
        <v>168</v>
      </c>
      <c r="AU636" s="243" t="s">
        <v>87</v>
      </c>
      <c r="AV636" s="13" t="s">
        <v>87</v>
      </c>
      <c r="AW636" s="13" t="s">
        <v>32</v>
      </c>
      <c r="AX636" s="13" t="s">
        <v>77</v>
      </c>
      <c r="AY636" s="243" t="s">
        <v>159</v>
      </c>
    </row>
    <row r="637" s="13" customFormat="1">
      <c r="A637" s="13"/>
      <c r="B637" s="232"/>
      <c r="C637" s="233"/>
      <c r="D637" s="234" t="s">
        <v>168</v>
      </c>
      <c r="E637" s="235" t="s">
        <v>1</v>
      </c>
      <c r="F637" s="236" t="s">
        <v>1415</v>
      </c>
      <c r="G637" s="233"/>
      <c r="H637" s="237">
        <v>48.845999999999997</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168</v>
      </c>
      <c r="AU637" s="243" t="s">
        <v>87</v>
      </c>
      <c r="AV637" s="13" t="s">
        <v>87</v>
      </c>
      <c r="AW637" s="13" t="s">
        <v>32</v>
      </c>
      <c r="AX637" s="13" t="s">
        <v>77</v>
      </c>
      <c r="AY637" s="243" t="s">
        <v>159</v>
      </c>
    </row>
    <row r="638" s="13" customFormat="1">
      <c r="A638" s="13"/>
      <c r="B638" s="232"/>
      <c r="C638" s="233"/>
      <c r="D638" s="234" t="s">
        <v>168</v>
      </c>
      <c r="E638" s="235" t="s">
        <v>1</v>
      </c>
      <c r="F638" s="236" t="s">
        <v>1416</v>
      </c>
      <c r="G638" s="233"/>
      <c r="H638" s="237">
        <v>-43.454999999999998</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168</v>
      </c>
      <c r="AU638" s="243" t="s">
        <v>87</v>
      </c>
      <c r="AV638" s="13" t="s">
        <v>87</v>
      </c>
      <c r="AW638" s="13" t="s">
        <v>32</v>
      </c>
      <c r="AX638" s="13" t="s">
        <v>77</v>
      </c>
      <c r="AY638" s="243" t="s">
        <v>159</v>
      </c>
    </row>
    <row r="639" s="13" customFormat="1">
      <c r="A639" s="13"/>
      <c r="B639" s="232"/>
      <c r="C639" s="233"/>
      <c r="D639" s="234" t="s">
        <v>168</v>
      </c>
      <c r="E639" s="235" t="s">
        <v>1</v>
      </c>
      <c r="F639" s="236" t="s">
        <v>1417</v>
      </c>
      <c r="G639" s="233"/>
      <c r="H639" s="237">
        <v>27.678000000000001</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168</v>
      </c>
      <c r="AU639" s="243" t="s">
        <v>87</v>
      </c>
      <c r="AV639" s="13" t="s">
        <v>87</v>
      </c>
      <c r="AW639" s="13" t="s">
        <v>32</v>
      </c>
      <c r="AX639" s="13" t="s">
        <v>77</v>
      </c>
      <c r="AY639" s="243" t="s">
        <v>159</v>
      </c>
    </row>
    <row r="640" s="13" customFormat="1">
      <c r="A640" s="13"/>
      <c r="B640" s="232"/>
      <c r="C640" s="233"/>
      <c r="D640" s="234" t="s">
        <v>168</v>
      </c>
      <c r="E640" s="235" t="s">
        <v>1</v>
      </c>
      <c r="F640" s="236" t="s">
        <v>1418</v>
      </c>
      <c r="G640" s="233"/>
      <c r="H640" s="237">
        <v>33.124000000000002</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168</v>
      </c>
      <c r="AU640" s="243" t="s">
        <v>87</v>
      </c>
      <c r="AV640" s="13" t="s">
        <v>87</v>
      </c>
      <c r="AW640" s="13" t="s">
        <v>32</v>
      </c>
      <c r="AX640" s="13" t="s">
        <v>77</v>
      </c>
      <c r="AY640" s="243" t="s">
        <v>159</v>
      </c>
    </row>
    <row r="641" s="13" customFormat="1">
      <c r="A641" s="13"/>
      <c r="B641" s="232"/>
      <c r="C641" s="233"/>
      <c r="D641" s="234" t="s">
        <v>168</v>
      </c>
      <c r="E641" s="235" t="s">
        <v>1</v>
      </c>
      <c r="F641" s="236" t="s">
        <v>1419</v>
      </c>
      <c r="G641" s="233"/>
      <c r="H641" s="237">
        <v>8.4559999999999995</v>
      </c>
      <c r="I641" s="238"/>
      <c r="J641" s="233"/>
      <c r="K641" s="233"/>
      <c r="L641" s="239"/>
      <c r="M641" s="240"/>
      <c r="N641" s="241"/>
      <c r="O641" s="241"/>
      <c r="P641" s="241"/>
      <c r="Q641" s="241"/>
      <c r="R641" s="241"/>
      <c r="S641" s="241"/>
      <c r="T641" s="242"/>
      <c r="U641" s="13"/>
      <c r="V641" s="13"/>
      <c r="W641" s="13"/>
      <c r="X641" s="13"/>
      <c r="Y641" s="13"/>
      <c r="Z641" s="13"/>
      <c r="AA641" s="13"/>
      <c r="AB641" s="13"/>
      <c r="AC641" s="13"/>
      <c r="AD641" s="13"/>
      <c r="AE641" s="13"/>
      <c r="AT641" s="243" t="s">
        <v>168</v>
      </c>
      <c r="AU641" s="243" t="s">
        <v>87</v>
      </c>
      <c r="AV641" s="13" t="s">
        <v>87</v>
      </c>
      <c r="AW641" s="13" t="s">
        <v>32</v>
      </c>
      <c r="AX641" s="13" t="s">
        <v>77</v>
      </c>
      <c r="AY641" s="243" t="s">
        <v>159</v>
      </c>
    </row>
    <row r="642" s="13" customFormat="1">
      <c r="A642" s="13"/>
      <c r="B642" s="232"/>
      <c r="C642" s="233"/>
      <c r="D642" s="234" t="s">
        <v>168</v>
      </c>
      <c r="E642" s="235" t="s">
        <v>1</v>
      </c>
      <c r="F642" s="236" t="s">
        <v>1420</v>
      </c>
      <c r="G642" s="233"/>
      <c r="H642" s="237">
        <v>32.549999999999997</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168</v>
      </c>
      <c r="AU642" s="243" t="s">
        <v>87</v>
      </c>
      <c r="AV642" s="13" t="s">
        <v>87</v>
      </c>
      <c r="AW642" s="13" t="s">
        <v>32</v>
      </c>
      <c r="AX642" s="13" t="s">
        <v>77</v>
      </c>
      <c r="AY642" s="243" t="s">
        <v>159</v>
      </c>
    </row>
    <row r="643" s="13" customFormat="1">
      <c r="A643" s="13"/>
      <c r="B643" s="232"/>
      <c r="C643" s="233"/>
      <c r="D643" s="234" t="s">
        <v>168</v>
      </c>
      <c r="E643" s="235" t="s">
        <v>1</v>
      </c>
      <c r="F643" s="236" t="s">
        <v>1421</v>
      </c>
      <c r="G643" s="233"/>
      <c r="H643" s="237">
        <v>33.049999999999997</v>
      </c>
      <c r="I643" s="238"/>
      <c r="J643" s="233"/>
      <c r="K643" s="233"/>
      <c r="L643" s="239"/>
      <c r="M643" s="240"/>
      <c r="N643" s="241"/>
      <c r="O643" s="241"/>
      <c r="P643" s="241"/>
      <c r="Q643" s="241"/>
      <c r="R643" s="241"/>
      <c r="S643" s="241"/>
      <c r="T643" s="242"/>
      <c r="U643" s="13"/>
      <c r="V643" s="13"/>
      <c r="W643" s="13"/>
      <c r="X643" s="13"/>
      <c r="Y643" s="13"/>
      <c r="Z643" s="13"/>
      <c r="AA643" s="13"/>
      <c r="AB643" s="13"/>
      <c r="AC643" s="13"/>
      <c r="AD643" s="13"/>
      <c r="AE643" s="13"/>
      <c r="AT643" s="243" t="s">
        <v>168</v>
      </c>
      <c r="AU643" s="243" t="s">
        <v>87</v>
      </c>
      <c r="AV643" s="13" t="s">
        <v>87</v>
      </c>
      <c r="AW643" s="13" t="s">
        <v>32</v>
      </c>
      <c r="AX643" s="13" t="s">
        <v>77</v>
      </c>
      <c r="AY643" s="243" t="s">
        <v>159</v>
      </c>
    </row>
    <row r="644" s="13" customFormat="1">
      <c r="A644" s="13"/>
      <c r="B644" s="232"/>
      <c r="C644" s="233"/>
      <c r="D644" s="234" t="s">
        <v>168</v>
      </c>
      <c r="E644" s="235" t="s">
        <v>1</v>
      </c>
      <c r="F644" s="236" t="s">
        <v>1422</v>
      </c>
      <c r="G644" s="233"/>
      <c r="H644" s="237">
        <v>106.34399999999999</v>
      </c>
      <c r="I644" s="238"/>
      <c r="J644" s="233"/>
      <c r="K644" s="233"/>
      <c r="L644" s="239"/>
      <c r="M644" s="240"/>
      <c r="N644" s="241"/>
      <c r="O644" s="241"/>
      <c r="P644" s="241"/>
      <c r="Q644" s="241"/>
      <c r="R644" s="241"/>
      <c r="S644" s="241"/>
      <c r="T644" s="242"/>
      <c r="U644" s="13"/>
      <c r="V644" s="13"/>
      <c r="W644" s="13"/>
      <c r="X644" s="13"/>
      <c r="Y644" s="13"/>
      <c r="Z644" s="13"/>
      <c r="AA644" s="13"/>
      <c r="AB644" s="13"/>
      <c r="AC644" s="13"/>
      <c r="AD644" s="13"/>
      <c r="AE644" s="13"/>
      <c r="AT644" s="243" t="s">
        <v>168</v>
      </c>
      <c r="AU644" s="243" t="s">
        <v>87</v>
      </c>
      <c r="AV644" s="13" t="s">
        <v>87</v>
      </c>
      <c r="AW644" s="13" t="s">
        <v>32</v>
      </c>
      <c r="AX644" s="13" t="s">
        <v>77</v>
      </c>
      <c r="AY644" s="243" t="s">
        <v>159</v>
      </c>
    </row>
    <row r="645" s="13" customFormat="1">
      <c r="A645" s="13"/>
      <c r="B645" s="232"/>
      <c r="C645" s="233"/>
      <c r="D645" s="234" t="s">
        <v>168</v>
      </c>
      <c r="E645" s="235" t="s">
        <v>1</v>
      </c>
      <c r="F645" s="236" t="s">
        <v>1423</v>
      </c>
      <c r="G645" s="233"/>
      <c r="H645" s="237">
        <v>7</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168</v>
      </c>
      <c r="AU645" s="243" t="s">
        <v>87</v>
      </c>
      <c r="AV645" s="13" t="s">
        <v>87</v>
      </c>
      <c r="AW645" s="13" t="s">
        <v>32</v>
      </c>
      <c r="AX645" s="13" t="s">
        <v>77</v>
      </c>
      <c r="AY645" s="243" t="s">
        <v>159</v>
      </c>
    </row>
    <row r="646" s="13" customFormat="1">
      <c r="A646" s="13"/>
      <c r="B646" s="232"/>
      <c r="C646" s="233"/>
      <c r="D646" s="234" t="s">
        <v>168</v>
      </c>
      <c r="E646" s="235" t="s">
        <v>1</v>
      </c>
      <c r="F646" s="236" t="s">
        <v>1424</v>
      </c>
      <c r="G646" s="233"/>
      <c r="H646" s="237">
        <v>150.22</v>
      </c>
      <c r="I646" s="238"/>
      <c r="J646" s="233"/>
      <c r="K646" s="233"/>
      <c r="L646" s="239"/>
      <c r="M646" s="240"/>
      <c r="N646" s="241"/>
      <c r="O646" s="241"/>
      <c r="P646" s="241"/>
      <c r="Q646" s="241"/>
      <c r="R646" s="241"/>
      <c r="S646" s="241"/>
      <c r="T646" s="242"/>
      <c r="U646" s="13"/>
      <c r="V646" s="13"/>
      <c r="W646" s="13"/>
      <c r="X646" s="13"/>
      <c r="Y646" s="13"/>
      <c r="Z646" s="13"/>
      <c r="AA646" s="13"/>
      <c r="AB646" s="13"/>
      <c r="AC646" s="13"/>
      <c r="AD646" s="13"/>
      <c r="AE646" s="13"/>
      <c r="AT646" s="243" t="s">
        <v>168</v>
      </c>
      <c r="AU646" s="243" t="s">
        <v>87</v>
      </c>
      <c r="AV646" s="13" t="s">
        <v>87</v>
      </c>
      <c r="AW646" s="13" t="s">
        <v>32</v>
      </c>
      <c r="AX646" s="13" t="s">
        <v>77</v>
      </c>
      <c r="AY646" s="243" t="s">
        <v>159</v>
      </c>
    </row>
    <row r="647" s="13" customFormat="1">
      <c r="A647" s="13"/>
      <c r="B647" s="232"/>
      <c r="C647" s="233"/>
      <c r="D647" s="234" t="s">
        <v>168</v>
      </c>
      <c r="E647" s="235" t="s">
        <v>1</v>
      </c>
      <c r="F647" s="236" t="s">
        <v>1425</v>
      </c>
      <c r="G647" s="233"/>
      <c r="H647" s="237">
        <v>54.121000000000002</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168</v>
      </c>
      <c r="AU647" s="243" t="s">
        <v>87</v>
      </c>
      <c r="AV647" s="13" t="s">
        <v>87</v>
      </c>
      <c r="AW647" s="13" t="s">
        <v>32</v>
      </c>
      <c r="AX647" s="13" t="s">
        <v>77</v>
      </c>
      <c r="AY647" s="243" t="s">
        <v>159</v>
      </c>
    </row>
    <row r="648" s="15" customFormat="1">
      <c r="A648" s="15"/>
      <c r="B648" s="268"/>
      <c r="C648" s="269"/>
      <c r="D648" s="234" t="s">
        <v>168</v>
      </c>
      <c r="E648" s="270" t="s">
        <v>1</v>
      </c>
      <c r="F648" s="271" t="s">
        <v>361</v>
      </c>
      <c r="G648" s="269"/>
      <c r="H648" s="272">
        <v>638.21400000000006</v>
      </c>
      <c r="I648" s="273"/>
      <c r="J648" s="269"/>
      <c r="K648" s="269"/>
      <c r="L648" s="274"/>
      <c r="M648" s="275"/>
      <c r="N648" s="276"/>
      <c r="O648" s="276"/>
      <c r="P648" s="276"/>
      <c r="Q648" s="276"/>
      <c r="R648" s="276"/>
      <c r="S648" s="276"/>
      <c r="T648" s="277"/>
      <c r="U648" s="15"/>
      <c r="V648" s="15"/>
      <c r="W648" s="15"/>
      <c r="X648" s="15"/>
      <c r="Y648" s="15"/>
      <c r="Z648" s="15"/>
      <c r="AA648" s="15"/>
      <c r="AB648" s="15"/>
      <c r="AC648" s="15"/>
      <c r="AD648" s="15"/>
      <c r="AE648" s="15"/>
      <c r="AT648" s="278" t="s">
        <v>168</v>
      </c>
      <c r="AU648" s="278" t="s">
        <v>87</v>
      </c>
      <c r="AV648" s="15" t="s">
        <v>175</v>
      </c>
      <c r="AW648" s="15" t="s">
        <v>32</v>
      </c>
      <c r="AX648" s="15" t="s">
        <v>77</v>
      </c>
      <c r="AY648" s="278" t="s">
        <v>159</v>
      </c>
    </row>
    <row r="649" s="16" customFormat="1">
      <c r="A649" s="16"/>
      <c r="B649" s="279"/>
      <c r="C649" s="280"/>
      <c r="D649" s="234" t="s">
        <v>168</v>
      </c>
      <c r="E649" s="281" t="s">
        <v>1</v>
      </c>
      <c r="F649" s="282" t="s">
        <v>1129</v>
      </c>
      <c r="G649" s="280"/>
      <c r="H649" s="281" t="s">
        <v>1</v>
      </c>
      <c r="I649" s="283"/>
      <c r="J649" s="280"/>
      <c r="K649" s="280"/>
      <c r="L649" s="284"/>
      <c r="M649" s="285"/>
      <c r="N649" s="286"/>
      <c r="O649" s="286"/>
      <c r="P649" s="286"/>
      <c r="Q649" s="286"/>
      <c r="R649" s="286"/>
      <c r="S649" s="286"/>
      <c r="T649" s="287"/>
      <c r="U649" s="16"/>
      <c r="V649" s="16"/>
      <c r="W649" s="16"/>
      <c r="X649" s="16"/>
      <c r="Y649" s="16"/>
      <c r="Z649" s="16"/>
      <c r="AA649" s="16"/>
      <c r="AB649" s="16"/>
      <c r="AC649" s="16"/>
      <c r="AD649" s="16"/>
      <c r="AE649" s="16"/>
      <c r="AT649" s="288" t="s">
        <v>168</v>
      </c>
      <c r="AU649" s="288" t="s">
        <v>87</v>
      </c>
      <c r="AV649" s="16" t="s">
        <v>85</v>
      </c>
      <c r="AW649" s="16" t="s">
        <v>32</v>
      </c>
      <c r="AX649" s="16" t="s">
        <v>77</v>
      </c>
      <c r="AY649" s="288" t="s">
        <v>159</v>
      </c>
    </row>
    <row r="650" s="13" customFormat="1">
      <c r="A650" s="13"/>
      <c r="B650" s="232"/>
      <c r="C650" s="233"/>
      <c r="D650" s="234" t="s">
        <v>168</v>
      </c>
      <c r="E650" s="235" t="s">
        <v>1</v>
      </c>
      <c r="F650" s="236" t="s">
        <v>1426</v>
      </c>
      <c r="G650" s="233"/>
      <c r="H650" s="237">
        <v>39.329999999999998</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168</v>
      </c>
      <c r="AU650" s="243" t="s">
        <v>87</v>
      </c>
      <c r="AV650" s="13" t="s">
        <v>87</v>
      </c>
      <c r="AW650" s="13" t="s">
        <v>32</v>
      </c>
      <c r="AX650" s="13" t="s">
        <v>77</v>
      </c>
      <c r="AY650" s="243" t="s">
        <v>159</v>
      </c>
    </row>
    <row r="651" s="13" customFormat="1">
      <c r="A651" s="13"/>
      <c r="B651" s="232"/>
      <c r="C651" s="233"/>
      <c r="D651" s="234" t="s">
        <v>168</v>
      </c>
      <c r="E651" s="235" t="s">
        <v>1</v>
      </c>
      <c r="F651" s="236" t="s">
        <v>1427</v>
      </c>
      <c r="G651" s="233"/>
      <c r="H651" s="237">
        <v>82.712000000000003</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168</v>
      </c>
      <c r="AU651" s="243" t="s">
        <v>87</v>
      </c>
      <c r="AV651" s="13" t="s">
        <v>87</v>
      </c>
      <c r="AW651" s="13" t="s">
        <v>32</v>
      </c>
      <c r="AX651" s="13" t="s">
        <v>77</v>
      </c>
      <c r="AY651" s="243" t="s">
        <v>159</v>
      </c>
    </row>
    <row r="652" s="13" customFormat="1">
      <c r="A652" s="13"/>
      <c r="B652" s="232"/>
      <c r="C652" s="233"/>
      <c r="D652" s="234" t="s">
        <v>168</v>
      </c>
      <c r="E652" s="235" t="s">
        <v>1</v>
      </c>
      <c r="F652" s="236" t="s">
        <v>1428</v>
      </c>
      <c r="G652" s="233"/>
      <c r="H652" s="237">
        <v>27.25</v>
      </c>
      <c r="I652" s="238"/>
      <c r="J652" s="233"/>
      <c r="K652" s="233"/>
      <c r="L652" s="239"/>
      <c r="M652" s="240"/>
      <c r="N652" s="241"/>
      <c r="O652" s="241"/>
      <c r="P652" s="241"/>
      <c r="Q652" s="241"/>
      <c r="R652" s="241"/>
      <c r="S652" s="241"/>
      <c r="T652" s="242"/>
      <c r="U652" s="13"/>
      <c r="V652" s="13"/>
      <c r="W652" s="13"/>
      <c r="X652" s="13"/>
      <c r="Y652" s="13"/>
      <c r="Z652" s="13"/>
      <c r="AA652" s="13"/>
      <c r="AB652" s="13"/>
      <c r="AC652" s="13"/>
      <c r="AD652" s="13"/>
      <c r="AE652" s="13"/>
      <c r="AT652" s="243" t="s">
        <v>168</v>
      </c>
      <c r="AU652" s="243" t="s">
        <v>87</v>
      </c>
      <c r="AV652" s="13" t="s">
        <v>87</v>
      </c>
      <c r="AW652" s="13" t="s">
        <v>32</v>
      </c>
      <c r="AX652" s="13" t="s">
        <v>77</v>
      </c>
      <c r="AY652" s="243" t="s">
        <v>159</v>
      </c>
    </row>
    <row r="653" s="13" customFormat="1">
      <c r="A653" s="13"/>
      <c r="B653" s="232"/>
      <c r="C653" s="233"/>
      <c r="D653" s="234" t="s">
        <v>168</v>
      </c>
      <c r="E653" s="235" t="s">
        <v>1</v>
      </c>
      <c r="F653" s="236" t="s">
        <v>1429</v>
      </c>
      <c r="G653" s="233"/>
      <c r="H653" s="237">
        <v>36.414000000000001</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168</v>
      </c>
      <c r="AU653" s="243" t="s">
        <v>87</v>
      </c>
      <c r="AV653" s="13" t="s">
        <v>87</v>
      </c>
      <c r="AW653" s="13" t="s">
        <v>32</v>
      </c>
      <c r="AX653" s="13" t="s">
        <v>77</v>
      </c>
      <c r="AY653" s="243" t="s">
        <v>159</v>
      </c>
    </row>
    <row r="654" s="13" customFormat="1">
      <c r="A654" s="13"/>
      <c r="B654" s="232"/>
      <c r="C654" s="233"/>
      <c r="D654" s="234" t="s">
        <v>168</v>
      </c>
      <c r="E654" s="235" t="s">
        <v>1</v>
      </c>
      <c r="F654" s="236" t="s">
        <v>1430</v>
      </c>
      <c r="G654" s="233"/>
      <c r="H654" s="237">
        <v>61.636000000000003</v>
      </c>
      <c r="I654" s="238"/>
      <c r="J654" s="233"/>
      <c r="K654" s="233"/>
      <c r="L654" s="239"/>
      <c r="M654" s="240"/>
      <c r="N654" s="241"/>
      <c r="O654" s="241"/>
      <c r="P654" s="241"/>
      <c r="Q654" s="241"/>
      <c r="R654" s="241"/>
      <c r="S654" s="241"/>
      <c r="T654" s="242"/>
      <c r="U654" s="13"/>
      <c r="V654" s="13"/>
      <c r="W654" s="13"/>
      <c r="X654" s="13"/>
      <c r="Y654" s="13"/>
      <c r="Z654" s="13"/>
      <c r="AA654" s="13"/>
      <c r="AB654" s="13"/>
      <c r="AC654" s="13"/>
      <c r="AD654" s="13"/>
      <c r="AE654" s="13"/>
      <c r="AT654" s="243" t="s">
        <v>168</v>
      </c>
      <c r="AU654" s="243" t="s">
        <v>87</v>
      </c>
      <c r="AV654" s="13" t="s">
        <v>87</v>
      </c>
      <c r="AW654" s="13" t="s">
        <v>32</v>
      </c>
      <c r="AX654" s="13" t="s">
        <v>77</v>
      </c>
      <c r="AY654" s="243" t="s">
        <v>159</v>
      </c>
    </row>
    <row r="655" s="13" customFormat="1">
      <c r="A655" s="13"/>
      <c r="B655" s="232"/>
      <c r="C655" s="233"/>
      <c r="D655" s="234" t="s">
        <v>168</v>
      </c>
      <c r="E655" s="235" t="s">
        <v>1</v>
      </c>
      <c r="F655" s="236" t="s">
        <v>1431</v>
      </c>
      <c r="G655" s="233"/>
      <c r="H655" s="237">
        <v>90.748000000000005</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168</v>
      </c>
      <c r="AU655" s="243" t="s">
        <v>87</v>
      </c>
      <c r="AV655" s="13" t="s">
        <v>87</v>
      </c>
      <c r="AW655" s="13" t="s">
        <v>32</v>
      </c>
      <c r="AX655" s="13" t="s">
        <v>77</v>
      </c>
      <c r="AY655" s="243" t="s">
        <v>159</v>
      </c>
    </row>
    <row r="656" s="13" customFormat="1">
      <c r="A656" s="13"/>
      <c r="B656" s="232"/>
      <c r="C656" s="233"/>
      <c r="D656" s="234" t="s">
        <v>168</v>
      </c>
      <c r="E656" s="235" t="s">
        <v>1</v>
      </c>
      <c r="F656" s="236" t="s">
        <v>1432</v>
      </c>
      <c r="G656" s="233"/>
      <c r="H656" s="237">
        <v>47.939999999999998</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168</v>
      </c>
      <c r="AU656" s="243" t="s">
        <v>87</v>
      </c>
      <c r="AV656" s="13" t="s">
        <v>87</v>
      </c>
      <c r="AW656" s="13" t="s">
        <v>32</v>
      </c>
      <c r="AX656" s="13" t="s">
        <v>77</v>
      </c>
      <c r="AY656" s="243" t="s">
        <v>159</v>
      </c>
    </row>
    <row r="657" s="13" customFormat="1">
      <c r="A657" s="13"/>
      <c r="B657" s="232"/>
      <c r="C657" s="233"/>
      <c r="D657" s="234" t="s">
        <v>168</v>
      </c>
      <c r="E657" s="235" t="s">
        <v>1</v>
      </c>
      <c r="F657" s="236" t="s">
        <v>1433</v>
      </c>
      <c r="G657" s="233"/>
      <c r="H657" s="237">
        <v>71.885000000000005</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168</v>
      </c>
      <c r="AU657" s="243" t="s">
        <v>87</v>
      </c>
      <c r="AV657" s="13" t="s">
        <v>87</v>
      </c>
      <c r="AW657" s="13" t="s">
        <v>32</v>
      </c>
      <c r="AX657" s="13" t="s">
        <v>77</v>
      </c>
      <c r="AY657" s="243" t="s">
        <v>159</v>
      </c>
    </row>
    <row r="658" s="13" customFormat="1">
      <c r="A658" s="13"/>
      <c r="B658" s="232"/>
      <c r="C658" s="233"/>
      <c r="D658" s="234" t="s">
        <v>168</v>
      </c>
      <c r="E658" s="235" t="s">
        <v>1</v>
      </c>
      <c r="F658" s="236" t="s">
        <v>1434</v>
      </c>
      <c r="G658" s="233"/>
      <c r="H658" s="237">
        <v>114.36</v>
      </c>
      <c r="I658" s="238"/>
      <c r="J658" s="233"/>
      <c r="K658" s="233"/>
      <c r="L658" s="239"/>
      <c r="M658" s="240"/>
      <c r="N658" s="241"/>
      <c r="O658" s="241"/>
      <c r="P658" s="241"/>
      <c r="Q658" s="241"/>
      <c r="R658" s="241"/>
      <c r="S658" s="241"/>
      <c r="T658" s="242"/>
      <c r="U658" s="13"/>
      <c r="V658" s="13"/>
      <c r="W658" s="13"/>
      <c r="X658" s="13"/>
      <c r="Y658" s="13"/>
      <c r="Z658" s="13"/>
      <c r="AA658" s="13"/>
      <c r="AB658" s="13"/>
      <c r="AC658" s="13"/>
      <c r="AD658" s="13"/>
      <c r="AE658" s="13"/>
      <c r="AT658" s="243" t="s">
        <v>168</v>
      </c>
      <c r="AU658" s="243" t="s">
        <v>87</v>
      </c>
      <c r="AV658" s="13" t="s">
        <v>87</v>
      </c>
      <c r="AW658" s="13" t="s">
        <v>32</v>
      </c>
      <c r="AX658" s="13" t="s">
        <v>77</v>
      </c>
      <c r="AY658" s="243" t="s">
        <v>159</v>
      </c>
    </row>
    <row r="659" s="13" customFormat="1">
      <c r="A659" s="13"/>
      <c r="B659" s="232"/>
      <c r="C659" s="233"/>
      <c r="D659" s="234" t="s">
        <v>168</v>
      </c>
      <c r="E659" s="235" t="s">
        <v>1</v>
      </c>
      <c r="F659" s="236" t="s">
        <v>1435</v>
      </c>
      <c r="G659" s="233"/>
      <c r="H659" s="237">
        <v>60.719999999999999</v>
      </c>
      <c r="I659" s="238"/>
      <c r="J659" s="233"/>
      <c r="K659" s="233"/>
      <c r="L659" s="239"/>
      <c r="M659" s="240"/>
      <c r="N659" s="241"/>
      <c r="O659" s="241"/>
      <c r="P659" s="241"/>
      <c r="Q659" s="241"/>
      <c r="R659" s="241"/>
      <c r="S659" s="241"/>
      <c r="T659" s="242"/>
      <c r="U659" s="13"/>
      <c r="V659" s="13"/>
      <c r="W659" s="13"/>
      <c r="X659" s="13"/>
      <c r="Y659" s="13"/>
      <c r="Z659" s="13"/>
      <c r="AA659" s="13"/>
      <c r="AB659" s="13"/>
      <c r="AC659" s="13"/>
      <c r="AD659" s="13"/>
      <c r="AE659" s="13"/>
      <c r="AT659" s="243" t="s">
        <v>168</v>
      </c>
      <c r="AU659" s="243" t="s">
        <v>87</v>
      </c>
      <c r="AV659" s="13" t="s">
        <v>87</v>
      </c>
      <c r="AW659" s="13" t="s">
        <v>32</v>
      </c>
      <c r="AX659" s="13" t="s">
        <v>77</v>
      </c>
      <c r="AY659" s="243" t="s">
        <v>159</v>
      </c>
    </row>
    <row r="660" s="13" customFormat="1">
      <c r="A660" s="13"/>
      <c r="B660" s="232"/>
      <c r="C660" s="233"/>
      <c r="D660" s="234" t="s">
        <v>168</v>
      </c>
      <c r="E660" s="235" t="s">
        <v>1</v>
      </c>
      <c r="F660" s="236" t="s">
        <v>1436</v>
      </c>
      <c r="G660" s="233"/>
      <c r="H660" s="237">
        <v>38.07</v>
      </c>
      <c r="I660" s="238"/>
      <c r="J660" s="233"/>
      <c r="K660" s="233"/>
      <c r="L660" s="239"/>
      <c r="M660" s="240"/>
      <c r="N660" s="241"/>
      <c r="O660" s="241"/>
      <c r="P660" s="241"/>
      <c r="Q660" s="241"/>
      <c r="R660" s="241"/>
      <c r="S660" s="241"/>
      <c r="T660" s="242"/>
      <c r="U660" s="13"/>
      <c r="V660" s="13"/>
      <c r="W660" s="13"/>
      <c r="X660" s="13"/>
      <c r="Y660" s="13"/>
      <c r="Z660" s="13"/>
      <c r="AA660" s="13"/>
      <c r="AB660" s="13"/>
      <c r="AC660" s="13"/>
      <c r="AD660" s="13"/>
      <c r="AE660" s="13"/>
      <c r="AT660" s="243" t="s">
        <v>168</v>
      </c>
      <c r="AU660" s="243" t="s">
        <v>87</v>
      </c>
      <c r="AV660" s="13" t="s">
        <v>87</v>
      </c>
      <c r="AW660" s="13" t="s">
        <v>32</v>
      </c>
      <c r="AX660" s="13" t="s">
        <v>77</v>
      </c>
      <c r="AY660" s="243" t="s">
        <v>159</v>
      </c>
    </row>
    <row r="661" s="13" customFormat="1">
      <c r="A661" s="13"/>
      <c r="B661" s="232"/>
      <c r="C661" s="233"/>
      <c r="D661" s="234" t="s">
        <v>168</v>
      </c>
      <c r="E661" s="235" t="s">
        <v>1</v>
      </c>
      <c r="F661" s="236" t="s">
        <v>1437</v>
      </c>
      <c r="G661" s="233"/>
      <c r="H661" s="237">
        <v>15.9</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168</v>
      </c>
      <c r="AU661" s="243" t="s">
        <v>87</v>
      </c>
      <c r="AV661" s="13" t="s">
        <v>87</v>
      </c>
      <c r="AW661" s="13" t="s">
        <v>32</v>
      </c>
      <c r="AX661" s="13" t="s">
        <v>77</v>
      </c>
      <c r="AY661" s="243" t="s">
        <v>159</v>
      </c>
    </row>
    <row r="662" s="13" customFormat="1">
      <c r="A662" s="13"/>
      <c r="B662" s="232"/>
      <c r="C662" s="233"/>
      <c r="D662" s="234" t="s">
        <v>168</v>
      </c>
      <c r="E662" s="235" t="s">
        <v>1</v>
      </c>
      <c r="F662" s="236" t="s">
        <v>1438</v>
      </c>
      <c r="G662" s="233"/>
      <c r="H662" s="237">
        <v>11.803000000000001</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168</v>
      </c>
      <c r="AU662" s="243" t="s">
        <v>87</v>
      </c>
      <c r="AV662" s="13" t="s">
        <v>87</v>
      </c>
      <c r="AW662" s="13" t="s">
        <v>32</v>
      </c>
      <c r="AX662" s="13" t="s">
        <v>77</v>
      </c>
      <c r="AY662" s="243" t="s">
        <v>159</v>
      </c>
    </row>
    <row r="663" s="15" customFormat="1">
      <c r="A663" s="15"/>
      <c r="B663" s="268"/>
      <c r="C663" s="269"/>
      <c r="D663" s="234" t="s">
        <v>168</v>
      </c>
      <c r="E663" s="270" t="s">
        <v>1</v>
      </c>
      <c r="F663" s="271" t="s">
        <v>361</v>
      </c>
      <c r="G663" s="269"/>
      <c r="H663" s="272">
        <v>698.76800000000003</v>
      </c>
      <c r="I663" s="273"/>
      <c r="J663" s="269"/>
      <c r="K663" s="269"/>
      <c r="L663" s="274"/>
      <c r="M663" s="275"/>
      <c r="N663" s="276"/>
      <c r="O663" s="276"/>
      <c r="P663" s="276"/>
      <c r="Q663" s="276"/>
      <c r="R663" s="276"/>
      <c r="S663" s="276"/>
      <c r="T663" s="277"/>
      <c r="U663" s="15"/>
      <c r="V663" s="15"/>
      <c r="W663" s="15"/>
      <c r="X663" s="15"/>
      <c r="Y663" s="15"/>
      <c r="Z663" s="15"/>
      <c r="AA663" s="15"/>
      <c r="AB663" s="15"/>
      <c r="AC663" s="15"/>
      <c r="AD663" s="15"/>
      <c r="AE663" s="15"/>
      <c r="AT663" s="278" t="s">
        <v>168</v>
      </c>
      <c r="AU663" s="278" t="s">
        <v>87</v>
      </c>
      <c r="AV663" s="15" t="s">
        <v>175</v>
      </c>
      <c r="AW663" s="15" t="s">
        <v>32</v>
      </c>
      <c r="AX663" s="15" t="s">
        <v>77</v>
      </c>
      <c r="AY663" s="278" t="s">
        <v>159</v>
      </c>
    </row>
    <row r="664" s="13" customFormat="1">
      <c r="A664" s="13"/>
      <c r="B664" s="232"/>
      <c r="C664" s="233"/>
      <c r="D664" s="234" t="s">
        <v>168</v>
      </c>
      <c r="E664" s="235" t="s">
        <v>1</v>
      </c>
      <c r="F664" s="236" t="s">
        <v>1439</v>
      </c>
      <c r="G664" s="233"/>
      <c r="H664" s="237">
        <v>71.260999999999996</v>
      </c>
      <c r="I664" s="238"/>
      <c r="J664" s="233"/>
      <c r="K664" s="233"/>
      <c r="L664" s="239"/>
      <c r="M664" s="240"/>
      <c r="N664" s="241"/>
      <c r="O664" s="241"/>
      <c r="P664" s="241"/>
      <c r="Q664" s="241"/>
      <c r="R664" s="241"/>
      <c r="S664" s="241"/>
      <c r="T664" s="242"/>
      <c r="U664" s="13"/>
      <c r="V664" s="13"/>
      <c r="W664" s="13"/>
      <c r="X664" s="13"/>
      <c r="Y664" s="13"/>
      <c r="Z664" s="13"/>
      <c r="AA664" s="13"/>
      <c r="AB664" s="13"/>
      <c r="AC664" s="13"/>
      <c r="AD664" s="13"/>
      <c r="AE664" s="13"/>
      <c r="AT664" s="243" t="s">
        <v>168</v>
      </c>
      <c r="AU664" s="243" t="s">
        <v>87</v>
      </c>
      <c r="AV664" s="13" t="s">
        <v>87</v>
      </c>
      <c r="AW664" s="13" t="s">
        <v>32</v>
      </c>
      <c r="AX664" s="13" t="s">
        <v>77</v>
      </c>
      <c r="AY664" s="243" t="s">
        <v>159</v>
      </c>
    </row>
    <row r="665" s="13" customFormat="1">
      <c r="A665" s="13"/>
      <c r="B665" s="232"/>
      <c r="C665" s="233"/>
      <c r="D665" s="234" t="s">
        <v>168</v>
      </c>
      <c r="E665" s="235" t="s">
        <v>1</v>
      </c>
      <c r="F665" s="236" t="s">
        <v>1440</v>
      </c>
      <c r="G665" s="233"/>
      <c r="H665" s="237">
        <v>5.5800000000000001</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168</v>
      </c>
      <c r="AU665" s="243" t="s">
        <v>87</v>
      </c>
      <c r="AV665" s="13" t="s">
        <v>87</v>
      </c>
      <c r="AW665" s="13" t="s">
        <v>32</v>
      </c>
      <c r="AX665" s="13" t="s">
        <v>77</v>
      </c>
      <c r="AY665" s="243" t="s">
        <v>159</v>
      </c>
    </row>
    <row r="666" s="13" customFormat="1">
      <c r="A666" s="13"/>
      <c r="B666" s="232"/>
      <c r="C666" s="233"/>
      <c r="D666" s="234" t="s">
        <v>168</v>
      </c>
      <c r="E666" s="235" t="s">
        <v>1</v>
      </c>
      <c r="F666" s="236" t="s">
        <v>1441</v>
      </c>
      <c r="G666" s="233"/>
      <c r="H666" s="237">
        <v>2.633</v>
      </c>
      <c r="I666" s="238"/>
      <c r="J666" s="233"/>
      <c r="K666" s="233"/>
      <c r="L666" s="239"/>
      <c r="M666" s="240"/>
      <c r="N666" s="241"/>
      <c r="O666" s="241"/>
      <c r="P666" s="241"/>
      <c r="Q666" s="241"/>
      <c r="R666" s="241"/>
      <c r="S666" s="241"/>
      <c r="T666" s="242"/>
      <c r="U666" s="13"/>
      <c r="V666" s="13"/>
      <c r="W666" s="13"/>
      <c r="X666" s="13"/>
      <c r="Y666" s="13"/>
      <c r="Z666" s="13"/>
      <c r="AA666" s="13"/>
      <c r="AB666" s="13"/>
      <c r="AC666" s="13"/>
      <c r="AD666" s="13"/>
      <c r="AE666" s="13"/>
      <c r="AT666" s="243" t="s">
        <v>168</v>
      </c>
      <c r="AU666" s="243" t="s">
        <v>87</v>
      </c>
      <c r="AV666" s="13" t="s">
        <v>87</v>
      </c>
      <c r="AW666" s="13" t="s">
        <v>32</v>
      </c>
      <c r="AX666" s="13" t="s">
        <v>77</v>
      </c>
      <c r="AY666" s="243" t="s">
        <v>159</v>
      </c>
    </row>
    <row r="667" s="13" customFormat="1">
      <c r="A667" s="13"/>
      <c r="B667" s="232"/>
      <c r="C667" s="233"/>
      <c r="D667" s="234" t="s">
        <v>168</v>
      </c>
      <c r="E667" s="235" t="s">
        <v>1</v>
      </c>
      <c r="F667" s="236" t="s">
        <v>1442</v>
      </c>
      <c r="G667" s="233"/>
      <c r="H667" s="237">
        <v>24.879000000000001</v>
      </c>
      <c r="I667" s="238"/>
      <c r="J667" s="233"/>
      <c r="K667" s="233"/>
      <c r="L667" s="239"/>
      <c r="M667" s="240"/>
      <c r="N667" s="241"/>
      <c r="O667" s="241"/>
      <c r="P667" s="241"/>
      <c r="Q667" s="241"/>
      <c r="R667" s="241"/>
      <c r="S667" s="241"/>
      <c r="T667" s="242"/>
      <c r="U667" s="13"/>
      <c r="V667" s="13"/>
      <c r="W667" s="13"/>
      <c r="X667" s="13"/>
      <c r="Y667" s="13"/>
      <c r="Z667" s="13"/>
      <c r="AA667" s="13"/>
      <c r="AB667" s="13"/>
      <c r="AC667" s="13"/>
      <c r="AD667" s="13"/>
      <c r="AE667" s="13"/>
      <c r="AT667" s="243" t="s">
        <v>168</v>
      </c>
      <c r="AU667" s="243" t="s">
        <v>87</v>
      </c>
      <c r="AV667" s="13" t="s">
        <v>87</v>
      </c>
      <c r="AW667" s="13" t="s">
        <v>32</v>
      </c>
      <c r="AX667" s="13" t="s">
        <v>77</v>
      </c>
      <c r="AY667" s="243" t="s">
        <v>159</v>
      </c>
    </row>
    <row r="668" s="13" customFormat="1">
      <c r="A668" s="13"/>
      <c r="B668" s="232"/>
      <c r="C668" s="233"/>
      <c r="D668" s="234" t="s">
        <v>168</v>
      </c>
      <c r="E668" s="235" t="s">
        <v>1</v>
      </c>
      <c r="F668" s="236" t="s">
        <v>1443</v>
      </c>
      <c r="G668" s="233"/>
      <c r="H668" s="237">
        <v>19.108000000000001</v>
      </c>
      <c r="I668" s="238"/>
      <c r="J668" s="233"/>
      <c r="K668" s="233"/>
      <c r="L668" s="239"/>
      <c r="M668" s="240"/>
      <c r="N668" s="241"/>
      <c r="O668" s="241"/>
      <c r="P668" s="241"/>
      <c r="Q668" s="241"/>
      <c r="R668" s="241"/>
      <c r="S668" s="241"/>
      <c r="T668" s="242"/>
      <c r="U668" s="13"/>
      <c r="V668" s="13"/>
      <c r="W668" s="13"/>
      <c r="X668" s="13"/>
      <c r="Y668" s="13"/>
      <c r="Z668" s="13"/>
      <c r="AA668" s="13"/>
      <c r="AB668" s="13"/>
      <c r="AC668" s="13"/>
      <c r="AD668" s="13"/>
      <c r="AE668" s="13"/>
      <c r="AT668" s="243" t="s">
        <v>168</v>
      </c>
      <c r="AU668" s="243" t="s">
        <v>87</v>
      </c>
      <c r="AV668" s="13" t="s">
        <v>87</v>
      </c>
      <c r="AW668" s="13" t="s">
        <v>32</v>
      </c>
      <c r="AX668" s="13" t="s">
        <v>77</v>
      </c>
      <c r="AY668" s="243" t="s">
        <v>159</v>
      </c>
    </row>
    <row r="669" s="13" customFormat="1">
      <c r="A669" s="13"/>
      <c r="B669" s="232"/>
      <c r="C669" s="233"/>
      <c r="D669" s="234" t="s">
        <v>168</v>
      </c>
      <c r="E669" s="235" t="s">
        <v>1</v>
      </c>
      <c r="F669" s="236" t="s">
        <v>1444</v>
      </c>
      <c r="G669" s="233"/>
      <c r="H669" s="237">
        <v>11.41</v>
      </c>
      <c r="I669" s="238"/>
      <c r="J669" s="233"/>
      <c r="K669" s="233"/>
      <c r="L669" s="239"/>
      <c r="M669" s="240"/>
      <c r="N669" s="241"/>
      <c r="O669" s="241"/>
      <c r="P669" s="241"/>
      <c r="Q669" s="241"/>
      <c r="R669" s="241"/>
      <c r="S669" s="241"/>
      <c r="T669" s="242"/>
      <c r="U669" s="13"/>
      <c r="V669" s="13"/>
      <c r="W669" s="13"/>
      <c r="X669" s="13"/>
      <c r="Y669" s="13"/>
      <c r="Z669" s="13"/>
      <c r="AA669" s="13"/>
      <c r="AB669" s="13"/>
      <c r="AC669" s="13"/>
      <c r="AD669" s="13"/>
      <c r="AE669" s="13"/>
      <c r="AT669" s="243" t="s">
        <v>168</v>
      </c>
      <c r="AU669" s="243" t="s">
        <v>87</v>
      </c>
      <c r="AV669" s="13" t="s">
        <v>87</v>
      </c>
      <c r="AW669" s="13" t="s">
        <v>32</v>
      </c>
      <c r="AX669" s="13" t="s">
        <v>77</v>
      </c>
      <c r="AY669" s="243" t="s">
        <v>159</v>
      </c>
    </row>
    <row r="670" s="15" customFormat="1">
      <c r="A670" s="15"/>
      <c r="B670" s="268"/>
      <c r="C670" s="269"/>
      <c r="D670" s="234" t="s">
        <v>168</v>
      </c>
      <c r="E670" s="270" t="s">
        <v>1</v>
      </c>
      <c r="F670" s="271" t="s">
        <v>361</v>
      </c>
      <c r="G670" s="269"/>
      <c r="H670" s="272">
        <v>134.87100000000001</v>
      </c>
      <c r="I670" s="273"/>
      <c r="J670" s="269"/>
      <c r="K670" s="269"/>
      <c r="L670" s="274"/>
      <c r="M670" s="275"/>
      <c r="N670" s="276"/>
      <c r="O670" s="276"/>
      <c r="P670" s="276"/>
      <c r="Q670" s="276"/>
      <c r="R670" s="276"/>
      <c r="S670" s="276"/>
      <c r="T670" s="277"/>
      <c r="U670" s="15"/>
      <c r="V670" s="15"/>
      <c r="W670" s="15"/>
      <c r="X670" s="15"/>
      <c r="Y670" s="15"/>
      <c r="Z670" s="15"/>
      <c r="AA670" s="15"/>
      <c r="AB670" s="15"/>
      <c r="AC670" s="15"/>
      <c r="AD670" s="15"/>
      <c r="AE670" s="15"/>
      <c r="AT670" s="278" t="s">
        <v>168</v>
      </c>
      <c r="AU670" s="278" t="s">
        <v>87</v>
      </c>
      <c r="AV670" s="15" t="s">
        <v>175</v>
      </c>
      <c r="AW670" s="15" t="s">
        <v>32</v>
      </c>
      <c r="AX670" s="15" t="s">
        <v>77</v>
      </c>
      <c r="AY670" s="278" t="s">
        <v>159</v>
      </c>
    </row>
    <row r="671" s="13" customFormat="1">
      <c r="A671" s="13"/>
      <c r="B671" s="232"/>
      <c r="C671" s="233"/>
      <c r="D671" s="234" t="s">
        <v>168</v>
      </c>
      <c r="E671" s="235" t="s">
        <v>1</v>
      </c>
      <c r="F671" s="236" t="s">
        <v>1445</v>
      </c>
      <c r="G671" s="233"/>
      <c r="H671" s="237">
        <v>32.372</v>
      </c>
      <c r="I671" s="238"/>
      <c r="J671" s="233"/>
      <c r="K671" s="233"/>
      <c r="L671" s="239"/>
      <c r="M671" s="240"/>
      <c r="N671" s="241"/>
      <c r="O671" s="241"/>
      <c r="P671" s="241"/>
      <c r="Q671" s="241"/>
      <c r="R671" s="241"/>
      <c r="S671" s="241"/>
      <c r="T671" s="242"/>
      <c r="U671" s="13"/>
      <c r="V671" s="13"/>
      <c r="W671" s="13"/>
      <c r="X671" s="13"/>
      <c r="Y671" s="13"/>
      <c r="Z671" s="13"/>
      <c r="AA671" s="13"/>
      <c r="AB671" s="13"/>
      <c r="AC671" s="13"/>
      <c r="AD671" s="13"/>
      <c r="AE671" s="13"/>
      <c r="AT671" s="243" t="s">
        <v>168</v>
      </c>
      <c r="AU671" s="243" t="s">
        <v>87</v>
      </c>
      <c r="AV671" s="13" t="s">
        <v>87</v>
      </c>
      <c r="AW671" s="13" t="s">
        <v>32</v>
      </c>
      <c r="AX671" s="13" t="s">
        <v>77</v>
      </c>
      <c r="AY671" s="243" t="s">
        <v>159</v>
      </c>
    </row>
    <row r="672" s="14" customFormat="1">
      <c r="A672" s="14"/>
      <c r="B672" s="244"/>
      <c r="C672" s="245"/>
      <c r="D672" s="234" t="s">
        <v>168</v>
      </c>
      <c r="E672" s="246" t="s">
        <v>1</v>
      </c>
      <c r="F672" s="247" t="s">
        <v>174</v>
      </c>
      <c r="G672" s="245"/>
      <c r="H672" s="248">
        <v>1504.2249999999999</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168</v>
      </c>
      <c r="AU672" s="254" t="s">
        <v>87</v>
      </c>
      <c r="AV672" s="14" t="s">
        <v>166</v>
      </c>
      <c r="AW672" s="14" t="s">
        <v>32</v>
      </c>
      <c r="AX672" s="14" t="s">
        <v>85</v>
      </c>
      <c r="AY672" s="254" t="s">
        <v>159</v>
      </c>
    </row>
    <row r="673" s="2" customFormat="1" ht="24.15" customHeight="1">
      <c r="A673" s="39"/>
      <c r="B673" s="40"/>
      <c r="C673" s="219" t="s">
        <v>886</v>
      </c>
      <c r="D673" s="219" t="s">
        <v>161</v>
      </c>
      <c r="E673" s="220" t="s">
        <v>1446</v>
      </c>
      <c r="F673" s="221" t="s">
        <v>1447</v>
      </c>
      <c r="G673" s="222" t="s">
        <v>164</v>
      </c>
      <c r="H673" s="223">
        <v>787.35000000000002</v>
      </c>
      <c r="I673" s="224"/>
      <c r="J673" s="225">
        <f>ROUND(I673*H673,2)</f>
        <v>0</v>
      </c>
      <c r="K673" s="221" t="s">
        <v>165</v>
      </c>
      <c r="L673" s="45"/>
      <c r="M673" s="226" t="s">
        <v>1</v>
      </c>
      <c r="N673" s="227" t="s">
        <v>42</v>
      </c>
      <c r="O673" s="92"/>
      <c r="P673" s="228">
        <f>O673*H673</f>
        <v>0</v>
      </c>
      <c r="Q673" s="228">
        <v>0.0043839999999999999</v>
      </c>
      <c r="R673" s="228">
        <f>Q673*H673</f>
        <v>3.4517424000000001</v>
      </c>
      <c r="S673" s="228">
        <v>0</v>
      </c>
      <c r="T673" s="229">
        <f>S673*H673</f>
        <v>0</v>
      </c>
      <c r="U673" s="39"/>
      <c r="V673" s="39"/>
      <c r="W673" s="39"/>
      <c r="X673" s="39"/>
      <c r="Y673" s="39"/>
      <c r="Z673" s="39"/>
      <c r="AA673" s="39"/>
      <c r="AB673" s="39"/>
      <c r="AC673" s="39"/>
      <c r="AD673" s="39"/>
      <c r="AE673" s="39"/>
      <c r="AR673" s="230" t="s">
        <v>166</v>
      </c>
      <c r="AT673" s="230" t="s">
        <v>161</v>
      </c>
      <c r="AU673" s="230" t="s">
        <v>87</v>
      </c>
      <c r="AY673" s="18" t="s">
        <v>159</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166</v>
      </c>
      <c r="BM673" s="230" t="s">
        <v>1448</v>
      </c>
    </row>
    <row r="674" s="16" customFormat="1">
      <c r="A674" s="16"/>
      <c r="B674" s="279"/>
      <c r="C674" s="280"/>
      <c r="D674" s="234" t="s">
        <v>168</v>
      </c>
      <c r="E674" s="281" t="s">
        <v>1</v>
      </c>
      <c r="F674" s="282" t="s">
        <v>1449</v>
      </c>
      <c r="G674" s="280"/>
      <c r="H674" s="281" t="s">
        <v>1</v>
      </c>
      <c r="I674" s="283"/>
      <c r="J674" s="280"/>
      <c r="K674" s="280"/>
      <c r="L674" s="284"/>
      <c r="M674" s="285"/>
      <c r="N674" s="286"/>
      <c r="O674" s="286"/>
      <c r="P674" s="286"/>
      <c r="Q674" s="286"/>
      <c r="R674" s="286"/>
      <c r="S674" s="286"/>
      <c r="T674" s="287"/>
      <c r="U674" s="16"/>
      <c r="V674" s="16"/>
      <c r="W674" s="16"/>
      <c r="X674" s="16"/>
      <c r="Y674" s="16"/>
      <c r="Z674" s="16"/>
      <c r="AA674" s="16"/>
      <c r="AB674" s="16"/>
      <c r="AC674" s="16"/>
      <c r="AD674" s="16"/>
      <c r="AE674" s="16"/>
      <c r="AT674" s="288" t="s">
        <v>168</v>
      </c>
      <c r="AU674" s="288" t="s">
        <v>87</v>
      </c>
      <c r="AV674" s="16" t="s">
        <v>85</v>
      </c>
      <c r="AW674" s="16" t="s">
        <v>32</v>
      </c>
      <c r="AX674" s="16" t="s">
        <v>77</v>
      </c>
      <c r="AY674" s="288" t="s">
        <v>159</v>
      </c>
    </row>
    <row r="675" s="16" customFormat="1">
      <c r="A675" s="16"/>
      <c r="B675" s="279"/>
      <c r="C675" s="280"/>
      <c r="D675" s="234" t="s">
        <v>168</v>
      </c>
      <c r="E675" s="281" t="s">
        <v>1</v>
      </c>
      <c r="F675" s="282" t="s">
        <v>1122</v>
      </c>
      <c r="G675" s="280"/>
      <c r="H675" s="281" t="s">
        <v>1</v>
      </c>
      <c r="I675" s="283"/>
      <c r="J675" s="280"/>
      <c r="K675" s="280"/>
      <c r="L675" s="284"/>
      <c r="M675" s="285"/>
      <c r="N675" s="286"/>
      <c r="O675" s="286"/>
      <c r="P675" s="286"/>
      <c r="Q675" s="286"/>
      <c r="R675" s="286"/>
      <c r="S675" s="286"/>
      <c r="T675" s="287"/>
      <c r="U675" s="16"/>
      <c r="V675" s="16"/>
      <c r="W675" s="16"/>
      <c r="X675" s="16"/>
      <c r="Y675" s="16"/>
      <c r="Z675" s="16"/>
      <c r="AA675" s="16"/>
      <c r="AB675" s="16"/>
      <c r="AC675" s="16"/>
      <c r="AD675" s="16"/>
      <c r="AE675" s="16"/>
      <c r="AT675" s="288" t="s">
        <v>168</v>
      </c>
      <c r="AU675" s="288" t="s">
        <v>87</v>
      </c>
      <c r="AV675" s="16" t="s">
        <v>85</v>
      </c>
      <c r="AW675" s="16" t="s">
        <v>32</v>
      </c>
      <c r="AX675" s="16" t="s">
        <v>77</v>
      </c>
      <c r="AY675" s="288" t="s">
        <v>159</v>
      </c>
    </row>
    <row r="676" s="13" customFormat="1">
      <c r="A676" s="13"/>
      <c r="B676" s="232"/>
      <c r="C676" s="233"/>
      <c r="D676" s="234" t="s">
        <v>168</v>
      </c>
      <c r="E676" s="235" t="s">
        <v>1</v>
      </c>
      <c r="F676" s="236" t="s">
        <v>1450</v>
      </c>
      <c r="G676" s="233"/>
      <c r="H676" s="237">
        <v>133.14400000000001</v>
      </c>
      <c r="I676" s="238"/>
      <c r="J676" s="233"/>
      <c r="K676" s="233"/>
      <c r="L676" s="239"/>
      <c r="M676" s="240"/>
      <c r="N676" s="241"/>
      <c r="O676" s="241"/>
      <c r="P676" s="241"/>
      <c r="Q676" s="241"/>
      <c r="R676" s="241"/>
      <c r="S676" s="241"/>
      <c r="T676" s="242"/>
      <c r="U676" s="13"/>
      <c r="V676" s="13"/>
      <c r="W676" s="13"/>
      <c r="X676" s="13"/>
      <c r="Y676" s="13"/>
      <c r="Z676" s="13"/>
      <c r="AA676" s="13"/>
      <c r="AB676" s="13"/>
      <c r="AC676" s="13"/>
      <c r="AD676" s="13"/>
      <c r="AE676" s="13"/>
      <c r="AT676" s="243" t="s">
        <v>168</v>
      </c>
      <c r="AU676" s="243" t="s">
        <v>87</v>
      </c>
      <c r="AV676" s="13" t="s">
        <v>87</v>
      </c>
      <c r="AW676" s="13" t="s">
        <v>32</v>
      </c>
      <c r="AX676" s="13" t="s">
        <v>77</v>
      </c>
      <c r="AY676" s="243" t="s">
        <v>159</v>
      </c>
    </row>
    <row r="677" s="13" customFormat="1">
      <c r="A677" s="13"/>
      <c r="B677" s="232"/>
      <c r="C677" s="233"/>
      <c r="D677" s="234" t="s">
        <v>168</v>
      </c>
      <c r="E677" s="235" t="s">
        <v>1</v>
      </c>
      <c r="F677" s="236" t="s">
        <v>1451</v>
      </c>
      <c r="G677" s="233"/>
      <c r="H677" s="237">
        <v>31.899000000000001</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168</v>
      </c>
      <c r="AU677" s="243" t="s">
        <v>87</v>
      </c>
      <c r="AV677" s="13" t="s">
        <v>87</v>
      </c>
      <c r="AW677" s="13" t="s">
        <v>32</v>
      </c>
      <c r="AX677" s="13" t="s">
        <v>77</v>
      </c>
      <c r="AY677" s="243" t="s">
        <v>159</v>
      </c>
    </row>
    <row r="678" s="13" customFormat="1">
      <c r="A678" s="13"/>
      <c r="B678" s="232"/>
      <c r="C678" s="233"/>
      <c r="D678" s="234" t="s">
        <v>168</v>
      </c>
      <c r="E678" s="235" t="s">
        <v>1</v>
      </c>
      <c r="F678" s="236" t="s">
        <v>1452</v>
      </c>
      <c r="G678" s="233"/>
      <c r="H678" s="237">
        <v>32.389000000000003</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168</v>
      </c>
      <c r="AU678" s="243" t="s">
        <v>87</v>
      </c>
      <c r="AV678" s="13" t="s">
        <v>87</v>
      </c>
      <c r="AW678" s="13" t="s">
        <v>32</v>
      </c>
      <c r="AX678" s="13" t="s">
        <v>77</v>
      </c>
      <c r="AY678" s="243" t="s">
        <v>159</v>
      </c>
    </row>
    <row r="679" s="13" customFormat="1">
      <c r="A679" s="13"/>
      <c r="B679" s="232"/>
      <c r="C679" s="233"/>
      <c r="D679" s="234" t="s">
        <v>168</v>
      </c>
      <c r="E679" s="235" t="s">
        <v>1</v>
      </c>
      <c r="F679" s="236" t="s">
        <v>1422</v>
      </c>
      <c r="G679" s="233"/>
      <c r="H679" s="237">
        <v>106.34399999999999</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168</v>
      </c>
      <c r="AU679" s="243" t="s">
        <v>87</v>
      </c>
      <c r="AV679" s="13" t="s">
        <v>87</v>
      </c>
      <c r="AW679" s="13" t="s">
        <v>32</v>
      </c>
      <c r="AX679" s="13" t="s">
        <v>77</v>
      </c>
      <c r="AY679" s="243" t="s">
        <v>159</v>
      </c>
    </row>
    <row r="680" s="13" customFormat="1">
      <c r="A680" s="13"/>
      <c r="B680" s="232"/>
      <c r="C680" s="233"/>
      <c r="D680" s="234" t="s">
        <v>168</v>
      </c>
      <c r="E680" s="235" t="s">
        <v>1</v>
      </c>
      <c r="F680" s="236" t="s">
        <v>1453</v>
      </c>
      <c r="G680" s="233"/>
      <c r="H680" s="237">
        <v>150.56800000000001</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168</v>
      </c>
      <c r="AU680" s="243" t="s">
        <v>87</v>
      </c>
      <c r="AV680" s="13" t="s">
        <v>87</v>
      </c>
      <c r="AW680" s="13" t="s">
        <v>32</v>
      </c>
      <c r="AX680" s="13" t="s">
        <v>77</v>
      </c>
      <c r="AY680" s="243" t="s">
        <v>159</v>
      </c>
    </row>
    <row r="681" s="13" customFormat="1">
      <c r="A681" s="13"/>
      <c r="B681" s="232"/>
      <c r="C681" s="233"/>
      <c r="D681" s="234" t="s">
        <v>168</v>
      </c>
      <c r="E681" s="235" t="s">
        <v>1</v>
      </c>
      <c r="F681" s="236" t="s">
        <v>1425</v>
      </c>
      <c r="G681" s="233"/>
      <c r="H681" s="237">
        <v>54.121000000000002</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168</v>
      </c>
      <c r="AU681" s="243" t="s">
        <v>87</v>
      </c>
      <c r="AV681" s="13" t="s">
        <v>87</v>
      </c>
      <c r="AW681" s="13" t="s">
        <v>32</v>
      </c>
      <c r="AX681" s="13" t="s">
        <v>77</v>
      </c>
      <c r="AY681" s="243" t="s">
        <v>159</v>
      </c>
    </row>
    <row r="682" s="15" customFormat="1">
      <c r="A682" s="15"/>
      <c r="B682" s="268"/>
      <c r="C682" s="269"/>
      <c r="D682" s="234" t="s">
        <v>168</v>
      </c>
      <c r="E682" s="270" t="s">
        <v>1</v>
      </c>
      <c r="F682" s="271" t="s">
        <v>361</v>
      </c>
      <c r="G682" s="269"/>
      <c r="H682" s="272">
        <v>508.46499999999998</v>
      </c>
      <c r="I682" s="273"/>
      <c r="J682" s="269"/>
      <c r="K682" s="269"/>
      <c r="L682" s="274"/>
      <c r="M682" s="275"/>
      <c r="N682" s="276"/>
      <c r="O682" s="276"/>
      <c r="P682" s="276"/>
      <c r="Q682" s="276"/>
      <c r="R682" s="276"/>
      <c r="S682" s="276"/>
      <c r="T682" s="277"/>
      <c r="U682" s="15"/>
      <c r="V682" s="15"/>
      <c r="W682" s="15"/>
      <c r="X682" s="15"/>
      <c r="Y682" s="15"/>
      <c r="Z682" s="15"/>
      <c r="AA682" s="15"/>
      <c r="AB682" s="15"/>
      <c r="AC682" s="15"/>
      <c r="AD682" s="15"/>
      <c r="AE682" s="15"/>
      <c r="AT682" s="278" t="s">
        <v>168</v>
      </c>
      <c r="AU682" s="278" t="s">
        <v>87</v>
      </c>
      <c r="AV682" s="15" t="s">
        <v>175</v>
      </c>
      <c r="AW682" s="15" t="s">
        <v>32</v>
      </c>
      <c r="AX682" s="15" t="s">
        <v>77</v>
      </c>
      <c r="AY682" s="278" t="s">
        <v>159</v>
      </c>
    </row>
    <row r="683" s="16" customFormat="1">
      <c r="A683" s="16"/>
      <c r="B683" s="279"/>
      <c r="C683" s="280"/>
      <c r="D683" s="234" t="s">
        <v>168</v>
      </c>
      <c r="E683" s="281" t="s">
        <v>1</v>
      </c>
      <c r="F683" s="282" t="s">
        <v>1129</v>
      </c>
      <c r="G683" s="280"/>
      <c r="H683" s="281" t="s">
        <v>1</v>
      </c>
      <c r="I683" s="283"/>
      <c r="J683" s="280"/>
      <c r="K683" s="280"/>
      <c r="L683" s="284"/>
      <c r="M683" s="285"/>
      <c r="N683" s="286"/>
      <c r="O683" s="286"/>
      <c r="P683" s="286"/>
      <c r="Q683" s="286"/>
      <c r="R683" s="286"/>
      <c r="S683" s="286"/>
      <c r="T683" s="287"/>
      <c r="U683" s="16"/>
      <c r="V683" s="16"/>
      <c r="W683" s="16"/>
      <c r="X683" s="16"/>
      <c r="Y683" s="16"/>
      <c r="Z683" s="16"/>
      <c r="AA683" s="16"/>
      <c r="AB683" s="16"/>
      <c r="AC683" s="16"/>
      <c r="AD683" s="16"/>
      <c r="AE683" s="16"/>
      <c r="AT683" s="288" t="s">
        <v>168</v>
      </c>
      <c r="AU683" s="288" t="s">
        <v>87</v>
      </c>
      <c r="AV683" s="16" t="s">
        <v>85</v>
      </c>
      <c r="AW683" s="16" t="s">
        <v>32</v>
      </c>
      <c r="AX683" s="16" t="s">
        <v>77</v>
      </c>
      <c r="AY683" s="288" t="s">
        <v>159</v>
      </c>
    </row>
    <row r="684" s="13" customFormat="1">
      <c r="A684" s="13"/>
      <c r="B684" s="232"/>
      <c r="C684" s="233"/>
      <c r="D684" s="234" t="s">
        <v>168</v>
      </c>
      <c r="E684" s="235" t="s">
        <v>1</v>
      </c>
      <c r="F684" s="236" t="s">
        <v>1426</v>
      </c>
      <c r="G684" s="233"/>
      <c r="H684" s="237">
        <v>39.329999999999998</v>
      </c>
      <c r="I684" s="238"/>
      <c r="J684" s="233"/>
      <c r="K684" s="233"/>
      <c r="L684" s="239"/>
      <c r="M684" s="240"/>
      <c r="N684" s="241"/>
      <c r="O684" s="241"/>
      <c r="P684" s="241"/>
      <c r="Q684" s="241"/>
      <c r="R684" s="241"/>
      <c r="S684" s="241"/>
      <c r="T684" s="242"/>
      <c r="U684" s="13"/>
      <c r="V684" s="13"/>
      <c r="W684" s="13"/>
      <c r="X684" s="13"/>
      <c r="Y684" s="13"/>
      <c r="Z684" s="13"/>
      <c r="AA684" s="13"/>
      <c r="AB684" s="13"/>
      <c r="AC684" s="13"/>
      <c r="AD684" s="13"/>
      <c r="AE684" s="13"/>
      <c r="AT684" s="243" t="s">
        <v>168</v>
      </c>
      <c r="AU684" s="243" t="s">
        <v>87</v>
      </c>
      <c r="AV684" s="13" t="s">
        <v>87</v>
      </c>
      <c r="AW684" s="13" t="s">
        <v>32</v>
      </c>
      <c r="AX684" s="13" t="s">
        <v>77</v>
      </c>
      <c r="AY684" s="243" t="s">
        <v>159</v>
      </c>
    </row>
    <row r="685" s="13" customFormat="1">
      <c r="A685" s="13"/>
      <c r="B685" s="232"/>
      <c r="C685" s="233"/>
      <c r="D685" s="234" t="s">
        <v>168</v>
      </c>
      <c r="E685" s="235" t="s">
        <v>1</v>
      </c>
      <c r="F685" s="236" t="s">
        <v>1427</v>
      </c>
      <c r="G685" s="233"/>
      <c r="H685" s="237">
        <v>82.712000000000003</v>
      </c>
      <c r="I685" s="238"/>
      <c r="J685" s="233"/>
      <c r="K685" s="233"/>
      <c r="L685" s="239"/>
      <c r="M685" s="240"/>
      <c r="N685" s="241"/>
      <c r="O685" s="241"/>
      <c r="P685" s="241"/>
      <c r="Q685" s="241"/>
      <c r="R685" s="241"/>
      <c r="S685" s="241"/>
      <c r="T685" s="242"/>
      <c r="U685" s="13"/>
      <c r="V685" s="13"/>
      <c r="W685" s="13"/>
      <c r="X685" s="13"/>
      <c r="Y685" s="13"/>
      <c r="Z685" s="13"/>
      <c r="AA685" s="13"/>
      <c r="AB685" s="13"/>
      <c r="AC685" s="13"/>
      <c r="AD685" s="13"/>
      <c r="AE685" s="13"/>
      <c r="AT685" s="243" t="s">
        <v>168</v>
      </c>
      <c r="AU685" s="243" t="s">
        <v>87</v>
      </c>
      <c r="AV685" s="13" t="s">
        <v>87</v>
      </c>
      <c r="AW685" s="13" t="s">
        <v>32</v>
      </c>
      <c r="AX685" s="13" t="s">
        <v>77</v>
      </c>
      <c r="AY685" s="243" t="s">
        <v>159</v>
      </c>
    </row>
    <row r="686" s="13" customFormat="1">
      <c r="A686" s="13"/>
      <c r="B686" s="232"/>
      <c r="C686" s="233"/>
      <c r="D686" s="234" t="s">
        <v>168</v>
      </c>
      <c r="E686" s="235" t="s">
        <v>1</v>
      </c>
      <c r="F686" s="236" t="s">
        <v>1454</v>
      </c>
      <c r="G686" s="233"/>
      <c r="H686" s="237">
        <v>26.704999999999998</v>
      </c>
      <c r="I686" s="238"/>
      <c r="J686" s="233"/>
      <c r="K686" s="233"/>
      <c r="L686" s="239"/>
      <c r="M686" s="240"/>
      <c r="N686" s="241"/>
      <c r="O686" s="241"/>
      <c r="P686" s="241"/>
      <c r="Q686" s="241"/>
      <c r="R686" s="241"/>
      <c r="S686" s="241"/>
      <c r="T686" s="242"/>
      <c r="U686" s="13"/>
      <c r="V686" s="13"/>
      <c r="W686" s="13"/>
      <c r="X686" s="13"/>
      <c r="Y686" s="13"/>
      <c r="Z686" s="13"/>
      <c r="AA686" s="13"/>
      <c r="AB686" s="13"/>
      <c r="AC686" s="13"/>
      <c r="AD686" s="13"/>
      <c r="AE686" s="13"/>
      <c r="AT686" s="243" t="s">
        <v>168</v>
      </c>
      <c r="AU686" s="243" t="s">
        <v>87</v>
      </c>
      <c r="AV686" s="13" t="s">
        <v>87</v>
      </c>
      <c r="AW686" s="13" t="s">
        <v>32</v>
      </c>
      <c r="AX686" s="13" t="s">
        <v>77</v>
      </c>
      <c r="AY686" s="243" t="s">
        <v>159</v>
      </c>
    </row>
    <row r="687" s="15" customFormat="1">
      <c r="A687" s="15"/>
      <c r="B687" s="268"/>
      <c r="C687" s="269"/>
      <c r="D687" s="234" t="s">
        <v>168</v>
      </c>
      <c r="E687" s="270" t="s">
        <v>1</v>
      </c>
      <c r="F687" s="271" t="s">
        <v>361</v>
      </c>
      <c r="G687" s="269"/>
      <c r="H687" s="272">
        <v>148.74700000000001</v>
      </c>
      <c r="I687" s="273"/>
      <c r="J687" s="269"/>
      <c r="K687" s="269"/>
      <c r="L687" s="274"/>
      <c r="M687" s="275"/>
      <c r="N687" s="276"/>
      <c r="O687" s="276"/>
      <c r="P687" s="276"/>
      <c r="Q687" s="276"/>
      <c r="R687" s="276"/>
      <c r="S687" s="276"/>
      <c r="T687" s="277"/>
      <c r="U687" s="15"/>
      <c r="V687" s="15"/>
      <c r="W687" s="15"/>
      <c r="X687" s="15"/>
      <c r="Y687" s="15"/>
      <c r="Z687" s="15"/>
      <c r="AA687" s="15"/>
      <c r="AB687" s="15"/>
      <c r="AC687" s="15"/>
      <c r="AD687" s="15"/>
      <c r="AE687" s="15"/>
      <c r="AT687" s="278" t="s">
        <v>168</v>
      </c>
      <c r="AU687" s="278" t="s">
        <v>87</v>
      </c>
      <c r="AV687" s="15" t="s">
        <v>175</v>
      </c>
      <c r="AW687" s="15" t="s">
        <v>32</v>
      </c>
      <c r="AX687" s="15" t="s">
        <v>77</v>
      </c>
      <c r="AY687" s="278" t="s">
        <v>159</v>
      </c>
    </row>
    <row r="688" s="13" customFormat="1">
      <c r="A688" s="13"/>
      <c r="B688" s="232"/>
      <c r="C688" s="233"/>
      <c r="D688" s="234" t="s">
        <v>168</v>
      </c>
      <c r="E688" s="235" t="s">
        <v>1</v>
      </c>
      <c r="F688" s="236" t="s">
        <v>1455</v>
      </c>
      <c r="G688" s="233"/>
      <c r="H688" s="237">
        <v>53.637999999999998</v>
      </c>
      <c r="I688" s="238"/>
      <c r="J688" s="233"/>
      <c r="K688" s="233"/>
      <c r="L688" s="239"/>
      <c r="M688" s="240"/>
      <c r="N688" s="241"/>
      <c r="O688" s="241"/>
      <c r="P688" s="241"/>
      <c r="Q688" s="241"/>
      <c r="R688" s="241"/>
      <c r="S688" s="241"/>
      <c r="T688" s="242"/>
      <c r="U688" s="13"/>
      <c r="V688" s="13"/>
      <c r="W688" s="13"/>
      <c r="X688" s="13"/>
      <c r="Y688" s="13"/>
      <c r="Z688" s="13"/>
      <c r="AA688" s="13"/>
      <c r="AB688" s="13"/>
      <c r="AC688" s="13"/>
      <c r="AD688" s="13"/>
      <c r="AE688" s="13"/>
      <c r="AT688" s="243" t="s">
        <v>168</v>
      </c>
      <c r="AU688" s="243" t="s">
        <v>87</v>
      </c>
      <c r="AV688" s="13" t="s">
        <v>87</v>
      </c>
      <c r="AW688" s="13" t="s">
        <v>32</v>
      </c>
      <c r="AX688" s="13" t="s">
        <v>77</v>
      </c>
      <c r="AY688" s="243" t="s">
        <v>159</v>
      </c>
    </row>
    <row r="689" s="13" customFormat="1">
      <c r="A689" s="13"/>
      <c r="B689" s="232"/>
      <c r="C689" s="233"/>
      <c r="D689" s="234" t="s">
        <v>168</v>
      </c>
      <c r="E689" s="235" t="s">
        <v>1</v>
      </c>
      <c r="F689" s="236" t="s">
        <v>1456</v>
      </c>
      <c r="G689" s="233"/>
      <c r="H689" s="237">
        <v>44.159999999999997</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168</v>
      </c>
      <c r="AU689" s="243" t="s">
        <v>87</v>
      </c>
      <c r="AV689" s="13" t="s">
        <v>87</v>
      </c>
      <c r="AW689" s="13" t="s">
        <v>32</v>
      </c>
      <c r="AX689" s="13" t="s">
        <v>77</v>
      </c>
      <c r="AY689" s="243" t="s">
        <v>159</v>
      </c>
    </row>
    <row r="690" s="13" customFormat="1">
      <c r="A690" s="13"/>
      <c r="B690" s="232"/>
      <c r="C690" s="233"/>
      <c r="D690" s="234" t="s">
        <v>168</v>
      </c>
      <c r="E690" s="235" t="s">
        <v>1</v>
      </c>
      <c r="F690" s="236" t="s">
        <v>1457</v>
      </c>
      <c r="G690" s="233"/>
      <c r="H690" s="237">
        <v>16.170000000000002</v>
      </c>
      <c r="I690" s="238"/>
      <c r="J690" s="233"/>
      <c r="K690" s="233"/>
      <c r="L690" s="239"/>
      <c r="M690" s="240"/>
      <c r="N690" s="241"/>
      <c r="O690" s="241"/>
      <c r="P690" s="241"/>
      <c r="Q690" s="241"/>
      <c r="R690" s="241"/>
      <c r="S690" s="241"/>
      <c r="T690" s="242"/>
      <c r="U690" s="13"/>
      <c r="V690" s="13"/>
      <c r="W690" s="13"/>
      <c r="X690" s="13"/>
      <c r="Y690" s="13"/>
      <c r="Z690" s="13"/>
      <c r="AA690" s="13"/>
      <c r="AB690" s="13"/>
      <c r="AC690" s="13"/>
      <c r="AD690" s="13"/>
      <c r="AE690" s="13"/>
      <c r="AT690" s="243" t="s">
        <v>168</v>
      </c>
      <c r="AU690" s="243" t="s">
        <v>87</v>
      </c>
      <c r="AV690" s="13" t="s">
        <v>87</v>
      </c>
      <c r="AW690" s="13" t="s">
        <v>32</v>
      </c>
      <c r="AX690" s="13" t="s">
        <v>77</v>
      </c>
      <c r="AY690" s="243" t="s">
        <v>159</v>
      </c>
    </row>
    <row r="691" s="13" customFormat="1">
      <c r="A691" s="13"/>
      <c r="B691" s="232"/>
      <c r="C691" s="233"/>
      <c r="D691" s="234" t="s">
        <v>168</v>
      </c>
      <c r="E691" s="235" t="s">
        <v>1</v>
      </c>
      <c r="F691" s="236" t="s">
        <v>1458</v>
      </c>
      <c r="G691" s="233"/>
      <c r="H691" s="237">
        <v>16.170000000000002</v>
      </c>
      <c r="I691" s="238"/>
      <c r="J691" s="233"/>
      <c r="K691" s="233"/>
      <c r="L691" s="239"/>
      <c r="M691" s="240"/>
      <c r="N691" s="241"/>
      <c r="O691" s="241"/>
      <c r="P691" s="241"/>
      <c r="Q691" s="241"/>
      <c r="R691" s="241"/>
      <c r="S691" s="241"/>
      <c r="T691" s="242"/>
      <c r="U691" s="13"/>
      <c r="V691" s="13"/>
      <c r="W691" s="13"/>
      <c r="X691" s="13"/>
      <c r="Y691" s="13"/>
      <c r="Z691" s="13"/>
      <c r="AA691" s="13"/>
      <c r="AB691" s="13"/>
      <c r="AC691" s="13"/>
      <c r="AD691" s="13"/>
      <c r="AE691" s="13"/>
      <c r="AT691" s="243" t="s">
        <v>168</v>
      </c>
      <c r="AU691" s="243" t="s">
        <v>87</v>
      </c>
      <c r="AV691" s="13" t="s">
        <v>87</v>
      </c>
      <c r="AW691" s="13" t="s">
        <v>32</v>
      </c>
      <c r="AX691" s="13" t="s">
        <v>77</v>
      </c>
      <c r="AY691" s="243" t="s">
        <v>159</v>
      </c>
    </row>
    <row r="692" s="15" customFormat="1">
      <c r="A692" s="15"/>
      <c r="B692" s="268"/>
      <c r="C692" s="269"/>
      <c r="D692" s="234" t="s">
        <v>168</v>
      </c>
      <c r="E692" s="270" t="s">
        <v>1</v>
      </c>
      <c r="F692" s="271" t="s">
        <v>361</v>
      </c>
      <c r="G692" s="269"/>
      <c r="H692" s="272">
        <v>130.13800000000001</v>
      </c>
      <c r="I692" s="273"/>
      <c r="J692" s="269"/>
      <c r="K692" s="269"/>
      <c r="L692" s="274"/>
      <c r="M692" s="275"/>
      <c r="N692" s="276"/>
      <c r="O692" s="276"/>
      <c r="P692" s="276"/>
      <c r="Q692" s="276"/>
      <c r="R692" s="276"/>
      <c r="S692" s="276"/>
      <c r="T692" s="277"/>
      <c r="U692" s="15"/>
      <c r="V692" s="15"/>
      <c r="W692" s="15"/>
      <c r="X692" s="15"/>
      <c r="Y692" s="15"/>
      <c r="Z692" s="15"/>
      <c r="AA692" s="15"/>
      <c r="AB692" s="15"/>
      <c r="AC692" s="15"/>
      <c r="AD692" s="15"/>
      <c r="AE692" s="15"/>
      <c r="AT692" s="278" t="s">
        <v>168</v>
      </c>
      <c r="AU692" s="278" t="s">
        <v>87</v>
      </c>
      <c r="AV692" s="15" t="s">
        <v>175</v>
      </c>
      <c r="AW692" s="15" t="s">
        <v>32</v>
      </c>
      <c r="AX692" s="15" t="s">
        <v>77</v>
      </c>
      <c r="AY692" s="278" t="s">
        <v>159</v>
      </c>
    </row>
    <row r="693" s="14" customFormat="1">
      <c r="A693" s="14"/>
      <c r="B693" s="244"/>
      <c r="C693" s="245"/>
      <c r="D693" s="234" t="s">
        <v>168</v>
      </c>
      <c r="E693" s="246" t="s">
        <v>1</v>
      </c>
      <c r="F693" s="247" t="s">
        <v>174</v>
      </c>
      <c r="G693" s="245"/>
      <c r="H693" s="248">
        <v>787.35000000000002</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168</v>
      </c>
      <c r="AU693" s="254" t="s">
        <v>87</v>
      </c>
      <c r="AV693" s="14" t="s">
        <v>166</v>
      </c>
      <c r="AW693" s="14" t="s">
        <v>32</v>
      </c>
      <c r="AX693" s="14" t="s">
        <v>85</v>
      </c>
      <c r="AY693" s="254" t="s">
        <v>159</v>
      </c>
    </row>
    <row r="694" s="2" customFormat="1" ht="24.15" customHeight="1">
      <c r="A694" s="39"/>
      <c r="B694" s="40"/>
      <c r="C694" s="219" t="s">
        <v>890</v>
      </c>
      <c r="D694" s="219" t="s">
        <v>161</v>
      </c>
      <c r="E694" s="220" t="s">
        <v>1459</v>
      </c>
      <c r="F694" s="221" t="s">
        <v>1460</v>
      </c>
      <c r="G694" s="222" t="s">
        <v>164</v>
      </c>
      <c r="H694" s="223">
        <v>11.803000000000001</v>
      </c>
      <c r="I694" s="224"/>
      <c r="J694" s="225">
        <f>ROUND(I694*H694,2)</f>
        <v>0</v>
      </c>
      <c r="K694" s="221" t="s">
        <v>165</v>
      </c>
      <c r="L694" s="45"/>
      <c r="M694" s="226" t="s">
        <v>1</v>
      </c>
      <c r="N694" s="227" t="s">
        <v>42</v>
      </c>
      <c r="O694" s="92"/>
      <c r="P694" s="228">
        <f>O694*H694</f>
        <v>0</v>
      </c>
      <c r="Q694" s="228">
        <v>0.013650000000000001</v>
      </c>
      <c r="R694" s="228">
        <f>Q694*H694</f>
        <v>0.16111095000000003</v>
      </c>
      <c r="S694" s="228">
        <v>0</v>
      </c>
      <c r="T694" s="229">
        <f>S694*H694</f>
        <v>0</v>
      </c>
      <c r="U694" s="39"/>
      <c r="V694" s="39"/>
      <c r="W694" s="39"/>
      <c r="X694" s="39"/>
      <c r="Y694" s="39"/>
      <c r="Z694" s="39"/>
      <c r="AA694" s="39"/>
      <c r="AB694" s="39"/>
      <c r="AC694" s="39"/>
      <c r="AD694" s="39"/>
      <c r="AE694" s="39"/>
      <c r="AR694" s="230" t="s">
        <v>166</v>
      </c>
      <c r="AT694" s="230" t="s">
        <v>161</v>
      </c>
      <c r="AU694" s="230" t="s">
        <v>87</v>
      </c>
      <c r="AY694" s="18" t="s">
        <v>159</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166</v>
      </c>
      <c r="BM694" s="230" t="s">
        <v>1461</v>
      </c>
    </row>
    <row r="695" s="13" customFormat="1">
      <c r="A695" s="13"/>
      <c r="B695" s="232"/>
      <c r="C695" s="233"/>
      <c r="D695" s="234" t="s">
        <v>168</v>
      </c>
      <c r="E695" s="235" t="s">
        <v>1</v>
      </c>
      <c r="F695" s="236" t="s">
        <v>1438</v>
      </c>
      <c r="G695" s="233"/>
      <c r="H695" s="237">
        <v>11.803000000000001</v>
      </c>
      <c r="I695" s="238"/>
      <c r="J695" s="233"/>
      <c r="K695" s="233"/>
      <c r="L695" s="239"/>
      <c r="M695" s="240"/>
      <c r="N695" s="241"/>
      <c r="O695" s="241"/>
      <c r="P695" s="241"/>
      <c r="Q695" s="241"/>
      <c r="R695" s="241"/>
      <c r="S695" s="241"/>
      <c r="T695" s="242"/>
      <c r="U695" s="13"/>
      <c r="V695" s="13"/>
      <c r="W695" s="13"/>
      <c r="X695" s="13"/>
      <c r="Y695" s="13"/>
      <c r="Z695" s="13"/>
      <c r="AA695" s="13"/>
      <c r="AB695" s="13"/>
      <c r="AC695" s="13"/>
      <c r="AD695" s="13"/>
      <c r="AE695" s="13"/>
      <c r="AT695" s="243" t="s">
        <v>168</v>
      </c>
      <c r="AU695" s="243" t="s">
        <v>87</v>
      </c>
      <c r="AV695" s="13" t="s">
        <v>87</v>
      </c>
      <c r="AW695" s="13" t="s">
        <v>32</v>
      </c>
      <c r="AX695" s="13" t="s">
        <v>85</v>
      </c>
      <c r="AY695" s="243" t="s">
        <v>159</v>
      </c>
    </row>
    <row r="696" s="2" customFormat="1" ht="24.15" customHeight="1">
      <c r="A696" s="39"/>
      <c r="B696" s="40"/>
      <c r="C696" s="219" t="s">
        <v>1462</v>
      </c>
      <c r="D696" s="219" t="s">
        <v>161</v>
      </c>
      <c r="E696" s="220" t="s">
        <v>1463</v>
      </c>
      <c r="F696" s="221" t="s">
        <v>1464</v>
      </c>
      <c r="G696" s="222" t="s">
        <v>164</v>
      </c>
      <c r="H696" s="223">
        <v>1592.422</v>
      </c>
      <c r="I696" s="224"/>
      <c r="J696" s="225">
        <f>ROUND(I696*H696,2)</f>
        <v>0</v>
      </c>
      <c r="K696" s="221" t="s">
        <v>165</v>
      </c>
      <c r="L696" s="45"/>
      <c r="M696" s="226" t="s">
        <v>1</v>
      </c>
      <c r="N696" s="227" t="s">
        <v>42</v>
      </c>
      <c r="O696" s="92"/>
      <c r="P696" s="228">
        <f>O696*H696</f>
        <v>0</v>
      </c>
      <c r="Q696" s="228">
        <v>0.016279999999999999</v>
      </c>
      <c r="R696" s="228">
        <f>Q696*H696</f>
        <v>25.92463016</v>
      </c>
      <c r="S696" s="228">
        <v>0</v>
      </c>
      <c r="T696" s="229">
        <f>S696*H696</f>
        <v>0</v>
      </c>
      <c r="U696" s="39"/>
      <c r="V696" s="39"/>
      <c r="W696" s="39"/>
      <c r="X696" s="39"/>
      <c r="Y696" s="39"/>
      <c r="Z696" s="39"/>
      <c r="AA696" s="39"/>
      <c r="AB696" s="39"/>
      <c r="AC696" s="39"/>
      <c r="AD696" s="39"/>
      <c r="AE696" s="39"/>
      <c r="AR696" s="230" t="s">
        <v>166</v>
      </c>
      <c r="AT696" s="230" t="s">
        <v>161</v>
      </c>
      <c r="AU696" s="230" t="s">
        <v>87</v>
      </c>
      <c r="AY696" s="18" t="s">
        <v>159</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166</v>
      </c>
      <c r="BM696" s="230" t="s">
        <v>1465</v>
      </c>
    </row>
    <row r="697" s="16" customFormat="1">
      <c r="A697" s="16"/>
      <c r="B697" s="279"/>
      <c r="C697" s="280"/>
      <c r="D697" s="234" t="s">
        <v>168</v>
      </c>
      <c r="E697" s="281" t="s">
        <v>1</v>
      </c>
      <c r="F697" s="282" t="s">
        <v>1122</v>
      </c>
      <c r="G697" s="280"/>
      <c r="H697" s="281" t="s">
        <v>1</v>
      </c>
      <c r="I697" s="283"/>
      <c r="J697" s="280"/>
      <c r="K697" s="280"/>
      <c r="L697" s="284"/>
      <c r="M697" s="285"/>
      <c r="N697" s="286"/>
      <c r="O697" s="286"/>
      <c r="P697" s="286"/>
      <c r="Q697" s="286"/>
      <c r="R697" s="286"/>
      <c r="S697" s="286"/>
      <c r="T697" s="287"/>
      <c r="U697" s="16"/>
      <c r="V697" s="16"/>
      <c r="W697" s="16"/>
      <c r="X697" s="16"/>
      <c r="Y697" s="16"/>
      <c r="Z697" s="16"/>
      <c r="AA697" s="16"/>
      <c r="AB697" s="16"/>
      <c r="AC697" s="16"/>
      <c r="AD697" s="16"/>
      <c r="AE697" s="16"/>
      <c r="AT697" s="288" t="s">
        <v>168</v>
      </c>
      <c r="AU697" s="288" t="s">
        <v>87</v>
      </c>
      <c r="AV697" s="16" t="s">
        <v>85</v>
      </c>
      <c r="AW697" s="16" t="s">
        <v>32</v>
      </c>
      <c r="AX697" s="16" t="s">
        <v>77</v>
      </c>
      <c r="AY697" s="288" t="s">
        <v>159</v>
      </c>
    </row>
    <row r="698" s="13" customFormat="1">
      <c r="A698" s="13"/>
      <c r="B698" s="232"/>
      <c r="C698" s="233"/>
      <c r="D698" s="234" t="s">
        <v>168</v>
      </c>
      <c r="E698" s="235" t="s">
        <v>1</v>
      </c>
      <c r="F698" s="236" t="s">
        <v>1412</v>
      </c>
      <c r="G698" s="233"/>
      <c r="H698" s="237">
        <v>52.362000000000002</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168</v>
      </c>
      <c r="AU698" s="243" t="s">
        <v>87</v>
      </c>
      <c r="AV698" s="13" t="s">
        <v>87</v>
      </c>
      <c r="AW698" s="13" t="s">
        <v>32</v>
      </c>
      <c r="AX698" s="13" t="s">
        <v>77</v>
      </c>
      <c r="AY698" s="243" t="s">
        <v>159</v>
      </c>
    </row>
    <row r="699" s="13" customFormat="1">
      <c r="A699" s="13"/>
      <c r="B699" s="232"/>
      <c r="C699" s="233"/>
      <c r="D699" s="234" t="s">
        <v>168</v>
      </c>
      <c r="E699" s="235" t="s">
        <v>1</v>
      </c>
      <c r="F699" s="236" t="s">
        <v>1413</v>
      </c>
      <c r="G699" s="233"/>
      <c r="H699" s="237">
        <v>81.046000000000006</v>
      </c>
      <c r="I699" s="238"/>
      <c r="J699" s="233"/>
      <c r="K699" s="233"/>
      <c r="L699" s="239"/>
      <c r="M699" s="240"/>
      <c r="N699" s="241"/>
      <c r="O699" s="241"/>
      <c r="P699" s="241"/>
      <c r="Q699" s="241"/>
      <c r="R699" s="241"/>
      <c r="S699" s="241"/>
      <c r="T699" s="242"/>
      <c r="U699" s="13"/>
      <c r="V699" s="13"/>
      <c r="W699" s="13"/>
      <c r="X699" s="13"/>
      <c r="Y699" s="13"/>
      <c r="Z699" s="13"/>
      <c r="AA699" s="13"/>
      <c r="AB699" s="13"/>
      <c r="AC699" s="13"/>
      <c r="AD699" s="13"/>
      <c r="AE699" s="13"/>
      <c r="AT699" s="243" t="s">
        <v>168</v>
      </c>
      <c r="AU699" s="243" t="s">
        <v>87</v>
      </c>
      <c r="AV699" s="13" t="s">
        <v>87</v>
      </c>
      <c r="AW699" s="13" t="s">
        <v>32</v>
      </c>
      <c r="AX699" s="13" t="s">
        <v>77</v>
      </c>
      <c r="AY699" s="243" t="s">
        <v>159</v>
      </c>
    </row>
    <row r="700" s="13" customFormat="1">
      <c r="A700" s="13"/>
      <c r="B700" s="232"/>
      <c r="C700" s="233"/>
      <c r="D700" s="234" t="s">
        <v>168</v>
      </c>
      <c r="E700" s="235" t="s">
        <v>1</v>
      </c>
      <c r="F700" s="236" t="s">
        <v>1414</v>
      </c>
      <c r="G700" s="233"/>
      <c r="H700" s="237">
        <v>46.872</v>
      </c>
      <c r="I700" s="238"/>
      <c r="J700" s="233"/>
      <c r="K700" s="233"/>
      <c r="L700" s="239"/>
      <c r="M700" s="240"/>
      <c r="N700" s="241"/>
      <c r="O700" s="241"/>
      <c r="P700" s="241"/>
      <c r="Q700" s="241"/>
      <c r="R700" s="241"/>
      <c r="S700" s="241"/>
      <c r="T700" s="242"/>
      <c r="U700" s="13"/>
      <c r="V700" s="13"/>
      <c r="W700" s="13"/>
      <c r="X700" s="13"/>
      <c r="Y700" s="13"/>
      <c r="Z700" s="13"/>
      <c r="AA700" s="13"/>
      <c r="AB700" s="13"/>
      <c r="AC700" s="13"/>
      <c r="AD700" s="13"/>
      <c r="AE700" s="13"/>
      <c r="AT700" s="243" t="s">
        <v>168</v>
      </c>
      <c r="AU700" s="243" t="s">
        <v>87</v>
      </c>
      <c r="AV700" s="13" t="s">
        <v>87</v>
      </c>
      <c r="AW700" s="13" t="s">
        <v>32</v>
      </c>
      <c r="AX700" s="13" t="s">
        <v>77</v>
      </c>
      <c r="AY700" s="243" t="s">
        <v>159</v>
      </c>
    </row>
    <row r="701" s="13" customFormat="1">
      <c r="A701" s="13"/>
      <c r="B701" s="232"/>
      <c r="C701" s="233"/>
      <c r="D701" s="234" t="s">
        <v>168</v>
      </c>
      <c r="E701" s="235" t="s">
        <v>1</v>
      </c>
      <c r="F701" s="236" t="s">
        <v>1415</v>
      </c>
      <c r="G701" s="233"/>
      <c r="H701" s="237">
        <v>48.845999999999997</v>
      </c>
      <c r="I701" s="238"/>
      <c r="J701" s="233"/>
      <c r="K701" s="233"/>
      <c r="L701" s="239"/>
      <c r="M701" s="240"/>
      <c r="N701" s="241"/>
      <c r="O701" s="241"/>
      <c r="P701" s="241"/>
      <c r="Q701" s="241"/>
      <c r="R701" s="241"/>
      <c r="S701" s="241"/>
      <c r="T701" s="242"/>
      <c r="U701" s="13"/>
      <c r="V701" s="13"/>
      <c r="W701" s="13"/>
      <c r="X701" s="13"/>
      <c r="Y701" s="13"/>
      <c r="Z701" s="13"/>
      <c r="AA701" s="13"/>
      <c r="AB701" s="13"/>
      <c r="AC701" s="13"/>
      <c r="AD701" s="13"/>
      <c r="AE701" s="13"/>
      <c r="AT701" s="243" t="s">
        <v>168</v>
      </c>
      <c r="AU701" s="243" t="s">
        <v>87</v>
      </c>
      <c r="AV701" s="13" t="s">
        <v>87</v>
      </c>
      <c r="AW701" s="13" t="s">
        <v>32</v>
      </c>
      <c r="AX701" s="13" t="s">
        <v>77</v>
      </c>
      <c r="AY701" s="243" t="s">
        <v>159</v>
      </c>
    </row>
    <row r="702" s="13" customFormat="1">
      <c r="A702" s="13"/>
      <c r="B702" s="232"/>
      <c r="C702" s="233"/>
      <c r="D702" s="234" t="s">
        <v>168</v>
      </c>
      <c r="E702" s="235" t="s">
        <v>1</v>
      </c>
      <c r="F702" s="236" t="s">
        <v>1416</v>
      </c>
      <c r="G702" s="233"/>
      <c r="H702" s="237">
        <v>-43.454999999999998</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168</v>
      </c>
      <c r="AU702" s="243" t="s">
        <v>87</v>
      </c>
      <c r="AV702" s="13" t="s">
        <v>87</v>
      </c>
      <c r="AW702" s="13" t="s">
        <v>32</v>
      </c>
      <c r="AX702" s="13" t="s">
        <v>77</v>
      </c>
      <c r="AY702" s="243" t="s">
        <v>159</v>
      </c>
    </row>
    <row r="703" s="13" customFormat="1">
      <c r="A703" s="13"/>
      <c r="B703" s="232"/>
      <c r="C703" s="233"/>
      <c r="D703" s="234" t="s">
        <v>168</v>
      </c>
      <c r="E703" s="235" t="s">
        <v>1</v>
      </c>
      <c r="F703" s="236" t="s">
        <v>1417</v>
      </c>
      <c r="G703" s="233"/>
      <c r="H703" s="237">
        <v>27.678000000000001</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168</v>
      </c>
      <c r="AU703" s="243" t="s">
        <v>87</v>
      </c>
      <c r="AV703" s="13" t="s">
        <v>87</v>
      </c>
      <c r="AW703" s="13" t="s">
        <v>32</v>
      </c>
      <c r="AX703" s="13" t="s">
        <v>77</v>
      </c>
      <c r="AY703" s="243" t="s">
        <v>159</v>
      </c>
    </row>
    <row r="704" s="13" customFormat="1">
      <c r="A704" s="13"/>
      <c r="B704" s="232"/>
      <c r="C704" s="233"/>
      <c r="D704" s="234" t="s">
        <v>168</v>
      </c>
      <c r="E704" s="235" t="s">
        <v>1</v>
      </c>
      <c r="F704" s="236" t="s">
        <v>1418</v>
      </c>
      <c r="G704" s="233"/>
      <c r="H704" s="237">
        <v>33.124000000000002</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168</v>
      </c>
      <c r="AU704" s="243" t="s">
        <v>87</v>
      </c>
      <c r="AV704" s="13" t="s">
        <v>87</v>
      </c>
      <c r="AW704" s="13" t="s">
        <v>32</v>
      </c>
      <c r="AX704" s="13" t="s">
        <v>77</v>
      </c>
      <c r="AY704" s="243" t="s">
        <v>159</v>
      </c>
    </row>
    <row r="705" s="13" customFormat="1">
      <c r="A705" s="13"/>
      <c r="B705" s="232"/>
      <c r="C705" s="233"/>
      <c r="D705" s="234" t="s">
        <v>168</v>
      </c>
      <c r="E705" s="235" t="s">
        <v>1</v>
      </c>
      <c r="F705" s="236" t="s">
        <v>1419</v>
      </c>
      <c r="G705" s="233"/>
      <c r="H705" s="237">
        <v>8.4559999999999995</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168</v>
      </c>
      <c r="AU705" s="243" t="s">
        <v>87</v>
      </c>
      <c r="AV705" s="13" t="s">
        <v>87</v>
      </c>
      <c r="AW705" s="13" t="s">
        <v>32</v>
      </c>
      <c r="AX705" s="13" t="s">
        <v>77</v>
      </c>
      <c r="AY705" s="243" t="s">
        <v>159</v>
      </c>
    </row>
    <row r="706" s="13" customFormat="1">
      <c r="A706" s="13"/>
      <c r="B706" s="232"/>
      <c r="C706" s="233"/>
      <c r="D706" s="234" t="s">
        <v>168</v>
      </c>
      <c r="E706" s="235" t="s">
        <v>1</v>
      </c>
      <c r="F706" s="236" t="s">
        <v>1420</v>
      </c>
      <c r="G706" s="233"/>
      <c r="H706" s="237">
        <v>32.549999999999997</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168</v>
      </c>
      <c r="AU706" s="243" t="s">
        <v>87</v>
      </c>
      <c r="AV706" s="13" t="s">
        <v>87</v>
      </c>
      <c r="AW706" s="13" t="s">
        <v>32</v>
      </c>
      <c r="AX706" s="13" t="s">
        <v>77</v>
      </c>
      <c r="AY706" s="243" t="s">
        <v>159</v>
      </c>
    </row>
    <row r="707" s="13" customFormat="1">
      <c r="A707" s="13"/>
      <c r="B707" s="232"/>
      <c r="C707" s="233"/>
      <c r="D707" s="234" t="s">
        <v>168</v>
      </c>
      <c r="E707" s="235" t="s">
        <v>1</v>
      </c>
      <c r="F707" s="236" t="s">
        <v>1421</v>
      </c>
      <c r="G707" s="233"/>
      <c r="H707" s="237">
        <v>33.049999999999997</v>
      </c>
      <c r="I707" s="238"/>
      <c r="J707" s="233"/>
      <c r="K707" s="233"/>
      <c r="L707" s="239"/>
      <c r="M707" s="240"/>
      <c r="N707" s="241"/>
      <c r="O707" s="241"/>
      <c r="P707" s="241"/>
      <c r="Q707" s="241"/>
      <c r="R707" s="241"/>
      <c r="S707" s="241"/>
      <c r="T707" s="242"/>
      <c r="U707" s="13"/>
      <c r="V707" s="13"/>
      <c r="W707" s="13"/>
      <c r="X707" s="13"/>
      <c r="Y707" s="13"/>
      <c r="Z707" s="13"/>
      <c r="AA707" s="13"/>
      <c r="AB707" s="13"/>
      <c r="AC707" s="13"/>
      <c r="AD707" s="13"/>
      <c r="AE707" s="13"/>
      <c r="AT707" s="243" t="s">
        <v>168</v>
      </c>
      <c r="AU707" s="243" t="s">
        <v>87</v>
      </c>
      <c r="AV707" s="13" t="s">
        <v>87</v>
      </c>
      <c r="AW707" s="13" t="s">
        <v>32</v>
      </c>
      <c r="AX707" s="13" t="s">
        <v>77</v>
      </c>
      <c r="AY707" s="243" t="s">
        <v>159</v>
      </c>
    </row>
    <row r="708" s="13" customFormat="1">
      <c r="A708" s="13"/>
      <c r="B708" s="232"/>
      <c r="C708" s="233"/>
      <c r="D708" s="234" t="s">
        <v>168</v>
      </c>
      <c r="E708" s="235" t="s">
        <v>1</v>
      </c>
      <c r="F708" s="236" t="s">
        <v>1422</v>
      </c>
      <c r="G708" s="233"/>
      <c r="H708" s="237">
        <v>106.34399999999999</v>
      </c>
      <c r="I708" s="238"/>
      <c r="J708" s="233"/>
      <c r="K708" s="233"/>
      <c r="L708" s="239"/>
      <c r="M708" s="240"/>
      <c r="N708" s="241"/>
      <c r="O708" s="241"/>
      <c r="P708" s="241"/>
      <c r="Q708" s="241"/>
      <c r="R708" s="241"/>
      <c r="S708" s="241"/>
      <c r="T708" s="242"/>
      <c r="U708" s="13"/>
      <c r="V708" s="13"/>
      <c r="W708" s="13"/>
      <c r="X708" s="13"/>
      <c r="Y708" s="13"/>
      <c r="Z708" s="13"/>
      <c r="AA708" s="13"/>
      <c r="AB708" s="13"/>
      <c r="AC708" s="13"/>
      <c r="AD708" s="13"/>
      <c r="AE708" s="13"/>
      <c r="AT708" s="243" t="s">
        <v>168</v>
      </c>
      <c r="AU708" s="243" t="s">
        <v>87</v>
      </c>
      <c r="AV708" s="13" t="s">
        <v>87</v>
      </c>
      <c r="AW708" s="13" t="s">
        <v>32</v>
      </c>
      <c r="AX708" s="13" t="s">
        <v>77</v>
      </c>
      <c r="AY708" s="243" t="s">
        <v>159</v>
      </c>
    </row>
    <row r="709" s="13" customFormat="1">
      <c r="A709" s="13"/>
      <c r="B709" s="232"/>
      <c r="C709" s="233"/>
      <c r="D709" s="234" t="s">
        <v>168</v>
      </c>
      <c r="E709" s="235" t="s">
        <v>1</v>
      </c>
      <c r="F709" s="236" t="s">
        <v>1423</v>
      </c>
      <c r="G709" s="233"/>
      <c r="H709" s="237">
        <v>7</v>
      </c>
      <c r="I709" s="238"/>
      <c r="J709" s="233"/>
      <c r="K709" s="233"/>
      <c r="L709" s="239"/>
      <c r="M709" s="240"/>
      <c r="N709" s="241"/>
      <c r="O709" s="241"/>
      <c r="P709" s="241"/>
      <c r="Q709" s="241"/>
      <c r="R709" s="241"/>
      <c r="S709" s="241"/>
      <c r="T709" s="242"/>
      <c r="U709" s="13"/>
      <c r="V709" s="13"/>
      <c r="W709" s="13"/>
      <c r="X709" s="13"/>
      <c r="Y709" s="13"/>
      <c r="Z709" s="13"/>
      <c r="AA709" s="13"/>
      <c r="AB709" s="13"/>
      <c r="AC709" s="13"/>
      <c r="AD709" s="13"/>
      <c r="AE709" s="13"/>
      <c r="AT709" s="243" t="s">
        <v>168</v>
      </c>
      <c r="AU709" s="243" t="s">
        <v>87</v>
      </c>
      <c r="AV709" s="13" t="s">
        <v>87</v>
      </c>
      <c r="AW709" s="13" t="s">
        <v>32</v>
      </c>
      <c r="AX709" s="13" t="s">
        <v>77</v>
      </c>
      <c r="AY709" s="243" t="s">
        <v>159</v>
      </c>
    </row>
    <row r="710" s="13" customFormat="1">
      <c r="A710" s="13"/>
      <c r="B710" s="232"/>
      <c r="C710" s="233"/>
      <c r="D710" s="234" t="s">
        <v>168</v>
      </c>
      <c r="E710" s="235" t="s">
        <v>1</v>
      </c>
      <c r="F710" s="236" t="s">
        <v>1424</v>
      </c>
      <c r="G710" s="233"/>
      <c r="H710" s="237">
        <v>150.22</v>
      </c>
      <c r="I710" s="238"/>
      <c r="J710" s="233"/>
      <c r="K710" s="233"/>
      <c r="L710" s="239"/>
      <c r="M710" s="240"/>
      <c r="N710" s="241"/>
      <c r="O710" s="241"/>
      <c r="P710" s="241"/>
      <c r="Q710" s="241"/>
      <c r="R710" s="241"/>
      <c r="S710" s="241"/>
      <c r="T710" s="242"/>
      <c r="U710" s="13"/>
      <c r="V710" s="13"/>
      <c r="W710" s="13"/>
      <c r="X710" s="13"/>
      <c r="Y710" s="13"/>
      <c r="Z710" s="13"/>
      <c r="AA710" s="13"/>
      <c r="AB710" s="13"/>
      <c r="AC710" s="13"/>
      <c r="AD710" s="13"/>
      <c r="AE710" s="13"/>
      <c r="AT710" s="243" t="s">
        <v>168</v>
      </c>
      <c r="AU710" s="243" t="s">
        <v>87</v>
      </c>
      <c r="AV710" s="13" t="s">
        <v>87</v>
      </c>
      <c r="AW710" s="13" t="s">
        <v>32</v>
      </c>
      <c r="AX710" s="13" t="s">
        <v>77</v>
      </c>
      <c r="AY710" s="243" t="s">
        <v>159</v>
      </c>
    </row>
    <row r="711" s="13" customFormat="1">
      <c r="A711" s="13"/>
      <c r="B711" s="232"/>
      <c r="C711" s="233"/>
      <c r="D711" s="234" t="s">
        <v>168</v>
      </c>
      <c r="E711" s="235" t="s">
        <v>1</v>
      </c>
      <c r="F711" s="236" t="s">
        <v>1425</v>
      </c>
      <c r="G711" s="233"/>
      <c r="H711" s="237">
        <v>54.121000000000002</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168</v>
      </c>
      <c r="AU711" s="243" t="s">
        <v>87</v>
      </c>
      <c r="AV711" s="13" t="s">
        <v>87</v>
      </c>
      <c r="AW711" s="13" t="s">
        <v>32</v>
      </c>
      <c r="AX711" s="13" t="s">
        <v>77</v>
      </c>
      <c r="AY711" s="243" t="s">
        <v>159</v>
      </c>
    </row>
    <row r="712" s="15" customFormat="1">
      <c r="A712" s="15"/>
      <c r="B712" s="268"/>
      <c r="C712" s="269"/>
      <c r="D712" s="234" t="s">
        <v>168</v>
      </c>
      <c r="E712" s="270" t="s">
        <v>1</v>
      </c>
      <c r="F712" s="271" t="s">
        <v>361</v>
      </c>
      <c r="G712" s="269"/>
      <c r="H712" s="272">
        <v>638.21400000000006</v>
      </c>
      <c r="I712" s="273"/>
      <c r="J712" s="269"/>
      <c r="K712" s="269"/>
      <c r="L712" s="274"/>
      <c r="M712" s="275"/>
      <c r="N712" s="276"/>
      <c r="O712" s="276"/>
      <c r="P712" s="276"/>
      <c r="Q712" s="276"/>
      <c r="R712" s="276"/>
      <c r="S712" s="276"/>
      <c r="T712" s="277"/>
      <c r="U712" s="15"/>
      <c r="V712" s="15"/>
      <c r="W712" s="15"/>
      <c r="X712" s="15"/>
      <c r="Y712" s="15"/>
      <c r="Z712" s="15"/>
      <c r="AA712" s="15"/>
      <c r="AB712" s="15"/>
      <c r="AC712" s="15"/>
      <c r="AD712" s="15"/>
      <c r="AE712" s="15"/>
      <c r="AT712" s="278" t="s">
        <v>168</v>
      </c>
      <c r="AU712" s="278" t="s">
        <v>87</v>
      </c>
      <c r="AV712" s="15" t="s">
        <v>175</v>
      </c>
      <c r="AW712" s="15" t="s">
        <v>32</v>
      </c>
      <c r="AX712" s="15" t="s">
        <v>77</v>
      </c>
      <c r="AY712" s="278" t="s">
        <v>159</v>
      </c>
    </row>
    <row r="713" s="16" customFormat="1">
      <c r="A713" s="16"/>
      <c r="B713" s="279"/>
      <c r="C713" s="280"/>
      <c r="D713" s="234" t="s">
        <v>168</v>
      </c>
      <c r="E713" s="281" t="s">
        <v>1</v>
      </c>
      <c r="F713" s="282" t="s">
        <v>1129</v>
      </c>
      <c r="G713" s="280"/>
      <c r="H713" s="281" t="s">
        <v>1</v>
      </c>
      <c r="I713" s="283"/>
      <c r="J713" s="280"/>
      <c r="K713" s="280"/>
      <c r="L713" s="284"/>
      <c r="M713" s="285"/>
      <c r="N713" s="286"/>
      <c r="O713" s="286"/>
      <c r="P713" s="286"/>
      <c r="Q713" s="286"/>
      <c r="R713" s="286"/>
      <c r="S713" s="286"/>
      <c r="T713" s="287"/>
      <c r="U713" s="16"/>
      <c r="V713" s="16"/>
      <c r="W713" s="16"/>
      <c r="X713" s="16"/>
      <c r="Y713" s="16"/>
      <c r="Z713" s="16"/>
      <c r="AA713" s="16"/>
      <c r="AB713" s="16"/>
      <c r="AC713" s="16"/>
      <c r="AD713" s="16"/>
      <c r="AE713" s="16"/>
      <c r="AT713" s="288" t="s">
        <v>168</v>
      </c>
      <c r="AU713" s="288" t="s">
        <v>87</v>
      </c>
      <c r="AV713" s="16" t="s">
        <v>85</v>
      </c>
      <c r="AW713" s="16" t="s">
        <v>32</v>
      </c>
      <c r="AX713" s="16" t="s">
        <v>77</v>
      </c>
      <c r="AY713" s="288" t="s">
        <v>159</v>
      </c>
    </row>
    <row r="714" s="13" customFormat="1">
      <c r="A714" s="13"/>
      <c r="B714" s="232"/>
      <c r="C714" s="233"/>
      <c r="D714" s="234" t="s">
        <v>168</v>
      </c>
      <c r="E714" s="235" t="s">
        <v>1</v>
      </c>
      <c r="F714" s="236" t="s">
        <v>1426</v>
      </c>
      <c r="G714" s="233"/>
      <c r="H714" s="237">
        <v>39.329999999999998</v>
      </c>
      <c r="I714" s="238"/>
      <c r="J714" s="233"/>
      <c r="K714" s="233"/>
      <c r="L714" s="239"/>
      <c r="M714" s="240"/>
      <c r="N714" s="241"/>
      <c r="O714" s="241"/>
      <c r="P714" s="241"/>
      <c r="Q714" s="241"/>
      <c r="R714" s="241"/>
      <c r="S714" s="241"/>
      <c r="T714" s="242"/>
      <c r="U714" s="13"/>
      <c r="V714" s="13"/>
      <c r="W714" s="13"/>
      <c r="X714" s="13"/>
      <c r="Y714" s="13"/>
      <c r="Z714" s="13"/>
      <c r="AA714" s="13"/>
      <c r="AB714" s="13"/>
      <c r="AC714" s="13"/>
      <c r="AD714" s="13"/>
      <c r="AE714" s="13"/>
      <c r="AT714" s="243" t="s">
        <v>168</v>
      </c>
      <c r="AU714" s="243" t="s">
        <v>87</v>
      </c>
      <c r="AV714" s="13" t="s">
        <v>87</v>
      </c>
      <c r="AW714" s="13" t="s">
        <v>32</v>
      </c>
      <c r="AX714" s="13" t="s">
        <v>77</v>
      </c>
      <c r="AY714" s="243" t="s">
        <v>159</v>
      </c>
    </row>
    <row r="715" s="13" customFormat="1">
      <c r="A715" s="13"/>
      <c r="B715" s="232"/>
      <c r="C715" s="233"/>
      <c r="D715" s="234" t="s">
        <v>168</v>
      </c>
      <c r="E715" s="235" t="s">
        <v>1</v>
      </c>
      <c r="F715" s="236" t="s">
        <v>1427</v>
      </c>
      <c r="G715" s="233"/>
      <c r="H715" s="237">
        <v>82.712000000000003</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168</v>
      </c>
      <c r="AU715" s="243" t="s">
        <v>87</v>
      </c>
      <c r="AV715" s="13" t="s">
        <v>87</v>
      </c>
      <c r="AW715" s="13" t="s">
        <v>32</v>
      </c>
      <c r="AX715" s="13" t="s">
        <v>77</v>
      </c>
      <c r="AY715" s="243" t="s">
        <v>159</v>
      </c>
    </row>
    <row r="716" s="13" customFormat="1">
      <c r="A716" s="13"/>
      <c r="B716" s="232"/>
      <c r="C716" s="233"/>
      <c r="D716" s="234" t="s">
        <v>168</v>
      </c>
      <c r="E716" s="235" t="s">
        <v>1</v>
      </c>
      <c r="F716" s="236" t="s">
        <v>1428</v>
      </c>
      <c r="G716" s="233"/>
      <c r="H716" s="237">
        <v>27.25</v>
      </c>
      <c r="I716" s="238"/>
      <c r="J716" s="233"/>
      <c r="K716" s="233"/>
      <c r="L716" s="239"/>
      <c r="M716" s="240"/>
      <c r="N716" s="241"/>
      <c r="O716" s="241"/>
      <c r="P716" s="241"/>
      <c r="Q716" s="241"/>
      <c r="R716" s="241"/>
      <c r="S716" s="241"/>
      <c r="T716" s="242"/>
      <c r="U716" s="13"/>
      <c r="V716" s="13"/>
      <c r="W716" s="13"/>
      <c r="X716" s="13"/>
      <c r="Y716" s="13"/>
      <c r="Z716" s="13"/>
      <c r="AA716" s="13"/>
      <c r="AB716" s="13"/>
      <c r="AC716" s="13"/>
      <c r="AD716" s="13"/>
      <c r="AE716" s="13"/>
      <c r="AT716" s="243" t="s">
        <v>168</v>
      </c>
      <c r="AU716" s="243" t="s">
        <v>87</v>
      </c>
      <c r="AV716" s="13" t="s">
        <v>87</v>
      </c>
      <c r="AW716" s="13" t="s">
        <v>32</v>
      </c>
      <c r="AX716" s="13" t="s">
        <v>77</v>
      </c>
      <c r="AY716" s="243" t="s">
        <v>159</v>
      </c>
    </row>
    <row r="717" s="13" customFormat="1">
      <c r="A717" s="13"/>
      <c r="B717" s="232"/>
      <c r="C717" s="233"/>
      <c r="D717" s="234" t="s">
        <v>168</v>
      </c>
      <c r="E717" s="235" t="s">
        <v>1</v>
      </c>
      <c r="F717" s="236" t="s">
        <v>1429</v>
      </c>
      <c r="G717" s="233"/>
      <c r="H717" s="237">
        <v>36.414000000000001</v>
      </c>
      <c r="I717" s="238"/>
      <c r="J717" s="233"/>
      <c r="K717" s="233"/>
      <c r="L717" s="239"/>
      <c r="M717" s="240"/>
      <c r="N717" s="241"/>
      <c r="O717" s="241"/>
      <c r="P717" s="241"/>
      <c r="Q717" s="241"/>
      <c r="R717" s="241"/>
      <c r="S717" s="241"/>
      <c r="T717" s="242"/>
      <c r="U717" s="13"/>
      <c r="V717" s="13"/>
      <c r="W717" s="13"/>
      <c r="X717" s="13"/>
      <c r="Y717" s="13"/>
      <c r="Z717" s="13"/>
      <c r="AA717" s="13"/>
      <c r="AB717" s="13"/>
      <c r="AC717" s="13"/>
      <c r="AD717" s="13"/>
      <c r="AE717" s="13"/>
      <c r="AT717" s="243" t="s">
        <v>168</v>
      </c>
      <c r="AU717" s="243" t="s">
        <v>87</v>
      </c>
      <c r="AV717" s="13" t="s">
        <v>87</v>
      </c>
      <c r="AW717" s="13" t="s">
        <v>32</v>
      </c>
      <c r="AX717" s="13" t="s">
        <v>77</v>
      </c>
      <c r="AY717" s="243" t="s">
        <v>159</v>
      </c>
    </row>
    <row r="718" s="13" customFormat="1">
      <c r="A718" s="13"/>
      <c r="B718" s="232"/>
      <c r="C718" s="233"/>
      <c r="D718" s="234" t="s">
        <v>168</v>
      </c>
      <c r="E718" s="235" t="s">
        <v>1</v>
      </c>
      <c r="F718" s="236" t="s">
        <v>1430</v>
      </c>
      <c r="G718" s="233"/>
      <c r="H718" s="237">
        <v>61.636000000000003</v>
      </c>
      <c r="I718" s="238"/>
      <c r="J718" s="233"/>
      <c r="K718" s="233"/>
      <c r="L718" s="239"/>
      <c r="M718" s="240"/>
      <c r="N718" s="241"/>
      <c r="O718" s="241"/>
      <c r="P718" s="241"/>
      <c r="Q718" s="241"/>
      <c r="R718" s="241"/>
      <c r="S718" s="241"/>
      <c r="T718" s="242"/>
      <c r="U718" s="13"/>
      <c r="V718" s="13"/>
      <c r="W718" s="13"/>
      <c r="X718" s="13"/>
      <c r="Y718" s="13"/>
      <c r="Z718" s="13"/>
      <c r="AA718" s="13"/>
      <c r="AB718" s="13"/>
      <c r="AC718" s="13"/>
      <c r="AD718" s="13"/>
      <c r="AE718" s="13"/>
      <c r="AT718" s="243" t="s">
        <v>168</v>
      </c>
      <c r="AU718" s="243" t="s">
        <v>87</v>
      </c>
      <c r="AV718" s="13" t="s">
        <v>87</v>
      </c>
      <c r="AW718" s="13" t="s">
        <v>32</v>
      </c>
      <c r="AX718" s="13" t="s">
        <v>77</v>
      </c>
      <c r="AY718" s="243" t="s">
        <v>159</v>
      </c>
    </row>
    <row r="719" s="13" customFormat="1">
      <c r="A719" s="13"/>
      <c r="B719" s="232"/>
      <c r="C719" s="233"/>
      <c r="D719" s="234" t="s">
        <v>168</v>
      </c>
      <c r="E719" s="235" t="s">
        <v>1</v>
      </c>
      <c r="F719" s="236" t="s">
        <v>1431</v>
      </c>
      <c r="G719" s="233"/>
      <c r="H719" s="237">
        <v>90.748000000000005</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168</v>
      </c>
      <c r="AU719" s="243" t="s">
        <v>87</v>
      </c>
      <c r="AV719" s="13" t="s">
        <v>87</v>
      </c>
      <c r="AW719" s="13" t="s">
        <v>32</v>
      </c>
      <c r="AX719" s="13" t="s">
        <v>77</v>
      </c>
      <c r="AY719" s="243" t="s">
        <v>159</v>
      </c>
    </row>
    <row r="720" s="13" customFormat="1">
      <c r="A720" s="13"/>
      <c r="B720" s="232"/>
      <c r="C720" s="233"/>
      <c r="D720" s="234" t="s">
        <v>168</v>
      </c>
      <c r="E720" s="235" t="s">
        <v>1</v>
      </c>
      <c r="F720" s="236" t="s">
        <v>1432</v>
      </c>
      <c r="G720" s="233"/>
      <c r="H720" s="237">
        <v>47.939999999999998</v>
      </c>
      <c r="I720" s="238"/>
      <c r="J720" s="233"/>
      <c r="K720" s="233"/>
      <c r="L720" s="239"/>
      <c r="M720" s="240"/>
      <c r="N720" s="241"/>
      <c r="O720" s="241"/>
      <c r="P720" s="241"/>
      <c r="Q720" s="241"/>
      <c r="R720" s="241"/>
      <c r="S720" s="241"/>
      <c r="T720" s="242"/>
      <c r="U720" s="13"/>
      <c r="V720" s="13"/>
      <c r="W720" s="13"/>
      <c r="X720" s="13"/>
      <c r="Y720" s="13"/>
      <c r="Z720" s="13"/>
      <c r="AA720" s="13"/>
      <c r="AB720" s="13"/>
      <c r="AC720" s="13"/>
      <c r="AD720" s="13"/>
      <c r="AE720" s="13"/>
      <c r="AT720" s="243" t="s">
        <v>168</v>
      </c>
      <c r="AU720" s="243" t="s">
        <v>87</v>
      </c>
      <c r="AV720" s="13" t="s">
        <v>87</v>
      </c>
      <c r="AW720" s="13" t="s">
        <v>32</v>
      </c>
      <c r="AX720" s="13" t="s">
        <v>77</v>
      </c>
      <c r="AY720" s="243" t="s">
        <v>159</v>
      </c>
    </row>
    <row r="721" s="13" customFormat="1">
      <c r="A721" s="13"/>
      <c r="B721" s="232"/>
      <c r="C721" s="233"/>
      <c r="D721" s="234" t="s">
        <v>168</v>
      </c>
      <c r="E721" s="235" t="s">
        <v>1</v>
      </c>
      <c r="F721" s="236" t="s">
        <v>1433</v>
      </c>
      <c r="G721" s="233"/>
      <c r="H721" s="237">
        <v>71.885000000000005</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168</v>
      </c>
      <c r="AU721" s="243" t="s">
        <v>87</v>
      </c>
      <c r="AV721" s="13" t="s">
        <v>87</v>
      </c>
      <c r="AW721" s="13" t="s">
        <v>32</v>
      </c>
      <c r="AX721" s="13" t="s">
        <v>77</v>
      </c>
      <c r="AY721" s="243" t="s">
        <v>159</v>
      </c>
    </row>
    <row r="722" s="13" customFormat="1">
      <c r="A722" s="13"/>
      <c r="B722" s="232"/>
      <c r="C722" s="233"/>
      <c r="D722" s="234" t="s">
        <v>168</v>
      </c>
      <c r="E722" s="235" t="s">
        <v>1</v>
      </c>
      <c r="F722" s="236" t="s">
        <v>1434</v>
      </c>
      <c r="G722" s="233"/>
      <c r="H722" s="237">
        <v>114.36</v>
      </c>
      <c r="I722" s="238"/>
      <c r="J722" s="233"/>
      <c r="K722" s="233"/>
      <c r="L722" s="239"/>
      <c r="M722" s="240"/>
      <c r="N722" s="241"/>
      <c r="O722" s="241"/>
      <c r="P722" s="241"/>
      <c r="Q722" s="241"/>
      <c r="R722" s="241"/>
      <c r="S722" s="241"/>
      <c r="T722" s="242"/>
      <c r="U722" s="13"/>
      <c r="V722" s="13"/>
      <c r="W722" s="13"/>
      <c r="X722" s="13"/>
      <c r="Y722" s="13"/>
      <c r="Z722" s="13"/>
      <c r="AA722" s="13"/>
      <c r="AB722" s="13"/>
      <c r="AC722" s="13"/>
      <c r="AD722" s="13"/>
      <c r="AE722" s="13"/>
      <c r="AT722" s="243" t="s">
        <v>168</v>
      </c>
      <c r="AU722" s="243" t="s">
        <v>87</v>
      </c>
      <c r="AV722" s="13" t="s">
        <v>87</v>
      </c>
      <c r="AW722" s="13" t="s">
        <v>32</v>
      </c>
      <c r="AX722" s="13" t="s">
        <v>77</v>
      </c>
      <c r="AY722" s="243" t="s">
        <v>159</v>
      </c>
    </row>
    <row r="723" s="13" customFormat="1">
      <c r="A723" s="13"/>
      <c r="B723" s="232"/>
      <c r="C723" s="233"/>
      <c r="D723" s="234" t="s">
        <v>168</v>
      </c>
      <c r="E723" s="235" t="s">
        <v>1</v>
      </c>
      <c r="F723" s="236" t="s">
        <v>1435</v>
      </c>
      <c r="G723" s="233"/>
      <c r="H723" s="237">
        <v>60.719999999999999</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168</v>
      </c>
      <c r="AU723" s="243" t="s">
        <v>87</v>
      </c>
      <c r="AV723" s="13" t="s">
        <v>87</v>
      </c>
      <c r="AW723" s="13" t="s">
        <v>32</v>
      </c>
      <c r="AX723" s="13" t="s">
        <v>77</v>
      </c>
      <c r="AY723" s="243" t="s">
        <v>159</v>
      </c>
    </row>
    <row r="724" s="13" customFormat="1">
      <c r="A724" s="13"/>
      <c r="B724" s="232"/>
      <c r="C724" s="233"/>
      <c r="D724" s="234" t="s">
        <v>168</v>
      </c>
      <c r="E724" s="235" t="s">
        <v>1</v>
      </c>
      <c r="F724" s="236" t="s">
        <v>1436</v>
      </c>
      <c r="G724" s="233"/>
      <c r="H724" s="237">
        <v>38.07</v>
      </c>
      <c r="I724" s="238"/>
      <c r="J724" s="233"/>
      <c r="K724" s="233"/>
      <c r="L724" s="239"/>
      <c r="M724" s="240"/>
      <c r="N724" s="241"/>
      <c r="O724" s="241"/>
      <c r="P724" s="241"/>
      <c r="Q724" s="241"/>
      <c r="R724" s="241"/>
      <c r="S724" s="241"/>
      <c r="T724" s="242"/>
      <c r="U724" s="13"/>
      <c r="V724" s="13"/>
      <c r="W724" s="13"/>
      <c r="X724" s="13"/>
      <c r="Y724" s="13"/>
      <c r="Z724" s="13"/>
      <c r="AA724" s="13"/>
      <c r="AB724" s="13"/>
      <c r="AC724" s="13"/>
      <c r="AD724" s="13"/>
      <c r="AE724" s="13"/>
      <c r="AT724" s="243" t="s">
        <v>168</v>
      </c>
      <c r="AU724" s="243" t="s">
        <v>87</v>
      </c>
      <c r="AV724" s="13" t="s">
        <v>87</v>
      </c>
      <c r="AW724" s="13" t="s">
        <v>32</v>
      </c>
      <c r="AX724" s="13" t="s">
        <v>77</v>
      </c>
      <c r="AY724" s="243" t="s">
        <v>159</v>
      </c>
    </row>
    <row r="725" s="13" customFormat="1">
      <c r="A725" s="13"/>
      <c r="B725" s="232"/>
      <c r="C725" s="233"/>
      <c r="D725" s="234" t="s">
        <v>168</v>
      </c>
      <c r="E725" s="235" t="s">
        <v>1</v>
      </c>
      <c r="F725" s="236" t="s">
        <v>1437</v>
      </c>
      <c r="G725" s="233"/>
      <c r="H725" s="237">
        <v>15.9</v>
      </c>
      <c r="I725" s="238"/>
      <c r="J725" s="233"/>
      <c r="K725" s="233"/>
      <c r="L725" s="239"/>
      <c r="M725" s="240"/>
      <c r="N725" s="241"/>
      <c r="O725" s="241"/>
      <c r="P725" s="241"/>
      <c r="Q725" s="241"/>
      <c r="R725" s="241"/>
      <c r="S725" s="241"/>
      <c r="T725" s="242"/>
      <c r="U725" s="13"/>
      <c r="V725" s="13"/>
      <c r="W725" s="13"/>
      <c r="X725" s="13"/>
      <c r="Y725" s="13"/>
      <c r="Z725" s="13"/>
      <c r="AA725" s="13"/>
      <c r="AB725" s="13"/>
      <c r="AC725" s="13"/>
      <c r="AD725" s="13"/>
      <c r="AE725" s="13"/>
      <c r="AT725" s="243" t="s">
        <v>168</v>
      </c>
      <c r="AU725" s="243" t="s">
        <v>87</v>
      </c>
      <c r="AV725" s="13" t="s">
        <v>87</v>
      </c>
      <c r="AW725" s="13" t="s">
        <v>32</v>
      </c>
      <c r="AX725" s="13" t="s">
        <v>77</v>
      </c>
      <c r="AY725" s="243" t="s">
        <v>159</v>
      </c>
    </row>
    <row r="726" s="15" customFormat="1">
      <c r="A726" s="15"/>
      <c r="B726" s="268"/>
      <c r="C726" s="269"/>
      <c r="D726" s="234" t="s">
        <v>168</v>
      </c>
      <c r="E726" s="270" t="s">
        <v>1</v>
      </c>
      <c r="F726" s="271" t="s">
        <v>361</v>
      </c>
      <c r="G726" s="269"/>
      <c r="H726" s="272">
        <v>686.96500000000003</v>
      </c>
      <c r="I726" s="273"/>
      <c r="J726" s="269"/>
      <c r="K726" s="269"/>
      <c r="L726" s="274"/>
      <c r="M726" s="275"/>
      <c r="N726" s="276"/>
      <c r="O726" s="276"/>
      <c r="P726" s="276"/>
      <c r="Q726" s="276"/>
      <c r="R726" s="276"/>
      <c r="S726" s="276"/>
      <c r="T726" s="277"/>
      <c r="U726" s="15"/>
      <c r="V726" s="15"/>
      <c r="W726" s="15"/>
      <c r="X726" s="15"/>
      <c r="Y726" s="15"/>
      <c r="Z726" s="15"/>
      <c r="AA726" s="15"/>
      <c r="AB726" s="15"/>
      <c r="AC726" s="15"/>
      <c r="AD726" s="15"/>
      <c r="AE726" s="15"/>
      <c r="AT726" s="278" t="s">
        <v>168</v>
      </c>
      <c r="AU726" s="278" t="s">
        <v>87</v>
      </c>
      <c r="AV726" s="15" t="s">
        <v>175</v>
      </c>
      <c r="AW726" s="15" t="s">
        <v>32</v>
      </c>
      <c r="AX726" s="15" t="s">
        <v>77</v>
      </c>
      <c r="AY726" s="278" t="s">
        <v>159</v>
      </c>
    </row>
    <row r="727" s="13" customFormat="1">
      <c r="A727" s="13"/>
      <c r="B727" s="232"/>
      <c r="C727" s="233"/>
      <c r="D727" s="234" t="s">
        <v>168</v>
      </c>
      <c r="E727" s="235" t="s">
        <v>1</v>
      </c>
      <c r="F727" s="236" t="s">
        <v>1439</v>
      </c>
      <c r="G727" s="233"/>
      <c r="H727" s="237">
        <v>71.260999999999996</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168</v>
      </c>
      <c r="AU727" s="243" t="s">
        <v>87</v>
      </c>
      <c r="AV727" s="13" t="s">
        <v>87</v>
      </c>
      <c r="AW727" s="13" t="s">
        <v>32</v>
      </c>
      <c r="AX727" s="13" t="s">
        <v>77</v>
      </c>
      <c r="AY727" s="243" t="s">
        <v>159</v>
      </c>
    </row>
    <row r="728" s="13" customFormat="1">
      <c r="A728" s="13"/>
      <c r="B728" s="232"/>
      <c r="C728" s="233"/>
      <c r="D728" s="234" t="s">
        <v>168</v>
      </c>
      <c r="E728" s="235" t="s">
        <v>1</v>
      </c>
      <c r="F728" s="236" t="s">
        <v>1440</v>
      </c>
      <c r="G728" s="233"/>
      <c r="H728" s="237">
        <v>5.5800000000000001</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168</v>
      </c>
      <c r="AU728" s="243" t="s">
        <v>87</v>
      </c>
      <c r="AV728" s="13" t="s">
        <v>87</v>
      </c>
      <c r="AW728" s="13" t="s">
        <v>32</v>
      </c>
      <c r="AX728" s="13" t="s">
        <v>77</v>
      </c>
      <c r="AY728" s="243" t="s">
        <v>159</v>
      </c>
    </row>
    <row r="729" s="13" customFormat="1">
      <c r="A729" s="13"/>
      <c r="B729" s="232"/>
      <c r="C729" s="233"/>
      <c r="D729" s="234" t="s">
        <v>168</v>
      </c>
      <c r="E729" s="235" t="s">
        <v>1</v>
      </c>
      <c r="F729" s="236" t="s">
        <v>1441</v>
      </c>
      <c r="G729" s="233"/>
      <c r="H729" s="237">
        <v>2.633</v>
      </c>
      <c r="I729" s="238"/>
      <c r="J729" s="233"/>
      <c r="K729" s="233"/>
      <c r="L729" s="239"/>
      <c r="M729" s="240"/>
      <c r="N729" s="241"/>
      <c r="O729" s="241"/>
      <c r="P729" s="241"/>
      <c r="Q729" s="241"/>
      <c r="R729" s="241"/>
      <c r="S729" s="241"/>
      <c r="T729" s="242"/>
      <c r="U729" s="13"/>
      <c r="V729" s="13"/>
      <c r="W729" s="13"/>
      <c r="X729" s="13"/>
      <c r="Y729" s="13"/>
      <c r="Z729" s="13"/>
      <c r="AA729" s="13"/>
      <c r="AB729" s="13"/>
      <c r="AC729" s="13"/>
      <c r="AD729" s="13"/>
      <c r="AE729" s="13"/>
      <c r="AT729" s="243" t="s">
        <v>168</v>
      </c>
      <c r="AU729" s="243" t="s">
        <v>87</v>
      </c>
      <c r="AV729" s="13" t="s">
        <v>87</v>
      </c>
      <c r="AW729" s="13" t="s">
        <v>32</v>
      </c>
      <c r="AX729" s="13" t="s">
        <v>77</v>
      </c>
      <c r="AY729" s="243" t="s">
        <v>159</v>
      </c>
    </row>
    <row r="730" s="13" customFormat="1">
      <c r="A730" s="13"/>
      <c r="B730" s="232"/>
      <c r="C730" s="233"/>
      <c r="D730" s="234" t="s">
        <v>168</v>
      </c>
      <c r="E730" s="235" t="s">
        <v>1</v>
      </c>
      <c r="F730" s="236" t="s">
        <v>1442</v>
      </c>
      <c r="G730" s="233"/>
      <c r="H730" s="237">
        <v>24.879000000000001</v>
      </c>
      <c r="I730" s="238"/>
      <c r="J730" s="233"/>
      <c r="K730" s="233"/>
      <c r="L730" s="239"/>
      <c r="M730" s="240"/>
      <c r="N730" s="241"/>
      <c r="O730" s="241"/>
      <c r="P730" s="241"/>
      <c r="Q730" s="241"/>
      <c r="R730" s="241"/>
      <c r="S730" s="241"/>
      <c r="T730" s="242"/>
      <c r="U730" s="13"/>
      <c r="V730" s="13"/>
      <c r="W730" s="13"/>
      <c r="X730" s="13"/>
      <c r="Y730" s="13"/>
      <c r="Z730" s="13"/>
      <c r="AA730" s="13"/>
      <c r="AB730" s="13"/>
      <c r="AC730" s="13"/>
      <c r="AD730" s="13"/>
      <c r="AE730" s="13"/>
      <c r="AT730" s="243" t="s">
        <v>168</v>
      </c>
      <c r="AU730" s="243" t="s">
        <v>87</v>
      </c>
      <c r="AV730" s="13" t="s">
        <v>87</v>
      </c>
      <c r="AW730" s="13" t="s">
        <v>32</v>
      </c>
      <c r="AX730" s="13" t="s">
        <v>77</v>
      </c>
      <c r="AY730" s="243" t="s">
        <v>159</v>
      </c>
    </row>
    <row r="731" s="13" customFormat="1">
      <c r="A731" s="13"/>
      <c r="B731" s="232"/>
      <c r="C731" s="233"/>
      <c r="D731" s="234" t="s">
        <v>168</v>
      </c>
      <c r="E731" s="235" t="s">
        <v>1</v>
      </c>
      <c r="F731" s="236" t="s">
        <v>1443</v>
      </c>
      <c r="G731" s="233"/>
      <c r="H731" s="237">
        <v>19.108000000000001</v>
      </c>
      <c r="I731" s="238"/>
      <c r="J731" s="233"/>
      <c r="K731" s="233"/>
      <c r="L731" s="239"/>
      <c r="M731" s="240"/>
      <c r="N731" s="241"/>
      <c r="O731" s="241"/>
      <c r="P731" s="241"/>
      <c r="Q731" s="241"/>
      <c r="R731" s="241"/>
      <c r="S731" s="241"/>
      <c r="T731" s="242"/>
      <c r="U731" s="13"/>
      <c r="V731" s="13"/>
      <c r="W731" s="13"/>
      <c r="X731" s="13"/>
      <c r="Y731" s="13"/>
      <c r="Z731" s="13"/>
      <c r="AA731" s="13"/>
      <c r="AB731" s="13"/>
      <c r="AC731" s="13"/>
      <c r="AD731" s="13"/>
      <c r="AE731" s="13"/>
      <c r="AT731" s="243" t="s">
        <v>168</v>
      </c>
      <c r="AU731" s="243" t="s">
        <v>87</v>
      </c>
      <c r="AV731" s="13" t="s">
        <v>87</v>
      </c>
      <c r="AW731" s="13" t="s">
        <v>32</v>
      </c>
      <c r="AX731" s="13" t="s">
        <v>77</v>
      </c>
      <c r="AY731" s="243" t="s">
        <v>159</v>
      </c>
    </row>
    <row r="732" s="13" customFormat="1">
      <c r="A732" s="13"/>
      <c r="B732" s="232"/>
      <c r="C732" s="233"/>
      <c r="D732" s="234" t="s">
        <v>168</v>
      </c>
      <c r="E732" s="235" t="s">
        <v>1</v>
      </c>
      <c r="F732" s="236" t="s">
        <v>1444</v>
      </c>
      <c r="G732" s="233"/>
      <c r="H732" s="237">
        <v>11.41</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168</v>
      </c>
      <c r="AU732" s="243" t="s">
        <v>87</v>
      </c>
      <c r="AV732" s="13" t="s">
        <v>87</v>
      </c>
      <c r="AW732" s="13" t="s">
        <v>32</v>
      </c>
      <c r="AX732" s="13" t="s">
        <v>77</v>
      </c>
      <c r="AY732" s="243" t="s">
        <v>159</v>
      </c>
    </row>
    <row r="733" s="15" customFormat="1">
      <c r="A733" s="15"/>
      <c r="B733" s="268"/>
      <c r="C733" s="269"/>
      <c r="D733" s="234" t="s">
        <v>168</v>
      </c>
      <c r="E733" s="270" t="s">
        <v>1</v>
      </c>
      <c r="F733" s="271" t="s">
        <v>361</v>
      </c>
      <c r="G733" s="269"/>
      <c r="H733" s="272">
        <v>134.87100000000001</v>
      </c>
      <c r="I733" s="273"/>
      <c r="J733" s="269"/>
      <c r="K733" s="269"/>
      <c r="L733" s="274"/>
      <c r="M733" s="275"/>
      <c r="N733" s="276"/>
      <c r="O733" s="276"/>
      <c r="P733" s="276"/>
      <c r="Q733" s="276"/>
      <c r="R733" s="276"/>
      <c r="S733" s="276"/>
      <c r="T733" s="277"/>
      <c r="U733" s="15"/>
      <c r="V733" s="15"/>
      <c r="W733" s="15"/>
      <c r="X733" s="15"/>
      <c r="Y733" s="15"/>
      <c r="Z733" s="15"/>
      <c r="AA733" s="15"/>
      <c r="AB733" s="15"/>
      <c r="AC733" s="15"/>
      <c r="AD733" s="15"/>
      <c r="AE733" s="15"/>
      <c r="AT733" s="278" t="s">
        <v>168</v>
      </c>
      <c r="AU733" s="278" t="s">
        <v>87</v>
      </c>
      <c r="AV733" s="15" t="s">
        <v>175</v>
      </c>
      <c r="AW733" s="15" t="s">
        <v>32</v>
      </c>
      <c r="AX733" s="15" t="s">
        <v>77</v>
      </c>
      <c r="AY733" s="278" t="s">
        <v>159</v>
      </c>
    </row>
    <row r="734" s="13" customFormat="1">
      <c r="A734" s="13"/>
      <c r="B734" s="232"/>
      <c r="C734" s="233"/>
      <c r="D734" s="234" t="s">
        <v>168</v>
      </c>
      <c r="E734" s="235" t="s">
        <v>1</v>
      </c>
      <c r="F734" s="236" t="s">
        <v>1445</v>
      </c>
      <c r="G734" s="233"/>
      <c r="H734" s="237">
        <v>32.372</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168</v>
      </c>
      <c r="AU734" s="243" t="s">
        <v>87</v>
      </c>
      <c r="AV734" s="13" t="s">
        <v>87</v>
      </c>
      <c r="AW734" s="13" t="s">
        <v>32</v>
      </c>
      <c r="AX734" s="13" t="s">
        <v>77</v>
      </c>
      <c r="AY734" s="243" t="s">
        <v>159</v>
      </c>
    </row>
    <row r="735" s="13" customFormat="1">
      <c r="A735" s="13"/>
      <c r="B735" s="232"/>
      <c r="C735" s="233"/>
      <c r="D735" s="234" t="s">
        <v>168</v>
      </c>
      <c r="E735" s="235" t="s">
        <v>1</v>
      </c>
      <c r="F735" s="236" t="s">
        <v>1466</v>
      </c>
      <c r="G735" s="233"/>
      <c r="H735" s="237">
        <v>100</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168</v>
      </c>
      <c r="AU735" s="243" t="s">
        <v>87</v>
      </c>
      <c r="AV735" s="13" t="s">
        <v>87</v>
      </c>
      <c r="AW735" s="13" t="s">
        <v>32</v>
      </c>
      <c r="AX735" s="13" t="s">
        <v>77</v>
      </c>
      <c r="AY735" s="243" t="s">
        <v>159</v>
      </c>
    </row>
    <row r="736" s="14" customFormat="1">
      <c r="A736" s="14"/>
      <c r="B736" s="244"/>
      <c r="C736" s="245"/>
      <c r="D736" s="234" t="s">
        <v>168</v>
      </c>
      <c r="E736" s="246" t="s">
        <v>1</v>
      </c>
      <c r="F736" s="247" t="s">
        <v>174</v>
      </c>
      <c r="G736" s="245"/>
      <c r="H736" s="248">
        <v>1592.422</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168</v>
      </c>
      <c r="AU736" s="254" t="s">
        <v>87</v>
      </c>
      <c r="AV736" s="14" t="s">
        <v>166</v>
      </c>
      <c r="AW736" s="14" t="s">
        <v>32</v>
      </c>
      <c r="AX736" s="14" t="s">
        <v>85</v>
      </c>
      <c r="AY736" s="254" t="s">
        <v>159</v>
      </c>
    </row>
    <row r="737" s="2" customFormat="1" ht="24.15" customHeight="1">
      <c r="A737" s="39"/>
      <c r="B737" s="40"/>
      <c r="C737" s="219" t="s">
        <v>1467</v>
      </c>
      <c r="D737" s="219" t="s">
        <v>161</v>
      </c>
      <c r="E737" s="220" t="s">
        <v>1468</v>
      </c>
      <c r="F737" s="221" t="s">
        <v>1469</v>
      </c>
      <c r="G737" s="222" t="s">
        <v>164</v>
      </c>
      <c r="H737" s="223">
        <v>3184.8440000000001</v>
      </c>
      <c r="I737" s="224"/>
      <c r="J737" s="225">
        <f>ROUND(I737*H737,2)</f>
        <v>0</v>
      </c>
      <c r="K737" s="221" t="s">
        <v>165</v>
      </c>
      <c r="L737" s="45"/>
      <c r="M737" s="226" t="s">
        <v>1</v>
      </c>
      <c r="N737" s="227" t="s">
        <v>42</v>
      </c>
      <c r="O737" s="92"/>
      <c r="P737" s="228">
        <f>O737*H737</f>
        <v>0</v>
      </c>
      <c r="Q737" s="228">
        <v>0.0067999999999999996</v>
      </c>
      <c r="R737" s="228">
        <f>Q737*H737</f>
        <v>21.6569392</v>
      </c>
      <c r="S737" s="228">
        <v>0</v>
      </c>
      <c r="T737" s="229">
        <f>S737*H737</f>
        <v>0</v>
      </c>
      <c r="U737" s="39"/>
      <c r="V737" s="39"/>
      <c r="W737" s="39"/>
      <c r="X737" s="39"/>
      <c r="Y737" s="39"/>
      <c r="Z737" s="39"/>
      <c r="AA737" s="39"/>
      <c r="AB737" s="39"/>
      <c r="AC737" s="39"/>
      <c r="AD737" s="39"/>
      <c r="AE737" s="39"/>
      <c r="AR737" s="230" t="s">
        <v>166</v>
      </c>
      <c r="AT737" s="230" t="s">
        <v>161</v>
      </c>
      <c r="AU737" s="230" t="s">
        <v>87</v>
      </c>
      <c r="AY737" s="18" t="s">
        <v>159</v>
      </c>
      <c r="BE737" s="231">
        <f>IF(N737="základní",J737,0)</f>
        <v>0</v>
      </c>
      <c r="BF737" s="231">
        <f>IF(N737="snížená",J737,0)</f>
        <v>0</v>
      </c>
      <c r="BG737" s="231">
        <f>IF(N737="zákl. přenesená",J737,0)</f>
        <v>0</v>
      </c>
      <c r="BH737" s="231">
        <f>IF(N737="sníž. přenesená",J737,0)</f>
        <v>0</v>
      </c>
      <c r="BI737" s="231">
        <f>IF(N737="nulová",J737,0)</f>
        <v>0</v>
      </c>
      <c r="BJ737" s="18" t="s">
        <v>85</v>
      </c>
      <c r="BK737" s="231">
        <f>ROUND(I737*H737,2)</f>
        <v>0</v>
      </c>
      <c r="BL737" s="18" t="s">
        <v>166</v>
      </c>
      <c r="BM737" s="230" t="s">
        <v>1470</v>
      </c>
    </row>
    <row r="738" s="13" customFormat="1">
      <c r="A738" s="13"/>
      <c r="B738" s="232"/>
      <c r="C738" s="233"/>
      <c r="D738" s="234" t="s">
        <v>168</v>
      </c>
      <c r="E738" s="235" t="s">
        <v>1</v>
      </c>
      <c r="F738" s="236" t="s">
        <v>1471</v>
      </c>
      <c r="G738" s="233"/>
      <c r="H738" s="237">
        <v>3184.8440000000001</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168</v>
      </c>
      <c r="AU738" s="243" t="s">
        <v>87</v>
      </c>
      <c r="AV738" s="13" t="s">
        <v>87</v>
      </c>
      <c r="AW738" s="13" t="s">
        <v>32</v>
      </c>
      <c r="AX738" s="13" t="s">
        <v>85</v>
      </c>
      <c r="AY738" s="243" t="s">
        <v>159</v>
      </c>
    </row>
    <row r="739" s="2" customFormat="1" ht="24.15" customHeight="1">
      <c r="A739" s="39"/>
      <c r="B739" s="40"/>
      <c r="C739" s="219" t="s">
        <v>1472</v>
      </c>
      <c r="D739" s="219" t="s">
        <v>161</v>
      </c>
      <c r="E739" s="220" t="s">
        <v>1473</v>
      </c>
      <c r="F739" s="221" t="s">
        <v>1474</v>
      </c>
      <c r="G739" s="222" t="s">
        <v>164</v>
      </c>
      <c r="H739" s="223">
        <v>4.2930000000000001</v>
      </c>
      <c r="I739" s="224"/>
      <c r="J739" s="225">
        <f>ROUND(I739*H739,2)</f>
        <v>0</v>
      </c>
      <c r="K739" s="221" t="s">
        <v>165</v>
      </c>
      <c r="L739" s="45"/>
      <c r="M739" s="226" t="s">
        <v>1</v>
      </c>
      <c r="N739" s="227" t="s">
        <v>42</v>
      </c>
      <c r="O739" s="92"/>
      <c r="P739" s="228">
        <f>O739*H739</f>
        <v>0</v>
      </c>
      <c r="Q739" s="228">
        <v>0.0043839999999999999</v>
      </c>
      <c r="R739" s="228">
        <f>Q739*H739</f>
        <v>0.018820512000000001</v>
      </c>
      <c r="S739" s="228">
        <v>0</v>
      </c>
      <c r="T739" s="229">
        <f>S739*H739</f>
        <v>0</v>
      </c>
      <c r="U739" s="39"/>
      <c r="V739" s="39"/>
      <c r="W739" s="39"/>
      <c r="X739" s="39"/>
      <c r="Y739" s="39"/>
      <c r="Z739" s="39"/>
      <c r="AA739" s="39"/>
      <c r="AB739" s="39"/>
      <c r="AC739" s="39"/>
      <c r="AD739" s="39"/>
      <c r="AE739" s="39"/>
      <c r="AR739" s="230" t="s">
        <v>166</v>
      </c>
      <c r="AT739" s="230" t="s">
        <v>161</v>
      </c>
      <c r="AU739" s="230" t="s">
        <v>87</v>
      </c>
      <c r="AY739" s="18" t="s">
        <v>159</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166</v>
      </c>
      <c r="BM739" s="230" t="s">
        <v>1475</v>
      </c>
    </row>
    <row r="740" s="13" customFormat="1">
      <c r="A740" s="13"/>
      <c r="B740" s="232"/>
      <c r="C740" s="233"/>
      <c r="D740" s="234" t="s">
        <v>168</v>
      </c>
      <c r="E740" s="235" t="s">
        <v>1</v>
      </c>
      <c r="F740" s="236" t="s">
        <v>1476</v>
      </c>
      <c r="G740" s="233"/>
      <c r="H740" s="237">
        <v>2.8879999999999999</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168</v>
      </c>
      <c r="AU740" s="243" t="s">
        <v>87</v>
      </c>
      <c r="AV740" s="13" t="s">
        <v>87</v>
      </c>
      <c r="AW740" s="13" t="s">
        <v>32</v>
      </c>
      <c r="AX740" s="13" t="s">
        <v>77</v>
      </c>
      <c r="AY740" s="243" t="s">
        <v>159</v>
      </c>
    </row>
    <row r="741" s="13" customFormat="1">
      <c r="A741" s="13"/>
      <c r="B741" s="232"/>
      <c r="C741" s="233"/>
      <c r="D741" s="234" t="s">
        <v>168</v>
      </c>
      <c r="E741" s="235" t="s">
        <v>1</v>
      </c>
      <c r="F741" s="236" t="s">
        <v>1477</v>
      </c>
      <c r="G741" s="233"/>
      <c r="H741" s="237">
        <v>1.405</v>
      </c>
      <c r="I741" s="238"/>
      <c r="J741" s="233"/>
      <c r="K741" s="233"/>
      <c r="L741" s="239"/>
      <c r="M741" s="240"/>
      <c r="N741" s="241"/>
      <c r="O741" s="241"/>
      <c r="P741" s="241"/>
      <c r="Q741" s="241"/>
      <c r="R741" s="241"/>
      <c r="S741" s="241"/>
      <c r="T741" s="242"/>
      <c r="U741" s="13"/>
      <c r="V741" s="13"/>
      <c r="W741" s="13"/>
      <c r="X741" s="13"/>
      <c r="Y741" s="13"/>
      <c r="Z741" s="13"/>
      <c r="AA741" s="13"/>
      <c r="AB741" s="13"/>
      <c r="AC741" s="13"/>
      <c r="AD741" s="13"/>
      <c r="AE741" s="13"/>
      <c r="AT741" s="243" t="s">
        <v>168</v>
      </c>
      <c r="AU741" s="243" t="s">
        <v>87</v>
      </c>
      <c r="AV741" s="13" t="s">
        <v>87</v>
      </c>
      <c r="AW741" s="13" t="s">
        <v>32</v>
      </c>
      <c r="AX741" s="13" t="s">
        <v>77</v>
      </c>
      <c r="AY741" s="243" t="s">
        <v>159</v>
      </c>
    </row>
    <row r="742" s="14" customFormat="1">
      <c r="A742" s="14"/>
      <c r="B742" s="244"/>
      <c r="C742" s="245"/>
      <c r="D742" s="234" t="s">
        <v>168</v>
      </c>
      <c r="E742" s="246" t="s">
        <v>1</v>
      </c>
      <c r="F742" s="247" t="s">
        <v>174</v>
      </c>
      <c r="G742" s="245"/>
      <c r="H742" s="248">
        <v>4.2930000000000001</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168</v>
      </c>
      <c r="AU742" s="254" t="s">
        <v>87</v>
      </c>
      <c r="AV742" s="14" t="s">
        <v>166</v>
      </c>
      <c r="AW742" s="14" t="s">
        <v>32</v>
      </c>
      <c r="AX742" s="14" t="s">
        <v>85</v>
      </c>
      <c r="AY742" s="254" t="s">
        <v>159</v>
      </c>
    </row>
    <row r="743" s="2" customFormat="1" ht="49.05" customHeight="1">
      <c r="A743" s="39"/>
      <c r="B743" s="40"/>
      <c r="C743" s="219" t="s">
        <v>1478</v>
      </c>
      <c r="D743" s="219" t="s">
        <v>161</v>
      </c>
      <c r="E743" s="220" t="s">
        <v>1479</v>
      </c>
      <c r="F743" s="221" t="s">
        <v>1480</v>
      </c>
      <c r="G743" s="222" t="s">
        <v>164</v>
      </c>
      <c r="H743" s="223">
        <v>4.2930000000000001</v>
      </c>
      <c r="I743" s="224"/>
      <c r="J743" s="225">
        <f>ROUND(I743*H743,2)</f>
        <v>0</v>
      </c>
      <c r="K743" s="221" t="s">
        <v>165</v>
      </c>
      <c r="L743" s="45"/>
      <c r="M743" s="226" t="s">
        <v>1</v>
      </c>
      <c r="N743" s="227" t="s">
        <v>42</v>
      </c>
      <c r="O743" s="92"/>
      <c r="P743" s="228">
        <f>O743*H743</f>
        <v>0</v>
      </c>
      <c r="Q743" s="228">
        <v>0.01289744</v>
      </c>
      <c r="R743" s="228">
        <f>Q743*H743</f>
        <v>0.055368709920000002</v>
      </c>
      <c r="S743" s="228">
        <v>0</v>
      </c>
      <c r="T743" s="229">
        <f>S743*H743</f>
        <v>0</v>
      </c>
      <c r="U743" s="39"/>
      <c r="V743" s="39"/>
      <c r="W743" s="39"/>
      <c r="X743" s="39"/>
      <c r="Y743" s="39"/>
      <c r="Z743" s="39"/>
      <c r="AA743" s="39"/>
      <c r="AB743" s="39"/>
      <c r="AC743" s="39"/>
      <c r="AD743" s="39"/>
      <c r="AE743" s="39"/>
      <c r="AR743" s="230" t="s">
        <v>166</v>
      </c>
      <c r="AT743" s="230" t="s">
        <v>161</v>
      </c>
      <c r="AU743" s="230" t="s">
        <v>87</v>
      </c>
      <c r="AY743" s="18" t="s">
        <v>159</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166</v>
      </c>
      <c r="BM743" s="230" t="s">
        <v>1481</v>
      </c>
    </row>
    <row r="744" s="13" customFormat="1">
      <c r="A744" s="13"/>
      <c r="B744" s="232"/>
      <c r="C744" s="233"/>
      <c r="D744" s="234" t="s">
        <v>168</v>
      </c>
      <c r="E744" s="235" t="s">
        <v>1</v>
      </c>
      <c r="F744" s="236" t="s">
        <v>1476</v>
      </c>
      <c r="G744" s="233"/>
      <c r="H744" s="237">
        <v>2.8879999999999999</v>
      </c>
      <c r="I744" s="238"/>
      <c r="J744" s="233"/>
      <c r="K744" s="233"/>
      <c r="L744" s="239"/>
      <c r="M744" s="240"/>
      <c r="N744" s="241"/>
      <c r="O744" s="241"/>
      <c r="P744" s="241"/>
      <c r="Q744" s="241"/>
      <c r="R744" s="241"/>
      <c r="S744" s="241"/>
      <c r="T744" s="242"/>
      <c r="U744" s="13"/>
      <c r="V744" s="13"/>
      <c r="W744" s="13"/>
      <c r="X744" s="13"/>
      <c r="Y744" s="13"/>
      <c r="Z744" s="13"/>
      <c r="AA744" s="13"/>
      <c r="AB744" s="13"/>
      <c r="AC744" s="13"/>
      <c r="AD744" s="13"/>
      <c r="AE744" s="13"/>
      <c r="AT744" s="243" t="s">
        <v>168</v>
      </c>
      <c r="AU744" s="243" t="s">
        <v>87</v>
      </c>
      <c r="AV744" s="13" t="s">
        <v>87</v>
      </c>
      <c r="AW744" s="13" t="s">
        <v>32</v>
      </c>
      <c r="AX744" s="13" t="s">
        <v>77</v>
      </c>
      <c r="AY744" s="243" t="s">
        <v>159</v>
      </c>
    </row>
    <row r="745" s="13" customFormat="1">
      <c r="A745" s="13"/>
      <c r="B745" s="232"/>
      <c r="C745" s="233"/>
      <c r="D745" s="234" t="s">
        <v>168</v>
      </c>
      <c r="E745" s="235" t="s">
        <v>1</v>
      </c>
      <c r="F745" s="236" t="s">
        <v>1477</v>
      </c>
      <c r="G745" s="233"/>
      <c r="H745" s="237">
        <v>1.405</v>
      </c>
      <c r="I745" s="238"/>
      <c r="J745" s="233"/>
      <c r="K745" s="233"/>
      <c r="L745" s="239"/>
      <c r="M745" s="240"/>
      <c r="N745" s="241"/>
      <c r="O745" s="241"/>
      <c r="P745" s="241"/>
      <c r="Q745" s="241"/>
      <c r="R745" s="241"/>
      <c r="S745" s="241"/>
      <c r="T745" s="242"/>
      <c r="U745" s="13"/>
      <c r="V745" s="13"/>
      <c r="W745" s="13"/>
      <c r="X745" s="13"/>
      <c r="Y745" s="13"/>
      <c r="Z745" s="13"/>
      <c r="AA745" s="13"/>
      <c r="AB745" s="13"/>
      <c r="AC745" s="13"/>
      <c r="AD745" s="13"/>
      <c r="AE745" s="13"/>
      <c r="AT745" s="243" t="s">
        <v>168</v>
      </c>
      <c r="AU745" s="243" t="s">
        <v>87</v>
      </c>
      <c r="AV745" s="13" t="s">
        <v>87</v>
      </c>
      <c r="AW745" s="13" t="s">
        <v>32</v>
      </c>
      <c r="AX745" s="13" t="s">
        <v>77</v>
      </c>
      <c r="AY745" s="243" t="s">
        <v>159</v>
      </c>
    </row>
    <row r="746" s="14" customFormat="1">
      <c r="A746" s="14"/>
      <c r="B746" s="244"/>
      <c r="C746" s="245"/>
      <c r="D746" s="234" t="s">
        <v>168</v>
      </c>
      <c r="E746" s="246" t="s">
        <v>1</v>
      </c>
      <c r="F746" s="247" t="s">
        <v>174</v>
      </c>
      <c r="G746" s="245"/>
      <c r="H746" s="248">
        <v>4.2930000000000001</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168</v>
      </c>
      <c r="AU746" s="254" t="s">
        <v>87</v>
      </c>
      <c r="AV746" s="14" t="s">
        <v>166</v>
      </c>
      <c r="AW746" s="14" t="s">
        <v>32</v>
      </c>
      <c r="AX746" s="14" t="s">
        <v>85</v>
      </c>
      <c r="AY746" s="254" t="s">
        <v>159</v>
      </c>
    </row>
    <row r="747" s="2" customFormat="1" ht="24.15" customHeight="1">
      <c r="A747" s="39"/>
      <c r="B747" s="40"/>
      <c r="C747" s="255" t="s">
        <v>1482</v>
      </c>
      <c r="D747" s="255" t="s">
        <v>218</v>
      </c>
      <c r="E747" s="256" t="s">
        <v>1483</v>
      </c>
      <c r="F747" s="257" t="s">
        <v>1484</v>
      </c>
      <c r="G747" s="258" t="s">
        <v>164</v>
      </c>
      <c r="H747" s="259">
        <v>4.508</v>
      </c>
      <c r="I747" s="260"/>
      <c r="J747" s="261">
        <f>ROUND(I747*H747,2)</f>
        <v>0</v>
      </c>
      <c r="K747" s="257" t="s">
        <v>165</v>
      </c>
      <c r="L747" s="262"/>
      <c r="M747" s="263" t="s">
        <v>1</v>
      </c>
      <c r="N747" s="264" t="s">
        <v>42</v>
      </c>
      <c r="O747" s="92"/>
      <c r="P747" s="228">
        <f>O747*H747</f>
        <v>0</v>
      </c>
      <c r="Q747" s="228">
        <v>0.02</v>
      </c>
      <c r="R747" s="228">
        <f>Q747*H747</f>
        <v>0.090160000000000004</v>
      </c>
      <c r="S747" s="228">
        <v>0</v>
      </c>
      <c r="T747" s="229">
        <f>S747*H747</f>
        <v>0</v>
      </c>
      <c r="U747" s="39"/>
      <c r="V747" s="39"/>
      <c r="W747" s="39"/>
      <c r="X747" s="39"/>
      <c r="Y747" s="39"/>
      <c r="Z747" s="39"/>
      <c r="AA747" s="39"/>
      <c r="AB747" s="39"/>
      <c r="AC747" s="39"/>
      <c r="AD747" s="39"/>
      <c r="AE747" s="39"/>
      <c r="AR747" s="230" t="s">
        <v>198</v>
      </c>
      <c r="AT747" s="230" t="s">
        <v>218</v>
      </c>
      <c r="AU747" s="230" t="s">
        <v>87</v>
      </c>
      <c r="AY747" s="18" t="s">
        <v>159</v>
      </c>
      <c r="BE747" s="231">
        <f>IF(N747="základní",J747,0)</f>
        <v>0</v>
      </c>
      <c r="BF747" s="231">
        <f>IF(N747="snížená",J747,0)</f>
        <v>0</v>
      </c>
      <c r="BG747" s="231">
        <f>IF(N747="zákl. přenesená",J747,0)</f>
        <v>0</v>
      </c>
      <c r="BH747" s="231">
        <f>IF(N747="sníž. přenesená",J747,0)</f>
        <v>0</v>
      </c>
      <c r="BI747" s="231">
        <f>IF(N747="nulová",J747,0)</f>
        <v>0</v>
      </c>
      <c r="BJ747" s="18" t="s">
        <v>85</v>
      </c>
      <c r="BK747" s="231">
        <f>ROUND(I747*H747,2)</f>
        <v>0</v>
      </c>
      <c r="BL747" s="18" t="s">
        <v>166</v>
      </c>
      <c r="BM747" s="230" t="s">
        <v>1485</v>
      </c>
    </row>
    <row r="748" s="13" customFormat="1">
      <c r="A748" s="13"/>
      <c r="B748" s="232"/>
      <c r="C748" s="233"/>
      <c r="D748" s="234" t="s">
        <v>168</v>
      </c>
      <c r="E748" s="233"/>
      <c r="F748" s="236" t="s">
        <v>1486</v>
      </c>
      <c r="G748" s="233"/>
      <c r="H748" s="237">
        <v>4.508</v>
      </c>
      <c r="I748" s="238"/>
      <c r="J748" s="233"/>
      <c r="K748" s="233"/>
      <c r="L748" s="239"/>
      <c r="M748" s="240"/>
      <c r="N748" s="241"/>
      <c r="O748" s="241"/>
      <c r="P748" s="241"/>
      <c r="Q748" s="241"/>
      <c r="R748" s="241"/>
      <c r="S748" s="241"/>
      <c r="T748" s="242"/>
      <c r="U748" s="13"/>
      <c r="V748" s="13"/>
      <c r="W748" s="13"/>
      <c r="X748" s="13"/>
      <c r="Y748" s="13"/>
      <c r="Z748" s="13"/>
      <c r="AA748" s="13"/>
      <c r="AB748" s="13"/>
      <c r="AC748" s="13"/>
      <c r="AD748" s="13"/>
      <c r="AE748" s="13"/>
      <c r="AT748" s="243" t="s">
        <v>168</v>
      </c>
      <c r="AU748" s="243" t="s">
        <v>87</v>
      </c>
      <c r="AV748" s="13" t="s">
        <v>87</v>
      </c>
      <c r="AW748" s="13" t="s">
        <v>4</v>
      </c>
      <c r="AX748" s="13" t="s">
        <v>85</v>
      </c>
      <c r="AY748" s="243" t="s">
        <v>159</v>
      </c>
    </row>
    <row r="749" s="2" customFormat="1" ht="37.8" customHeight="1">
      <c r="A749" s="39"/>
      <c r="B749" s="40"/>
      <c r="C749" s="219" t="s">
        <v>1487</v>
      </c>
      <c r="D749" s="219" t="s">
        <v>161</v>
      </c>
      <c r="E749" s="220" t="s">
        <v>1488</v>
      </c>
      <c r="F749" s="221" t="s">
        <v>1489</v>
      </c>
      <c r="G749" s="222" t="s">
        <v>164</v>
      </c>
      <c r="H749" s="223">
        <v>4.2930000000000001</v>
      </c>
      <c r="I749" s="224"/>
      <c r="J749" s="225">
        <f>ROUND(I749*H749,2)</f>
        <v>0</v>
      </c>
      <c r="K749" s="221" t="s">
        <v>165</v>
      </c>
      <c r="L749" s="45"/>
      <c r="M749" s="226" t="s">
        <v>1</v>
      </c>
      <c r="N749" s="227" t="s">
        <v>42</v>
      </c>
      <c r="O749" s="92"/>
      <c r="P749" s="228">
        <f>O749*H749</f>
        <v>0</v>
      </c>
      <c r="Q749" s="228">
        <v>0.00010060000000000001</v>
      </c>
      <c r="R749" s="228">
        <f>Q749*H749</f>
        <v>0.00043187580000000002</v>
      </c>
      <c r="S749" s="228">
        <v>0</v>
      </c>
      <c r="T749" s="229">
        <f>S749*H749</f>
        <v>0</v>
      </c>
      <c r="U749" s="39"/>
      <c r="V749" s="39"/>
      <c r="W749" s="39"/>
      <c r="X749" s="39"/>
      <c r="Y749" s="39"/>
      <c r="Z749" s="39"/>
      <c r="AA749" s="39"/>
      <c r="AB749" s="39"/>
      <c r="AC749" s="39"/>
      <c r="AD749" s="39"/>
      <c r="AE749" s="39"/>
      <c r="AR749" s="230" t="s">
        <v>166</v>
      </c>
      <c r="AT749" s="230" t="s">
        <v>161</v>
      </c>
      <c r="AU749" s="230" t="s">
        <v>87</v>
      </c>
      <c r="AY749" s="18" t="s">
        <v>159</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166</v>
      </c>
      <c r="BM749" s="230" t="s">
        <v>1490</v>
      </c>
    </row>
    <row r="750" s="2" customFormat="1" ht="33" customHeight="1">
      <c r="A750" s="39"/>
      <c r="B750" s="40"/>
      <c r="C750" s="219" t="s">
        <v>1491</v>
      </c>
      <c r="D750" s="219" t="s">
        <v>161</v>
      </c>
      <c r="E750" s="220" t="s">
        <v>1492</v>
      </c>
      <c r="F750" s="221" t="s">
        <v>1493</v>
      </c>
      <c r="G750" s="222" t="s">
        <v>164</v>
      </c>
      <c r="H750" s="223">
        <v>4.2930000000000001</v>
      </c>
      <c r="I750" s="224"/>
      <c r="J750" s="225">
        <f>ROUND(I750*H750,2)</f>
        <v>0</v>
      </c>
      <c r="K750" s="221" t="s">
        <v>165</v>
      </c>
      <c r="L750" s="45"/>
      <c r="M750" s="226" t="s">
        <v>1</v>
      </c>
      <c r="N750" s="227" t="s">
        <v>42</v>
      </c>
      <c r="O750" s="92"/>
      <c r="P750" s="228">
        <f>O750*H750</f>
        <v>0</v>
      </c>
      <c r="Q750" s="228">
        <v>0.01575</v>
      </c>
      <c r="R750" s="228">
        <f>Q750*H750</f>
        <v>0.067614750000000001</v>
      </c>
      <c r="S750" s="228">
        <v>0</v>
      </c>
      <c r="T750" s="229">
        <f>S750*H750</f>
        <v>0</v>
      </c>
      <c r="U750" s="39"/>
      <c r="V750" s="39"/>
      <c r="W750" s="39"/>
      <c r="X750" s="39"/>
      <c r="Y750" s="39"/>
      <c r="Z750" s="39"/>
      <c r="AA750" s="39"/>
      <c r="AB750" s="39"/>
      <c r="AC750" s="39"/>
      <c r="AD750" s="39"/>
      <c r="AE750" s="39"/>
      <c r="AR750" s="230" t="s">
        <v>166</v>
      </c>
      <c r="AT750" s="230" t="s">
        <v>161</v>
      </c>
      <c r="AU750" s="230" t="s">
        <v>87</v>
      </c>
      <c r="AY750" s="18" t="s">
        <v>159</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166</v>
      </c>
      <c r="BM750" s="230" t="s">
        <v>1494</v>
      </c>
    </row>
    <row r="751" s="13" customFormat="1">
      <c r="A751" s="13"/>
      <c r="B751" s="232"/>
      <c r="C751" s="233"/>
      <c r="D751" s="234" t="s">
        <v>168</v>
      </c>
      <c r="E751" s="235" t="s">
        <v>1</v>
      </c>
      <c r="F751" s="236" t="s">
        <v>1476</v>
      </c>
      <c r="G751" s="233"/>
      <c r="H751" s="237">
        <v>2.8879999999999999</v>
      </c>
      <c r="I751" s="238"/>
      <c r="J751" s="233"/>
      <c r="K751" s="233"/>
      <c r="L751" s="239"/>
      <c r="M751" s="240"/>
      <c r="N751" s="241"/>
      <c r="O751" s="241"/>
      <c r="P751" s="241"/>
      <c r="Q751" s="241"/>
      <c r="R751" s="241"/>
      <c r="S751" s="241"/>
      <c r="T751" s="242"/>
      <c r="U751" s="13"/>
      <c r="V751" s="13"/>
      <c r="W751" s="13"/>
      <c r="X751" s="13"/>
      <c r="Y751" s="13"/>
      <c r="Z751" s="13"/>
      <c r="AA751" s="13"/>
      <c r="AB751" s="13"/>
      <c r="AC751" s="13"/>
      <c r="AD751" s="13"/>
      <c r="AE751" s="13"/>
      <c r="AT751" s="243" t="s">
        <v>168</v>
      </c>
      <c r="AU751" s="243" t="s">
        <v>87</v>
      </c>
      <c r="AV751" s="13" t="s">
        <v>87</v>
      </c>
      <c r="AW751" s="13" t="s">
        <v>32</v>
      </c>
      <c r="AX751" s="13" t="s">
        <v>77</v>
      </c>
      <c r="AY751" s="243" t="s">
        <v>159</v>
      </c>
    </row>
    <row r="752" s="13" customFormat="1">
      <c r="A752" s="13"/>
      <c r="B752" s="232"/>
      <c r="C752" s="233"/>
      <c r="D752" s="234" t="s">
        <v>168</v>
      </c>
      <c r="E752" s="235" t="s">
        <v>1</v>
      </c>
      <c r="F752" s="236" t="s">
        <v>1477</v>
      </c>
      <c r="G752" s="233"/>
      <c r="H752" s="237">
        <v>1.405</v>
      </c>
      <c r="I752" s="238"/>
      <c r="J752" s="233"/>
      <c r="K752" s="233"/>
      <c r="L752" s="239"/>
      <c r="M752" s="240"/>
      <c r="N752" s="241"/>
      <c r="O752" s="241"/>
      <c r="P752" s="241"/>
      <c r="Q752" s="241"/>
      <c r="R752" s="241"/>
      <c r="S752" s="241"/>
      <c r="T752" s="242"/>
      <c r="U752" s="13"/>
      <c r="V752" s="13"/>
      <c r="W752" s="13"/>
      <c r="X752" s="13"/>
      <c r="Y752" s="13"/>
      <c r="Z752" s="13"/>
      <c r="AA752" s="13"/>
      <c r="AB752" s="13"/>
      <c r="AC752" s="13"/>
      <c r="AD752" s="13"/>
      <c r="AE752" s="13"/>
      <c r="AT752" s="243" t="s">
        <v>168</v>
      </c>
      <c r="AU752" s="243" t="s">
        <v>87</v>
      </c>
      <c r="AV752" s="13" t="s">
        <v>87</v>
      </c>
      <c r="AW752" s="13" t="s">
        <v>32</v>
      </c>
      <c r="AX752" s="13" t="s">
        <v>77</v>
      </c>
      <c r="AY752" s="243" t="s">
        <v>159</v>
      </c>
    </row>
    <row r="753" s="14" customFormat="1">
      <c r="A753" s="14"/>
      <c r="B753" s="244"/>
      <c r="C753" s="245"/>
      <c r="D753" s="234" t="s">
        <v>168</v>
      </c>
      <c r="E753" s="246" t="s">
        <v>1</v>
      </c>
      <c r="F753" s="247" t="s">
        <v>174</v>
      </c>
      <c r="G753" s="245"/>
      <c r="H753" s="248">
        <v>4.2930000000000001</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168</v>
      </c>
      <c r="AU753" s="254" t="s">
        <v>87</v>
      </c>
      <c r="AV753" s="14" t="s">
        <v>166</v>
      </c>
      <c r="AW753" s="14" t="s">
        <v>32</v>
      </c>
      <c r="AX753" s="14" t="s">
        <v>85</v>
      </c>
      <c r="AY753" s="254" t="s">
        <v>159</v>
      </c>
    </row>
    <row r="754" s="2" customFormat="1" ht="33" customHeight="1">
      <c r="A754" s="39"/>
      <c r="B754" s="40"/>
      <c r="C754" s="219" t="s">
        <v>1495</v>
      </c>
      <c r="D754" s="219" t="s">
        <v>161</v>
      </c>
      <c r="E754" s="220" t="s">
        <v>1496</v>
      </c>
      <c r="F754" s="221" t="s">
        <v>1497</v>
      </c>
      <c r="G754" s="222" t="s">
        <v>164</v>
      </c>
      <c r="H754" s="223">
        <v>8.5850000000000009</v>
      </c>
      <c r="I754" s="224"/>
      <c r="J754" s="225">
        <f>ROUND(I754*H754,2)</f>
        <v>0</v>
      </c>
      <c r="K754" s="221" t="s">
        <v>165</v>
      </c>
      <c r="L754" s="45"/>
      <c r="M754" s="226" t="s">
        <v>1</v>
      </c>
      <c r="N754" s="227" t="s">
        <v>42</v>
      </c>
      <c r="O754" s="92"/>
      <c r="P754" s="228">
        <f>O754*H754</f>
        <v>0</v>
      </c>
      <c r="Q754" s="228">
        <v>0.0052500000000000003</v>
      </c>
      <c r="R754" s="228">
        <f>Q754*H754</f>
        <v>0.045071250000000007</v>
      </c>
      <c r="S754" s="228">
        <v>0</v>
      </c>
      <c r="T754" s="229">
        <f>S754*H754</f>
        <v>0</v>
      </c>
      <c r="U754" s="39"/>
      <c r="V754" s="39"/>
      <c r="W754" s="39"/>
      <c r="X754" s="39"/>
      <c r="Y754" s="39"/>
      <c r="Z754" s="39"/>
      <c r="AA754" s="39"/>
      <c r="AB754" s="39"/>
      <c r="AC754" s="39"/>
      <c r="AD754" s="39"/>
      <c r="AE754" s="39"/>
      <c r="AR754" s="230" t="s">
        <v>166</v>
      </c>
      <c r="AT754" s="230" t="s">
        <v>161</v>
      </c>
      <c r="AU754" s="230" t="s">
        <v>87</v>
      </c>
      <c r="AY754" s="18" t="s">
        <v>159</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166</v>
      </c>
      <c r="BM754" s="230" t="s">
        <v>1498</v>
      </c>
    </row>
    <row r="755" s="16" customFormat="1">
      <c r="A755" s="16"/>
      <c r="B755" s="279"/>
      <c r="C755" s="280"/>
      <c r="D755" s="234" t="s">
        <v>168</v>
      </c>
      <c r="E755" s="281" t="s">
        <v>1</v>
      </c>
      <c r="F755" s="282" t="s">
        <v>1499</v>
      </c>
      <c r="G755" s="280"/>
      <c r="H755" s="281" t="s">
        <v>1</v>
      </c>
      <c r="I755" s="283"/>
      <c r="J755" s="280"/>
      <c r="K755" s="280"/>
      <c r="L755" s="284"/>
      <c r="M755" s="285"/>
      <c r="N755" s="286"/>
      <c r="O755" s="286"/>
      <c r="P755" s="286"/>
      <c r="Q755" s="286"/>
      <c r="R755" s="286"/>
      <c r="S755" s="286"/>
      <c r="T755" s="287"/>
      <c r="U755" s="16"/>
      <c r="V755" s="16"/>
      <c r="W755" s="16"/>
      <c r="X755" s="16"/>
      <c r="Y755" s="16"/>
      <c r="Z755" s="16"/>
      <c r="AA755" s="16"/>
      <c r="AB755" s="16"/>
      <c r="AC755" s="16"/>
      <c r="AD755" s="16"/>
      <c r="AE755" s="16"/>
      <c r="AT755" s="288" t="s">
        <v>168</v>
      </c>
      <c r="AU755" s="288" t="s">
        <v>87</v>
      </c>
      <c r="AV755" s="16" t="s">
        <v>85</v>
      </c>
      <c r="AW755" s="16" t="s">
        <v>32</v>
      </c>
      <c r="AX755" s="16" t="s">
        <v>77</v>
      </c>
      <c r="AY755" s="288" t="s">
        <v>159</v>
      </c>
    </row>
    <row r="756" s="13" customFormat="1">
      <c r="A756" s="13"/>
      <c r="B756" s="232"/>
      <c r="C756" s="233"/>
      <c r="D756" s="234" t="s">
        <v>168</v>
      </c>
      <c r="E756" s="235" t="s">
        <v>1</v>
      </c>
      <c r="F756" s="236" t="s">
        <v>1500</v>
      </c>
      <c r="G756" s="233"/>
      <c r="H756" s="237">
        <v>5.7750000000000004</v>
      </c>
      <c r="I756" s="238"/>
      <c r="J756" s="233"/>
      <c r="K756" s="233"/>
      <c r="L756" s="239"/>
      <c r="M756" s="240"/>
      <c r="N756" s="241"/>
      <c r="O756" s="241"/>
      <c r="P756" s="241"/>
      <c r="Q756" s="241"/>
      <c r="R756" s="241"/>
      <c r="S756" s="241"/>
      <c r="T756" s="242"/>
      <c r="U756" s="13"/>
      <c r="V756" s="13"/>
      <c r="W756" s="13"/>
      <c r="X756" s="13"/>
      <c r="Y756" s="13"/>
      <c r="Z756" s="13"/>
      <c r="AA756" s="13"/>
      <c r="AB756" s="13"/>
      <c r="AC756" s="13"/>
      <c r="AD756" s="13"/>
      <c r="AE756" s="13"/>
      <c r="AT756" s="243" t="s">
        <v>168</v>
      </c>
      <c r="AU756" s="243" t="s">
        <v>87</v>
      </c>
      <c r="AV756" s="13" t="s">
        <v>87</v>
      </c>
      <c r="AW756" s="13" t="s">
        <v>32</v>
      </c>
      <c r="AX756" s="13" t="s">
        <v>77</v>
      </c>
      <c r="AY756" s="243" t="s">
        <v>159</v>
      </c>
    </row>
    <row r="757" s="13" customFormat="1">
      <c r="A757" s="13"/>
      <c r="B757" s="232"/>
      <c r="C757" s="233"/>
      <c r="D757" s="234" t="s">
        <v>168</v>
      </c>
      <c r="E757" s="235" t="s">
        <v>1</v>
      </c>
      <c r="F757" s="236" t="s">
        <v>1501</v>
      </c>
      <c r="G757" s="233"/>
      <c r="H757" s="237">
        <v>2.8100000000000001</v>
      </c>
      <c r="I757" s="238"/>
      <c r="J757" s="233"/>
      <c r="K757" s="233"/>
      <c r="L757" s="239"/>
      <c r="M757" s="240"/>
      <c r="N757" s="241"/>
      <c r="O757" s="241"/>
      <c r="P757" s="241"/>
      <c r="Q757" s="241"/>
      <c r="R757" s="241"/>
      <c r="S757" s="241"/>
      <c r="T757" s="242"/>
      <c r="U757" s="13"/>
      <c r="V757" s="13"/>
      <c r="W757" s="13"/>
      <c r="X757" s="13"/>
      <c r="Y757" s="13"/>
      <c r="Z757" s="13"/>
      <c r="AA757" s="13"/>
      <c r="AB757" s="13"/>
      <c r="AC757" s="13"/>
      <c r="AD757" s="13"/>
      <c r="AE757" s="13"/>
      <c r="AT757" s="243" t="s">
        <v>168</v>
      </c>
      <c r="AU757" s="243" t="s">
        <v>87</v>
      </c>
      <c r="AV757" s="13" t="s">
        <v>87</v>
      </c>
      <c r="AW757" s="13" t="s">
        <v>32</v>
      </c>
      <c r="AX757" s="13" t="s">
        <v>77</v>
      </c>
      <c r="AY757" s="243" t="s">
        <v>159</v>
      </c>
    </row>
    <row r="758" s="14" customFormat="1">
      <c r="A758" s="14"/>
      <c r="B758" s="244"/>
      <c r="C758" s="245"/>
      <c r="D758" s="234" t="s">
        <v>168</v>
      </c>
      <c r="E758" s="246" t="s">
        <v>1</v>
      </c>
      <c r="F758" s="247" t="s">
        <v>174</v>
      </c>
      <c r="G758" s="245"/>
      <c r="H758" s="248">
        <v>8.5850000000000009</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168</v>
      </c>
      <c r="AU758" s="254" t="s">
        <v>87</v>
      </c>
      <c r="AV758" s="14" t="s">
        <v>166</v>
      </c>
      <c r="AW758" s="14" t="s">
        <v>32</v>
      </c>
      <c r="AX758" s="14" t="s">
        <v>85</v>
      </c>
      <c r="AY758" s="254" t="s">
        <v>159</v>
      </c>
    </row>
    <row r="759" s="2" customFormat="1" ht="24.15" customHeight="1">
      <c r="A759" s="39"/>
      <c r="B759" s="40"/>
      <c r="C759" s="219" t="s">
        <v>1502</v>
      </c>
      <c r="D759" s="219" t="s">
        <v>161</v>
      </c>
      <c r="E759" s="220" t="s">
        <v>1503</v>
      </c>
      <c r="F759" s="221" t="s">
        <v>1504</v>
      </c>
      <c r="G759" s="222" t="s">
        <v>164</v>
      </c>
      <c r="H759" s="223">
        <v>4.2930000000000001</v>
      </c>
      <c r="I759" s="224"/>
      <c r="J759" s="225">
        <f>ROUND(I759*H759,2)</f>
        <v>0</v>
      </c>
      <c r="K759" s="221" t="s">
        <v>165</v>
      </c>
      <c r="L759" s="45"/>
      <c r="M759" s="226" t="s">
        <v>1</v>
      </c>
      <c r="N759" s="227" t="s">
        <v>42</v>
      </c>
      <c r="O759" s="92"/>
      <c r="P759" s="228">
        <f>O759*H759</f>
        <v>0</v>
      </c>
      <c r="Q759" s="228">
        <v>0.025000000000000001</v>
      </c>
      <c r="R759" s="228">
        <f>Q759*H759</f>
        <v>0.107325</v>
      </c>
      <c r="S759" s="228">
        <v>0</v>
      </c>
      <c r="T759" s="229">
        <f>S759*H759</f>
        <v>0</v>
      </c>
      <c r="U759" s="39"/>
      <c r="V759" s="39"/>
      <c r="W759" s="39"/>
      <c r="X759" s="39"/>
      <c r="Y759" s="39"/>
      <c r="Z759" s="39"/>
      <c r="AA759" s="39"/>
      <c r="AB759" s="39"/>
      <c r="AC759" s="39"/>
      <c r="AD759" s="39"/>
      <c r="AE759" s="39"/>
      <c r="AR759" s="230" t="s">
        <v>166</v>
      </c>
      <c r="AT759" s="230" t="s">
        <v>161</v>
      </c>
      <c r="AU759" s="230" t="s">
        <v>87</v>
      </c>
      <c r="AY759" s="18" t="s">
        <v>159</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166</v>
      </c>
      <c r="BM759" s="230" t="s">
        <v>1505</v>
      </c>
    </row>
    <row r="760" s="13" customFormat="1">
      <c r="A760" s="13"/>
      <c r="B760" s="232"/>
      <c r="C760" s="233"/>
      <c r="D760" s="234" t="s">
        <v>168</v>
      </c>
      <c r="E760" s="235" t="s">
        <v>1</v>
      </c>
      <c r="F760" s="236" t="s">
        <v>1476</v>
      </c>
      <c r="G760" s="233"/>
      <c r="H760" s="237">
        <v>2.8879999999999999</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168</v>
      </c>
      <c r="AU760" s="243" t="s">
        <v>87</v>
      </c>
      <c r="AV760" s="13" t="s">
        <v>87</v>
      </c>
      <c r="AW760" s="13" t="s">
        <v>32</v>
      </c>
      <c r="AX760" s="13" t="s">
        <v>77</v>
      </c>
      <c r="AY760" s="243" t="s">
        <v>159</v>
      </c>
    </row>
    <row r="761" s="13" customFormat="1">
      <c r="A761" s="13"/>
      <c r="B761" s="232"/>
      <c r="C761" s="233"/>
      <c r="D761" s="234" t="s">
        <v>168</v>
      </c>
      <c r="E761" s="235" t="s">
        <v>1</v>
      </c>
      <c r="F761" s="236" t="s">
        <v>1477</v>
      </c>
      <c r="G761" s="233"/>
      <c r="H761" s="237">
        <v>1.405</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168</v>
      </c>
      <c r="AU761" s="243" t="s">
        <v>87</v>
      </c>
      <c r="AV761" s="13" t="s">
        <v>87</v>
      </c>
      <c r="AW761" s="13" t="s">
        <v>32</v>
      </c>
      <c r="AX761" s="13" t="s">
        <v>77</v>
      </c>
      <c r="AY761" s="243" t="s">
        <v>159</v>
      </c>
    </row>
    <row r="762" s="14" customFormat="1">
      <c r="A762" s="14"/>
      <c r="B762" s="244"/>
      <c r="C762" s="245"/>
      <c r="D762" s="234" t="s">
        <v>168</v>
      </c>
      <c r="E762" s="246" t="s">
        <v>1</v>
      </c>
      <c r="F762" s="247" t="s">
        <v>174</v>
      </c>
      <c r="G762" s="245"/>
      <c r="H762" s="248">
        <v>4.2930000000000001</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168</v>
      </c>
      <c r="AU762" s="254" t="s">
        <v>87</v>
      </c>
      <c r="AV762" s="14" t="s">
        <v>166</v>
      </c>
      <c r="AW762" s="14" t="s">
        <v>32</v>
      </c>
      <c r="AX762" s="14" t="s">
        <v>85</v>
      </c>
      <c r="AY762" s="254" t="s">
        <v>159</v>
      </c>
    </row>
    <row r="763" s="2" customFormat="1" ht="24.15" customHeight="1">
      <c r="A763" s="39"/>
      <c r="B763" s="40"/>
      <c r="C763" s="219" t="s">
        <v>1506</v>
      </c>
      <c r="D763" s="219" t="s">
        <v>161</v>
      </c>
      <c r="E763" s="220" t="s">
        <v>1507</v>
      </c>
      <c r="F763" s="221" t="s">
        <v>1508</v>
      </c>
      <c r="G763" s="222" t="s">
        <v>164</v>
      </c>
      <c r="H763" s="223">
        <v>947.50900000000001</v>
      </c>
      <c r="I763" s="224"/>
      <c r="J763" s="225">
        <f>ROUND(I763*H763,2)</f>
        <v>0</v>
      </c>
      <c r="K763" s="221" t="s">
        <v>165</v>
      </c>
      <c r="L763" s="45"/>
      <c r="M763" s="226" t="s">
        <v>1</v>
      </c>
      <c r="N763" s="227" t="s">
        <v>42</v>
      </c>
      <c r="O763" s="92"/>
      <c r="P763" s="228">
        <f>O763*H763</f>
        <v>0</v>
      </c>
      <c r="Q763" s="228">
        <v>0.0064999999999999997</v>
      </c>
      <c r="R763" s="228">
        <f>Q763*H763</f>
        <v>6.1588085000000001</v>
      </c>
      <c r="S763" s="228">
        <v>0</v>
      </c>
      <c r="T763" s="229">
        <f>S763*H763</f>
        <v>0</v>
      </c>
      <c r="U763" s="39"/>
      <c r="V763" s="39"/>
      <c r="W763" s="39"/>
      <c r="X763" s="39"/>
      <c r="Y763" s="39"/>
      <c r="Z763" s="39"/>
      <c r="AA763" s="39"/>
      <c r="AB763" s="39"/>
      <c r="AC763" s="39"/>
      <c r="AD763" s="39"/>
      <c r="AE763" s="39"/>
      <c r="AR763" s="230" t="s">
        <v>166</v>
      </c>
      <c r="AT763" s="230" t="s">
        <v>161</v>
      </c>
      <c r="AU763" s="230" t="s">
        <v>87</v>
      </c>
      <c r="AY763" s="18" t="s">
        <v>159</v>
      </c>
      <c r="BE763" s="231">
        <f>IF(N763="základní",J763,0)</f>
        <v>0</v>
      </c>
      <c r="BF763" s="231">
        <f>IF(N763="snížená",J763,0)</f>
        <v>0</v>
      </c>
      <c r="BG763" s="231">
        <f>IF(N763="zákl. přenesená",J763,0)</f>
        <v>0</v>
      </c>
      <c r="BH763" s="231">
        <f>IF(N763="sníž. přenesená",J763,0)</f>
        <v>0</v>
      </c>
      <c r="BI763" s="231">
        <f>IF(N763="nulová",J763,0)</f>
        <v>0</v>
      </c>
      <c r="BJ763" s="18" t="s">
        <v>85</v>
      </c>
      <c r="BK763" s="231">
        <f>ROUND(I763*H763,2)</f>
        <v>0</v>
      </c>
      <c r="BL763" s="18" t="s">
        <v>166</v>
      </c>
      <c r="BM763" s="230" t="s">
        <v>1509</v>
      </c>
    </row>
    <row r="764" s="16" customFormat="1">
      <c r="A764" s="16"/>
      <c r="B764" s="279"/>
      <c r="C764" s="280"/>
      <c r="D764" s="234" t="s">
        <v>168</v>
      </c>
      <c r="E764" s="281" t="s">
        <v>1</v>
      </c>
      <c r="F764" s="282" t="s">
        <v>1510</v>
      </c>
      <c r="G764" s="280"/>
      <c r="H764" s="281" t="s">
        <v>1</v>
      </c>
      <c r="I764" s="283"/>
      <c r="J764" s="280"/>
      <c r="K764" s="280"/>
      <c r="L764" s="284"/>
      <c r="M764" s="285"/>
      <c r="N764" s="286"/>
      <c r="O764" s="286"/>
      <c r="P764" s="286"/>
      <c r="Q764" s="286"/>
      <c r="R764" s="286"/>
      <c r="S764" s="286"/>
      <c r="T764" s="287"/>
      <c r="U764" s="16"/>
      <c r="V764" s="16"/>
      <c r="W764" s="16"/>
      <c r="X764" s="16"/>
      <c r="Y764" s="16"/>
      <c r="Z764" s="16"/>
      <c r="AA764" s="16"/>
      <c r="AB764" s="16"/>
      <c r="AC764" s="16"/>
      <c r="AD764" s="16"/>
      <c r="AE764" s="16"/>
      <c r="AT764" s="288" t="s">
        <v>168</v>
      </c>
      <c r="AU764" s="288" t="s">
        <v>87</v>
      </c>
      <c r="AV764" s="16" t="s">
        <v>85</v>
      </c>
      <c r="AW764" s="16" t="s">
        <v>32</v>
      </c>
      <c r="AX764" s="16" t="s">
        <v>77</v>
      </c>
      <c r="AY764" s="288" t="s">
        <v>159</v>
      </c>
    </row>
    <row r="765" s="13" customFormat="1">
      <c r="A765" s="13"/>
      <c r="B765" s="232"/>
      <c r="C765" s="233"/>
      <c r="D765" s="234" t="s">
        <v>168</v>
      </c>
      <c r="E765" s="235" t="s">
        <v>1</v>
      </c>
      <c r="F765" s="236" t="s">
        <v>1511</v>
      </c>
      <c r="G765" s="233"/>
      <c r="H765" s="237">
        <v>8.2249999999999996</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168</v>
      </c>
      <c r="AU765" s="243" t="s">
        <v>87</v>
      </c>
      <c r="AV765" s="13" t="s">
        <v>87</v>
      </c>
      <c r="AW765" s="13" t="s">
        <v>32</v>
      </c>
      <c r="AX765" s="13" t="s">
        <v>77</v>
      </c>
      <c r="AY765" s="243" t="s">
        <v>159</v>
      </c>
    </row>
    <row r="766" s="13" customFormat="1">
      <c r="A766" s="13"/>
      <c r="B766" s="232"/>
      <c r="C766" s="233"/>
      <c r="D766" s="234" t="s">
        <v>168</v>
      </c>
      <c r="E766" s="235" t="s">
        <v>1</v>
      </c>
      <c r="F766" s="236" t="s">
        <v>1512</v>
      </c>
      <c r="G766" s="233"/>
      <c r="H766" s="237">
        <v>1.125</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168</v>
      </c>
      <c r="AU766" s="243" t="s">
        <v>87</v>
      </c>
      <c r="AV766" s="13" t="s">
        <v>87</v>
      </c>
      <c r="AW766" s="13" t="s">
        <v>32</v>
      </c>
      <c r="AX766" s="13" t="s">
        <v>77</v>
      </c>
      <c r="AY766" s="243" t="s">
        <v>159</v>
      </c>
    </row>
    <row r="767" s="13" customFormat="1">
      <c r="A767" s="13"/>
      <c r="B767" s="232"/>
      <c r="C767" s="233"/>
      <c r="D767" s="234" t="s">
        <v>168</v>
      </c>
      <c r="E767" s="235" t="s">
        <v>1</v>
      </c>
      <c r="F767" s="236" t="s">
        <v>1513</v>
      </c>
      <c r="G767" s="233"/>
      <c r="H767" s="237">
        <v>24.239000000000001</v>
      </c>
      <c r="I767" s="238"/>
      <c r="J767" s="233"/>
      <c r="K767" s="233"/>
      <c r="L767" s="239"/>
      <c r="M767" s="240"/>
      <c r="N767" s="241"/>
      <c r="O767" s="241"/>
      <c r="P767" s="241"/>
      <c r="Q767" s="241"/>
      <c r="R767" s="241"/>
      <c r="S767" s="241"/>
      <c r="T767" s="242"/>
      <c r="U767" s="13"/>
      <c r="V767" s="13"/>
      <c r="W767" s="13"/>
      <c r="X767" s="13"/>
      <c r="Y767" s="13"/>
      <c r="Z767" s="13"/>
      <c r="AA767" s="13"/>
      <c r="AB767" s="13"/>
      <c r="AC767" s="13"/>
      <c r="AD767" s="13"/>
      <c r="AE767" s="13"/>
      <c r="AT767" s="243" t="s">
        <v>168</v>
      </c>
      <c r="AU767" s="243" t="s">
        <v>87</v>
      </c>
      <c r="AV767" s="13" t="s">
        <v>87</v>
      </c>
      <c r="AW767" s="13" t="s">
        <v>32</v>
      </c>
      <c r="AX767" s="13" t="s">
        <v>77</v>
      </c>
      <c r="AY767" s="243" t="s">
        <v>159</v>
      </c>
    </row>
    <row r="768" s="13" customFormat="1">
      <c r="A768" s="13"/>
      <c r="B768" s="232"/>
      <c r="C768" s="233"/>
      <c r="D768" s="234" t="s">
        <v>168</v>
      </c>
      <c r="E768" s="235" t="s">
        <v>1</v>
      </c>
      <c r="F768" s="236" t="s">
        <v>1514</v>
      </c>
      <c r="G768" s="233"/>
      <c r="H768" s="237">
        <v>19.058</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168</v>
      </c>
      <c r="AU768" s="243" t="s">
        <v>87</v>
      </c>
      <c r="AV768" s="13" t="s">
        <v>87</v>
      </c>
      <c r="AW768" s="13" t="s">
        <v>32</v>
      </c>
      <c r="AX768" s="13" t="s">
        <v>77</v>
      </c>
      <c r="AY768" s="243" t="s">
        <v>159</v>
      </c>
    </row>
    <row r="769" s="13" customFormat="1">
      <c r="A769" s="13"/>
      <c r="B769" s="232"/>
      <c r="C769" s="233"/>
      <c r="D769" s="234" t="s">
        <v>168</v>
      </c>
      <c r="E769" s="235" t="s">
        <v>1</v>
      </c>
      <c r="F769" s="236" t="s">
        <v>1515</v>
      </c>
      <c r="G769" s="233"/>
      <c r="H769" s="237">
        <v>18.841999999999999</v>
      </c>
      <c r="I769" s="238"/>
      <c r="J769" s="233"/>
      <c r="K769" s="233"/>
      <c r="L769" s="239"/>
      <c r="M769" s="240"/>
      <c r="N769" s="241"/>
      <c r="O769" s="241"/>
      <c r="P769" s="241"/>
      <c r="Q769" s="241"/>
      <c r="R769" s="241"/>
      <c r="S769" s="241"/>
      <c r="T769" s="242"/>
      <c r="U769" s="13"/>
      <c r="V769" s="13"/>
      <c r="W769" s="13"/>
      <c r="X769" s="13"/>
      <c r="Y769" s="13"/>
      <c r="Z769" s="13"/>
      <c r="AA769" s="13"/>
      <c r="AB769" s="13"/>
      <c r="AC769" s="13"/>
      <c r="AD769" s="13"/>
      <c r="AE769" s="13"/>
      <c r="AT769" s="243" t="s">
        <v>168</v>
      </c>
      <c r="AU769" s="243" t="s">
        <v>87</v>
      </c>
      <c r="AV769" s="13" t="s">
        <v>87</v>
      </c>
      <c r="AW769" s="13" t="s">
        <v>32</v>
      </c>
      <c r="AX769" s="13" t="s">
        <v>77</v>
      </c>
      <c r="AY769" s="243" t="s">
        <v>159</v>
      </c>
    </row>
    <row r="770" s="13" customFormat="1">
      <c r="A770" s="13"/>
      <c r="B770" s="232"/>
      <c r="C770" s="233"/>
      <c r="D770" s="234" t="s">
        <v>168</v>
      </c>
      <c r="E770" s="235" t="s">
        <v>1</v>
      </c>
      <c r="F770" s="236" t="s">
        <v>1516</v>
      </c>
      <c r="G770" s="233"/>
      <c r="H770" s="237">
        <v>10.692</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168</v>
      </c>
      <c r="AU770" s="243" t="s">
        <v>87</v>
      </c>
      <c r="AV770" s="13" t="s">
        <v>87</v>
      </c>
      <c r="AW770" s="13" t="s">
        <v>32</v>
      </c>
      <c r="AX770" s="13" t="s">
        <v>77</v>
      </c>
      <c r="AY770" s="243" t="s">
        <v>159</v>
      </c>
    </row>
    <row r="771" s="13" customFormat="1">
      <c r="A771" s="13"/>
      <c r="B771" s="232"/>
      <c r="C771" s="233"/>
      <c r="D771" s="234" t="s">
        <v>168</v>
      </c>
      <c r="E771" s="235" t="s">
        <v>1</v>
      </c>
      <c r="F771" s="236" t="s">
        <v>1517</v>
      </c>
      <c r="G771" s="233"/>
      <c r="H771" s="237">
        <v>1.7430000000000001</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168</v>
      </c>
      <c r="AU771" s="243" t="s">
        <v>87</v>
      </c>
      <c r="AV771" s="13" t="s">
        <v>87</v>
      </c>
      <c r="AW771" s="13" t="s">
        <v>32</v>
      </c>
      <c r="AX771" s="13" t="s">
        <v>77</v>
      </c>
      <c r="AY771" s="243" t="s">
        <v>159</v>
      </c>
    </row>
    <row r="772" s="13" customFormat="1">
      <c r="A772" s="13"/>
      <c r="B772" s="232"/>
      <c r="C772" s="233"/>
      <c r="D772" s="234" t="s">
        <v>168</v>
      </c>
      <c r="E772" s="235" t="s">
        <v>1</v>
      </c>
      <c r="F772" s="236" t="s">
        <v>1518</v>
      </c>
      <c r="G772" s="233"/>
      <c r="H772" s="237">
        <v>68.781000000000006</v>
      </c>
      <c r="I772" s="238"/>
      <c r="J772" s="233"/>
      <c r="K772" s="233"/>
      <c r="L772" s="239"/>
      <c r="M772" s="240"/>
      <c r="N772" s="241"/>
      <c r="O772" s="241"/>
      <c r="P772" s="241"/>
      <c r="Q772" s="241"/>
      <c r="R772" s="241"/>
      <c r="S772" s="241"/>
      <c r="T772" s="242"/>
      <c r="U772" s="13"/>
      <c r="V772" s="13"/>
      <c r="W772" s="13"/>
      <c r="X772" s="13"/>
      <c r="Y772" s="13"/>
      <c r="Z772" s="13"/>
      <c r="AA772" s="13"/>
      <c r="AB772" s="13"/>
      <c r="AC772" s="13"/>
      <c r="AD772" s="13"/>
      <c r="AE772" s="13"/>
      <c r="AT772" s="243" t="s">
        <v>168</v>
      </c>
      <c r="AU772" s="243" t="s">
        <v>87</v>
      </c>
      <c r="AV772" s="13" t="s">
        <v>87</v>
      </c>
      <c r="AW772" s="13" t="s">
        <v>32</v>
      </c>
      <c r="AX772" s="13" t="s">
        <v>77</v>
      </c>
      <c r="AY772" s="243" t="s">
        <v>159</v>
      </c>
    </row>
    <row r="773" s="13" customFormat="1">
      <c r="A773" s="13"/>
      <c r="B773" s="232"/>
      <c r="C773" s="233"/>
      <c r="D773" s="234" t="s">
        <v>168</v>
      </c>
      <c r="E773" s="235" t="s">
        <v>1</v>
      </c>
      <c r="F773" s="236" t="s">
        <v>1519</v>
      </c>
      <c r="G773" s="233"/>
      <c r="H773" s="237">
        <v>10.928000000000001</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168</v>
      </c>
      <c r="AU773" s="243" t="s">
        <v>87</v>
      </c>
      <c r="AV773" s="13" t="s">
        <v>87</v>
      </c>
      <c r="AW773" s="13" t="s">
        <v>32</v>
      </c>
      <c r="AX773" s="13" t="s">
        <v>77</v>
      </c>
      <c r="AY773" s="243" t="s">
        <v>159</v>
      </c>
    </row>
    <row r="774" s="13" customFormat="1">
      <c r="A774" s="13"/>
      <c r="B774" s="232"/>
      <c r="C774" s="233"/>
      <c r="D774" s="234" t="s">
        <v>168</v>
      </c>
      <c r="E774" s="235" t="s">
        <v>1</v>
      </c>
      <c r="F774" s="236" t="s">
        <v>1520</v>
      </c>
      <c r="G774" s="233"/>
      <c r="H774" s="237">
        <v>33.659999999999997</v>
      </c>
      <c r="I774" s="238"/>
      <c r="J774" s="233"/>
      <c r="K774" s="233"/>
      <c r="L774" s="239"/>
      <c r="M774" s="240"/>
      <c r="N774" s="241"/>
      <c r="O774" s="241"/>
      <c r="P774" s="241"/>
      <c r="Q774" s="241"/>
      <c r="R774" s="241"/>
      <c r="S774" s="241"/>
      <c r="T774" s="242"/>
      <c r="U774" s="13"/>
      <c r="V774" s="13"/>
      <c r="W774" s="13"/>
      <c r="X774" s="13"/>
      <c r="Y774" s="13"/>
      <c r="Z774" s="13"/>
      <c r="AA774" s="13"/>
      <c r="AB774" s="13"/>
      <c r="AC774" s="13"/>
      <c r="AD774" s="13"/>
      <c r="AE774" s="13"/>
      <c r="AT774" s="243" t="s">
        <v>168</v>
      </c>
      <c r="AU774" s="243" t="s">
        <v>87</v>
      </c>
      <c r="AV774" s="13" t="s">
        <v>87</v>
      </c>
      <c r="AW774" s="13" t="s">
        <v>32</v>
      </c>
      <c r="AX774" s="13" t="s">
        <v>77</v>
      </c>
      <c r="AY774" s="243" t="s">
        <v>159</v>
      </c>
    </row>
    <row r="775" s="13" customFormat="1">
      <c r="A775" s="13"/>
      <c r="B775" s="232"/>
      <c r="C775" s="233"/>
      <c r="D775" s="234" t="s">
        <v>168</v>
      </c>
      <c r="E775" s="235" t="s">
        <v>1</v>
      </c>
      <c r="F775" s="236" t="s">
        <v>1521</v>
      </c>
      <c r="G775" s="233"/>
      <c r="H775" s="237">
        <v>11.199999999999999</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168</v>
      </c>
      <c r="AU775" s="243" t="s">
        <v>87</v>
      </c>
      <c r="AV775" s="13" t="s">
        <v>87</v>
      </c>
      <c r="AW775" s="13" t="s">
        <v>32</v>
      </c>
      <c r="AX775" s="13" t="s">
        <v>77</v>
      </c>
      <c r="AY775" s="243" t="s">
        <v>159</v>
      </c>
    </row>
    <row r="776" s="13" customFormat="1">
      <c r="A776" s="13"/>
      <c r="B776" s="232"/>
      <c r="C776" s="233"/>
      <c r="D776" s="234" t="s">
        <v>168</v>
      </c>
      <c r="E776" s="235" t="s">
        <v>1</v>
      </c>
      <c r="F776" s="236" t="s">
        <v>1522</v>
      </c>
      <c r="G776" s="233"/>
      <c r="H776" s="237">
        <v>20.497</v>
      </c>
      <c r="I776" s="238"/>
      <c r="J776" s="233"/>
      <c r="K776" s="233"/>
      <c r="L776" s="239"/>
      <c r="M776" s="240"/>
      <c r="N776" s="241"/>
      <c r="O776" s="241"/>
      <c r="P776" s="241"/>
      <c r="Q776" s="241"/>
      <c r="R776" s="241"/>
      <c r="S776" s="241"/>
      <c r="T776" s="242"/>
      <c r="U776" s="13"/>
      <c r="V776" s="13"/>
      <c r="W776" s="13"/>
      <c r="X776" s="13"/>
      <c r="Y776" s="13"/>
      <c r="Z776" s="13"/>
      <c r="AA776" s="13"/>
      <c r="AB776" s="13"/>
      <c r="AC776" s="13"/>
      <c r="AD776" s="13"/>
      <c r="AE776" s="13"/>
      <c r="AT776" s="243" t="s">
        <v>168</v>
      </c>
      <c r="AU776" s="243" t="s">
        <v>87</v>
      </c>
      <c r="AV776" s="13" t="s">
        <v>87</v>
      </c>
      <c r="AW776" s="13" t="s">
        <v>32</v>
      </c>
      <c r="AX776" s="13" t="s">
        <v>77</v>
      </c>
      <c r="AY776" s="243" t="s">
        <v>159</v>
      </c>
    </row>
    <row r="777" s="13" customFormat="1">
      <c r="A777" s="13"/>
      <c r="B777" s="232"/>
      <c r="C777" s="233"/>
      <c r="D777" s="234" t="s">
        <v>168</v>
      </c>
      <c r="E777" s="235" t="s">
        <v>1</v>
      </c>
      <c r="F777" s="236" t="s">
        <v>1523</v>
      </c>
      <c r="G777" s="233"/>
      <c r="H777" s="237">
        <v>8.6750000000000007</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168</v>
      </c>
      <c r="AU777" s="243" t="s">
        <v>87</v>
      </c>
      <c r="AV777" s="13" t="s">
        <v>87</v>
      </c>
      <c r="AW777" s="13" t="s">
        <v>32</v>
      </c>
      <c r="AX777" s="13" t="s">
        <v>77</v>
      </c>
      <c r="AY777" s="243" t="s">
        <v>159</v>
      </c>
    </row>
    <row r="778" s="13" customFormat="1">
      <c r="A778" s="13"/>
      <c r="B778" s="232"/>
      <c r="C778" s="233"/>
      <c r="D778" s="234" t="s">
        <v>168</v>
      </c>
      <c r="E778" s="235" t="s">
        <v>1</v>
      </c>
      <c r="F778" s="236" t="s">
        <v>1524</v>
      </c>
      <c r="G778" s="233"/>
      <c r="H778" s="237">
        <v>5.5209999999999999</v>
      </c>
      <c r="I778" s="238"/>
      <c r="J778" s="233"/>
      <c r="K778" s="233"/>
      <c r="L778" s="239"/>
      <c r="M778" s="240"/>
      <c r="N778" s="241"/>
      <c r="O778" s="241"/>
      <c r="P778" s="241"/>
      <c r="Q778" s="241"/>
      <c r="R778" s="241"/>
      <c r="S778" s="241"/>
      <c r="T778" s="242"/>
      <c r="U778" s="13"/>
      <c r="V778" s="13"/>
      <c r="W778" s="13"/>
      <c r="X778" s="13"/>
      <c r="Y778" s="13"/>
      <c r="Z778" s="13"/>
      <c r="AA778" s="13"/>
      <c r="AB778" s="13"/>
      <c r="AC778" s="13"/>
      <c r="AD778" s="13"/>
      <c r="AE778" s="13"/>
      <c r="AT778" s="243" t="s">
        <v>168</v>
      </c>
      <c r="AU778" s="243" t="s">
        <v>87</v>
      </c>
      <c r="AV778" s="13" t="s">
        <v>87</v>
      </c>
      <c r="AW778" s="13" t="s">
        <v>32</v>
      </c>
      <c r="AX778" s="13" t="s">
        <v>77</v>
      </c>
      <c r="AY778" s="243" t="s">
        <v>159</v>
      </c>
    </row>
    <row r="779" s="15" customFormat="1">
      <c r="A779" s="15"/>
      <c r="B779" s="268"/>
      <c r="C779" s="269"/>
      <c r="D779" s="234" t="s">
        <v>168</v>
      </c>
      <c r="E779" s="270" t="s">
        <v>1</v>
      </c>
      <c r="F779" s="271" t="s">
        <v>361</v>
      </c>
      <c r="G779" s="269"/>
      <c r="H779" s="272">
        <v>243.18600000000001</v>
      </c>
      <c r="I779" s="273"/>
      <c r="J779" s="269"/>
      <c r="K779" s="269"/>
      <c r="L779" s="274"/>
      <c r="M779" s="275"/>
      <c r="N779" s="276"/>
      <c r="O779" s="276"/>
      <c r="P779" s="276"/>
      <c r="Q779" s="276"/>
      <c r="R779" s="276"/>
      <c r="S779" s="276"/>
      <c r="T779" s="277"/>
      <c r="U779" s="15"/>
      <c r="V779" s="15"/>
      <c r="W779" s="15"/>
      <c r="X779" s="15"/>
      <c r="Y779" s="15"/>
      <c r="Z779" s="15"/>
      <c r="AA779" s="15"/>
      <c r="AB779" s="15"/>
      <c r="AC779" s="15"/>
      <c r="AD779" s="15"/>
      <c r="AE779" s="15"/>
      <c r="AT779" s="278" t="s">
        <v>168</v>
      </c>
      <c r="AU779" s="278" t="s">
        <v>87</v>
      </c>
      <c r="AV779" s="15" t="s">
        <v>175</v>
      </c>
      <c r="AW779" s="15" t="s">
        <v>32</v>
      </c>
      <c r="AX779" s="15" t="s">
        <v>77</v>
      </c>
      <c r="AY779" s="278" t="s">
        <v>159</v>
      </c>
    </row>
    <row r="780" s="16" customFormat="1">
      <c r="A780" s="16"/>
      <c r="B780" s="279"/>
      <c r="C780" s="280"/>
      <c r="D780" s="234" t="s">
        <v>168</v>
      </c>
      <c r="E780" s="281" t="s">
        <v>1</v>
      </c>
      <c r="F780" s="282" t="s">
        <v>1525</v>
      </c>
      <c r="G780" s="280"/>
      <c r="H780" s="281" t="s">
        <v>1</v>
      </c>
      <c r="I780" s="283"/>
      <c r="J780" s="280"/>
      <c r="K780" s="280"/>
      <c r="L780" s="284"/>
      <c r="M780" s="285"/>
      <c r="N780" s="286"/>
      <c r="O780" s="286"/>
      <c r="P780" s="286"/>
      <c r="Q780" s="286"/>
      <c r="R780" s="286"/>
      <c r="S780" s="286"/>
      <c r="T780" s="287"/>
      <c r="U780" s="16"/>
      <c r="V780" s="16"/>
      <c r="W780" s="16"/>
      <c r="X780" s="16"/>
      <c r="Y780" s="16"/>
      <c r="Z780" s="16"/>
      <c r="AA780" s="16"/>
      <c r="AB780" s="16"/>
      <c r="AC780" s="16"/>
      <c r="AD780" s="16"/>
      <c r="AE780" s="16"/>
      <c r="AT780" s="288" t="s">
        <v>168</v>
      </c>
      <c r="AU780" s="288" t="s">
        <v>87</v>
      </c>
      <c r="AV780" s="16" t="s">
        <v>85</v>
      </c>
      <c r="AW780" s="16" t="s">
        <v>32</v>
      </c>
      <c r="AX780" s="16" t="s">
        <v>77</v>
      </c>
      <c r="AY780" s="288" t="s">
        <v>159</v>
      </c>
    </row>
    <row r="781" s="13" customFormat="1">
      <c r="A781" s="13"/>
      <c r="B781" s="232"/>
      <c r="C781" s="233"/>
      <c r="D781" s="234" t="s">
        <v>168</v>
      </c>
      <c r="E781" s="235" t="s">
        <v>1</v>
      </c>
      <c r="F781" s="236" t="s">
        <v>1526</v>
      </c>
      <c r="G781" s="233"/>
      <c r="H781" s="237">
        <v>26.122</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168</v>
      </c>
      <c r="AU781" s="243" t="s">
        <v>87</v>
      </c>
      <c r="AV781" s="13" t="s">
        <v>87</v>
      </c>
      <c r="AW781" s="13" t="s">
        <v>32</v>
      </c>
      <c r="AX781" s="13" t="s">
        <v>77</v>
      </c>
      <c r="AY781" s="243" t="s">
        <v>159</v>
      </c>
    </row>
    <row r="782" s="13" customFormat="1">
      <c r="A782" s="13"/>
      <c r="B782" s="232"/>
      <c r="C782" s="233"/>
      <c r="D782" s="234" t="s">
        <v>168</v>
      </c>
      <c r="E782" s="235" t="s">
        <v>1</v>
      </c>
      <c r="F782" s="236" t="s">
        <v>1527</v>
      </c>
      <c r="G782" s="233"/>
      <c r="H782" s="237">
        <v>343.34199999999998</v>
      </c>
      <c r="I782" s="238"/>
      <c r="J782" s="233"/>
      <c r="K782" s="233"/>
      <c r="L782" s="239"/>
      <c r="M782" s="240"/>
      <c r="N782" s="241"/>
      <c r="O782" s="241"/>
      <c r="P782" s="241"/>
      <c r="Q782" s="241"/>
      <c r="R782" s="241"/>
      <c r="S782" s="241"/>
      <c r="T782" s="242"/>
      <c r="U782" s="13"/>
      <c r="V782" s="13"/>
      <c r="W782" s="13"/>
      <c r="X782" s="13"/>
      <c r="Y782" s="13"/>
      <c r="Z782" s="13"/>
      <c r="AA782" s="13"/>
      <c r="AB782" s="13"/>
      <c r="AC782" s="13"/>
      <c r="AD782" s="13"/>
      <c r="AE782" s="13"/>
      <c r="AT782" s="243" t="s">
        <v>168</v>
      </c>
      <c r="AU782" s="243" t="s">
        <v>87</v>
      </c>
      <c r="AV782" s="13" t="s">
        <v>87</v>
      </c>
      <c r="AW782" s="13" t="s">
        <v>32</v>
      </c>
      <c r="AX782" s="13" t="s">
        <v>77</v>
      </c>
      <c r="AY782" s="243" t="s">
        <v>159</v>
      </c>
    </row>
    <row r="783" s="13" customFormat="1">
      <c r="A783" s="13"/>
      <c r="B783" s="232"/>
      <c r="C783" s="233"/>
      <c r="D783" s="234" t="s">
        <v>168</v>
      </c>
      <c r="E783" s="235" t="s">
        <v>1</v>
      </c>
      <c r="F783" s="236" t="s">
        <v>1528</v>
      </c>
      <c r="G783" s="233"/>
      <c r="H783" s="237">
        <v>145.31700000000001</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168</v>
      </c>
      <c r="AU783" s="243" t="s">
        <v>87</v>
      </c>
      <c r="AV783" s="13" t="s">
        <v>87</v>
      </c>
      <c r="AW783" s="13" t="s">
        <v>32</v>
      </c>
      <c r="AX783" s="13" t="s">
        <v>77</v>
      </c>
      <c r="AY783" s="243" t="s">
        <v>159</v>
      </c>
    </row>
    <row r="784" s="13" customFormat="1">
      <c r="A784" s="13"/>
      <c r="B784" s="232"/>
      <c r="C784" s="233"/>
      <c r="D784" s="234" t="s">
        <v>168</v>
      </c>
      <c r="E784" s="235" t="s">
        <v>1</v>
      </c>
      <c r="F784" s="236" t="s">
        <v>1529</v>
      </c>
      <c r="G784" s="233"/>
      <c r="H784" s="237">
        <v>70.325999999999993</v>
      </c>
      <c r="I784" s="238"/>
      <c r="J784" s="233"/>
      <c r="K784" s="233"/>
      <c r="L784" s="239"/>
      <c r="M784" s="240"/>
      <c r="N784" s="241"/>
      <c r="O784" s="241"/>
      <c r="P784" s="241"/>
      <c r="Q784" s="241"/>
      <c r="R784" s="241"/>
      <c r="S784" s="241"/>
      <c r="T784" s="242"/>
      <c r="U784" s="13"/>
      <c r="V784" s="13"/>
      <c r="W784" s="13"/>
      <c r="X784" s="13"/>
      <c r="Y784" s="13"/>
      <c r="Z784" s="13"/>
      <c r="AA784" s="13"/>
      <c r="AB784" s="13"/>
      <c r="AC784" s="13"/>
      <c r="AD784" s="13"/>
      <c r="AE784" s="13"/>
      <c r="AT784" s="243" t="s">
        <v>168</v>
      </c>
      <c r="AU784" s="243" t="s">
        <v>87</v>
      </c>
      <c r="AV784" s="13" t="s">
        <v>87</v>
      </c>
      <c r="AW784" s="13" t="s">
        <v>32</v>
      </c>
      <c r="AX784" s="13" t="s">
        <v>77</v>
      </c>
      <c r="AY784" s="243" t="s">
        <v>159</v>
      </c>
    </row>
    <row r="785" s="13" customFormat="1">
      <c r="A785" s="13"/>
      <c r="B785" s="232"/>
      <c r="C785" s="233"/>
      <c r="D785" s="234" t="s">
        <v>168</v>
      </c>
      <c r="E785" s="235" t="s">
        <v>1</v>
      </c>
      <c r="F785" s="236" t="s">
        <v>1530</v>
      </c>
      <c r="G785" s="233"/>
      <c r="H785" s="237">
        <v>19.440999999999999</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168</v>
      </c>
      <c r="AU785" s="243" t="s">
        <v>87</v>
      </c>
      <c r="AV785" s="13" t="s">
        <v>87</v>
      </c>
      <c r="AW785" s="13" t="s">
        <v>32</v>
      </c>
      <c r="AX785" s="13" t="s">
        <v>77</v>
      </c>
      <c r="AY785" s="243" t="s">
        <v>159</v>
      </c>
    </row>
    <row r="786" s="13" customFormat="1">
      <c r="A786" s="13"/>
      <c r="B786" s="232"/>
      <c r="C786" s="233"/>
      <c r="D786" s="234" t="s">
        <v>168</v>
      </c>
      <c r="E786" s="235" t="s">
        <v>1</v>
      </c>
      <c r="F786" s="236" t="s">
        <v>1531</v>
      </c>
      <c r="G786" s="233"/>
      <c r="H786" s="237">
        <v>25.766999999999999</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168</v>
      </c>
      <c r="AU786" s="243" t="s">
        <v>87</v>
      </c>
      <c r="AV786" s="13" t="s">
        <v>87</v>
      </c>
      <c r="AW786" s="13" t="s">
        <v>32</v>
      </c>
      <c r="AX786" s="13" t="s">
        <v>77</v>
      </c>
      <c r="AY786" s="243" t="s">
        <v>159</v>
      </c>
    </row>
    <row r="787" s="15" customFormat="1">
      <c r="A787" s="15"/>
      <c r="B787" s="268"/>
      <c r="C787" s="269"/>
      <c r="D787" s="234" t="s">
        <v>168</v>
      </c>
      <c r="E787" s="270" t="s">
        <v>1</v>
      </c>
      <c r="F787" s="271" t="s">
        <v>361</v>
      </c>
      <c r="G787" s="269"/>
      <c r="H787" s="272">
        <v>630.31500000000005</v>
      </c>
      <c r="I787" s="273"/>
      <c r="J787" s="269"/>
      <c r="K787" s="269"/>
      <c r="L787" s="274"/>
      <c r="M787" s="275"/>
      <c r="N787" s="276"/>
      <c r="O787" s="276"/>
      <c r="P787" s="276"/>
      <c r="Q787" s="276"/>
      <c r="R787" s="276"/>
      <c r="S787" s="276"/>
      <c r="T787" s="277"/>
      <c r="U787" s="15"/>
      <c r="V787" s="15"/>
      <c r="W787" s="15"/>
      <c r="X787" s="15"/>
      <c r="Y787" s="15"/>
      <c r="Z787" s="15"/>
      <c r="AA787" s="15"/>
      <c r="AB787" s="15"/>
      <c r="AC787" s="15"/>
      <c r="AD787" s="15"/>
      <c r="AE787" s="15"/>
      <c r="AT787" s="278" t="s">
        <v>168</v>
      </c>
      <c r="AU787" s="278" t="s">
        <v>87</v>
      </c>
      <c r="AV787" s="15" t="s">
        <v>175</v>
      </c>
      <c r="AW787" s="15" t="s">
        <v>32</v>
      </c>
      <c r="AX787" s="15" t="s">
        <v>77</v>
      </c>
      <c r="AY787" s="278" t="s">
        <v>159</v>
      </c>
    </row>
    <row r="788" s="16" customFormat="1">
      <c r="A788" s="16"/>
      <c r="B788" s="279"/>
      <c r="C788" s="280"/>
      <c r="D788" s="234" t="s">
        <v>168</v>
      </c>
      <c r="E788" s="281" t="s">
        <v>1</v>
      </c>
      <c r="F788" s="282" t="s">
        <v>1532</v>
      </c>
      <c r="G788" s="280"/>
      <c r="H788" s="281" t="s">
        <v>1</v>
      </c>
      <c r="I788" s="283"/>
      <c r="J788" s="280"/>
      <c r="K788" s="280"/>
      <c r="L788" s="284"/>
      <c r="M788" s="285"/>
      <c r="N788" s="286"/>
      <c r="O788" s="286"/>
      <c r="P788" s="286"/>
      <c r="Q788" s="286"/>
      <c r="R788" s="286"/>
      <c r="S788" s="286"/>
      <c r="T788" s="287"/>
      <c r="U788" s="16"/>
      <c r="V788" s="16"/>
      <c r="W788" s="16"/>
      <c r="X788" s="16"/>
      <c r="Y788" s="16"/>
      <c r="Z788" s="16"/>
      <c r="AA788" s="16"/>
      <c r="AB788" s="16"/>
      <c r="AC788" s="16"/>
      <c r="AD788" s="16"/>
      <c r="AE788" s="16"/>
      <c r="AT788" s="288" t="s">
        <v>168</v>
      </c>
      <c r="AU788" s="288" t="s">
        <v>87</v>
      </c>
      <c r="AV788" s="16" t="s">
        <v>85</v>
      </c>
      <c r="AW788" s="16" t="s">
        <v>32</v>
      </c>
      <c r="AX788" s="16" t="s">
        <v>77</v>
      </c>
      <c r="AY788" s="288" t="s">
        <v>159</v>
      </c>
    </row>
    <row r="789" s="13" customFormat="1">
      <c r="A789" s="13"/>
      <c r="B789" s="232"/>
      <c r="C789" s="233"/>
      <c r="D789" s="234" t="s">
        <v>168</v>
      </c>
      <c r="E789" s="235" t="s">
        <v>1</v>
      </c>
      <c r="F789" s="236" t="s">
        <v>1533</v>
      </c>
      <c r="G789" s="233"/>
      <c r="H789" s="237">
        <v>45.234999999999999</v>
      </c>
      <c r="I789" s="238"/>
      <c r="J789" s="233"/>
      <c r="K789" s="233"/>
      <c r="L789" s="239"/>
      <c r="M789" s="240"/>
      <c r="N789" s="241"/>
      <c r="O789" s="241"/>
      <c r="P789" s="241"/>
      <c r="Q789" s="241"/>
      <c r="R789" s="241"/>
      <c r="S789" s="241"/>
      <c r="T789" s="242"/>
      <c r="U789" s="13"/>
      <c r="V789" s="13"/>
      <c r="W789" s="13"/>
      <c r="X789" s="13"/>
      <c r="Y789" s="13"/>
      <c r="Z789" s="13"/>
      <c r="AA789" s="13"/>
      <c r="AB789" s="13"/>
      <c r="AC789" s="13"/>
      <c r="AD789" s="13"/>
      <c r="AE789" s="13"/>
      <c r="AT789" s="243" t="s">
        <v>168</v>
      </c>
      <c r="AU789" s="243" t="s">
        <v>87</v>
      </c>
      <c r="AV789" s="13" t="s">
        <v>87</v>
      </c>
      <c r="AW789" s="13" t="s">
        <v>32</v>
      </c>
      <c r="AX789" s="13" t="s">
        <v>77</v>
      </c>
      <c r="AY789" s="243" t="s">
        <v>159</v>
      </c>
    </row>
    <row r="790" s="13" customFormat="1">
      <c r="A790" s="13"/>
      <c r="B790" s="232"/>
      <c r="C790" s="233"/>
      <c r="D790" s="234" t="s">
        <v>168</v>
      </c>
      <c r="E790" s="235" t="s">
        <v>1</v>
      </c>
      <c r="F790" s="236" t="s">
        <v>1534</v>
      </c>
      <c r="G790" s="233"/>
      <c r="H790" s="237">
        <v>9.2729999999999997</v>
      </c>
      <c r="I790" s="238"/>
      <c r="J790" s="233"/>
      <c r="K790" s="233"/>
      <c r="L790" s="239"/>
      <c r="M790" s="240"/>
      <c r="N790" s="241"/>
      <c r="O790" s="241"/>
      <c r="P790" s="241"/>
      <c r="Q790" s="241"/>
      <c r="R790" s="241"/>
      <c r="S790" s="241"/>
      <c r="T790" s="242"/>
      <c r="U790" s="13"/>
      <c r="V790" s="13"/>
      <c r="W790" s="13"/>
      <c r="X790" s="13"/>
      <c r="Y790" s="13"/>
      <c r="Z790" s="13"/>
      <c r="AA790" s="13"/>
      <c r="AB790" s="13"/>
      <c r="AC790" s="13"/>
      <c r="AD790" s="13"/>
      <c r="AE790" s="13"/>
      <c r="AT790" s="243" t="s">
        <v>168</v>
      </c>
      <c r="AU790" s="243" t="s">
        <v>87</v>
      </c>
      <c r="AV790" s="13" t="s">
        <v>87</v>
      </c>
      <c r="AW790" s="13" t="s">
        <v>32</v>
      </c>
      <c r="AX790" s="13" t="s">
        <v>77</v>
      </c>
      <c r="AY790" s="243" t="s">
        <v>159</v>
      </c>
    </row>
    <row r="791" s="13" customFormat="1">
      <c r="A791" s="13"/>
      <c r="B791" s="232"/>
      <c r="C791" s="233"/>
      <c r="D791" s="234" t="s">
        <v>168</v>
      </c>
      <c r="E791" s="235" t="s">
        <v>1</v>
      </c>
      <c r="F791" s="236" t="s">
        <v>1535</v>
      </c>
      <c r="G791" s="233"/>
      <c r="H791" s="237">
        <v>19.5</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168</v>
      </c>
      <c r="AU791" s="243" t="s">
        <v>87</v>
      </c>
      <c r="AV791" s="13" t="s">
        <v>87</v>
      </c>
      <c r="AW791" s="13" t="s">
        <v>32</v>
      </c>
      <c r="AX791" s="13" t="s">
        <v>77</v>
      </c>
      <c r="AY791" s="243" t="s">
        <v>159</v>
      </c>
    </row>
    <row r="792" s="15" customFormat="1">
      <c r="A792" s="15"/>
      <c r="B792" s="268"/>
      <c r="C792" s="269"/>
      <c r="D792" s="234" t="s">
        <v>168</v>
      </c>
      <c r="E792" s="270" t="s">
        <v>1</v>
      </c>
      <c r="F792" s="271" t="s">
        <v>361</v>
      </c>
      <c r="G792" s="269"/>
      <c r="H792" s="272">
        <v>74.007999999999996</v>
      </c>
      <c r="I792" s="273"/>
      <c r="J792" s="269"/>
      <c r="K792" s="269"/>
      <c r="L792" s="274"/>
      <c r="M792" s="275"/>
      <c r="N792" s="276"/>
      <c r="O792" s="276"/>
      <c r="P792" s="276"/>
      <c r="Q792" s="276"/>
      <c r="R792" s="276"/>
      <c r="S792" s="276"/>
      <c r="T792" s="277"/>
      <c r="U792" s="15"/>
      <c r="V792" s="15"/>
      <c r="W792" s="15"/>
      <c r="X792" s="15"/>
      <c r="Y792" s="15"/>
      <c r="Z792" s="15"/>
      <c r="AA792" s="15"/>
      <c r="AB792" s="15"/>
      <c r="AC792" s="15"/>
      <c r="AD792" s="15"/>
      <c r="AE792" s="15"/>
      <c r="AT792" s="278" t="s">
        <v>168</v>
      </c>
      <c r="AU792" s="278" t="s">
        <v>87</v>
      </c>
      <c r="AV792" s="15" t="s">
        <v>175</v>
      </c>
      <c r="AW792" s="15" t="s">
        <v>32</v>
      </c>
      <c r="AX792" s="15" t="s">
        <v>77</v>
      </c>
      <c r="AY792" s="278" t="s">
        <v>159</v>
      </c>
    </row>
    <row r="793" s="14" customFormat="1">
      <c r="A793" s="14"/>
      <c r="B793" s="244"/>
      <c r="C793" s="245"/>
      <c r="D793" s="234" t="s">
        <v>168</v>
      </c>
      <c r="E793" s="246" t="s">
        <v>1</v>
      </c>
      <c r="F793" s="247" t="s">
        <v>174</v>
      </c>
      <c r="G793" s="245"/>
      <c r="H793" s="248">
        <v>947.50900000000001</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168</v>
      </c>
      <c r="AU793" s="254" t="s">
        <v>87</v>
      </c>
      <c r="AV793" s="14" t="s">
        <v>166</v>
      </c>
      <c r="AW793" s="14" t="s">
        <v>32</v>
      </c>
      <c r="AX793" s="14" t="s">
        <v>85</v>
      </c>
      <c r="AY793" s="254" t="s">
        <v>159</v>
      </c>
    </row>
    <row r="794" s="2" customFormat="1" ht="24.15" customHeight="1">
      <c r="A794" s="39"/>
      <c r="B794" s="40"/>
      <c r="C794" s="219" t="s">
        <v>1536</v>
      </c>
      <c r="D794" s="219" t="s">
        <v>161</v>
      </c>
      <c r="E794" s="220" t="s">
        <v>1537</v>
      </c>
      <c r="F794" s="221" t="s">
        <v>1538</v>
      </c>
      <c r="G794" s="222" t="s">
        <v>164</v>
      </c>
      <c r="H794" s="223">
        <v>704.32299999999998</v>
      </c>
      <c r="I794" s="224"/>
      <c r="J794" s="225">
        <f>ROUND(I794*H794,2)</f>
        <v>0</v>
      </c>
      <c r="K794" s="221" t="s">
        <v>165</v>
      </c>
      <c r="L794" s="45"/>
      <c r="M794" s="226" t="s">
        <v>1</v>
      </c>
      <c r="N794" s="227" t="s">
        <v>42</v>
      </c>
      <c r="O794" s="92"/>
      <c r="P794" s="228">
        <f>O794*H794</f>
        <v>0</v>
      </c>
      <c r="Q794" s="228">
        <v>0.0043839999999999999</v>
      </c>
      <c r="R794" s="228">
        <f>Q794*H794</f>
        <v>3.087752032</v>
      </c>
      <c r="S794" s="228">
        <v>0</v>
      </c>
      <c r="T794" s="229">
        <f>S794*H794</f>
        <v>0</v>
      </c>
      <c r="U794" s="39"/>
      <c r="V794" s="39"/>
      <c r="W794" s="39"/>
      <c r="X794" s="39"/>
      <c r="Y794" s="39"/>
      <c r="Z794" s="39"/>
      <c r="AA794" s="39"/>
      <c r="AB794" s="39"/>
      <c r="AC794" s="39"/>
      <c r="AD794" s="39"/>
      <c r="AE794" s="39"/>
      <c r="AR794" s="230" t="s">
        <v>166</v>
      </c>
      <c r="AT794" s="230" t="s">
        <v>161</v>
      </c>
      <c r="AU794" s="230" t="s">
        <v>87</v>
      </c>
      <c r="AY794" s="18" t="s">
        <v>159</v>
      </c>
      <c r="BE794" s="231">
        <f>IF(N794="základní",J794,0)</f>
        <v>0</v>
      </c>
      <c r="BF794" s="231">
        <f>IF(N794="snížená",J794,0)</f>
        <v>0</v>
      </c>
      <c r="BG794" s="231">
        <f>IF(N794="zákl. přenesená",J794,0)</f>
        <v>0</v>
      </c>
      <c r="BH794" s="231">
        <f>IF(N794="sníž. přenesená",J794,0)</f>
        <v>0</v>
      </c>
      <c r="BI794" s="231">
        <f>IF(N794="nulová",J794,0)</f>
        <v>0</v>
      </c>
      <c r="BJ794" s="18" t="s">
        <v>85</v>
      </c>
      <c r="BK794" s="231">
        <f>ROUND(I794*H794,2)</f>
        <v>0</v>
      </c>
      <c r="BL794" s="18" t="s">
        <v>166</v>
      </c>
      <c r="BM794" s="230" t="s">
        <v>1539</v>
      </c>
    </row>
    <row r="795" s="16" customFormat="1">
      <c r="A795" s="16"/>
      <c r="B795" s="279"/>
      <c r="C795" s="280"/>
      <c r="D795" s="234" t="s">
        <v>168</v>
      </c>
      <c r="E795" s="281" t="s">
        <v>1</v>
      </c>
      <c r="F795" s="282" t="s">
        <v>1525</v>
      </c>
      <c r="G795" s="280"/>
      <c r="H795" s="281" t="s">
        <v>1</v>
      </c>
      <c r="I795" s="283"/>
      <c r="J795" s="280"/>
      <c r="K795" s="280"/>
      <c r="L795" s="284"/>
      <c r="M795" s="285"/>
      <c r="N795" s="286"/>
      <c r="O795" s="286"/>
      <c r="P795" s="286"/>
      <c r="Q795" s="286"/>
      <c r="R795" s="286"/>
      <c r="S795" s="286"/>
      <c r="T795" s="287"/>
      <c r="U795" s="16"/>
      <c r="V795" s="16"/>
      <c r="W795" s="16"/>
      <c r="X795" s="16"/>
      <c r="Y795" s="16"/>
      <c r="Z795" s="16"/>
      <c r="AA795" s="16"/>
      <c r="AB795" s="16"/>
      <c r="AC795" s="16"/>
      <c r="AD795" s="16"/>
      <c r="AE795" s="16"/>
      <c r="AT795" s="288" t="s">
        <v>168</v>
      </c>
      <c r="AU795" s="288" t="s">
        <v>87</v>
      </c>
      <c r="AV795" s="16" t="s">
        <v>85</v>
      </c>
      <c r="AW795" s="16" t="s">
        <v>32</v>
      </c>
      <c r="AX795" s="16" t="s">
        <v>77</v>
      </c>
      <c r="AY795" s="288" t="s">
        <v>159</v>
      </c>
    </row>
    <row r="796" s="13" customFormat="1">
      <c r="A796" s="13"/>
      <c r="B796" s="232"/>
      <c r="C796" s="233"/>
      <c r="D796" s="234" t="s">
        <v>168</v>
      </c>
      <c r="E796" s="235" t="s">
        <v>1</v>
      </c>
      <c r="F796" s="236" t="s">
        <v>1526</v>
      </c>
      <c r="G796" s="233"/>
      <c r="H796" s="237">
        <v>26.122</v>
      </c>
      <c r="I796" s="238"/>
      <c r="J796" s="233"/>
      <c r="K796" s="233"/>
      <c r="L796" s="239"/>
      <c r="M796" s="240"/>
      <c r="N796" s="241"/>
      <c r="O796" s="241"/>
      <c r="P796" s="241"/>
      <c r="Q796" s="241"/>
      <c r="R796" s="241"/>
      <c r="S796" s="241"/>
      <c r="T796" s="242"/>
      <c r="U796" s="13"/>
      <c r="V796" s="13"/>
      <c r="W796" s="13"/>
      <c r="X796" s="13"/>
      <c r="Y796" s="13"/>
      <c r="Z796" s="13"/>
      <c r="AA796" s="13"/>
      <c r="AB796" s="13"/>
      <c r="AC796" s="13"/>
      <c r="AD796" s="13"/>
      <c r="AE796" s="13"/>
      <c r="AT796" s="243" t="s">
        <v>168</v>
      </c>
      <c r="AU796" s="243" t="s">
        <v>87</v>
      </c>
      <c r="AV796" s="13" t="s">
        <v>87</v>
      </c>
      <c r="AW796" s="13" t="s">
        <v>32</v>
      </c>
      <c r="AX796" s="13" t="s">
        <v>77</v>
      </c>
      <c r="AY796" s="243" t="s">
        <v>159</v>
      </c>
    </row>
    <row r="797" s="13" customFormat="1">
      <c r="A797" s="13"/>
      <c r="B797" s="232"/>
      <c r="C797" s="233"/>
      <c r="D797" s="234" t="s">
        <v>168</v>
      </c>
      <c r="E797" s="235" t="s">
        <v>1</v>
      </c>
      <c r="F797" s="236" t="s">
        <v>1527</v>
      </c>
      <c r="G797" s="233"/>
      <c r="H797" s="237">
        <v>343.34199999999998</v>
      </c>
      <c r="I797" s="238"/>
      <c r="J797" s="233"/>
      <c r="K797" s="233"/>
      <c r="L797" s="239"/>
      <c r="M797" s="240"/>
      <c r="N797" s="241"/>
      <c r="O797" s="241"/>
      <c r="P797" s="241"/>
      <c r="Q797" s="241"/>
      <c r="R797" s="241"/>
      <c r="S797" s="241"/>
      <c r="T797" s="242"/>
      <c r="U797" s="13"/>
      <c r="V797" s="13"/>
      <c r="W797" s="13"/>
      <c r="X797" s="13"/>
      <c r="Y797" s="13"/>
      <c r="Z797" s="13"/>
      <c r="AA797" s="13"/>
      <c r="AB797" s="13"/>
      <c r="AC797" s="13"/>
      <c r="AD797" s="13"/>
      <c r="AE797" s="13"/>
      <c r="AT797" s="243" t="s">
        <v>168</v>
      </c>
      <c r="AU797" s="243" t="s">
        <v>87</v>
      </c>
      <c r="AV797" s="13" t="s">
        <v>87</v>
      </c>
      <c r="AW797" s="13" t="s">
        <v>32</v>
      </c>
      <c r="AX797" s="13" t="s">
        <v>77</v>
      </c>
      <c r="AY797" s="243" t="s">
        <v>159</v>
      </c>
    </row>
    <row r="798" s="13" customFormat="1">
      <c r="A798" s="13"/>
      <c r="B798" s="232"/>
      <c r="C798" s="233"/>
      <c r="D798" s="234" t="s">
        <v>168</v>
      </c>
      <c r="E798" s="235" t="s">
        <v>1</v>
      </c>
      <c r="F798" s="236" t="s">
        <v>1528</v>
      </c>
      <c r="G798" s="233"/>
      <c r="H798" s="237">
        <v>145.31700000000001</v>
      </c>
      <c r="I798" s="238"/>
      <c r="J798" s="233"/>
      <c r="K798" s="233"/>
      <c r="L798" s="239"/>
      <c r="M798" s="240"/>
      <c r="N798" s="241"/>
      <c r="O798" s="241"/>
      <c r="P798" s="241"/>
      <c r="Q798" s="241"/>
      <c r="R798" s="241"/>
      <c r="S798" s="241"/>
      <c r="T798" s="242"/>
      <c r="U798" s="13"/>
      <c r="V798" s="13"/>
      <c r="W798" s="13"/>
      <c r="X798" s="13"/>
      <c r="Y798" s="13"/>
      <c r="Z798" s="13"/>
      <c r="AA798" s="13"/>
      <c r="AB798" s="13"/>
      <c r="AC798" s="13"/>
      <c r="AD798" s="13"/>
      <c r="AE798" s="13"/>
      <c r="AT798" s="243" t="s">
        <v>168</v>
      </c>
      <c r="AU798" s="243" t="s">
        <v>87</v>
      </c>
      <c r="AV798" s="13" t="s">
        <v>87</v>
      </c>
      <c r="AW798" s="13" t="s">
        <v>32</v>
      </c>
      <c r="AX798" s="13" t="s">
        <v>77</v>
      </c>
      <c r="AY798" s="243" t="s">
        <v>159</v>
      </c>
    </row>
    <row r="799" s="13" customFormat="1">
      <c r="A799" s="13"/>
      <c r="B799" s="232"/>
      <c r="C799" s="233"/>
      <c r="D799" s="234" t="s">
        <v>168</v>
      </c>
      <c r="E799" s="235" t="s">
        <v>1</v>
      </c>
      <c r="F799" s="236" t="s">
        <v>1529</v>
      </c>
      <c r="G799" s="233"/>
      <c r="H799" s="237">
        <v>70.325999999999993</v>
      </c>
      <c r="I799" s="238"/>
      <c r="J799" s="233"/>
      <c r="K799" s="233"/>
      <c r="L799" s="239"/>
      <c r="M799" s="240"/>
      <c r="N799" s="241"/>
      <c r="O799" s="241"/>
      <c r="P799" s="241"/>
      <c r="Q799" s="241"/>
      <c r="R799" s="241"/>
      <c r="S799" s="241"/>
      <c r="T799" s="242"/>
      <c r="U799" s="13"/>
      <c r="V799" s="13"/>
      <c r="W799" s="13"/>
      <c r="X799" s="13"/>
      <c r="Y799" s="13"/>
      <c r="Z799" s="13"/>
      <c r="AA799" s="13"/>
      <c r="AB799" s="13"/>
      <c r="AC799" s="13"/>
      <c r="AD799" s="13"/>
      <c r="AE799" s="13"/>
      <c r="AT799" s="243" t="s">
        <v>168</v>
      </c>
      <c r="AU799" s="243" t="s">
        <v>87</v>
      </c>
      <c r="AV799" s="13" t="s">
        <v>87</v>
      </c>
      <c r="AW799" s="13" t="s">
        <v>32</v>
      </c>
      <c r="AX799" s="13" t="s">
        <v>77</v>
      </c>
      <c r="AY799" s="243" t="s">
        <v>159</v>
      </c>
    </row>
    <row r="800" s="13" customFormat="1">
      <c r="A800" s="13"/>
      <c r="B800" s="232"/>
      <c r="C800" s="233"/>
      <c r="D800" s="234" t="s">
        <v>168</v>
      </c>
      <c r="E800" s="235" t="s">
        <v>1</v>
      </c>
      <c r="F800" s="236" t="s">
        <v>1530</v>
      </c>
      <c r="G800" s="233"/>
      <c r="H800" s="237">
        <v>19.440999999999999</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168</v>
      </c>
      <c r="AU800" s="243" t="s">
        <v>87</v>
      </c>
      <c r="AV800" s="13" t="s">
        <v>87</v>
      </c>
      <c r="AW800" s="13" t="s">
        <v>32</v>
      </c>
      <c r="AX800" s="13" t="s">
        <v>77</v>
      </c>
      <c r="AY800" s="243" t="s">
        <v>159</v>
      </c>
    </row>
    <row r="801" s="13" customFormat="1">
      <c r="A801" s="13"/>
      <c r="B801" s="232"/>
      <c r="C801" s="233"/>
      <c r="D801" s="234" t="s">
        <v>168</v>
      </c>
      <c r="E801" s="235" t="s">
        <v>1</v>
      </c>
      <c r="F801" s="236" t="s">
        <v>1531</v>
      </c>
      <c r="G801" s="233"/>
      <c r="H801" s="237">
        <v>25.766999999999999</v>
      </c>
      <c r="I801" s="238"/>
      <c r="J801" s="233"/>
      <c r="K801" s="233"/>
      <c r="L801" s="239"/>
      <c r="M801" s="240"/>
      <c r="N801" s="241"/>
      <c r="O801" s="241"/>
      <c r="P801" s="241"/>
      <c r="Q801" s="241"/>
      <c r="R801" s="241"/>
      <c r="S801" s="241"/>
      <c r="T801" s="242"/>
      <c r="U801" s="13"/>
      <c r="V801" s="13"/>
      <c r="W801" s="13"/>
      <c r="X801" s="13"/>
      <c r="Y801" s="13"/>
      <c r="Z801" s="13"/>
      <c r="AA801" s="13"/>
      <c r="AB801" s="13"/>
      <c r="AC801" s="13"/>
      <c r="AD801" s="13"/>
      <c r="AE801" s="13"/>
      <c r="AT801" s="243" t="s">
        <v>168</v>
      </c>
      <c r="AU801" s="243" t="s">
        <v>87</v>
      </c>
      <c r="AV801" s="13" t="s">
        <v>87</v>
      </c>
      <c r="AW801" s="13" t="s">
        <v>32</v>
      </c>
      <c r="AX801" s="13" t="s">
        <v>77</v>
      </c>
      <c r="AY801" s="243" t="s">
        <v>159</v>
      </c>
    </row>
    <row r="802" s="15" customFormat="1">
      <c r="A802" s="15"/>
      <c r="B802" s="268"/>
      <c r="C802" s="269"/>
      <c r="D802" s="234" t="s">
        <v>168</v>
      </c>
      <c r="E802" s="270" t="s">
        <v>1</v>
      </c>
      <c r="F802" s="271" t="s">
        <v>361</v>
      </c>
      <c r="G802" s="269"/>
      <c r="H802" s="272">
        <v>630.31500000000005</v>
      </c>
      <c r="I802" s="273"/>
      <c r="J802" s="269"/>
      <c r="K802" s="269"/>
      <c r="L802" s="274"/>
      <c r="M802" s="275"/>
      <c r="N802" s="276"/>
      <c r="O802" s="276"/>
      <c r="P802" s="276"/>
      <c r="Q802" s="276"/>
      <c r="R802" s="276"/>
      <c r="S802" s="276"/>
      <c r="T802" s="277"/>
      <c r="U802" s="15"/>
      <c r="V802" s="15"/>
      <c r="W802" s="15"/>
      <c r="X802" s="15"/>
      <c r="Y802" s="15"/>
      <c r="Z802" s="15"/>
      <c r="AA802" s="15"/>
      <c r="AB802" s="15"/>
      <c r="AC802" s="15"/>
      <c r="AD802" s="15"/>
      <c r="AE802" s="15"/>
      <c r="AT802" s="278" t="s">
        <v>168</v>
      </c>
      <c r="AU802" s="278" t="s">
        <v>87</v>
      </c>
      <c r="AV802" s="15" t="s">
        <v>175</v>
      </c>
      <c r="AW802" s="15" t="s">
        <v>32</v>
      </c>
      <c r="AX802" s="15" t="s">
        <v>77</v>
      </c>
      <c r="AY802" s="278" t="s">
        <v>159</v>
      </c>
    </row>
    <row r="803" s="16" customFormat="1">
      <c r="A803" s="16"/>
      <c r="B803" s="279"/>
      <c r="C803" s="280"/>
      <c r="D803" s="234" t="s">
        <v>168</v>
      </c>
      <c r="E803" s="281" t="s">
        <v>1</v>
      </c>
      <c r="F803" s="282" t="s">
        <v>1532</v>
      </c>
      <c r="G803" s="280"/>
      <c r="H803" s="281" t="s">
        <v>1</v>
      </c>
      <c r="I803" s="283"/>
      <c r="J803" s="280"/>
      <c r="K803" s="280"/>
      <c r="L803" s="284"/>
      <c r="M803" s="285"/>
      <c r="N803" s="286"/>
      <c r="O803" s="286"/>
      <c r="P803" s="286"/>
      <c r="Q803" s="286"/>
      <c r="R803" s="286"/>
      <c r="S803" s="286"/>
      <c r="T803" s="287"/>
      <c r="U803" s="16"/>
      <c r="V803" s="16"/>
      <c r="W803" s="16"/>
      <c r="X803" s="16"/>
      <c r="Y803" s="16"/>
      <c r="Z803" s="16"/>
      <c r="AA803" s="16"/>
      <c r="AB803" s="16"/>
      <c r="AC803" s="16"/>
      <c r="AD803" s="16"/>
      <c r="AE803" s="16"/>
      <c r="AT803" s="288" t="s">
        <v>168</v>
      </c>
      <c r="AU803" s="288" t="s">
        <v>87</v>
      </c>
      <c r="AV803" s="16" t="s">
        <v>85</v>
      </c>
      <c r="AW803" s="16" t="s">
        <v>32</v>
      </c>
      <c r="AX803" s="16" t="s">
        <v>77</v>
      </c>
      <c r="AY803" s="288" t="s">
        <v>159</v>
      </c>
    </row>
    <row r="804" s="13" customFormat="1">
      <c r="A804" s="13"/>
      <c r="B804" s="232"/>
      <c r="C804" s="233"/>
      <c r="D804" s="234" t="s">
        <v>168</v>
      </c>
      <c r="E804" s="235" t="s">
        <v>1</v>
      </c>
      <c r="F804" s="236" t="s">
        <v>1533</v>
      </c>
      <c r="G804" s="233"/>
      <c r="H804" s="237">
        <v>45.234999999999999</v>
      </c>
      <c r="I804" s="238"/>
      <c r="J804" s="233"/>
      <c r="K804" s="233"/>
      <c r="L804" s="239"/>
      <c r="M804" s="240"/>
      <c r="N804" s="241"/>
      <c r="O804" s="241"/>
      <c r="P804" s="241"/>
      <c r="Q804" s="241"/>
      <c r="R804" s="241"/>
      <c r="S804" s="241"/>
      <c r="T804" s="242"/>
      <c r="U804" s="13"/>
      <c r="V804" s="13"/>
      <c r="W804" s="13"/>
      <c r="X804" s="13"/>
      <c r="Y804" s="13"/>
      <c r="Z804" s="13"/>
      <c r="AA804" s="13"/>
      <c r="AB804" s="13"/>
      <c r="AC804" s="13"/>
      <c r="AD804" s="13"/>
      <c r="AE804" s="13"/>
      <c r="AT804" s="243" t="s">
        <v>168</v>
      </c>
      <c r="AU804" s="243" t="s">
        <v>87</v>
      </c>
      <c r="AV804" s="13" t="s">
        <v>87</v>
      </c>
      <c r="AW804" s="13" t="s">
        <v>32</v>
      </c>
      <c r="AX804" s="13" t="s">
        <v>77</v>
      </c>
      <c r="AY804" s="243" t="s">
        <v>159</v>
      </c>
    </row>
    <row r="805" s="13" customFormat="1">
      <c r="A805" s="13"/>
      <c r="B805" s="232"/>
      <c r="C805" s="233"/>
      <c r="D805" s="234" t="s">
        <v>168</v>
      </c>
      <c r="E805" s="235" t="s">
        <v>1</v>
      </c>
      <c r="F805" s="236" t="s">
        <v>1534</v>
      </c>
      <c r="G805" s="233"/>
      <c r="H805" s="237">
        <v>9.2729999999999997</v>
      </c>
      <c r="I805" s="238"/>
      <c r="J805" s="233"/>
      <c r="K805" s="233"/>
      <c r="L805" s="239"/>
      <c r="M805" s="240"/>
      <c r="N805" s="241"/>
      <c r="O805" s="241"/>
      <c r="P805" s="241"/>
      <c r="Q805" s="241"/>
      <c r="R805" s="241"/>
      <c r="S805" s="241"/>
      <c r="T805" s="242"/>
      <c r="U805" s="13"/>
      <c r="V805" s="13"/>
      <c r="W805" s="13"/>
      <c r="X805" s="13"/>
      <c r="Y805" s="13"/>
      <c r="Z805" s="13"/>
      <c r="AA805" s="13"/>
      <c r="AB805" s="13"/>
      <c r="AC805" s="13"/>
      <c r="AD805" s="13"/>
      <c r="AE805" s="13"/>
      <c r="AT805" s="243" t="s">
        <v>168</v>
      </c>
      <c r="AU805" s="243" t="s">
        <v>87</v>
      </c>
      <c r="AV805" s="13" t="s">
        <v>87</v>
      </c>
      <c r="AW805" s="13" t="s">
        <v>32</v>
      </c>
      <c r="AX805" s="13" t="s">
        <v>77</v>
      </c>
      <c r="AY805" s="243" t="s">
        <v>159</v>
      </c>
    </row>
    <row r="806" s="13" customFormat="1">
      <c r="A806" s="13"/>
      <c r="B806" s="232"/>
      <c r="C806" s="233"/>
      <c r="D806" s="234" t="s">
        <v>168</v>
      </c>
      <c r="E806" s="235" t="s">
        <v>1</v>
      </c>
      <c r="F806" s="236" t="s">
        <v>1535</v>
      </c>
      <c r="G806" s="233"/>
      <c r="H806" s="237">
        <v>19.5</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168</v>
      </c>
      <c r="AU806" s="243" t="s">
        <v>87</v>
      </c>
      <c r="AV806" s="13" t="s">
        <v>87</v>
      </c>
      <c r="AW806" s="13" t="s">
        <v>32</v>
      </c>
      <c r="AX806" s="13" t="s">
        <v>77</v>
      </c>
      <c r="AY806" s="243" t="s">
        <v>159</v>
      </c>
    </row>
    <row r="807" s="15" customFormat="1">
      <c r="A807" s="15"/>
      <c r="B807" s="268"/>
      <c r="C807" s="269"/>
      <c r="D807" s="234" t="s">
        <v>168</v>
      </c>
      <c r="E807" s="270" t="s">
        <v>1</v>
      </c>
      <c r="F807" s="271" t="s">
        <v>361</v>
      </c>
      <c r="G807" s="269"/>
      <c r="H807" s="272">
        <v>74.007999999999996</v>
      </c>
      <c r="I807" s="273"/>
      <c r="J807" s="269"/>
      <c r="K807" s="269"/>
      <c r="L807" s="274"/>
      <c r="M807" s="275"/>
      <c r="N807" s="276"/>
      <c r="O807" s="276"/>
      <c r="P807" s="276"/>
      <c r="Q807" s="276"/>
      <c r="R807" s="276"/>
      <c r="S807" s="276"/>
      <c r="T807" s="277"/>
      <c r="U807" s="15"/>
      <c r="V807" s="15"/>
      <c r="W807" s="15"/>
      <c r="X807" s="15"/>
      <c r="Y807" s="15"/>
      <c r="Z807" s="15"/>
      <c r="AA807" s="15"/>
      <c r="AB807" s="15"/>
      <c r="AC807" s="15"/>
      <c r="AD807" s="15"/>
      <c r="AE807" s="15"/>
      <c r="AT807" s="278" t="s">
        <v>168</v>
      </c>
      <c r="AU807" s="278" t="s">
        <v>87</v>
      </c>
      <c r="AV807" s="15" t="s">
        <v>175</v>
      </c>
      <c r="AW807" s="15" t="s">
        <v>32</v>
      </c>
      <c r="AX807" s="15" t="s">
        <v>77</v>
      </c>
      <c r="AY807" s="278" t="s">
        <v>159</v>
      </c>
    </row>
    <row r="808" s="14" customFormat="1">
      <c r="A808" s="14"/>
      <c r="B808" s="244"/>
      <c r="C808" s="245"/>
      <c r="D808" s="234" t="s">
        <v>168</v>
      </c>
      <c r="E808" s="246" t="s">
        <v>1</v>
      </c>
      <c r="F808" s="247" t="s">
        <v>174</v>
      </c>
      <c r="G808" s="245"/>
      <c r="H808" s="248">
        <v>704.32299999999998</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168</v>
      </c>
      <c r="AU808" s="254" t="s">
        <v>87</v>
      </c>
      <c r="AV808" s="14" t="s">
        <v>166</v>
      </c>
      <c r="AW808" s="14" t="s">
        <v>32</v>
      </c>
      <c r="AX808" s="14" t="s">
        <v>85</v>
      </c>
      <c r="AY808" s="254" t="s">
        <v>159</v>
      </c>
    </row>
    <row r="809" s="2" customFormat="1" ht="24.15" customHeight="1">
      <c r="A809" s="39"/>
      <c r="B809" s="40"/>
      <c r="C809" s="219" t="s">
        <v>1540</v>
      </c>
      <c r="D809" s="219" t="s">
        <v>161</v>
      </c>
      <c r="E809" s="220" t="s">
        <v>1541</v>
      </c>
      <c r="F809" s="221" t="s">
        <v>1542</v>
      </c>
      <c r="G809" s="222" t="s">
        <v>164</v>
      </c>
      <c r="H809" s="223">
        <v>74.007999999999996</v>
      </c>
      <c r="I809" s="224"/>
      <c r="J809" s="225">
        <f>ROUND(I809*H809,2)</f>
        <v>0</v>
      </c>
      <c r="K809" s="221" t="s">
        <v>165</v>
      </c>
      <c r="L809" s="45"/>
      <c r="M809" s="226" t="s">
        <v>1</v>
      </c>
      <c r="N809" s="227" t="s">
        <v>42</v>
      </c>
      <c r="O809" s="92"/>
      <c r="P809" s="228">
        <f>O809*H809</f>
        <v>0</v>
      </c>
      <c r="Q809" s="228">
        <v>0.00022000000000000001</v>
      </c>
      <c r="R809" s="228">
        <f>Q809*H809</f>
        <v>0.016281759999999999</v>
      </c>
      <c r="S809" s="228">
        <v>0</v>
      </c>
      <c r="T809" s="229">
        <f>S809*H809</f>
        <v>0</v>
      </c>
      <c r="U809" s="39"/>
      <c r="V809" s="39"/>
      <c r="W809" s="39"/>
      <c r="X809" s="39"/>
      <c r="Y809" s="39"/>
      <c r="Z809" s="39"/>
      <c r="AA809" s="39"/>
      <c r="AB809" s="39"/>
      <c r="AC809" s="39"/>
      <c r="AD809" s="39"/>
      <c r="AE809" s="39"/>
      <c r="AR809" s="230" t="s">
        <v>166</v>
      </c>
      <c r="AT809" s="230" t="s">
        <v>161</v>
      </c>
      <c r="AU809" s="230" t="s">
        <v>87</v>
      </c>
      <c r="AY809" s="18" t="s">
        <v>159</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166</v>
      </c>
      <c r="BM809" s="230" t="s">
        <v>1543</v>
      </c>
    </row>
    <row r="810" s="16" customFormat="1">
      <c r="A810" s="16"/>
      <c r="B810" s="279"/>
      <c r="C810" s="280"/>
      <c r="D810" s="234" t="s">
        <v>168</v>
      </c>
      <c r="E810" s="281" t="s">
        <v>1</v>
      </c>
      <c r="F810" s="282" t="s">
        <v>1532</v>
      </c>
      <c r="G810" s="280"/>
      <c r="H810" s="281" t="s">
        <v>1</v>
      </c>
      <c r="I810" s="283"/>
      <c r="J810" s="280"/>
      <c r="K810" s="280"/>
      <c r="L810" s="284"/>
      <c r="M810" s="285"/>
      <c r="N810" s="286"/>
      <c r="O810" s="286"/>
      <c r="P810" s="286"/>
      <c r="Q810" s="286"/>
      <c r="R810" s="286"/>
      <c r="S810" s="286"/>
      <c r="T810" s="287"/>
      <c r="U810" s="16"/>
      <c r="V810" s="16"/>
      <c r="W810" s="16"/>
      <c r="X810" s="16"/>
      <c r="Y810" s="16"/>
      <c r="Z810" s="16"/>
      <c r="AA810" s="16"/>
      <c r="AB810" s="16"/>
      <c r="AC810" s="16"/>
      <c r="AD810" s="16"/>
      <c r="AE810" s="16"/>
      <c r="AT810" s="288" t="s">
        <v>168</v>
      </c>
      <c r="AU810" s="288" t="s">
        <v>87</v>
      </c>
      <c r="AV810" s="16" t="s">
        <v>85</v>
      </c>
      <c r="AW810" s="16" t="s">
        <v>32</v>
      </c>
      <c r="AX810" s="16" t="s">
        <v>77</v>
      </c>
      <c r="AY810" s="288" t="s">
        <v>159</v>
      </c>
    </row>
    <row r="811" s="13" customFormat="1">
      <c r="A811" s="13"/>
      <c r="B811" s="232"/>
      <c r="C811" s="233"/>
      <c r="D811" s="234" t="s">
        <v>168</v>
      </c>
      <c r="E811" s="235" t="s">
        <v>1</v>
      </c>
      <c r="F811" s="236" t="s">
        <v>1533</v>
      </c>
      <c r="G811" s="233"/>
      <c r="H811" s="237">
        <v>45.234999999999999</v>
      </c>
      <c r="I811" s="238"/>
      <c r="J811" s="233"/>
      <c r="K811" s="233"/>
      <c r="L811" s="239"/>
      <c r="M811" s="240"/>
      <c r="N811" s="241"/>
      <c r="O811" s="241"/>
      <c r="P811" s="241"/>
      <c r="Q811" s="241"/>
      <c r="R811" s="241"/>
      <c r="S811" s="241"/>
      <c r="T811" s="242"/>
      <c r="U811" s="13"/>
      <c r="V811" s="13"/>
      <c r="W811" s="13"/>
      <c r="X811" s="13"/>
      <c r="Y811" s="13"/>
      <c r="Z811" s="13"/>
      <c r="AA811" s="13"/>
      <c r="AB811" s="13"/>
      <c r="AC811" s="13"/>
      <c r="AD811" s="13"/>
      <c r="AE811" s="13"/>
      <c r="AT811" s="243" t="s">
        <v>168</v>
      </c>
      <c r="AU811" s="243" t="s">
        <v>87</v>
      </c>
      <c r="AV811" s="13" t="s">
        <v>87</v>
      </c>
      <c r="AW811" s="13" t="s">
        <v>32</v>
      </c>
      <c r="AX811" s="13" t="s">
        <v>77</v>
      </c>
      <c r="AY811" s="243" t="s">
        <v>159</v>
      </c>
    </row>
    <row r="812" s="13" customFormat="1">
      <c r="A812" s="13"/>
      <c r="B812" s="232"/>
      <c r="C812" s="233"/>
      <c r="D812" s="234" t="s">
        <v>168</v>
      </c>
      <c r="E812" s="235" t="s">
        <v>1</v>
      </c>
      <c r="F812" s="236" t="s">
        <v>1534</v>
      </c>
      <c r="G812" s="233"/>
      <c r="H812" s="237">
        <v>9.2729999999999997</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168</v>
      </c>
      <c r="AU812" s="243" t="s">
        <v>87</v>
      </c>
      <c r="AV812" s="13" t="s">
        <v>87</v>
      </c>
      <c r="AW812" s="13" t="s">
        <v>32</v>
      </c>
      <c r="AX812" s="13" t="s">
        <v>77</v>
      </c>
      <c r="AY812" s="243" t="s">
        <v>159</v>
      </c>
    </row>
    <row r="813" s="13" customFormat="1">
      <c r="A813" s="13"/>
      <c r="B813" s="232"/>
      <c r="C813" s="233"/>
      <c r="D813" s="234" t="s">
        <v>168</v>
      </c>
      <c r="E813" s="235" t="s">
        <v>1</v>
      </c>
      <c r="F813" s="236" t="s">
        <v>1535</v>
      </c>
      <c r="G813" s="233"/>
      <c r="H813" s="237">
        <v>19.5</v>
      </c>
      <c r="I813" s="238"/>
      <c r="J813" s="233"/>
      <c r="K813" s="233"/>
      <c r="L813" s="239"/>
      <c r="M813" s="240"/>
      <c r="N813" s="241"/>
      <c r="O813" s="241"/>
      <c r="P813" s="241"/>
      <c r="Q813" s="241"/>
      <c r="R813" s="241"/>
      <c r="S813" s="241"/>
      <c r="T813" s="242"/>
      <c r="U813" s="13"/>
      <c r="V813" s="13"/>
      <c r="W813" s="13"/>
      <c r="X813" s="13"/>
      <c r="Y813" s="13"/>
      <c r="Z813" s="13"/>
      <c r="AA813" s="13"/>
      <c r="AB813" s="13"/>
      <c r="AC813" s="13"/>
      <c r="AD813" s="13"/>
      <c r="AE813" s="13"/>
      <c r="AT813" s="243" t="s">
        <v>168</v>
      </c>
      <c r="AU813" s="243" t="s">
        <v>87</v>
      </c>
      <c r="AV813" s="13" t="s">
        <v>87</v>
      </c>
      <c r="AW813" s="13" t="s">
        <v>32</v>
      </c>
      <c r="AX813" s="13" t="s">
        <v>77</v>
      </c>
      <c r="AY813" s="243" t="s">
        <v>159</v>
      </c>
    </row>
    <row r="814" s="14" customFormat="1">
      <c r="A814" s="14"/>
      <c r="B814" s="244"/>
      <c r="C814" s="245"/>
      <c r="D814" s="234" t="s">
        <v>168</v>
      </c>
      <c r="E814" s="246" t="s">
        <v>1</v>
      </c>
      <c r="F814" s="247" t="s">
        <v>174</v>
      </c>
      <c r="G814" s="245"/>
      <c r="H814" s="248">
        <v>74.007999999999996</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168</v>
      </c>
      <c r="AU814" s="254" t="s">
        <v>87</v>
      </c>
      <c r="AV814" s="14" t="s">
        <v>166</v>
      </c>
      <c r="AW814" s="14" t="s">
        <v>32</v>
      </c>
      <c r="AX814" s="14" t="s">
        <v>85</v>
      </c>
      <c r="AY814" s="254" t="s">
        <v>159</v>
      </c>
    </row>
    <row r="815" s="2" customFormat="1" ht="24.15" customHeight="1">
      <c r="A815" s="39"/>
      <c r="B815" s="40"/>
      <c r="C815" s="219" t="s">
        <v>1544</v>
      </c>
      <c r="D815" s="219" t="s">
        <v>161</v>
      </c>
      <c r="E815" s="220" t="s">
        <v>1545</v>
      </c>
      <c r="F815" s="221" t="s">
        <v>1546</v>
      </c>
      <c r="G815" s="222" t="s">
        <v>164</v>
      </c>
      <c r="H815" s="223">
        <v>947.50900000000001</v>
      </c>
      <c r="I815" s="224"/>
      <c r="J815" s="225">
        <f>ROUND(I815*H815,2)</f>
        <v>0</v>
      </c>
      <c r="K815" s="221" t="s">
        <v>165</v>
      </c>
      <c r="L815" s="45"/>
      <c r="M815" s="226" t="s">
        <v>1</v>
      </c>
      <c r="N815" s="227" t="s">
        <v>42</v>
      </c>
      <c r="O815" s="92"/>
      <c r="P815" s="228">
        <f>O815*H815</f>
        <v>0</v>
      </c>
      <c r="Q815" s="228">
        <v>0.0065599999999999999</v>
      </c>
      <c r="R815" s="228">
        <f>Q815*H815</f>
        <v>6.2156590400000002</v>
      </c>
      <c r="S815" s="228">
        <v>0</v>
      </c>
      <c r="T815" s="229">
        <f>S815*H815</f>
        <v>0</v>
      </c>
      <c r="U815" s="39"/>
      <c r="V815" s="39"/>
      <c r="W815" s="39"/>
      <c r="X815" s="39"/>
      <c r="Y815" s="39"/>
      <c r="Z815" s="39"/>
      <c r="AA815" s="39"/>
      <c r="AB815" s="39"/>
      <c r="AC815" s="39"/>
      <c r="AD815" s="39"/>
      <c r="AE815" s="39"/>
      <c r="AR815" s="230" t="s">
        <v>166</v>
      </c>
      <c r="AT815" s="230" t="s">
        <v>161</v>
      </c>
      <c r="AU815" s="230" t="s">
        <v>87</v>
      </c>
      <c r="AY815" s="18" t="s">
        <v>159</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166</v>
      </c>
      <c r="BM815" s="230" t="s">
        <v>1547</v>
      </c>
    </row>
    <row r="816" s="16" customFormat="1">
      <c r="A816" s="16"/>
      <c r="B816" s="279"/>
      <c r="C816" s="280"/>
      <c r="D816" s="234" t="s">
        <v>168</v>
      </c>
      <c r="E816" s="281" t="s">
        <v>1</v>
      </c>
      <c r="F816" s="282" t="s">
        <v>1510</v>
      </c>
      <c r="G816" s="280"/>
      <c r="H816" s="281" t="s">
        <v>1</v>
      </c>
      <c r="I816" s="283"/>
      <c r="J816" s="280"/>
      <c r="K816" s="280"/>
      <c r="L816" s="284"/>
      <c r="M816" s="285"/>
      <c r="N816" s="286"/>
      <c r="O816" s="286"/>
      <c r="P816" s="286"/>
      <c r="Q816" s="286"/>
      <c r="R816" s="286"/>
      <c r="S816" s="286"/>
      <c r="T816" s="287"/>
      <c r="U816" s="16"/>
      <c r="V816" s="16"/>
      <c r="W816" s="16"/>
      <c r="X816" s="16"/>
      <c r="Y816" s="16"/>
      <c r="Z816" s="16"/>
      <c r="AA816" s="16"/>
      <c r="AB816" s="16"/>
      <c r="AC816" s="16"/>
      <c r="AD816" s="16"/>
      <c r="AE816" s="16"/>
      <c r="AT816" s="288" t="s">
        <v>168</v>
      </c>
      <c r="AU816" s="288" t="s">
        <v>87</v>
      </c>
      <c r="AV816" s="16" t="s">
        <v>85</v>
      </c>
      <c r="AW816" s="16" t="s">
        <v>32</v>
      </c>
      <c r="AX816" s="16" t="s">
        <v>77</v>
      </c>
      <c r="AY816" s="288" t="s">
        <v>159</v>
      </c>
    </row>
    <row r="817" s="13" customFormat="1">
      <c r="A817" s="13"/>
      <c r="B817" s="232"/>
      <c r="C817" s="233"/>
      <c r="D817" s="234" t="s">
        <v>168</v>
      </c>
      <c r="E817" s="235" t="s">
        <v>1</v>
      </c>
      <c r="F817" s="236" t="s">
        <v>1511</v>
      </c>
      <c r="G817" s="233"/>
      <c r="H817" s="237">
        <v>8.2249999999999996</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168</v>
      </c>
      <c r="AU817" s="243" t="s">
        <v>87</v>
      </c>
      <c r="AV817" s="13" t="s">
        <v>87</v>
      </c>
      <c r="AW817" s="13" t="s">
        <v>32</v>
      </c>
      <c r="AX817" s="13" t="s">
        <v>77</v>
      </c>
      <c r="AY817" s="243" t="s">
        <v>159</v>
      </c>
    </row>
    <row r="818" s="13" customFormat="1">
      <c r="A818" s="13"/>
      <c r="B818" s="232"/>
      <c r="C818" s="233"/>
      <c r="D818" s="234" t="s">
        <v>168</v>
      </c>
      <c r="E818" s="235" t="s">
        <v>1</v>
      </c>
      <c r="F818" s="236" t="s">
        <v>1512</v>
      </c>
      <c r="G818" s="233"/>
      <c r="H818" s="237">
        <v>1.125</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168</v>
      </c>
      <c r="AU818" s="243" t="s">
        <v>87</v>
      </c>
      <c r="AV818" s="13" t="s">
        <v>87</v>
      </c>
      <c r="AW818" s="13" t="s">
        <v>32</v>
      </c>
      <c r="AX818" s="13" t="s">
        <v>77</v>
      </c>
      <c r="AY818" s="243" t="s">
        <v>159</v>
      </c>
    </row>
    <row r="819" s="13" customFormat="1">
      <c r="A819" s="13"/>
      <c r="B819" s="232"/>
      <c r="C819" s="233"/>
      <c r="D819" s="234" t="s">
        <v>168</v>
      </c>
      <c r="E819" s="235" t="s">
        <v>1</v>
      </c>
      <c r="F819" s="236" t="s">
        <v>1513</v>
      </c>
      <c r="G819" s="233"/>
      <c r="H819" s="237">
        <v>24.239000000000001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168</v>
      </c>
      <c r="AU819" s="243" t="s">
        <v>87</v>
      </c>
      <c r="AV819" s="13" t="s">
        <v>87</v>
      </c>
      <c r="AW819" s="13" t="s">
        <v>32</v>
      </c>
      <c r="AX819" s="13" t="s">
        <v>77</v>
      </c>
      <c r="AY819" s="243" t="s">
        <v>159</v>
      </c>
    </row>
    <row r="820" s="13" customFormat="1">
      <c r="A820" s="13"/>
      <c r="B820" s="232"/>
      <c r="C820" s="233"/>
      <c r="D820" s="234" t="s">
        <v>168</v>
      </c>
      <c r="E820" s="235" t="s">
        <v>1</v>
      </c>
      <c r="F820" s="236" t="s">
        <v>1514</v>
      </c>
      <c r="G820" s="233"/>
      <c r="H820" s="237">
        <v>19.058</v>
      </c>
      <c r="I820" s="238"/>
      <c r="J820" s="233"/>
      <c r="K820" s="233"/>
      <c r="L820" s="239"/>
      <c r="M820" s="240"/>
      <c r="N820" s="241"/>
      <c r="O820" s="241"/>
      <c r="P820" s="241"/>
      <c r="Q820" s="241"/>
      <c r="R820" s="241"/>
      <c r="S820" s="241"/>
      <c r="T820" s="242"/>
      <c r="U820" s="13"/>
      <c r="V820" s="13"/>
      <c r="W820" s="13"/>
      <c r="X820" s="13"/>
      <c r="Y820" s="13"/>
      <c r="Z820" s="13"/>
      <c r="AA820" s="13"/>
      <c r="AB820" s="13"/>
      <c r="AC820" s="13"/>
      <c r="AD820" s="13"/>
      <c r="AE820" s="13"/>
      <c r="AT820" s="243" t="s">
        <v>168</v>
      </c>
      <c r="AU820" s="243" t="s">
        <v>87</v>
      </c>
      <c r="AV820" s="13" t="s">
        <v>87</v>
      </c>
      <c r="AW820" s="13" t="s">
        <v>32</v>
      </c>
      <c r="AX820" s="13" t="s">
        <v>77</v>
      </c>
      <c r="AY820" s="243" t="s">
        <v>159</v>
      </c>
    </row>
    <row r="821" s="13" customFormat="1">
      <c r="A821" s="13"/>
      <c r="B821" s="232"/>
      <c r="C821" s="233"/>
      <c r="D821" s="234" t="s">
        <v>168</v>
      </c>
      <c r="E821" s="235" t="s">
        <v>1</v>
      </c>
      <c r="F821" s="236" t="s">
        <v>1515</v>
      </c>
      <c r="G821" s="233"/>
      <c r="H821" s="237">
        <v>18.841999999999999</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168</v>
      </c>
      <c r="AU821" s="243" t="s">
        <v>87</v>
      </c>
      <c r="AV821" s="13" t="s">
        <v>87</v>
      </c>
      <c r="AW821" s="13" t="s">
        <v>32</v>
      </c>
      <c r="AX821" s="13" t="s">
        <v>77</v>
      </c>
      <c r="AY821" s="243" t="s">
        <v>159</v>
      </c>
    </row>
    <row r="822" s="13" customFormat="1">
      <c r="A822" s="13"/>
      <c r="B822" s="232"/>
      <c r="C822" s="233"/>
      <c r="D822" s="234" t="s">
        <v>168</v>
      </c>
      <c r="E822" s="235" t="s">
        <v>1</v>
      </c>
      <c r="F822" s="236" t="s">
        <v>1516</v>
      </c>
      <c r="G822" s="233"/>
      <c r="H822" s="237">
        <v>10.692</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168</v>
      </c>
      <c r="AU822" s="243" t="s">
        <v>87</v>
      </c>
      <c r="AV822" s="13" t="s">
        <v>87</v>
      </c>
      <c r="AW822" s="13" t="s">
        <v>32</v>
      </c>
      <c r="AX822" s="13" t="s">
        <v>77</v>
      </c>
      <c r="AY822" s="243" t="s">
        <v>159</v>
      </c>
    </row>
    <row r="823" s="13" customFormat="1">
      <c r="A823" s="13"/>
      <c r="B823" s="232"/>
      <c r="C823" s="233"/>
      <c r="D823" s="234" t="s">
        <v>168</v>
      </c>
      <c r="E823" s="235" t="s">
        <v>1</v>
      </c>
      <c r="F823" s="236" t="s">
        <v>1517</v>
      </c>
      <c r="G823" s="233"/>
      <c r="H823" s="237">
        <v>1.7430000000000001</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168</v>
      </c>
      <c r="AU823" s="243" t="s">
        <v>87</v>
      </c>
      <c r="AV823" s="13" t="s">
        <v>87</v>
      </c>
      <c r="AW823" s="13" t="s">
        <v>32</v>
      </c>
      <c r="AX823" s="13" t="s">
        <v>77</v>
      </c>
      <c r="AY823" s="243" t="s">
        <v>159</v>
      </c>
    </row>
    <row r="824" s="13" customFormat="1">
      <c r="A824" s="13"/>
      <c r="B824" s="232"/>
      <c r="C824" s="233"/>
      <c r="D824" s="234" t="s">
        <v>168</v>
      </c>
      <c r="E824" s="235" t="s">
        <v>1</v>
      </c>
      <c r="F824" s="236" t="s">
        <v>1518</v>
      </c>
      <c r="G824" s="233"/>
      <c r="H824" s="237">
        <v>68.781000000000006</v>
      </c>
      <c r="I824" s="238"/>
      <c r="J824" s="233"/>
      <c r="K824" s="233"/>
      <c r="L824" s="239"/>
      <c r="M824" s="240"/>
      <c r="N824" s="241"/>
      <c r="O824" s="241"/>
      <c r="P824" s="241"/>
      <c r="Q824" s="241"/>
      <c r="R824" s="241"/>
      <c r="S824" s="241"/>
      <c r="T824" s="242"/>
      <c r="U824" s="13"/>
      <c r="V824" s="13"/>
      <c r="W824" s="13"/>
      <c r="X824" s="13"/>
      <c r="Y824" s="13"/>
      <c r="Z824" s="13"/>
      <c r="AA824" s="13"/>
      <c r="AB824" s="13"/>
      <c r="AC824" s="13"/>
      <c r="AD824" s="13"/>
      <c r="AE824" s="13"/>
      <c r="AT824" s="243" t="s">
        <v>168</v>
      </c>
      <c r="AU824" s="243" t="s">
        <v>87</v>
      </c>
      <c r="AV824" s="13" t="s">
        <v>87</v>
      </c>
      <c r="AW824" s="13" t="s">
        <v>32</v>
      </c>
      <c r="AX824" s="13" t="s">
        <v>77</v>
      </c>
      <c r="AY824" s="243" t="s">
        <v>159</v>
      </c>
    </row>
    <row r="825" s="13" customFormat="1">
      <c r="A825" s="13"/>
      <c r="B825" s="232"/>
      <c r="C825" s="233"/>
      <c r="D825" s="234" t="s">
        <v>168</v>
      </c>
      <c r="E825" s="235" t="s">
        <v>1</v>
      </c>
      <c r="F825" s="236" t="s">
        <v>1519</v>
      </c>
      <c r="G825" s="233"/>
      <c r="H825" s="237">
        <v>10.928000000000001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168</v>
      </c>
      <c r="AU825" s="243" t="s">
        <v>87</v>
      </c>
      <c r="AV825" s="13" t="s">
        <v>87</v>
      </c>
      <c r="AW825" s="13" t="s">
        <v>32</v>
      </c>
      <c r="AX825" s="13" t="s">
        <v>77</v>
      </c>
      <c r="AY825" s="243" t="s">
        <v>159</v>
      </c>
    </row>
    <row r="826" s="13" customFormat="1">
      <c r="A826" s="13"/>
      <c r="B826" s="232"/>
      <c r="C826" s="233"/>
      <c r="D826" s="234" t="s">
        <v>168</v>
      </c>
      <c r="E826" s="235" t="s">
        <v>1</v>
      </c>
      <c r="F826" s="236" t="s">
        <v>1520</v>
      </c>
      <c r="G826" s="233"/>
      <c r="H826" s="237">
        <v>33.659999999999997</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168</v>
      </c>
      <c r="AU826" s="243" t="s">
        <v>87</v>
      </c>
      <c r="AV826" s="13" t="s">
        <v>87</v>
      </c>
      <c r="AW826" s="13" t="s">
        <v>32</v>
      </c>
      <c r="AX826" s="13" t="s">
        <v>77</v>
      </c>
      <c r="AY826" s="243" t="s">
        <v>159</v>
      </c>
    </row>
    <row r="827" s="13" customFormat="1">
      <c r="A827" s="13"/>
      <c r="B827" s="232"/>
      <c r="C827" s="233"/>
      <c r="D827" s="234" t="s">
        <v>168</v>
      </c>
      <c r="E827" s="235" t="s">
        <v>1</v>
      </c>
      <c r="F827" s="236" t="s">
        <v>1521</v>
      </c>
      <c r="G827" s="233"/>
      <c r="H827" s="237">
        <v>11.199999999999999</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168</v>
      </c>
      <c r="AU827" s="243" t="s">
        <v>87</v>
      </c>
      <c r="AV827" s="13" t="s">
        <v>87</v>
      </c>
      <c r="AW827" s="13" t="s">
        <v>32</v>
      </c>
      <c r="AX827" s="13" t="s">
        <v>77</v>
      </c>
      <c r="AY827" s="243" t="s">
        <v>159</v>
      </c>
    </row>
    <row r="828" s="13" customFormat="1">
      <c r="A828" s="13"/>
      <c r="B828" s="232"/>
      <c r="C828" s="233"/>
      <c r="D828" s="234" t="s">
        <v>168</v>
      </c>
      <c r="E828" s="235" t="s">
        <v>1</v>
      </c>
      <c r="F828" s="236" t="s">
        <v>1522</v>
      </c>
      <c r="G828" s="233"/>
      <c r="H828" s="237">
        <v>20.497</v>
      </c>
      <c r="I828" s="238"/>
      <c r="J828" s="233"/>
      <c r="K828" s="233"/>
      <c r="L828" s="239"/>
      <c r="M828" s="240"/>
      <c r="N828" s="241"/>
      <c r="O828" s="241"/>
      <c r="P828" s="241"/>
      <c r="Q828" s="241"/>
      <c r="R828" s="241"/>
      <c r="S828" s="241"/>
      <c r="T828" s="242"/>
      <c r="U828" s="13"/>
      <c r="V828" s="13"/>
      <c r="W828" s="13"/>
      <c r="X828" s="13"/>
      <c r="Y828" s="13"/>
      <c r="Z828" s="13"/>
      <c r="AA828" s="13"/>
      <c r="AB828" s="13"/>
      <c r="AC828" s="13"/>
      <c r="AD828" s="13"/>
      <c r="AE828" s="13"/>
      <c r="AT828" s="243" t="s">
        <v>168</v>
      </c>
      <c r="AU828" s="243" t="s">
        <v>87</v>
      </c>
      <c r="AV828" s="13" t="s">
        <v>87</v>
      </c>
      <c r="AW828" s="13" t="s">
        <v>32</v>
      </c>
      <c r="AX828" s="13" t="s">
        <v>77</v>
      </c>
      <c r="AY828" s="243" t="s">
        <v>159</v>
      </c>
    </row>
    <row r="829" s="13" customFormat="1">
      <c r="A829" s="13"/>
      <c r="B829" s="232"/>
      <c r="C829" s="233"/>
      <c r="D829" s="234" t="s">
        <v>168</v>
      </c>
      <c r="E829" s="235" t="s">
        <v>1</v>
      </c>
      <c r="F829" s="236" t="s">
        <v>1523</v>
      </c>
      <c r="G829" s="233"/>
      <c r="H829" s="237">
        <v>8.6750000000000007</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168</v>
      </c>
      <c r="AU829" s="243" t="s">
        <v>87</v>
      </c>
      <c r="AV829" s="13" t="s">
        <v>87</v>
      </c>
      <c r="AW829" s="13" t="s">
        <v>32</v>
      </c>
      <c r="AX829" s="13" t="s">
        <v>77</v>
      </c>
      <c r="AY829" s="243" t="s">
        <v>159</v>
      </c>
    </row>
    <row r="830" s="13" customFormat="1">
      <c r="A830" s="13"/>
      <c r="B830" s="232"/>
      <c r="C830" s="233"/>
      <c r="D830" s="234" t="s">
        <v>168</v>
      </c>
      <c r="E830" s="235" t="s">
        <v>1</v>
      </c>
      <c r="F830" s="236" t="s">
        <v>1524</v>
      </c>
      <c r="G830" s="233"/>
      <c r="H830" s="237">
        <v>5.5209999999999999</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168</v>
      </c>
      <c r="AU830" s="243" t="s">
        <v>87</v>
      </c>
      <c r="AV830" s="13" t="s">
        <v>87</v>
      </c>
      <c r="AW830" s="13" t="s">
        <v>32</v>
      </c>
      <c r="AX830" s="13" t="s">
        <v>77</v>
      </c>
      <c r="AY830" s="243" t="s">
        <v>159</v>
      </c>
    </row>
    <row r="831" s="15" customFormat="1">
      <c r="A831" s="15"/>
      <c r="B831" s="268"/>
      <c r="C831" s="269"/>
      <c r="D831" s="234" t="s">
        <v>168</v>
      </c>
      <c r="E831" s="270" t="s">
        <v>1</v>
      </c>
      <c r="F831" s="271" t="s">
        <v>361</v>
      </c>
      <c r="G831" s="269"/>
      <c r="H831" s="272">
        <v>243.18600000000001</v>
      </c>
      <c r="I831" s="273"/>
      <c r="J831" s="269"/>
      <c r="K831" s="269"/>
      <c r="L831" s="274"/>
      <c r="M831" s="275"/>
      <c r="N831" s="276"/>
      <c r="O831" s="276"/>
      <c r="P831" s="276"/>
      <c r="Q831" s="276"/>
      <c r="R831" s="276"/>
      <c r="S831" s="276"/>
      <c r="T831" s="277"/>
      <c r="U831" s="15"/>
      <c r="V831" s="15"/>
      <c r="W831" s="15"/>
      <c r="X831" s="15"/>
      <c r="Y831" s="15"/>
      <c r="Z831" s="15"/>
      <c r="AA831" s="15"/>
      <c r="AB831" s="15"/>
      <c r="AC831" s="15"/>
      <c r="AD831" s="15"/>
      <c r="AE831" s="15"/>
      <c r="AT831" s="278" t="s">
        <v>168</v>
      </c>
      <c r="AU831" s="278" t="s">
        <v>87</v>
      </c>
      <c r="AV831" s="15" t="s">
        <v>175</v>
      </c>
      <c r="AW831" s="15" t="s">
        <v>32</v>
      </c>
      <c r="AX831" s="15" t="s">
        <v>77</v>
      </c>
      <c r="AY831" s="278" t="s">
        <v>159</v>
      </c>
    </row>
    <row r="832" s="16" customFormat="1">
      <c r="A832" s="16"/>
      <c r="B832" s="279"/>
      <c r="C832" s="280"/>
      <c r="D832" s="234" t="s">
        <v>168</v>
      </c>
      <c r="E832" s="281" t="s">
        <v>1</v>
      </c>
      <c r="F832" s="282" t="s">
        <v>1525</v>
      </c>
      <c r="G832" s="280"/>
      <c r="H832" s="281" t="s">
        <v>1</v>
      </c>
      <c r="I832" s="283"/>
      <c r="J832" s="280"/>
      <c r="K832" s="280"/>
      <c r="L832" s="284"/>
      <c r="M832" s="285"/>
      <c r="N832" s="286"/>
      <c r="O832" s="286"/>
      <c r="P832" s="286"/>
      <c r="Q832" s="286"/>
      <c r="R832" s="286"/>
      <c r="S832" s="286"/>
      <c r="T832" s="287"/>
      <c r="U832" s="16"/>
      <c r="V832" s="16"/>
      <c r="W832" s="16"/>
      <c r="X832" s="16"/>
      <c r="Y832" s="16"/>
      <c r="Z832" s="16"/>
      <c r="AA832" s="16"/>
      <c r="AB832" s="16"/>
      <c r="AC832" s="16"/>
      <c r="AD832" s="16"/>
      <c r="AE832" s="16"/>
      <c r="AT832" s="288" t="s">
        <v>168</v>
      </c>
      <c r="AU832" s="288" t="s">
        <v>87</v>
      </c>
      <c r="AV832" s="16" t="s">
        <v>85</v>
      </c>
      <c r="AW832" s="16" t="s">
        <v>32</v>
      </c>
      <c r="AX832" s="16" t="s">
        <v>77</v>
      </c>
      <c r="AY832" s="288" t="s">
        <v>159</v>
      </c>
    </row>
    <row r="833" s="13" customFormat="1">
      <c r="A833" s="13"/>
      <c r="B833" s="232"/>
      <c r="C833" s="233"/>
      <c r="D833" s="234" t="s">
        <v>168</v>
      </c>
      <c r="E833" s="235" t="s">
        <v>1</v>
      </c>
      <c r="F833" s="236" t="s">
        <v>1526</v>
      </c>
      <c r="G833" s="233"/>
      <c r="H833" s="237">
        <v>26.122</v>
      </c>
      <c r="I833" s="238"/>
      <c r="J833" s="233"/>
      <c r="K833" s="233"/>
      <c r="L833" s="239"/>
      <c r="M833" s="240"/>
      <c r="N833" s="241"/>
      <c r="O833" s="241"/>
      <c r="P833" s="241"/>
      <c r="Q833" s="241"/>
      <c r="R833" s="241"/>
      <c r="S833" s="241"/>
      <c r="T833" s="242"/>
      <c r="U833" s="13"/>
      <c r="V833" s="13"/>
      <c r="W833" s="13"/>
      <c r="X833" s="13"/>
      <c r="Y833" s="13"/>
      <c r="Z833" s="13"/>
      <c r="AA833" s="13"/>
      <c r="AB833" s="13"/>
      <c r="AC833" s="13"/>
      <c r="AD833" s="13"/>
      <c r="AE833" s="13"/>
      <c r="AT833" s="243" t="s">
        <v>168</v>
      </c>
      <c r="AU833" s="243" t="s">
        <v>87</v>
      </c>
      <c r="AV833" s="13" t="s">
        <v>87</v>
      </c>
      <c r="AW833" s="13" t="s">
        <v>32</v>
      </c>
      <c r="AX833" s="13" t="s">
        <v>77</v>
      </c>
      <c r="AY833" s="243" t="s">
        <v>159</v>
      </c>
    </row>
    <row r="834" s="13" customFormat="1">
      <c r="A834" s="13"/>
      <c r="B834" s="232"/>
      <c r="C834" s="233"/>
      <c r="D834" s="234" t="s">
        <v>168</v>
      </c>
      <c r="E834" s="235" t="s">
        <v>1</v>
      </c>
      <c r="F834" s="236" t="s">
        <v>1527</v>
      </c>
      <c r="G834" s="233"/>
      <c r="H834" s="237">
        <v>343.34199999999998</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168</v>
      </c>
      <c r="AU834" s="243" t="s">
        <v>87</v>
      </c>
      <c r="AV834" s="13" t="s">
        <v>87</v>
      </c>
      <c r="AW834" s="13" t="s">
        <v>32</v>
      </c>
      <c r="AX834" s="13" t="s">
        <v>77</v>
      </c>
      <c r="AY834" s="243" t="s">
        <v>159</v>
      </c>
    </row>
    <row r="835" s="13" customFormat="1">
      <c r="A835" s="13"/>
      <c r="B835" s="232"/>
      <c r="C835" s="233"/>
      <c r="D835" s="234" t="s">
        <v>168</v>
      </c>
      <c r="E835" s="235" t="s">
        <v>1</v>
      </c>
      <c r="F835" s="236" t="s">
        <v>1528</v>
      </c>
      <c r="G835" s="233"/>
      <c r="H835" s="237">
        <v>145.31700000000001</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168</v>
      </c>
      <c r="AU835" s="243" t="s">
        <v>87</v>
      </c>
      <c r="AV835" s="13" t="s">
        <v>87</v>
      </c>
      <c r="AW835" s="13" t="s">
        <v>32</v>
      </c>
      <c r="AX835" s="13" t="s">
        <v>77</v>
      </c>
      <c r="AY835" s="243" t="s">
        <v>159</v>
      </c>
    </row>
    <row r="836" s="13" customFormat="1">
      <c r="A836" s="13"/>
      <c r="B836" s="232"/>
      <c r="C836" s="233"/>
      <c r="D836" s="234" t="s">
        <v>168</v>
      </c>
      <c r="E836" s="235" t="s">
        <v>1</v>
      </c>
      <c r="F836" s="236" t="s">
        <v>1529</v>
      </c>
      <c r="G836" s="233"/>
      <c r="H836" s="237">
        <v>70.325999999999993</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168</v>
      </c>
      <c r="AU836" s="243" t="s">
        <v>87</v>
      </c>
      <c r="AV836" s="13" t="s">
        <v>87</v>
      </c>
      <c r="AW836" s="13" t="s">
        <v>32</v>
      </c>
      <c r="AX836" s="13" t="s">
        <v>77</v>
      </c>
      <c r="AY836" s="243" t="s">
        <v>159</v>
      </c>
    </row>
    <row r="837" s="13" customFormat="1">
      <c r="A837" s="13"/>
      <c r="B837" s="232"/>
      <c r="C837" s="233"/>
      <c r="D837" s="234" t="s">
        <v>168</v>
      </c>
      <c r="E837" s="235" t="s">
        <v>1</v>
      </c>
      <c r="F837" s="236" t="s">
        <v>1530</v>
      </c>
      <c r="G837" s="233"/>
      <c r="H837" s="237">
        <v>19.440999999999999</v>
      </c>
      <c r="I837" s="238"/>
      <c r="J837" s="233"/>
      <c r="K837" s="233"/>
      <c r="L837" s="239"/>
      <c r="M837" s="240"/>
      <c r="N837" s="241"/>
      <c r="O837" s="241"/>
      <c r="P837" s="241"/>
      <c r="Q837" s="241"/>
      <c r="R837" s="241"/>
      <c r="S837" s="241"/>
      <c r="T837" s="242"/>
      <c r="U837" s="13"/>
      <c r="V837" s="13"/>
      <c r="W837" s="13"/>
      <c r="X837" s="13"/>
      <c r="Y837" s="13"/>
      <c r="Z837" s="13"/>
      <c r="AA837" s="13"/>
      <c r="AB837" s="13"/>
      <c r="AC837" s="13"/>
      <c r="AD837" s="13"/>
      <c r="AE837" s="13"/>
      <c r="AT837" s="243" t="s">
        <v>168</v>
      </c>
      <c r="AU837" s="243" t="s">
        <v>87</v>
      </c>
      <c r="AV837" s="13" t="s">
        <v>87</v>
      </c>
      <c r="AW837" s="13" t="s">
        <v>32</v>
      </c>
      <c r="AX837" s="13" t="s">
        <v>77</v>
      </c>
      <c r="AY837" s="243" t="s">
        <v>159</v>
      </c>
    </row>
    <row r="838" s="13" customFormat="1">
      <c r="A838" s="13"/>
      <c r="B838" s="232"/>
      <c r="C838" s="233"/>
      <c r="D838" s="234" t="s">
        <v>168</v>
      </c>
      <c r="E838" s="235" t="s">
        <v>1</v>
      </c>
      <c r="F838" s="236" t="s">
        <v>1531</v>
      </c>
      <c r="G838" s="233"/>
      <c r="H838" s="237">
        <v>25.766999999999999</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168</v>
      </c>
      <c r="AU838" s="243" t="s">
        <v>87</v>
      </c>
      <c r="AV838" s="13" t="s">
        <v>87</v>
      </c>
      <c r="AW838" s="13" t="s">
        <v>32</v>
      </c>
      <c r="AX838" s="13" t="s">
        <v>77</v>
      </c>
      <c r="AY838" s="243" t="s">
        <v>159</v>
      </c>
    </row>
    <row r="839" s="15" customFormat="1">
      <c r="A839" s="15"/>
      <c r="B839" s="268"/>
      <c r="C839" s="269"/>
      <c r="D839" s="234" t="s">
        <v>168</v>
      </c>
      <c r="E839" s="270" t="s">
        <v>1</v>
      </c>
      <c r="F839" s="271" t="s">
        <v>361</v>
      </c>
      <c r="G839" s="269"/>
      <c r="H839" s="272">
        <v>630.31500000000005</v>
      </c>
      <c r="I839" s="273"/>
      <c r="J839" s="269"/>
      <c r="K839" s="269"/>
      <c r="L839" s="274"/>
      <c r="M839" s="275"/>
      <c r="N839" s="276"/>
      <c r="O839" s="276"/>
      <c r="P839" s="276"/>
      <c r="Q839" s="276"/>
      <c r="R839" s="276"/>
      <c r="S839" s="276"/>
      <c r="T839" s="277"/>
      <c r="U839" s="15"/>
      <c r="V839" s="15"/>
      <c r="W839" s="15"/>
      <c r="X839" s="15"/>
      <c r="Y839" s="15"/>
      <c r="Z839" s="15"/>
      <c r="AA839" s="15"/>
      <c r="AB839" s="15"/>
      <c r="AC839" s="15"/>
      <c r="AD839" s="15"/>
      <c r="AE839" s="15"/>
      <c r="AT839" s="278" t="s">
        <v>168</v>
      </c>
      <c r="AU839" s="278" t="s">
        <v>87</v>
      </c>
      <c r="AV839" s="15" t="s">
        <v>175</v>
      </c>
      <c r="AW839" s="15" t="s">
        <v>32</v>
      </c>
      <c r="AX839" s="15" t="s">
        <v>77</v>
      </c>
      <c r="AY839" s="278" t="s">
        <v>159</v>
      </c>
    </row>
    <row r="840" s="16" customFormat="1">
      <c r="A840" s="16"/>
      <c r="B840" s="279"/>
      <c r="C840" s="280"/>
      <c r="D840" s="234" t="s">
        <v>168</v>
      </c>
      <c r="E840" s="281" t="s">
        <v>1</v>
      </c>
      <c r="F840" s="282" t="s">
        <v>1532</v>
      </c>
      <c r="G840" s="280"/>
      <c r="H840" s="281" t="s">
        <v>1</v>
      </c>
      <c r="I840" s="283"/>
      <c r="J840" s="280"/>
      <c r="K840" s="280"/>
      <c r="L840" s="284"/>
      <c r="M840" s="285"/>
      <c r="N840" s="286"/>
      <c r="O840" s="286"/>
      <c r="P840" s="286"/>
      <c r="Q840" s="286"/>
      <c r="R840" s="286"/>
      <c r="S840" s="286"/>
      <c r="T840" s="287"/>
      <c r="U840" s="16"/>
      <c r="V840" s="16"/>
      <c r="W840" s="16"/>
      <c r="X840" s="16"/>
      <c r="Y840" s="16"/>
      <c r="Z840" s="16"/>
      <c r="AA840" s="16"/>
      <c r="AB840" s="16"/>
      <c r="AC840" s="16"/>
      <c r="AD840" s="16"/>
      <c r="AE840" s="16"/>
      <c r="AT840" s="288" t="s">
        <v>168</v>
      </c>
      <c r="AU840" s="288" t="s">
        <v>87</v>
      </c>
      <c r="AV840" s="16" t="s">
        <v>85</v>
      </c>
      <c r="AW840" s="16" t="s">
        <v>32</v>
      </c>
      <c r="AX840" s="16" t="s">
        <v>77</v>
      </c>
      <c r="AY840" s="288" t="s">
        <v>159</v>
      </c>
    </row>
    <row r="841" s="13" customFormat="1">
      <c r="A841" s="13"/>
      <c r="B841" s="232"/>
      <c r="C841" s="233"/>
      <c r="D841" s="234" t="s">
        <v>168</v>
      </c>
      <c r="E841" s="235" t="s">
        <v>1</v>
      </c>
      <c r="F841" s="236" t="s">
        <v>1533</v>
      </c>
      <c r="G841" s="233"/>
      <c r="H841" s="237">
        <v>45.234999999999999</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168</v>
      </c>
      <c r="AU841" s="243" t="s">
        <v>87</v>
      </c>
      <c r="AV841" s="13" t="s">
        <v>87</v>
      </c>
      <c r="AW841" s="13" t="s">
        <v>32</v>
      </c>
      <c r="AX841" s="13" t="s">
        <v>77</v>
      </c>
      <c r="AY841" s="243" t="s">
        <v>159</v>
      </c>
    </row>
    <row r="842" s="13" customFormat="1">
      <c r="A842" s="13"/>
      <c r="B842" s="232"/>
      <c r="C842" s="233"/>
      <c r="D842" s="234" t="s">
        <v>168</v>
      </c>
      <c r="E842" s="235" t="s">
        <v>1</v>
      </c>
      <c r="F842" s="236" t="s">
        <v>1534</v>
      </c>
      <c r="G842" s="233"/>
      <c r="H842" s="237">
        <v>9.2729999999999997</v>
      </c>
      <c r="I842" s="238"/>
      <c r="J842" s="233"/>
      <c r="K842" s="233"/>
      <c r="L842" s="239"/>
      <c r="M842" s="240"/>
      <c r="N842" s="241"/>
      <c r="O842" s="241"/>
      <c r="P842" s="241"/>
      <c r="Q842" s="241"/>
      <c r="R842" s="241"/>
      <c r="S842" s="241"/>
      <c r="T842" s="242"/>
      <c r="U842" s="13"/>
      <c r="V842" s="13"/>
      <c r="W842" s="13"/>
      <c r="X842" s="13"/>
      <c r="Y842" s="13"/>
      <c r="Z842" s="13"/>
      <c r="AA842" s="13"/>
      <c r="AB842" s="13"/>
      <c r="AC842" s="13"/>
      <c r="AD842" s="13"/>
      <c r="AE842" s="13"/>
      <c r="AT842" s="243" t="s">
        <v>168</v>
      </c>
      <c r="AU842" s="243" t="s">
        <v>87</v>
      </c>
      <c r="AV842" s="13" t="s">
        <v>87</v>
      </c>
      <c r="AW842" s="13" t="s">
        <v>32</v>
      </c>
      <c r="AX842" s="13" t="s">
        <v>77</v>
      </c>
      <c r="AY842" s="243" t="s">
        <v>159</v>
      </c>
    </row>
    <row r="843" s="13" customFormat="1">
      <c r="A843" s="13"/>
      <c r="B843" s="232"/>
      <c r="C843" s="233"/>
      <c r="D843" s="234" t="s">
        <v>168</v>
      </c>
      <c r="E843" s="235" t="s">
        <v>1</v>
      </c>
      <c r="F843" s="236" t="s">
        <v>1535</v>
      </c>
      <c r="G843" s="233"/>
      <c r="H843" s="237">
        <v>19.5</v>
      </c>
      <c r="I843" s="238"/>
      <c r="J843" s="233"/>
      <c r="K843" s="233"/>
      <c r="L843" s="239"/>
      <c r="M843" s="240"/>
      <c r="N843" s="241"/>
      <c r="O843" s="241"/>
      <c r="P843" s="241"/>
      <c r="Q843" s="241"/>
      <c r="R843" s="241"/>
      <c r="S843" s="241"/>
      <c r="T843" s="242"/>
      <c r="U843" s="13"/>
      <c r="V843" s="13"/>
      <c r="W843" s="13"/>
      <c r="X843" s="13"/>
      <c r="Y843" s="13"/>
      <c r="Z843" s="13"/>
      <c r="AA843" s="13"/>
      <c r="AB843" s="13"/>
      <c r="AC843" s="13"/>
      <c r="AD843" s="13"/>
      <c r="AE843" s="13"/>
      <c r="AT843" s="243" t="s">
        <v>168</v>
      </c>
      <c r="AU843" s="243" t="s">
        <v>87</v>
      </c>
      <c r="AV843" s="13" t="s">
        <v>87</v>
      </c>
      <c r="AW843" s="13" t="s">
        <v>32</v>
      </c>
      <c r="AX843" s="13" t="s">
        <v>77</v>
      </c>
      <c r="AY843" s="243" t="s">
        <v>159</v>
      </c>
    </row>
    <row r="844" s="15" customFormat="1">
      <c r="A844" s="15"/>
      <c r="B844" s="268"/>
      <c r="C844" s="269"/>
      <c r="D844" s="234" t="s">
        <v>168</v>
      </c>
      <c r="E844" s="270" t="s">
        <v>1</v>
      </c>
      <c r="F844" s="271" t="s">
        <v>361</v>
      </c>
      <c r="G844" s="269"/>
      <c r="H844" s="272">
        <v>74.007999999999996</v>
      </c>
      <c r="I844" s="273"/>
      <c r="J844" s="269"/>
      <c r="K844" s="269"/>
      <c r="L844" s="274"/>
      <c r="M844" s="275"/>
      <c r="N844" s="276"/>
      <c r="O844" s="276"/>
      <c r="P844" s="276"/>
      <c r="Q844" s="276"/>
      <c r="R844" s="276"/>
      <c r="S844" s="276"/>
      <c r="T844" s="277"/>
      <c r="U844" s="15"/>
      <c r="V844" s="15"/>
      <c r="W844" s="15"/>
      <c r="X844" s="15"/>
      <c r="Y844" s="15"/>
      <c r="Z844" s="15"/>
      <c r="AA844" s="15"/>
      <c r="AB844" s="15"/>
      <c r="AC844" s="15"/>
      <c r="AD844" s="15"/>
      <c r="AE844" s="15"/>
      <c r="AT844" s="278" t="s">
        <v>168</v>
      </c>
      <c r="AU844" s="278" t="s">
        <v>87</v>
      </c>
      <c r="AV844" s="15" t="s">
        <v>175</v>
      </c>
      <c r="AW844" s="15" t="s">
        <v>32</v>
      </c>
      <c r="AX844" s="15" t="s">
        <v>77</v>
      </c>
      <c r="AY844" s="278" t="s">
        <v>159</v>
      </c>
    </row>
    <row r="845" s="14" customFormat="1">
      <c r="A845" s="14"/>
      <c r="B845" s="244"/>
      <c r="C845" s="245"/>
      <c r="D845" s="234" t="s">
        <v>168</v>
      </c>
      <c r="E845" s="246" t="s">
        <v>1</v>
      </c>
      <c r="F845" s="247" t="s">
        <v>174</v>
      </c>
      <c r="G845" s="245"/>
      <c r="H845" s="248">
        <v>947.50900000000001</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168</v>
      </c>
      <c r="AU845" s="254" t="s">
        <v>87</v>
      </c>
      <c r="AV845" s="14" t="s">
        <v>166</v>
      </c>
      <c r="AW845" s="14" t="s">
        <v>32</v>
      </c>
      <c r="AX845" s="14" t="s">
        <v>85</v>
      </c>
      <c r="AY845" s="254" t="s">
        <v>159</v>
      </c>
    </row>
    <row r="846" s="2" customFormat="1" ht="33" customHeight="1">
      <c r="A846" s="39"/>
      <c r="B846" s="40"/>
      <c r="C846" s="219" t="s">
        <v>1548</v>
      </c>
      <c r="D846" s="219" t="s">
        <v>161</v>
      </c>
      <c r="E846" s="220" t="s">
        <v>1549</v>
      </c>
      <c r="F846" s="221" t="s">
        <v>1550</v>
      </c>
      <c r="G846" s="222" t="s">
        <v>164</v>
      </c>
      <c r="H846" s="223">
        <v>16521.795999999998</v>
      </c>
      <c r="I846" s="224"/>
      <c r="J846" s="225">
        <f>ROUND(I846*H846,2)</f>
        <v>0</v>
      </c>
      <c r="K846" s="221" t="s">
        <v>165</v>
      </c>
      <c r="L846" s="45"/>
      <c r="M846" s="226" t="s">
        <v>1</v>
      </c>
      <c r="N846" s="227" t="s">
        <v>42</v>
      </c>
      <c r="O846" s="92"/>
      <c r="P846" s="228">
        <f>O846*H846</f>
        <v>0</v>
      </c>
      <c r="Q846" s="228">
        <v>0.00131</v>
      </c>
      <c r="R846" s="228">
        <f>Q846*H846</f>
        <v>21.643552759999999</v>
      </c>
      <c r="S846" s="228">
        <v>0</v>
      </c>
      <c r="T846" s="229">
        <f>S846*H846</f>
        <v>0</v>
      </c>
      <c r="U846" s="39"/>
      <c r="V846" s="39"/>
      <c r="W846" s="39"/>
      <c r="X846" s="39"/>
      <c r="Y846" s="39"/>
      <c r="Z846" s="39"/>
      <c r="AA846" s="39"/>
      <c r="AB846" s="39"/>
      <c r="AC846" s="39"/>
      <c r="AD846" s="39"/>
      <c r="AE846" s="39"/>
      <c r="AR846" s="230" t="s">
        <v>166</v>
      </c>
      <c r="AT846" s="230" t="s">
        <v>161</v>
      </c>
      <c r="AU846" s="230" t="s">
        <v>87</v>
      </c>
      <c r="AY846" s="18" t="s">
        <v>159</v>
      </c>
      <c r="BE846" s="231">
        <f>IF(N846="základní",J846,0)</f>
        <v>0</v>
      </c>
      <c r="BF846" s="231">
        <f>IF(N846="snížená",J846,0)</f>
        <v>0</v>
      </c>
      <c r="BG846" s="231">
        <f>IF(N846="zákl. přenesená",J846,0)</f>
        <v>0</v>
      </c>
      <c r="BH846" s="231">
        <f>IF(N846="sníž. přenesená",J846,0)</f>
        <v>0</v>
      </c>
      <c r="BI846" s="231">
        <f>IF(N846="nulová",J846,0)</f>
        <v>0</v>
      </c>
      <c r="BJ846" s="18" t="s">
        <v>85</v>
      </c>
      <c r="BK846" s="231">
        <f>ROUND(I846*H846,2)</f>
        <v>0</v>
      </c>
      <c r="BL846" s="18" t="s">
        <v>166</v>
      </c>
      <c r="BM846" s="230" t="s">
        <v>1551</v>
      </c>
    </row>
    <row r="847" s="16" customFormat="1">
      <c r="A847" s="16"/>
      <c r="B847" s="279"/>
      <c r="C847" s="280"/>
      <c r="D847" s="234" t="s">
        <v>168</v>
      </c>
      <c r="E847" s="281" t="s">
        <v>1</v>
      </c>
      <c r="F847" s="282" t="s">
        <v>1552</v>
      </c>
      <c r="G847" s="280"/>
      <c r="H847" s="281" t="s">
        <v>1</v>
      </c>
      <c r="I847" s="283"/>
      <c r="J847" s="280"/>
      <c r="K847" s="280"/>
      <c r="L847" s="284"/>
      <c r="M847" s="285"/>
      <c r="N847" s="286"/>
      <c r="O847" s="286"/>
      <c r="P847" s="286"/>
      <c r="Q847" s="286"/>
      <c r="R847" s="286"/>
      <c r="S847" s="286"/>
      <c r="T847" s="287"/>
      <c r="U847" s="16"/>
      <c r="V847" s="16"/>
      <c r="W847" s="16"/>
      <c r="X847" s="16"/>
      <c r="Y847" s="16"/>
      <c r="Z847" s="16"/>
      <c r="AA847" s="16"/>
      <c r="AB847" s="16"/>
      <c r="AC847" s="16"/>
      <c r="AD847" s="16"/>
      <c r="AE847" s="16"/>
      <c r="AT847" s="288" t="s">
        <v>168</v>
      </c>
      <c r="AU847" s="288" t="s">
        <v>87</v>
      </c>
      <c r="AV847" s="16" t="s">
        <v>85</v>
      </c>
      <c r="AW847" s="16" t="s">
        <v>32</v>
      </c>
      <c r="AX847" s="16" t="s">
        <v>77</v>
      </c>
      <c r="AY847" s="288" t="s">
        <v>159</v>
      </c>
    </row>
    <row r="848" s="13" customFormat="1">
      <c r="A848" s="13"/>
      <c r="B848" s="232"/>
      <c r="C848" s="233"/>
      <c r="D848" s="234" t="s">
        <v>168</v>
      </c>
      <c r="E848" s="235" t="s">
        <v>1</v>
      </c>
      <c r="F848" s="236" t="s">
        <v>1553</v>
      </c>
      <c r="G848" s="233"/>
      <c r="H848" s="237">
        <v>164.5</v>
      </c>
      <c r="I848" s="238"/>
      <c r="J848" s="233"/>
      <c r="K848" s="233"/>
      <c r="L848" s="239"/>
      <c r="M848" s="240"/>
      <c r="N848" s="241"/>
      <c r="O848" s="241"/>
      <c r="P848" s="241"/>
      <c r="Q848" s="241"/>
      <c r="R848" s="241"/>
      <c r="S848" s="241"/>
      <c r="T848" s="242"/>
      <c r="U848" s="13"/>
      <c r="V848" s="13"/>
      <c r="W848" s="13"/>
      <c r="X848" s="13"/>
      <c r="Y848" s="13"/>
      <c r="Z848" s="13"/>
      <c r="AA848" s="13"/>
      <c r="AB848" s="13"/>
      <c r="AC848" s="13"/>
      <c r="AD848" s="13"/>
      <c r="AE848" s="13"/>
      <c r="AT848" s="243" t="s">
        <v>168</v>
      </c>
      <c r="AU848" s="243" t="s">
        <v>87</v>
      </c>
      <c r="AV848" s="13" t="s">
        <v>87</v>
      </c>
      <c r="AW848" s="13" t="s">
        <v>32</v>
      </c>
      <c r="AX848" s="13" t="s">
        <v>77</v>
      </c>
      <c r="AY848" s="243" t="s">
        <v>159</v>
      </c>
    </row>
    <row r="849" s="13" customFormat="1">
      <c r="A849" s="13"/>
      <c r="B849" s="232"/>
      <c r="C849" s="233"/>
      <c r="D849" s="234" t="s">
        <v>168</v>
      </c>
      <c r="E849" s="235" t="s">
        <v>1</v>
      </c>
      <c r="F849" s="236" t="s">
        <v>1554</v>
      </c>
      <c r="G849" s="233"/>
      <c r="H849" s="237">
        <v>22.5</v>
      </c>
      <c r="I849" s="238"/>
      <c r="J849" s="233"/>
      <c r="K849" s="233"/>
      <c r="L849" s="239"/>
      <c r="M849" s="240"/>
      <c r="N849" s="241"/>
      <c r="O849" s="241"/>
      <c r="P849" s="241"/>
      <c r="Q849" s="241"/>
      <c r="R849" s="241"/>
      <c r="S849" s="241"/>
      <c r="T849" s="242"/>
      <c r="U849" s="13"/>
      <c r="V849" s="13"/>
      <c r="W849" s="13"/>
      <c r="X849" s="13"/>
      <c r="Y849" s="13"/>
      <c r="Z849" s="13"/>
      <c r="AA849" s="13"/>
      <c r="AB849" s="13"/>
      <c r="AC849" s="13"/>
      <c r="AD849" s="13"/>
      <c r="AE849" s="13"/>
      <c r="AT849" s="243" t="s">
        <v>168</v>
      </c>
      <c r="AU849" s="243" t="s">
        <v>87</v>
      </c>
      <c r="AV849" s="13" t="s">
        <v>87</v>
      </c>
      <c r="AW849" s="13" t="s">
        <v>32</v>
      </c>
      <c r="AX849" s="13" t="s">
        <v>77</v>
      </c>
      <c r="AY849" s="243" t="s">
        <v>159</v>
      </c>
    </row>
    <row r="850" s="13" customFormat="1">
      <c r="A850" s="13"/>
      <c r="B850" s="232"/>
      <c r="C850" s="233"/>
      <c r="D850" s="234" t="s">
        <v>168</v>
      </c>
      <c r="E850" s="235" t="s">
        <v>1</v>
      </c>
      <c r="F850" s="236" t="s">
        <v>1555</v>
      </c>
      <c r="G850" s="233"/>
      <c r="H850" s="237">
        <v>484.77999999999997</v>
      </c>
      <c r="I850" s="238"/>
      <c r="J850" s="233"/>
      <c r="K850" s="233"/>
      <c r="L850" s="239"/>
      <c r="M850" s="240"/>
      <c r="N850" s="241"/>
      <c r="O850" s="241"/>
      <c r="P850" s="241"/>
      <c r="Q850" s="241"/>
      <c r="R850" s="241"/>
      <c r="S850" s="241"/>
      <c r="T850" s="242"/>
      <c r="U850" s="13"/>
      <c r="V850" s="13"/>
      <c r="W850" s="13"/>
      <c r="X850" s="13"/>
      <c r="Y850" s="13"/>
      <c r="Z850" s="13"/>
      <c r="AA850" s="13"/>
      <c r="AB850" s="13"/>
      <c r="AC850" s="13"/>
      <c r="AD850" s="13"/>
      <c r="AE850" s="13"/>
      <c r="AT850" s="243" t="s">
        <v>168</v>
      </c>
      <c r="AU850" s="243" t="s">
        <v>87</v>
      </c>
      <c r="AV850" s="13" t="s">
        <v>87</v>
      </c>
      <c r="AW850" s="13" t="s">
        <v>32</v>
      </c>
      <c r="AX850" s="13" t="s">
        <v>77</v>
      </c>
      <c r="AY850" s="243" t="s">
        <v>159</v>
      </c>
    </row>
    <row r="851" s="13" customFormat="1">
      <c r="A851" s="13"/>
      <c r="B851" s="232"/>
      <c r="C851" s="233"/>
      <c r="D851" s="234" t="s">
        <v>168</v>
      </c>
      <c r="E851" s="235" t="s">
        <v>1</v>
      </c>
      <c r="F851" s="236" t="s">
        <v>1556</v>
      </c>
      <c r="G851" s="233"/>
      <c r="H851" s="237">
        <v>381.14999999999998</v>
      </c>
      <c r="I851" s="238"/>
      <c r="J851" s="233"/>
      <c r="K851" s="233"/>
      <c r="L851" s="239"/>
      <c r="M851" s="240"/>
      <c r="N851" s="241"/>
      <c r="O851" s="241"/>
      <c r="P851" s="241"/>
      <c r="Q851" s="241"/>
      <c r="R851" s="241"/>
      <c r="S851" s="241"/>
      <c r="T851" s="242"/>
      <c r="U851" s="13"/>
      <c r="V851" s="13"/>
      <c r="W851" s="13"/>
      <c r="X851" s="13"/>
      <c r="Y851" s="13"/>
      <c r="Z851" s="13"/>
      <c r="AA851" s="13"/>
      <c r="AB851" s="13"/>
      <c r="AC851" s="13"/>
      <c r="AD851" s="13"/>
      <c r="AE851" s="13"/>
      <c r="AT851" s="243" t="s">
        <v>168</v>
      </c>
      <c r="AU851" s="243" t="s">
        <v>87</v>
      </c>
      <c r="AV851" s="13" t="s">
        <v>87</v>
      </c>
      <c r="AW851" s="13" t="s">
        <v>32</v>
      </c>
      <c r="AX851" s="13" t="s">
        <v>77</v>
      </c>
      <c r="AY851" s="243" t="s">
        <v>159</v>
      </c>
    </row>
    <row r="852" s="13" customFormat="1">
      <c r="A852" s="13"/>
      <c r="B852" s="232"/>
      <c r="C852" s="233"/>
      <c r="D852" s="234" t="s">
        <v>168</v>
      </c>
      <c r="E852" s="235" t="s">
        <v>1</v>
      </c>
      <c r="F852" s="236" t="s">
        <v>1557</v>
      </c>
      <c r="G852" s="233"/>
      <c r="H852" s="237">
        <v>376.83999999999998</v>
      </c>
      <c r="I852" s="238"/>
      <c r="J852" s="233"/>
      <c r="K852" s="233"/>
      <c r="L852" s="239"/>
      <c r="M852" s="240"/>
      <c r="N852" s="241"/>
      <c r="O852" s="241"/>
      <c r="P852" s="241"/>
      <c r="Q852" s="241"/>
      <c r="R852" s="241"/>
      <c r="S852" s="241"/>
      <c r="T852" s="242"/>
      <c r="U852" s="13"/>
      <c r="V852" s="13"/>
      <c r="W852" s="13"/>
      <c r="X852" s="13"/>
      <c r="Y852" s="13"/>
      <c r="Z852" s="13"/>
      <c r="AA852" s="13"/>
      <c r="AB852" s="13"/>
      <c r="AC852" s="13"/>
      <c r="AD852" s="13"/>
      <c r="AE852" s="13"/>
      <c r="AT852" s="243" t="s">
        <v>168</v>
      </c>
      <c r="AU852" s="243" t="s">
        <v>87</v>
      </c>
      <c r="AV852" s="13" t="s">
        <v>87</v>
      </c>
      <c r="AW852" s="13" t="s">
        <v>32</v>
      </c>
      <c r="AX852" s="13" t="s">
        <v>77</v>
      </c>
      <c r="AY852" s="243" t="s">
        <v>159</v>
      </c>
    </row>
    <row r="853" s="13" customFormat="1">
      <c r="A853" s="13"/>
      <c r="B853" s="232"/>
      <c r="C853" s="233"/>
      <c r="D853" s="234" t="s">
        <v>168</v>
      </c>
      <c r="E853" s="235" t="s">
        <v>1</v>
      </c>
      <c r="F853" s="236" t="s">
        <v>1558</v>
      </c>
      <c r="G853" s="233"/>
      <c r="H853" s="237">
        <v>213.839</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168</v>
      </c>
      <c r="AU853" s="243" t="s">
        <v>87</v>
      </c>
      <c r="AV853" s="13" t="s">
        <v>87</v>
      </c>
      <c r="AW853" s="13" t="s">
        <v>32</v>
      </c>
      <c r="AX853" s="13" t="s">
        <v>77</v>
      </c>
      <c r="AY853" s="243" t="s">
        <v>159</v>
      </c>
    </row>
    <row r="854" s="13" customFormat="1">
      <c r="A854" s="13"/>
      <c r="B854" s="232"/>
      <c r="C854" s="233"/>
      <c r="D854" s="234" t="s">
        <v>168</v>
      </c>
      <c r="E854" s="235" t="s">
        <v>1</v>
      </c>
      <c r="F854" s="236" t="s">
        <v>1559</v>
      </c>
      <c r="G854" s="233"/>
      <c r="H854" s="237">
        <v>34.859999999999999</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168</v>
      </c>
      <c r="AU854" s="243" t="s">
        <v>87</v>
      </c>
      <c r="AV854" s="13" t="s">
        <v>87</v>
      </c>
      <c r="AW854" s="13" t="s">
        <v>32</v>
      </c>
      <c r="AX854" s="13" t="s">
        <v>77</v>
      </c>
      <c r="AY854" s="243" t="s">
        <v>159</v>
      </c>
    </row>
    <row r="855" s="13" customFormat="1">
      <c r="A855" s="13"/>
      <c r="B855" s="232"/>
      <c r="C855" s="233"/>
      <c r="D855" s="234" t="s">
        <v>168</v>
      </c>
      <c r="E855" s="235" t="s">
        <v>1</v>
      </c>
      <c r="F855" s="236" t="s">
        <v>1560</v>
      </c>
      <c r="G855" s="233"/>
      <c r="H855" s="237">
        <v>1375.6199999999999</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168</v>
      </c>
      <c r="AU855" s="243" t="s">
        <v>87</v>
      </c>
      <c r="AV855" s="13" t="s">
        <v>87</v>
      </c>
      <c r="AW855" s="13" t="s">
        <v>32</v>
      </c>
      <c r="AX855" s="13" t="s">
        <v>77</v>
      </c>
      <c r="AY855" s="243" t="s">
        <v>159</v>
      </c>
    </row>
    <row r="856" s="13" customFormat="1">
      <c r="A856" s="13"/>
      <c r="B856" s="232"/>
      <c r="C856" s="233"/>
      <c r="D856" s="234" t="s">
        <v>168</v>
      </c>
      <c r="E856" s="235" t="s">
        <v>1</v>
      </c>
      <c r="F856" s="236" t="s">
        <v>1561</v>
      </c>
      <c r="G856" s="233"/>
      <c r="H856" s="237">
        <v>218.55000000000001</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168</v>
      </c>
      <c r="AU856" s="243" t="s">
        <v>87</v>
      </c>
      <c r="AV856" s="13" t="s">
        <v>87</v>
      </c>
      <c r="AW856" s="13" t="s">
        <v>32</v>
      </c>
      <c r="AX856" s="13" t="s">
        <v>77</v>
      </c>
      <c r="AY856" s="243" t="s">
        <v>159</v>
      </c>
    </row>
    <row r="857" s="13" customFormat="1">
      <c r="A857" s="13"/>
      <c r="B857" s="232"/>
      <c r="C857" s="233"/>
      <c r="D857" s="234" t="s">
        <v>168</v>
      </c>
      <c r="E857" s="235" t="s">
        <v>1</v>
      </c>
      <c r="F857" s="236" t="s">
        <v>1562</v>
      </c>
      <c r="G857" s="233"/>
      <c r="H857" s="237">
        <v>673.20000000000005</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168</v>
      </c>
      <c r="AU857" s="243" t="s">
        <v>87</v>
      </c>
      <c r="AV857" s="13" t="s">
        <v>87</v>
      </c>
      <c r="AW857" s="13" t="s">
        <v>32</v>
      </c>
      <c r="AX857" s="13" t="s">
        <v>77</v>
      </c>
      <c r="AY857" s="243" t="s">
        <v>159</v>
      </c>
    </row>
    <row r="858" s="13" customFormat="1">
      <c r="A858" s="13"/>
      <c r="B858" s="232"/>
      <c r="C858" s="233"/>
      <c r="D858" s="234" t="s">
        <v>168</v>
      </c>
      <c r="E858" s="235" t="s">
        <v>1</v>
      </c>
      <c r="F858" s="236" t="s">
        <v>1563</v>
      </c>
      <c r="G858" s="233"/>
      <c r="H858" s="237">
        <v>224</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168</v>
      </c>
      <c r="AU858" s="243" t="s">
        <v>87</v>
      </c>
      <c r="AV858" s="13" t="s">
        <v>87</v>
      </c>
      <c r="AW858" s="13" t="s">
        <v>32</v>
      </c>
      <c r="AX858" s="13" t="s">
        <v>77</v>
      </c>
      <c r="AY858" s="243" t="s">
        <v>159</v>
      </c>
    </row>
    <row r="859" s="13" customFormat="1">
      <c r="A859" s="13"/>
      <c r="B859" s="232"/>
      <c r="C859" s="233"/>
      <c r="D859" s="234" t="s">
        <v>168</v>
      </c>
      <c r="E859" s="235" t="s">
        <v>1</v>
      </c>
      <c r="F859" s="236" t="s">
        <v>1564</v>
      </c>
      <c r="G859" s="233"/>
      <c r="H859" s="237">
        <v>409.94</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168</v>
      </c>
      <c r="AU859" s="243" t="s">
        <v>87</v>
      </c>
      <c r="AV859" s="13" t="s">
        <v>87</v>
      </c>
      <c r="AW859" s="13" t="s">
        <v>32</v>
      </c>
      <c r="AX859" s="13" t="s">
        <v>77</v>
      </c>
      <c r="AY859" s="243" t="s">
        <v>159</v>
      </c>
    </row>
    <row r="860" s="13" customFormat="1">
      <c r="A860" s="13"/>
      <c r="B860" s="232"/>
      <c r="C860" s="233"/>
      <c r="D860" s="234" t="s">
        <v>168</v>
      </c>
      <c r="E860" s="235" t="s">
        <v>1</v>
      </c>
      <c r="F860" s="236" t="s">
        <v>1565</v>
      </c>
      <c r="G860" s="233"/>
      <c r="H860" s="237">
        <v>173.5</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168</v>
      </c>
      <c r="AU860" s="243" t="s">
        <v>87</v>
      </c>
      <c r="AV860" s="13" t="s">
        <v>87</v>
      </c>
      <c r="AW860" s="13" t="s">
        <v>32</v>
      </c>
      <c r="AX860" s="13" t="s">
        <v>77</v>
      </c>
      <c r="AY860" s="243" t="s">
        <v>159</v>
      </c>
    </row>
    <row r="861" s="13" customFormat="1">
      <c r="A861" s="13"/>
      <c r="B861" s="232"/>
      <c r="C861" s="233"/>
      <c r="D861" s="234" t="s">
        <v>168</v>
      </c>
      <c r="E861" s="235" t="s">
        <v>1</v>
      </c>
      <c r="F861" s="236" t="s">
        <v>1566</v>
      </c>
      <c r="G861" s="233"/>
      <c r="H861" s="237">
        <v>110.42</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168</v>
      </c>
      <c r="AU861" s="243" t="s">
        <v>87</v>
      </c>
      <c r="AV861" s="13" t="s">
        <v>87</v>
      </c>
      <c r="AW861" s="13" t="s">
        <v>32</v>
      </c>
      <c r="AX861" s="13" t="s">
        <v>77</v>
      </c>
      <c r="AY861" s="243" t="s">
        <v>159</v>
      </c>
    </row>
    <row r="862" s="15" customFormat="1">
      <c r="A862" s="15"/>
      <c r="B862" s="268"/>
      <c r="C862" s="269"/>
      <c r="D862" s="234" t="s">
        <v>168</v>
      </c>
      <c r="E862" s="270" t="s">
        <v>1</v>
      </c>
      <c r="F862" s="271" t="s">
        <v>361</v>
      </c>
      <c r="G862" s="269"/>
      <c r="H862" s="272">
        <v>4863.6989999999996</v>
      </c>
      <c r="I862" s="273"/>
      <c r="J862" s="269"/>
      <c r="K862" s="269"/>
      <c r="L862" s="274"/>
      <c r="M862" s="275"/>
      <c r="N862" s="276"/>
      <c r="O862" s="276"/>
      <c r="P862" s="276"/>
      <c r="Q862" s="276"/>
      <c r="R862" s="276"/>
      <c r="S862" s="276"/>
      <c r="T862" s="277"/>
      <c r="U862" s="15"/>
      <c r="V862" s="15"/>
      <c r="W862" s="15"/>
      <c r="X862" s="15"/>
      <c r="Y862" s="15"/>
      <c r="Z862" s="15"/>
      <c r="AA862" s="15"/>
      <c r="AB862" s="15"/>
      <c r="AC862" s="15"/>
      <c r="AD862" s="15"/>
      <c r="AE862" s="15"/>
      <c r="AT862" s="278" t="s">
        <v>168</v>
      </c>
      <c r="AU862" s="278" t="s">
        <v>87</v>
      </c>
      <c r="AV862" s="15" t="s">
        <v>175</v>
      </c>
      <c r="AW862" s="15" t="s">
        <v>32</v>
      </c>
      <c r="AX862" s="15" t="s">
        <v>77</v>
      </c>
      <c r="AY862" s="278" t="s">
        <v>159</v>
      </c>
    </row>
    <row r="863" s="16" customFormat="1">
      <c r="A863" s="16"/>
      <c r="B863" s="279"/>
      <c r="C863" s="280"/>
      <c r="D863" s="234" t="s">
        <v>168</v>
      </c>
      <c r="E863" s="281" t="s">
        <v>1</v>
      </c>
      <c r="F863" s="282" t="s">
        <v>1567</v>
      </c>
      <c r="G863" s="280"/>
      <c r="H863" s="281" t="s">
        <v>1</v>
      </c>
      <c r="I863" s="283"/>
      <c r="J863" s="280"/>
      <c r="K863" s="280"/>
      <c r="L863" s="284"/>
      <c r="M863" s="285"/>
      <c r="N863" s="286"/>
      <c r="O863" s="286"/>
      <c r="P863" s="286"/>
      <c r="Q863" s="286"/>
      <c r="R863" s="286"/>
      <c r="S863" s="286"/>
      <c r="T863" s="287"/>
      <c r="U863" s="16"/>
      <c r="V863" s="16"/>
      <c r="W863" s="16"/>
      <c r="X863" s="16"/>
      <c r="Y863" s="16"/>
      <c r="Z863" s="16"/>
      <c r="AA863" s="16"/>
      <c r="AB863" s="16"/>
      <c r="AC863" s="16"/>
      <c r="AD863" s="16"/>
      <c r="AE863" s="16"/>
      <c r="AT863" s="288" t="s">
        <v>168</v>
      </c>
      <c r="AU863" s="288" t="s">
        <v>87</v>
      </c>
      <c r="AV863" s="16" t="s">
        <v>85</v>
      </c>
      <c r="AW863" s="16" t="s">
        <v>32</v>
      </c>
      <c r="AX863" s="16" t="s">
        <v>77</v>
      </c>
      <c r="AY863" s="288" t="s">
        <v>159</v>
      </c>
    </row>
    <row r="864" s="13" customFormat="1">
      <c r="A864" s="13"/>
      <c r="B864" s="232"/>
      <c r="C864" s="233"/>
      <c r="D864" s="234" t="s">
        <v>168</v>
      </c>
      <c r="E864" s="235" t="s">
        <v>1</v>
      </c>
      <c r="F864" s="236" t="s">
        <v>1568</v>
      </c>
      <c r="G864" s="233"/>
      <c r="H864" s="237">
        <v>988.15999999999997</v>
      </c>
      <c r="I864" s="238"/>
      <c r="J864" s="233"/>
      <c r="K864" s="233"/>
      <c r="L864" s="239"/>
      <c r="M864" s="240"/>
      <c r="N864" s="241"/>
      <c r="O864" s="241"/>
      <c r="P864" s="241"/>
      <c r="Q864" s="241"/>
      <c r="R864" s="241"/>
      <c r="S864" s="241"/>
      <c r="T864" s="242"/>
      <c r="U864" s="13"/>
      <c r="V864" s="13"/>
      <c r="W864" s="13"/>
      <c r="X864" s="13"/>
      <c r="Y864" s="13"/>
      <c r="Z864" s="13"/>
      <c r="AA864" s="13"/>
      <c r="AB864" s="13"/>
      <c r="AC864" s="13"/>
      <c r="AD864" s="13"/>
      <c r="AE864" s="13"/>
      <c r="AT864" s="243" t="s">
        <v>168</v>
      </c>
      <c r="AU864" s="243" t="s">
        <v>87</v>
      </c>
      <c r="AV864" s="13" t="s">
        <v>87</v>
      </c>
      <c r="AW864" s="13" t="s">
        <v>32</v>
      </c>
      <c r="AX864" s="13" t="s">
        <v>77</v>
      </c>
      <c r="AY864" s="243" t="s">
        <v>159</v>
      </c>
    </row>
    <row r="865" s="13" customFormat="1">
      <c r="A865" s="13"/>
      <c r="B865" s="232"/>
      <c r="C865" s="233"/>
      <c r="D865" s="234" t="s">
        <v>168</v>
      </c>
      <c r="E865" s="235" t="s">
        <v>1</v>
      </c>
      <c r="F865" s="236" t="s">
        <v>1569</v>
      </c>
      <c r="G865" s="233"/>
      <c r="H865" s="237">
        <v>361.31999999999999</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168</v>
      </c>
      <c r="AU865" s="243" t="s">
        <v>87</v>
      </c>
      <c r="AV865" s="13" t="s">
        <v>87</v>
      </c>
      <c r="AW865" s="13" t="s">
        <v>32</v>
      </c>
      <c r="AX865" s="13" t="s">
        <v>77</v>
      </c>
      <c r="AY865" s="243" t="s">
        <v>159</v>
      </c>
    </row>
    <row r="866" s="15" customFormat="1">
      <c r="A866" s="15"/>
      <c r="B866" s="268"/>
      <c r="C866" s="269"/>
      <c r="D866" s="234" t="s">
        <v>168</v>
      </c>
      <c r="E866" s="270" t="s">
        <v>1</v>
      </c>
      <c r="F866" s="271" t="s">
        <v>361</v>
      </c>
      <c r="G866" s="269"/>
      <c r="H866" s="272">
        <v>1349.48</v>
      </c>
      <c r="I866" s="273"/>
      <c r="J866" s="269"/>
      <c r="K866" s="269"/>
      <c r="L866" s="274"/>
      <c r="M866" s="275"/>
      <c r="N866" s="276"/>
      <c r="O866" s="276"/>
      <c r="P866" s="276"/>
      <c r="Q866" s="276"/>
      <c r="R866" s="276"/>
      <c r="S866" s="276"/>
      <c r="T866" s="277"/>
      <c r="U866" s="15"/>
      <c r="V866" s="15"/>
      <c r="W866" s="15"/>
      <c r="X866" s="15"/>
      <c r="Y866" s="15"/>
      <c r="Z866" s="15"/>
      <c r="AA866" s="15"/>
      <c r="AB866" s="15"/>
      <c r="AC866" s="15"/>
      <c r="AD866" s="15"/>
      <c r="AE866" s="15"/>
      <c r="AT866" s="278" t="s">
        <v>168</v>
      </c>
      <c r="AU866" s="278" t="s">
        <v>87</v>
      </c>
      <c r="AV866" s="15" t="s">
        <v>175</v>
      </c>
      <c r="AW866" s="15" t="s">
        <v>32</v>
      </c>
      <c r="AX866" s="15" t="s">
        <v>77</v>
      </c>
      <c r="AY866" s="278" t="s">
        <v>159</v>
      </c>
    </row>
    <row r="867" s="16" customFormat="1">
      <c r="A867" s="16"/>
      <c r="B867" s="279"/>
      <c r="C867" s="280"/>
      <c r="D867" s="234" t="s">
        <v>168</v>
      </c>
      <c r="E867" s="281" t="s">
        <v>1</v>
      </c>
      <c r="F867" s="282" t="s">
        <v>1570</v>
      </c>
      <c r="G867" s="280"/>
      <c r="H867" s="281" t="s">
        <v>1</v>
      </c>
      <c r="I867" s="283"/>
      <c r="J867" s="280"/>
      <c r="K867" s="280"/>
      <c r="L867" s="284"/>
      <c r="M867" s="285"/>
      <c r="N867" s="286"/>
      <c r="O867" s="286"/>
      <c r="P867" s="286"/>
      <c r="Q867" s="286"/>
      <c r="R867" s="286"/>
      <c r="S867" s="286"/>
      <c r="T867" s="287"/>
      <c r="U867" s="16"/>
      <c r="V867" s="16"/>
      <c r="W867" s="16"/>
      <c r="X867" s="16"/>
      <c r="Y867" s="16"/>
      <c r="Z867" s="16"/>
      <c r="AA867" s="16"/>
      <c r="AB867" s="16"/>
      <c r="AC867" s="16"/>
      <c r="AD867" s="16"/>
      <c r="AE867" s="16"/>
      <c r="AT867" s="288" t="s">
        <v>168</v>
      </c>
      <c r="AU867" s="288" t="s">
        <v>87</v>
      </c>
      <c r="AV867" s="16" t="s">
        <v>85</v>
      </c>
      <c r="AW867" s="16" t="s">
        <v>32</v>
      </c>
      <c r="AX867" s="16" t="s">
        <v>77</v>
      </c>
      <c r="AY867" s="288" t="s">
        <v>159</v>
      </c>
    </row>
    <row r="868" s="13" customFormat="1">
      <c r="A868" s="13"/>
      <c r="B868" s="232"/>
      <c r="C868" s="233"/>
      <c r="D868" s="234" t="s">
        <v>168</v>
      </c>
      <c r="E868" s="235" t="s">
        <v>1</v>
      </c>
      <c r="F868" s="236" t="s">
        <v>1571</v>
      </c>
      <c r="G868" s="233"/>
      <c r="H868" s="237">
        <v>391.82999999999998</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168</v>
      </c>
      <c r="AU868" s="243" t="s">
        <v>87</v>
      </c>
      <c r="AV868" s="13" t="s">
        <v>87</v>
      </c>
      <c r="AW868" s="13" t="s">
        <v>32</v>
      </c>
      <c r="AX868" s="13" t="s">
        <v>77</v>
      </c>
      <c r="AY868" s="243" t="s">
        <v>159</v>
      </c>
    </row>
    <row r="869" s="13" customFormat="1">
      <c r="A869" s="13"/>
      <c r="B869" s="232"/>
      <c r="C869" s="233"/>
      <c r="D869" s="234" t="s">
        <v>168</v>
      </c>
      <c r="E869" s="235" t="s">
        <v>1</v>
      </c>
      <c r="F869" s="236" t="s">
        <v>1572</v>
      </c>
      <c r="G869" s="233"/>
      <c r="H869" s="237">
        <v>5150.1300000000001</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168</v>
      </c>
      <c r="AU869" s="243" t="s">
        <v>87</v>
      </c>
      <c r="AV869" s="13" t="s">
        <v>87</v>
      </c>
      <c r="AW869" s="13" t="s">
        <v>32</v>
      </c>
      <c r="AX869" s="13" t="s">
        <v>77</v>
      </c>
      <c r="AY869" s="243" t="s">
        <v>159</v>
      </c>
    </row>
    <row r="870" s="13" customFormat="1">
      <c r="A870" s="13"/>
      <c r="B870" s="232"/>
      <c r="C870" s="233"/>
      <c r="D870" s="234" t="s">
        <v>168</v>
      </c>
      <c r="E870" s="235" t="s">
        <v>1</v>
      </c>
      <c r="F870" s="236" t="s">
        <v>1573</v>
      </c>
      <c r="G870" s="233"/>
      <c r="H870" s="237">
        <v>2179.7550000000001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168</v>
      </c>
      <c r="AU870" s="243" t="s">
        <v>87</v>
      </c>
      <c r="AV870" s="13" t="s">
        <v>87</v>
      </c>
      <c r="AW870" s="13" t="s">
        <v>32</v>
      </c>
      <c r="AX870" s="13" t="s">
        <v>77</v>
      </c>
      <c r="AY870" s="243" t="s">
        <v>159</v>
      </c>
    </row>
    <row r="871" s="13" customFormat="1">
      <c r="A871" s="13"/>
      <c r="B871" s="232"/>
      <c r="C871" s="233"/>
      <c r="D871" s="234" t="s">
        <v>168</v>
      </c>
      <c r="E871" s="235" t="s">
        <v>1</v>
      </c>
      <c r="F871" s="236" t="s">
        <v>1574</v>
      </c>
      <c r="G871" s="233"/>
      <c r="H871" s="237">
        <v>1054.8900000000001</v>
      </c>
      <c r="I871" s="238"/>
      <c r="J871" s="233"/>
      <c r="K871" s="233"/>
      <c r="L871" s="239"/>
      <c r="M871" s="240"/>
      <c r="N871" s="241"/>
      <c r="O871" s="241"/>
      <c r="P871" s="241"/>
      <c r="Q871" s="241"/>
      <c r="R871" s="241"/>
      <c r="S871" s="241"/>
      <c r="T871" s="242"/>
      <c r="U871" s="13"/>
      <c r="V871" s="13"/>
      <c r="W871" s="13"/>
      <c r="X871" s="13"/>
      <c r="Y871" s="13"/>
      <c r="Z871" s="13"/>
      <c r="AA871" s="13"/>
      <c r="AB871" s="13"/>
      <c r="AC871" s="13"/>
      <c r="AD871" s="13"/>
      <c r="AE871" s="13"/>
      <c r="AT871" s="243" t="s">
        <v>168</v>
      </c>
      <c r="AU871" s="243" t="s">
        <v>87</v>
      </c>
      <c r="AV871" s="13" t="s">
        <v>87</v>
      </c>
      <c r="AW871" s="13" t="s">
        <v>32</v>
      </c>
      <c r="AX871" s="13" t="s">
        <v>77</v>
      </c>
      <c r="AY871" s="243" t="s">
        <v>159</v>
      </c>
    </row>
    <row r="872" s="13" customFormat="1">
      <c r="A872" s="13"/>
      <c r="B872" s="232"/>
      <c r="C872" s="233"/>
      <c r="D872" s="234" t="s">
        <v>168</v>
      </c>
      <c r="E872" s="235" t="s">
        <v>1</v>
      </c>
      <c r="F872" s="236" t="s">
        <v>1575</v>
      </c>
      <c r="G872" s="233"/>
      <c r="H872" s="237">
        <v>291.61900000000003</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168</v>
      </c>
      <c r="AU872" s="243" t="s">
        <v>87</v>
      </c>
      <c r="AV872" s="13" t="s">
        <v>87</v>
      </c>
      <c r="AW872" s="13" t="s">
        <v>32</v>
      </c>
      <c r="AX872" s="13" t="s">
        <v>77</v>
      </c>
      <c r="AY872" s="243" t="s">
        <v>159</v>
      </c>
    </row>
    <row r="873" s="13" customFormat="1">
      <c r="A873" s="13"/>
      <c r="B873" s="232"/>
      <c r="C873" s="233"/>
      <c r="D873" s="234" t="s">
        <v>168</v>
      </c>
      <c r="E873" s="235" t="s">
        <v>1</v>
      </c>
      <c r="F873" s="236" t="s">
        <v>1576</v>
      </c>
      <c r="G873" s="233"/>
      <c r="H873" s="237">
        <v>-239.75700000000001</v>
      </c>
      <c r="I873" s="238"/>
      <c r="J873" s="233"/>
      <c r="K873" s="233"/>
      <c r="L873" s="239"/>
      <c r="M873" s="240"/>
      <c r="N873" s="241"/>
      <c r="O873" s="241"/>
      <c r="P873" s="241"/>
      <c r="Q873" s="241"/>
      <c r="R873" s="241"/>
      <c r="S873" s="241"/>
      <c r="T873" s="242"/>
      <c r="U873" s="13"/>
      <c r="V873" s="13"/>
      <c r="W873" s="13"/>
      <c r="X873" s="13"/>
      <c r="Y873" s="13"/>
      <c r="Z873" s="13"/>
      <c r="AA873" s="13"/>
      <c r="AB873" s="13"/>
      <c r="AC873" s="13"/>
      <c r="AD873" s="13"/>
      <c r="AE873" s="13"/>
      <c r="AT873" s="243" t="s">
        <v>168</v>
      </c>
      <c r="AU873" s="243" t="s">
        <v>87</v>
      </c>
      <c r="AV873" s="13" t="s">
        <v>87</v>
      </c>
      <c r="AW873" s="13" t="s">
        <v>32</v>
      </c>
      <c r="AX873" s="13" t="s">
        <v>77</v>
      </c>
      <c r="AY873" s="243" t="s">
        <v>159</v>
      </c>
    </row>
    <row r="874" s="15" customFormat="1">
      <c r="A874" s="15"/>
      <c r="B874" s="268"/>
      <c r="C874" s="269"/>
      <c r="D874" s="234" t="s">
        <v>168</v>
      </c>
      <c r="E874" s="270" t="s">
        <v>1</v>
      </c>
      <c r="F874" s="271" t="s">
        <v>361</v>
      </c>
      <c r="G874" s="269"/>
      <c r="H874" s="272">
        <v>8828.4670000000006</v>
      </c>
      <c r="I874" s="273"/>
      <c r="J874" s="269"/>
      <c r="K874" s="269"/>
      <c r="L874" s="274"/>
      <c r="M874" s="275"/>
      <c r="N874" s="276"/>
      <c r="O874" s="276"/>
      <c r="P874" s="276"/>
      <c r="Q874" s="276"/>
      <c r="R874" s="276"/>
      <c r="S874" s="276"/>
      <c r="T874" s="277"/>
      <c r="U874" s="15"/>
      <c r="V874" s="15"/>
      <c r="W874" s="15"/>
      <c r="X874" s="15"/>
      <c r="Y874" s="15"/>
      <c r="Z874" s="15"/>
      <c r="AA874" s="15"/>
      <c r="AB874" s="15"/>
      <c r="AC874" s="15"/>
      <c r="AD874" s="15"/>
      <c r="AE874" s="15"/>
      <c r="AT874" s="278" t="s">
        <v>168</v>
      </c>
      <c r="AU874" s="278" t="s">
        <v>87</v>
      </c>
      <c r="AV874" s="15" t="s">
        <v>175</v>
      </c>
      <c r="AW874" s="15" t="s">
        <v>32</v>
      </c>
      <c r="AX874" s="15" t="s">
        <v>77</v>
      </c>
      <c r="AY874" s="278" t="s">
        <v>159</v>
      </c>
    </row>
    <row r="875" s="16" customFormat="1">
      <c r="A875" s="16"/>
      <c r="B875" s="279"/>
      <c r="C875" s="280"/>
      <c r="D875" s="234" t="s">
        <v>168</v>
      </c>
      <c r="E875" s="281" t="s">
        <v>1</v>
      </c>
      <c r="F875" s="282" t="s">
        <v>1577</v>
      </c>
      <c r="G875" s="280"/>
      <c r="H875" s="281" t="s">
        <v>1</v>
      </c>
      <c r="I875" s="283"/>
      <c r="J875" s="280"/>
      <c r="K875" s="280"/>
      <c r="L875" s="284"/>
      <c r="M875" s="285"/>
      <c r="N875" s="286"/>
      <c r="O875" s="286"/>
      <c r="P875" s="286"/>
      <c r="Q875" s="286"/>
      <c r="R875" s="286"/>
      <c r="S875" s="286"/>
      <c r="T875" s="287"/>
      <c r="U875" s="16"/>
      <c r="V875" s="16"/>
      <c r="W875" s="16"/>
      <c r="X875" s="16"/>
      <c r="Y875" s="16"/>
      <c r="Z875" s="16"/>
      <c r="AA875" s="16"/>
      <c r="AB875" s="16"/>
      <c r="AC875" s="16"/>
      <c r="AD875" s="16"/>
      <c r="AE875" s="16"/>
      <c r="AT875" s="288" t="s">
        <v>168</v>
      </c>
      <c r="AU875" s="288" t="s">
        <v>87</v>
      </c>
      <c r="AV875" s="16" t="s">
        <v>85</v>
      </c>
      <c r="AW875" s="16" t="s">
        <v>32</v>
      </c>
      <c r="AX875" s="16" t="s">
        <v>77</v>
      </c>
      <c r="AY875" s="288" t="s">
        <v>159</v>
      </c>
    </row>
    <row r="876" s="13" customFormat="1">
      <c r="A876" s="13"/>
      <c r="B876" s="232"/>
      <c r="C876" s="233"/>
      <c r="D876" s="234" t="s">
        <v>168</v>
      </c>
      <c r="E876" s="235" t="s">
        <v>1</v>
      </c>
      <c r="F876" s="236" t="s">
        <v>1578</v>
      </c>
      <c r="G876" s="233"/>
      <c r="H876" s="237">
        <v>904.70000000000005</v>
      </c>
      <c r="I876" s="238"/>
      <c r="J876" s="233"/>
      <c r="K876" s="233"/>
      <c r="L876" s="239"/>
      <c r="M876" s="240"/>
      <c r="N876" s="241"/>
      <c r="O876" s="241"/>
      <c r="P876" s="241"/>
      <c r="Q876" s="241"/>
      <c r="R876" s="241"/>
      <c r="S876" s="241"/>
      <c r="T876" s="242"/>
      <c r="U876" s="13"/>
      <c r="V876" s="13"/>
      <c r="W876" s="13"/>
      <c r="X876" s="13"/>
      <c r="Y876" s="13"/>
      <c r="Z876" s="13"/>
      <c r="AA876" s="13"/>
      <c r="AB876" s="13"/>
      <c r="AC876" s="13"/>
      <c r="AD876" s="13"/>
      <c r="AE876" s="13"/>
      <c r="AT876" s="243" t="s">
        <v>168</v>
      </c>
      <c r="AU876" s="243" t="s">
        <v>87</v>
      </c>
      <c r="AV876" s="13" t="s">
        <v>87</v>
      </c>
      <c r="AW876" s="13" t="s">
        <v>32</v>
      </c>
      <c r="AX876" s="13" t="s">
        <v>77</v>
      </c>
      <c r="AY876" s="243" t="s">
        <v>159</v>
      </c>
    </row>
    <row r="877" s="13" customFormat="1">
      <c r="A877" s="13"/>
      <c r="B877" s="232"/>
      <c r="C877" s="233"/>
      <c r="D877" s="234" t="s">
        <v>168</v>
      </c>
      <c r="E877" s="235" t="s">
        <v>1</v>
      </c>
      <c r="F877" s="236" t="s">
        <v>1579</v>
      </c>
      <c r="G877" s="233"/>
      <c r="H877" s="237">
        <v>185.44999999999999</v>
      </c>
      <c r="I877" s="238"/>
      <c r="J877" s="233"/>
      <c r="K877" s="233"/>
      <c r="L877" s="239"/>
      <c r="M877" s="240"/>
      <c r="N877" s="241"/>
      <c r="O877" s="241"/>
      <c r="P877" s="241"/>
      <c r="Q877" s="241"/>
      <c r="R877" s="241"/>
      <c r="S877" s="241"/>
      <c r="T877" s="242"/>
      <c r="U877" s="13"/>
      <c r="V877" s="13"/>
      <c r="W877" s="13"/>
      <c r="X877" s="13"/>
      <c r="Y877" s="13"/>
      <c r="Z877" s="13"/>
      <c r="AA877" s="13"/>
      <c r="AB877" s="13"/>
      <c r="AC877" s="13"/>
      <c r="AD877" s="13"/>
      <c r="AE877" s="13"/>
      <c r="AT877" s="243" t="s">
        <v>168</v>
      </c>
      <c r="AU877" s="243" t="s">
        <v>87</v>
      </c>
      <c r="AV877" s="13" t="s">
        <v>87</v>
      </c>
      <c r="AW877" s="13" t="s">
        <v>32</v>
      </c>
      <c r="AX877" s="13" t="s">
        <v>77</v>
      </c>
      <c r="AY877" s="243" t="s">
        <v>159</v>
      </c>
    </row>
    <row r="878" s="13" customFormat="1">
      <c r="A878" s="13"/>
      <c r="B878" s="232"/>
      <c r="C878" s="233"/>
      <c r="D878" s="234" t="s">
        <v>168</v>
      </c>
      <c r="E878" s="235" t="s">
        <v>1</v>
      </c>
      <c r="F878" s="236" t="s">
        <v>1580</v>
      </c>
      <c r="G878" s="233"/>
      <c r="H878" s="237">
        <v>390</v>
      </c>
      <c r="I878" s="238"/>
      <c r="J878" s="233"/>
      <c r="K878" s="233"/>
      <c r="L878" s="239"/>
      <c r="M878" s="240"/>
      <c r="N878" s="241"/>
      <c r="O878" s="241"/>
      <c r="P878" s="241"/>
      <c r="Q878" s="241"/>
      <c r="R878" s="241"/>
      <c r="S878" s="241"/>
      <c r="T878" s="242"/>
      <c r="U878" s="13"/>
      <c r="V878" s="13"/>
      <c r="W878" s="13"/>
      <c r="X878" s="13"/>
      <c r="Y878" s="13"/>
      <c r="Z878" s="13"/>
      <c r="AA878" s="13"/>
      <c r="AB878" s="13"/>
      <c r="AC878" s="13"/>
      <c r="AD878" s="13"/>
      <c r="AE878" s="13"/>
      <c r="AT878" s="243" t="s">
        <v>168</v>
      </c>
      <c r="AU878" s="243" t="s">
        <v>87</v>
      </c>
      <c r="AV878" s="13" t="s">
        <v>87</v>
      </c>
      <c r="AW878" s="13" t="s">
        <v>32</v>
      </c>
      <c r="AX878" s="13" t="s">
        <v>77</v>
      </c>
      <c r="AY878" s="243" t="s">
        <v>159</v>
      </c>
    </row>
    <row r="879" s="15" customFormat="1">
      <c r="A879" s="15"/>
      <c r="B879" s="268"/>
      <c r="C879" s="269"/>
      <c r="D879" s="234" t="s">
        <v>168</v>
      </c>
      <c r="E879" s="270" t="s">
        <v>1</v>
      </c>
      <c r="F879" s="271" t="s">
        <v>361</v>
      </c>
      <c r="G879" s="269"/>
      <c r="H879" s="272">
        <v>1480.1500000000001</v>
      </c>
      <c r="I879" s="273"/>
      <c r="J879" s="269"/>
      <c r="K879" s="269"/>
      <c r="L879" s="274"/>
      <c r="M879" s="275"/>
      <c r="N879" s="276"/>
      <c r="O879" s="276"/>
      <c r="P879" s="276"/>
      <c r="Q879" s="276"/>
      <c r="R879" s="276"/>
      <c r="S879" s="276"/>
      <c r="T879" s="277"/>
      <c r="U879" s="15"/>
      <c r="V879" s="15"/>
      <c r="W879" s="15"/>
      <c r="X879" s="15"/>
      <c r="Y879" s="15"/>
      <c r="Z879" s="15"/>
      <c r="AA879" s="15"/>
      <c r="AB879" s="15"/>
      <c r="AC879" s="15"/>
      <c r="AD879" s="15"/>
      <c r="AE879" s="15"/>
      <c r="AT879" s="278" t="s">
        <v>168</v>
      </c>
      <c r="AU879" s="278" t="s">
        <v>87</v>
      </c>
      <c r="AV879" s="15" t="s">
        <v>175</v>
      </c>
      <c r="AW879" s="15" t="s">
        <v>32</v>
      </c>
      <c r="AX879" s="15" t="s">
        <v>77</v>
      </c>
      <c r="AY879" s="278" t="s">
        <v>159</v>
      </c>
    </row>
    <row r="880" s="14" customFormat="1">
      <c r="A880" s="14"/>
      <c r="B880" s="244"/>
      <c r="C880" s="245"/>
      <c r="D880" s="234" t="s">
        <v>168</v>
      </c>
      <c r="E880" s="246" t="s">
        <v>1</v>
      </c>
      <c r="F880" s="247" t="s">
        <v>174</v>
      </c>
      <c r="G880" s="245"/>
      <c r="H880" s="248">
        <v>16521.795999999998</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168</v>
      </c>
      <c r="AU880" s="254" t="s">
        <v>87</v>
      </c>
      <c r="AV880" s="14" t="s">
        <v>166</v>
      </c>
      <c r="AW880" s="14" t="s">
        <v>32</v>
      </c>
      <c r="AX880" s="14" t="s">
        <v>85</v>
      </c>
      <c r="AY880" s="254" t="s">
        <v>159</v>
      </c>
    </row>
    <row r="881" s="2" customFormat="1" ht="24.15" customHeight="1">
      <c r="A881" s="39"/>
      <c r="B881" s="40"/>
      <c r="C881" s="219" t="s">
        <v>1581</v>
      </c>
      <c r="D881" s="219" t="s">
        <v>161</v>
      </c>
      <c r="E881" s="220" t="s">
        <v>1582</v>
      </c>
      <c r="F881" s="221" t="s">
        <v>1583</v>
      </c>
      <c r="G881" s="222" t="s">
        <v>164</v>
      </c>
      <c r="H881" s="223">
        <v>243.18600000000001</v>
      </c>
      <c r="I881" s="224"/>
      <c r="J881" s="225">
        <f>ROUND(I881*H881,2)</f>
        <v>0</v>
      </c>
      <c r="K881" s="221" t="s">
        <v>165</v>
      </c>
      <c r="L881" s="45"/>
      <c r="M881" s="226" t="s">
        <v>1</v>
      </c>
      <c r="N881" s="227" t="s">
        <v>42</v>
      </c>
      <c r="O881" s="92"/>
      <c r="P881" s="228">
        <f>O881*H881</f>
        <v>0</v>
      </c>
      <c r="Q881" s="228">
        <v>0.0027299999999999998</v>
      </c>
      <c r="R881" s="228">
        <f>Q881*H881</f>
        <v>0.66389777999999999</v>
      </c>
      <c r="S881" s="228">
        <v>0</v>
      </c>
      <c r="T881" s="229">
        <f>S881*H881</f>
        <v>0</v>
      </c>
      <c r="U881" s="39"/>
      <c r="V881" s="39"/>
      <c r="W881" s="39"/>
      <c r="X881" s="39"/>
      <c r="Y881" s="39"/>
      <c r="Z881" s="39"/>
      <c r="AA881" s="39"/>
      <c r="AB881" s="39"/>
      <c r="AC881" s="39"/>
      <c r="AD881" s="39"/>
      <c r="AE881" s="39"/>
      <c r="AR881" s="230" t="s">
        <v>166</v>
      </c>
      <c r="AT881" s="230" t="s">
        <v>161</v>
      </c>
      <c r="AU881" s="230" t="s">
        <v>87</v>
      </c>
      <c r="AY881" s="18" t="s">
        <v>159</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166</v>
      </c>
      <c r="BM881" s="230" t="s">
        <v>1584</v>
      </c>
    </row>
    <row r="882" s="16" customFormat="1">
      <c r="A882" s="16"/>
      <c r="B882" s="279"/>
      <c r="C882" s="280"/>
      <c r="D882" s="234" t="s">
        <v>168</v>
      </c>
      <c r="E882" s="281" t="s">
        <v>1</v>
      </c>
      <c r="F882" s="282" t="s">
        <v>1510</v>
      </c>
      <c r="G882" s="280"/>
      <c r="H882" s="281" t="s">
        <v>1</v>
      </c>
      <c r="I882" s="283"/>
      <c r="J882" s="280"/>
      <c r="K882" s="280"/>
      <c r="L882" s="284"/>
      <c r="M882" s="285"/>
      <c r="N882" s="286"/>
      <c r="O882" s="286"/>
      <c r="P882" s="286"/>
      <c r="Q882" s="286"/>
      <c r="R882" s="286"/>
      <c r="S882" s="286"/>
      <c r="T882" s="287"/>
      <c r="U882" s="16"/>
      <c r="V882" s="16"/>
      <c r="W882" s="16"/>
      <c r="X882" s="16"/>
      <c r="Y882" s="16"/>
      <c r="Z882" s="16"/>
      <c r="AA882" s="16"/>
      <c r="AB882" s="16"/>
      <c r="AC882" s="16"/>
      <c r="AD882" s="16"/>
      <c r="AE882" s="16"/>
      <c r="AT882" s="288" t="s">
        <v>168</v>
      </c>
      <c r="AU882" s="288" t="s">
        <v>87</v>
      </c>
      <c r="AV882" s="16" t="s">
        <v>85</v>
      </c>
      <c r="AW882" s="16" t="s">
        <v>32</v>
      </c>
      <c r="AX882" s="16" t="s">
        <v>77</v>
      </c>
      <c r="AY882" s="288" t="s">
        <v>159</v>
      </c>
    </row>
    <row r="883" s="13" customFormat="1">
      <c r="A883" s="13"/>
      <c r="B883" s="232"/>
      <c r="C883" s="233"/>
      <c r="D883" s="234" t="s">
        <v>168</v>
      </c>
      <c r="E883" s="235" t="s">
        <v>1</v>
      </c>
      <c r="F883" s="236" t="s">
        <v>1511</v>
      </c>
      <c r="G883" s="233"/>
      <c r="H883" s="237">
        <v>8.2249999999999996</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168</v>
      </c>
      <c r="AU883" s="243" t="s">
        <v>87</v>
      </c>
      <c r="AV883" s="13" t="s">
        <v>87</v>
      </c>
      <c r="AW883" s="13" t="s">
        <v>32</v>
      </c>
      <c r="AX883" s="13" t="s">
        <v>77</v>
      </c>
      <c r="AY883" s="243" t="s">
        <v>159</v>
      </c>
    </row>
    <row r="884" s="13" customFormat="1">
      <c r="A884" s="13"/>
      <c r="B884" s="232"/>
      <c r="C884" s="233"/>
      <c r="D884" s="234" t="s">
        <v>168</v>
      </c>
      <c r="E884" s="235" t="s">
        <v>1</v>
      </c>
      <c r="F884" s="236" t="s">
        <v>1512</v>
      </c>
      <c r="G884" s="233"/>
      <c r="H884" s="237">
        <v>1.125</v>
      </c>
      <c r="I884" s="238"/>
      <c r="J884" s="233"/>
      <c r="K884" s="233"/>
      <c r="L884" s="239"/>
      <c r="M884" s="240"/>
      <c r="N884" s="241"/>
      <c r="O884" s="241"/>
      <c r="P884" s="241"/>
      <c r="Q884" s="241"/>
      <c r="R884" s="241"/>
      <c r="S884" s="241"/>
      <c r="T884" s="242"/>
      <c r="U884" s="13"/>
      <c r="V884" s="13"/>
      <c r="W884" s="13"/>
      <c r="X884" s="13"/>
      <c r="Y884" s="13"/>
      <c r="Z884" s="13"/>
      <c r="AA884" s="13"/>
      <c r="AB884" s="13"/>
      <c r="AC884" s="13"/>
      <c r="AD884" s="13"/>
      <c r="AE884" s="13"/>
      <c r="AT884" s="243" t="s">
        <v>168</v>
      </c>
      <c r="AU884" s="243" t="s">
        <v>87</v>
      </c>
      <c r="AV884" s="13" t="s">
        <v>87</v>
      </c>
      <c r="AW884" s="13" t="s">
        <v>32</v>
      </c>
      <c r="AX884" s="13" t="s">
        <v>77</v>
      </c>
      <c r="AY884" s="243" t="s">
        <v>159</v>
      </c>
    </row>
    <row r="885" s="13" customFormat="1">
      <c r="A885" s="13"/>
      <c r="B885" s="232"/>
      <c r="C885" s="233"/>
      <c r="D885" s="234" t="s">
        <v>168</v>
      </c>
      <c r="E885" s="235" t="s">
        <v>1</v>
      </c>
      <c r="F885" s="236" t="s">
        <v>1513</v>
      </c>
      <c r="G885" s="233"/>
      <c r="H885" s="237">
        <v>24.239000000000001</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168</v>
      </c>
      <c r="AU885" s="243" t="s">
        <v>87</v>
      </c>
      <c r="AV885" s="13" t="s">
        <v>87</v>
      </c>
      <c r="AW885" s="13" t="s">
        <v>32</v>
      </c>
      <c r="AX885" s="13" t="s">
        <v>77</v>
      </c>
      <c r="AY885" s="243" t="s">
        <v>159</v>
      </c>
    </row>
    <row r="886" s="13" customFormat="1">
      <c r="A886" s="13"/>
      <c r="B886" s="232"/>
      <c r="C886" s="233"/>
      <c r="D886" s="234" t="s">
        <v>168</v>
      </c>
      <c r="E886" s="235" t="s">
        <v>1</v>
      </c>
      <c r="F886" s="236" t="s">
        <v>1514</v>
      </c>
      <c r="G886" s="233"/>
      <c r="H886" s="237">
        <v>19.058</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168</v>
      </c>
      <c r="AU886" s="243" t="s">
        <v>87</v>
      </c>
      <c r="AV886" s="13" t="s">
        <v>87</v>
      </c>
      <c r="AW886" s="13" t="s">
        <v>32</v>
      </c>
      <c r="AX886" s="13" t="s">
        <v>77</v>
      </c>
      <c r="AY886" s="243" t="s">
        <v>159</v>
      </c>
    </row>
    <row r="887" s="13" customFormat="1">
      <c r="A887" s="13"/>
      <c r="B887" s="232"/>
      <c r="C887" s="233"/>
      <c r="D887" s="234" t="s">
        <v>168</v>
      </c>
      <c r="E887" s="235" t="s">
        <v>1</v>
      </c>
      <c r="F887" s="236" t="s">
        <v>1515</v>
      </c>
      <c r="G887" s="233"/>
      <c r="H887" s="237">
        <v>18.841999999999999</v>
      </c>
      <c r="I887" s="238"/>
      <c r="J887" s="233"/>
      <c r="K887" s="233"/>
      <c r="L887" s="239"/>
      <c r="M887" s="240"/>
      <c r="N887" s="241"/>
      <c r="O887" s="241"/>
      <c r="P887" s="241"/>
      <c r="Q887" s="241"/>
      <c r="R887" s="241"/>
      <c r="S887" s="241"/>
      <c r="T887" s="242"/>
      <c r="U887" s="13"/>
      <c r="V887" s="13"/>
      <c r="W887" s="13"/>
      <c r="X887" s="13"/>
      <c r="Y887" s="13"/>
      <c r="Z887" s="13"/>
      <c r="AA887" s="13"/>
      <c r="AB887" s="13"/>
      <c r="AC887" s="13"/>
      <c r="AD887" s="13"/>
      <c r="AE887" s="13"/>
      <c r="AT887" s="243" t="s">
        <v>168</v>
      </c>
      <c r="AU887" s="243" t="s">
        <v>87</v>
      </c>
      <c r="AV887" s="13" t="s">
        <v>87</v>
      </c>
      <c r="AW887" s="13" t="s">
        <v>32</v>
      </c>
      <c r="AX887" s="13" t="s">
        <v>77</v>
      </c>
      <c r="AY887" s="243" t="s">
        <v>159</v>
      </c>
    </row>
    <row r="888" s="13" customFormat="1">
      <c r="A888" s="13"/>
      <c r="B888" s="232"/>
      <c r="C888" s="233"/>
      <c r="D888" s="234" t="s">
        <v>168</v>
      </c>
      <c r="E888" s="235" t="s">
        <v>1</v>
      </c>
      <c r="F888" s="236" t="s">
        <v>1516</v>
      </c>
      <c r="G888" s="233"/>
      <c r="H888" s="237">
        <v>10.692</v>
      </c>
      <c r="I888" s="238"/>
      <c r="J888" s="233"/>
      <c r="K888" s="233"/>
      <c r="L888" s="239"/>
      <c r="M888" s="240"/>
      <c r="N888" s="241"/>
      <c r="O888" s="241"/>
      <c r="P888" s="241"/>
      <c r="Q888" s="241"/>
      <c r="R888" s="241"/>
      <c r="S888" s="241"/>
      <c r="T888" s="242"/>
      <c r="U888" s="13"/>
      <c r="V888" s="13"/>
      <c r="W888" s="13"/>
      <c r="X888" s="13"/>
      <c r="Y888" s="13"/>
      <c r="Z888" s="13"/>
      <c r="AA888" s="13"/>
      <c r="AB888" s="13"/>
      <c r="AC888" s="13"/>
      <c r="AD888" s="13"/>
      <c r="AE888" s="13"/>
      <c r="AT888" s="243" t="s">
        <v>168</v>
      </c>
      <c r="AU888" s="243" t="s">
        <v>87</v>
      </c>
      <c r="AV888" s="13" t="s">
        <v>87</v>
      </c>
      <c r="AW888" s="13" t="s">
        <v>32</v>
      </c>
      <c r="AX888" s="13" t="s">
        <v>77</v>
      </c>
      <c r="AY888" s="243" t="s">
        <v>159</v>
      </c>
    </row>
    <row r="889" s="13" customFormat="1">
      <c r="A889" s="13"/>
      <c r="B889" s="232"/>
      <c r="C889" s="233"/>
      <c r="D889" s="234" t="s">
        <v>168</v>
      </c>
      <c r="E889" s="235" t="s">
        <v>1</v>
      </c>
      <c r="F889" s="236" t="s">
        <v>1517</v>
      </c>
      <c r="G889" s="233"/>
      <c r="H889" s="237">
        <v>1.7430000000000001</v>
      </c>
      <c r="I889" s="238"/>
      <c r="J889" s="233"/>
      <c r="K889" s="233"/>
      <c r="L889" s="239"/>
      <c r="M889" s="240"/>
      <c r="N889" s="241"/>
      <c r="O889" s="241"/>
      <c r="P889" s="241"/>
      <c r="Q889" s="241"/>
      <c r="R889" s="241"/>
      <c r="S889" s="241"/>
      <c r="T889" s="242"/>
      <c r="U889" s="13"/>
      <c r="V889" s="13"/>
      <c r="W889" s="13"/>
      <c r="X889" s="13"/>
      <c r="Y889" s="13"/>
      <c r="Z889" s="13"/>
      <c r="AA889" s="13"/>
      <c r="AB889" s="13"/>
      <c r="AC889" s="13"/>
      <c r="AD889" s="13"/>
      <c r="AE889" s="13"/>
      <c r="AT889" s="243" t="s">
        <v>168</v>
      </c>
      <c r="AU889" s="243" t="s">
        <v>87</v>
      </c>
      <c r="AV889" s="13" t="s">
        <v>87</v>
      </c>
      <c r="AW889" s="13" t="s">
        <v>32</v>
      </c>
      <c r="AX889" s="13" t="s">
        <v>77</v>
      </c>
      <c r="AY889" s="243" t="s">
        <v>159</v>
      </c>
    </row>
    <row r="890" s="13" customFormat="1">
      <c r="A890" s="13"/>
      <c r="B890" s="232"/>
      <c r="C890" s="233"/>
      <c r="D890" s="234" t="s">
        <v>168</v>
      </c>
      <c r="E890" s="235" t="s">
        <v>1</v>
      </c>
      <c r="F890" s="236" t="s">
        <v>1518</v>
      </c>
      <c r="G890" s="233"/>
      <c r="H890" s="237">
        <v>68.781000000000006</v>
      </c>
      <c r="I890" s="238"/>
      <c r="J890" s="233"/>
      <c r="K890" s="233"/>
      <c r="L890" s="239"/>
      <c r="M890" s="240"/>
      <c r="N890" s="241"/>
      <c r="O890" s="241"/>
      <c r="P890" s="241"/>
      <c r="Q890" s="241"/>
      <c r="R890" s="241"/>
      <c r="S890" s="241"/>
      <c r="T890" s="242"/>
      <c r="U890" s="13"/>
      <c r="V890" s="13"/>
      <c r="W890" s="13"/>
      <c r="X890" s="13"/>
      <c r="Y890" s="13"/>
      <c r="Z890" s="13"/>
      <c r="AA890" s="13"/>
      <c r="AB890" s="13"/>
      <c r="AC890" s="13"/>
      <c r="AD890" s="13"/>
      <c r="AE890" s="13"/>
      <c r="AT890" s="243" t="s">
        <v>168</v>
      </c>
      <c r="AU890" s="243" t="s">
        <v>87</v>
      </c>
      <c r="AV890" s="13" t="s">
        <v>87</v>
      </c>
      <c r="AW890" s="13" t="s">
        <v>32</v>
      </c>
      <c r="AX890" s="13" t="s">
        <v>77</v>
      </c>
      <c r="AY890" s="243" t="s">
        <v>159</v>
      </c>
    </row>
    <row r="891" s="13" customFormat="1">
      <c r="A891" s="13"/>
      <c r="B891" s="232"/>
      <c r="C891" s="233"/>
      <c r="D891" s="234" t="s">
        <v>168</v>
      </c>
      <c r="E891" s="235" t="s">
        <v>1</v>
      </c>
      <c r="F891" s="236" t="s">
        <v>1519</v>
      </c>
      <c r="G891" s="233"/>
      <c r="H891" s="237">
        <v>10.928000000000001</v>
      </c>
      <c r="I891" s="238"/>
      <c r="J891" s="233"/>
      <c r="K891" s="233"/>
      <c r="L891" s="239"/>
      <c r="M891" s="240"/>
      <c r="N891" s="241"/>
      <c r="O891" s="241"/>
      <c r="P891" s="241"/>
      <c r="Q891" s="241"/>
      <c r="R891" s="241"/>
      <c r="S891" s="241"/>
      <c r="T891" s="242"/>
      <c r="U891" s="13"/>
      <c r="V891" s="13"/>
      <c r="W891" s="13"/>
      <c r="X891" s="13"/>
      <c r="Y891" s="13"/>
      <c r="Z891" s="13"/>
      <c r="AA891" s="13"/>
      <c r="AB891" s="13"/>
      <c r="AC891" s="13"/>
      <c r="AD891" s="13"/>
      <c r="AE891" s="13"/>
      <c r="AT891" s="243" t="s">
        <v>168</v>
      </c>
      <c r="AU891" s="243" t="s">
        <v>87</v>
      </c>
      <c r="AV891" s="13" t="s">
        <v>87</v>
      </c>
      <c r="AW891" s="13" t="s">
        <v>32</v>
      </c>
      <c r="AX891" s="13" t="s">
        <v>77</v>
      </c>
      <c r="AY891" s="243" t="s">
        <v>159</v>
      </c>
    </row>
    <row r="892" s="13" customFormat="1">
      <c r="A892" s="13"/>
      <c r="B892" s="232"/>
      <c r="C892" s="233"/>
      <c r="D892" s="234" t="s">
        <v>168</v>
      </c>
      <c r="E892" s="235" t="s">
        <v>1</v>
      </c>
      <c r="F892" s="236" t="s">
        <v>1520</v>
      </c>
      <c r="G892" s="233"/>
      <c r="H892" s="237">
        <v>33.659999999999997</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168</v>
      </c>
      <c r="AU892" s="243" t="s">
        <v>87</v>
      </c>
      <c r="AV892" s="13" t="s">
        <v>87</v>
      </c>
      <c r="AW892" s="13" t="s">
        <v>32</v>
      </c>
      <c r="AX892" s="13" t="s">
        <v>77</v>
      </c>
      <c r="AY892" s="243" t="s">
        <v>159</v>
      </c>
    </row>
    <row r="893" s="13" customFormat="1">
      <c r="A893" s="13"/>
      <c r="B893" s="232"/>
      <c r="C893" s="233"/>
      <c r="D893" s="234" t="s">
        <v>168</v>
      </c>
      <c r="E893" s="235" t="s">
        <v>1</v>
      </c>
      <c r="F893" s="236" t="s">
        <v>1521</v>
      </c>
      <c r="G893" s="233"/>
      <c r="H893" s="237">
        <v>11.199999999999999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168</v>
      </c>
      <c r="AU893" s="243" t="s">
        <v>87</v>
      </c>
      <c r="AV893" s="13" t="s">
        <v>87</v>
      </c>
      <c r="AW893" s="13" t="s">
        <v>32</v>
      </c>
      <c r="AX893" s="13" t="s">
        <v>77</v>
      </c>
      <c r="AY893" s="243" t="s">
        <v>159</v>
      </c>
    </row>
    <row r="894" s="13" customFormat="1">
      <c r="A894" s="13"/>
      <c r="B894" s="232"/>
      <c r="C894" s="233"/>
      <c r="D894" s="234" t="s">
        <v>168</v>
      </c>
      <c r="E894" s="235" t="s">
        <v>1</v>
      </c>
      <c r="F894" s="236" t="s">
        <v>1522</v>
      </c>
      <c r="G894" s="233"/>
      <c r="H894" s="237">
        <v>20.497</v>
      </c>
      <c r="I894" s="238"/>
      <c r="J894" s="233"/>
      <c r="K894" s="233"/>
      <c r="L894" s="239"/>
      <c r="M894" s="240"/>
      <c r="N894" s="241"/>
      <c r="O894" s="241"/>
      <c r="P894" s="241"/>
      <c r="Q894" s="241"/>
      <c r="R894" s="241"/>
      <c r="S894" s="241"/>
      <c r="T894" s="242"/>
      <c r="U894" s="13"/>
      <c r="V894" s="13"/>
      <c r="W894" s="13"/>
      <c r="X894" s="13"/>
      <c r="Y894" s="13"/>
      <c r="Z894" s="13"/>
      <c r="AA894" s="13"/>
      <c r="AB894" s="13"/>
      <c r="AC894" s="13"/>
      <c r="AD894" s="13"/>
      <c r="AE894" s="13"/>
      <c r="AT894" s="243" t="s">
        <v>168</v>
      </c>
      <c r="AU894" s="243" t="s">
        <v>87</v>
      </c>
      <c r="AV894" s="13" t="s">
        <v>87</v>
      </c>
      <c r="AW894" s="13" t="s">
        <v>32</v>
      </c>
      <c r="AX894" s="13" t="s">
        <v>77</v>
      </c>
      <c r="AY894" s="243" t="s">
        <v>159</v>
      </c>
    </row>
    <row r="895" s="13" customFormat="1">
      <c r="A895" s="13"/>
      <c r="B895" s="232"/>
      <c r="C895" s="233"/>
      <c r="D895" s="234" t="s">
        <v>168</v>
      </c>
      <c r="E895" s="235" t="s">
        <v>1</v>
      </c>
      <c r="F895" s="236" t="s">
        <v>1523</v>
      </c>
      <c r="G895" s="233"/>
      <c r="H895" s="237">
        <v>8.6750000000000007</v>
      </c>
      <c r="I895" s="238"/>
      <c r="J895" s="233"/>
      <c r="K895" s="233"/>
      <c r="L895" s="239"/>
      <c r="M895" s="240"/>
      <c r="N895" s="241"/>
      <c r="O895" s="241"/>
      <c r="P895" s="241"/>
      <c r="Q895" s="241"/>
      <c r="R895" s="241"/>
      <c r="S895" s="241"/>
      <c r="T895" s="242"/>
      <c r="U895" s="13"/>
      <c r="V895" s="13"/>
      <c r="W895" s="13"/>
      <c r="X895" s="13"/>
      <c r="Y895" s="13"/>
      <c r="Z895" s="13"/>
      <c r="AA895" s="13"/>
      <c r="AB895" s="13"/>
      <c r="AC895" s="13"/>
      <c r="AD895" s="13"/>
      <c r="AE895" s="13"/>
      <c r="AT895" s="243" t="s">
        <v>168</v>
      </c>
      <c r="AU895" s="243" t="s">
        <v>87</v>
      </c>
      <c r="AV895" s="13" t="s">
        <v>87</v>
      </c>
      <c r="AW895" s="13" t="s">
        <v>32</v>
      </c>
      <c r="AX895" s="13" t="s">
        <v>77</v>
      </c>
      <c r="AY895" s="243" t="s">
        <v>159</v>
      </c>
    </row>
    <row r="896" s="13" customFormat="1">
      <c r="A896" s="13"/>
      <c r="B896" s="232"/>
      <c r="C896" s="233"/>
      <c r="D896" s="234" t="s">
        <v>168</v>
      </c>
      <c r="E896" s="235" t="s">
        <v>1</v>
      </c>
      <c r="F896" s="236" t="s">
        <v>1524</v>
      </c>
      <c r="G896" s="233"/>
      <c r="H896" s="237">
        <v>5.5209999999999999</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168</v>
      </c>
      <c r="AU896" s="243" t="s">
        <v>87</v>
      </c>
      <c r="AV896" s="13" t="s">
        <v>87</v>
      </c>
      <c r="AW896" s="13" t="s">
        <v>32</v>
      </c>
      <c r="AX896" s="13" t="s">
        <v>77</v>
      </c>
      <c r="AY896" s="243" t="s">
        <v>159</v>
      </c>
    </row>
    <row r="897" s="14" customFormat="1">
      <c r="A897" s="14"/>
      <c r="B897" s="244"/>
      <c r="C897" s="245"/>
      <c r="D897" s="234" t="s">
        <v>168</v>
      </c>
      <c r="E897" s="246" t="s">
        <v>1</v>
      </c>
      <c r="F897" s="247" t="s">
        <v>174</v>
      </c>
      <c r="G897" s="245"/>
      <c r="H897" s="248">
        <v>243.18600000000001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168</v>
      </c>
      <c r="AU897" s="254" t="s">
        <v>87</v>
      </c>
      <c r="AV897" s="14" t="s">
        <v>166</v>
      </c>
      <c r="AW897" s="14" t="s">
        <v>32</v>
      </c>
      <c r="AX897" s="14" t="s">
        <v>85</v>
      </c>
      <c r="AY897" s="254" t="s">
        <v>159</v>
      </c>
    </row>
    <row r="898" s="2" customFormat="1" ht="24.15" customHeight="1">
      <c r="A898" s="39"/>
      <c r="B898" s="40"/>
      <c r="C898" s="219" t="s">
        <v>1585</v>
      </c>
      <c r="D898" s="219" t="s">
        <v>161</v>
      </c>
      <c r="E898" s="220" t="s">
        <v>1586</v>
      </c>
      <c r="F898" s="221" t="s">
        <v>1587</v>
      </c>
      <c r="G898" s="222" t="s">
        <v>164</v>
      </c>
      <c r="H898" s="223">
        <v>630.31500000000005</v>
      </c>
      <c r="I898" s="224"/>
      <c r="J898" s="225">
        <f>ROUND(I898*H898,2)</f>
        <v>0</v>
      </c>
      <c r="K898" s="221" t="s">
        <v>165</v>
      </c>
      <c r="L898" s="45"/>
      <c r="M898" s="226" t="s">
        <v>1</v>
      </c>
      <c r="N898" s="227" t="s">
        <v>42</v>
      </c>
      <c r="O898" s="92"/>
      <c r="P898" s="228">
        <f>O898*H898</f>
        <v>0</v>
      </c>
      <c r="Q898" s="228">
        <v>0.025000000000000001</v>
      </c>
      <c r="R898" s="228">
        <f>Q898*H898</f>
        <v>15.757875000000002</v>
      </c>
      <c r="S898" s="228">
        <v>0</v>
      </c>
      <c r="T898" s="229">
        <f>S898*H898</f>
        <v>0</v>
      </c>
      <c r="U898" s="39"/>
      <c r="V898" s="39"/>
      <c r="W898" s="39"/>
      <c r="X898" s="39"/>
      <c r="Y898" s="39"/>
      <c r="Z898" s="39"/>
      <c r="AA898" s="39"/>
      <c r="AB898" s="39"/>
      <c r="AC898" s="39"/>
      <c r="AD898" s="39"/>
      <c r="AE898" s="39"/>
      <c r="AR898" s="230" t="s">
        <v>166</v>
      </c>
      <c r="AT898" s="230" t="s">
        <v>161</v>
      </c>
      <c r="AU898" s="230" t="s">
        <v>87</v>
      </c>
      <c r="AY898" s="18" t="s">
        <v>159</v>
      </c>
      <c r="BE898" s="231">
        <f>IF(N898="základní",J898,0)</f>
        <v>0</v>
      </c>
      <c r="BF898" s="231">
        <f>IF(N898="snížená",J898,0)</f>
        <v>0</v>
      </c>
      <c r="BG898" s="231">
        <f>IF(N898="zákl. přenesená",J898,0)</f>
        <v>0</v>
      </c>
      <c r="BH898" s="231">
        <f>IF(N898="sníž. přenesená",J898,0)</f>
        <v>0</v>
      </c>
      <c r="BI898" s="231">
        <f>IF(N898="nulová",J898,0)</f>
        <v>0</v>
      </c>
      <c r="BJ898" s="18" t="s">
        <v>85</v>
      </c>
      <c r="BK898" s="231">
        <f>ROUND(I898*H898,2)</f>
        <v>0</v>
      </c>
      <c r="BL898" s="18" t="s">
        <v>166</v>
      </c>
      <c r="BM898" s="230" t="s">
        <v>1588</v>
      </c>
    </row>
    <row r="899" s="16" customFormat="1">
      <c r="A899" s="16"/>
      <c r="B899" s="279"/>
      <c r="C899" s="280"/>
      <c r="D899" s="234" t="s">
        <v>168</v>
      </c>
      <c r="E899" s="281" t="s">
        <v>1</v>
      </c>
      <c r="F899" s="282" t="s">
        <v>1525</v>
      </c>
      <c r="G899" s="280"/>
      <c r="H899" s="281" t="s">
        <v>1</v>
      </c>
      <c r="I899" s="283"/>
      <c r="J899" s="280"/>
      <c r="K899" s="280"/>
      <c r="L899" s="284"/>
      <c r="M899" s="285"/>
      <c r="N899" s="286"/>
      <c r="O899" s="286"/>
      <c r="P899" s="286"/>
      <c r="Q899" s="286"/>
      <c r="R899" s="286"/>
      <c r="S899" s="286"/>
      <c r="T899" s="287"/>
      <c r="U899" s="16"/>
      <c r="V899" s="16"/>
      <c r="W899" s="16"/>
      <c r="X899" s="16"/>
      <c r="Y899" s="16"/>
      <c r="Z899" s="16"/>
      <c r="AA899" s="16"/>
      <c r="AB899" s="16"/>
      <c r="AC899" s="16"/>
      <c r="AD899" s="16"/>
      <c r="AE899" s="16"/>
      <c r="AT899" s="288" t="s">
        <v>168</v>
      </c>
      <c r="AU899" s="288" t="s">
        <v>87</v>
      </c>
      <c r="AV899" s="16" t="s">
        <v>85</v>
      </c>
      <c r="AW899" s="16" t="s">
        <v>32</v>
      </c>
      <c r="AX899" s="16" t="s">
        <v>77</v>
      </c>
      <c r="AY899" s="288" t="s">
        <v>159</v>
      </c>
    </row>
    <row r="900" s="13" customFormat="1">
      <c r="A900" s="13"/>
      <c r="B900" s="232"/>
      <c r="C900" s="233"/>
      <c r="D900" s="234" t="s">
        <v>168</v>
      </c>
      <c r="E900" s="235" t="s">
        <v>1</v>
      </c>
      <c r="F900" s="236" t="s">
        <v>1526</v>
      </c>
      <c r="G900" s="233"/>
      <c r="H900" s="237">
        <v>26.122</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168</v>
      </c>
      <c r="AU900" s="243" t="s">
        <v>87</v>
      </c>
      <c r="AV900" s="13" t="s">
        <v>87</v>
      </c>
      <c r="AW900" s="13" t="s">
        <v>32</v>
      </c>
      <c r="AX900" s="13" t="s">
        <v>77</v>
      </c>
      <c r="AY900" s="243" t="s">
        <v>159</v>
      </c>
    </row>
    <row r="901" s="13" customFormat="1">
      <c r="A901" s="13"/>
      <c r="B901" s="232"/>
      <c r="C901" s="233"/>
      <c r="D901" s="234" t="s">
        <v>168</v>
      </c>
      <c r="E901" s="235" t="s">
        <v>1</v>
      </c>
      <c r="F901" s="236" t="s">
        <v>1527</v>
      </c>
      <c r="G901" s="233"/>
      <c r="H901" s="237">
        <v>343.34199999999998</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168</v>
      </c>
      <c r="AU901" s="243" t="s">
        <v>87</v>
      </c>
      <c r="AV901" s="13" t="s">
        <v>87</v>
      </c>
      <c r="AW901" s="13" t="s">
        <v>32</v>
      </c>
      <c r="AX901" s="13" t="s">
        <v>77</v>
      </c>
      <c r="AY901" s="243" t="s">
        <v>159</v>
      </c>
    </row>
    <row r="902" s="13" customFormat="1">
      <c r="A902" s="13"/>
      <c r="B902" s="232"/>
      <c r="C902" s="233"/>
      <c r="D902" s="234" t="s">
        <v>168</v>
      </c>
      <c r="E902" s="235" t="s">
        <v>1</v>
      </c>
      <c r="F902" s="236" t="s">
        <v>1528</v>
      </c>
      <c r="G902" s="233"/>
      <c r="H902" s="237">
        <v>145.31700000000001</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168</v>
      </c>
      <c r="AU902" s="243" t="s">
        <v>87</v>
      </c>
      <c r="AV902" s="13" t="s">
        <v>87</v>
      </c>
      <c r="AW902" s="13" t="s">
        <v>32</v>
      </c>
      <c r="AX902" s="13" t="s">
        <v>77</v>
      </c>
      <c r="AY902" s="243" t="s">
        <v>159</v>
      </c>
    </row>
    <row r="903" s="13" customFormat="1">
      <c r="A903" s="13"/>
      <c r="B903" s="232"/>
      <c r="C903" s="233"/>
      <c r="D903" s="234" t="s">
        <v>168</v>
      </c>
      <c r="E903" s="235" t="s">
        <v>1</v>
      </c>
      <c r="F903" s="236" t="s">
        <v>1529</v>
      </c>
      <c r="G903" s="233"/>
      <c r="H903" s="237">
        <v>70.325999999999993</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168</v>
      </c>
      <c r="AU903" s="243" t="s">
        <v>87</v>
      </c>
      <c r="AV903" s="13" t="s">
        <v>87</v>
      </c>
      <c r="AW903" s="13" t="s">
        <v>32</v>
      </c>
      <c r="AX903" s="13" t="s">
        <v>77</v>
      </c>
      <c r="AY903" s="243" t="s">
        <v>159</v>
      </c>
    </row>
    <row r="904" s="13" customFormat="1">
      <c r="A904" s="13"/>
      <c r="B904" s="232"/>
      <c r="C904" s="233"/>
      <c r="D904" s="234" t="s">
        <v>168</v>
      </c>
      <c r="E904" s="235" t="s">
        <v>1</v>
      </c>
      <c r="F904" s="236" t="s">
        <v>1530</v>
      </c>
      <c r="G904" s="233"/>
      <c r="H904" s="237">
        <v>19.440999999999999</v>
      </c>
      <c r="I904" s="238"/>
      <c r="J904" s="233"/>
      <c r="K904" s="233"/>
      <c r="L904" s="239"/>
      <c r="M904" s="240"/>
      <c r="N904" s="241"/>
      <c r="O904" s="241"/>
      <c r="P904" s="241"/>
      <c r="Q904" s="241"/>
      <c r="R904" s="241"/>
      <c r="S904" s="241"/>
      <c r="T904" s="242"/>
      <c r="U904" s="13"/>
      <c r="V904" s="13"/>
      <c r="W904" s="13"/>
      <c r="X904" s="13"/>
      <c r="Y904" s="13"/>
      <c r="Z904" s="13"/>
      <c r="AA904" s="13"/>
      <c r="AB904" s="13"/>
      <c r="AC904" s="13"/>
      <c r="AD904" s="13"/>
      <c r="AE904" s="13"/>
      <c r="AT904" s="243" t="s">
        <v>168</v>
      </c>
      <c r="AU904" s="243" t="s">
        <v>87</v>
      </c>
      <c r="AV904" s="13" t="s">
        <v>87</v>
      </c>
      <c r="AW904" s="13" t="s">
        <v>32</v>
      </c>
      <c r="AX904" s="13" t="s">
        <v>77</v>
      </c>
      <c r="AY904" s="243" t="s">
        <v>159</v>
      </c>
    </row>
    <row r="905" s="13" customFormat="1">
      <c r="A905" s="13"/>
      <c r="B905" s="232"/>
      <c r="C905" s="233"/>
      <c r="D905" s="234" t="s">
        <v>168</v>
      </c>
      <c r="E905" s="235" t="s">
        <v>1</v>
      </c>
      <c r="F905" s="236" t="s">
        <v>1531</v>
      </c>
      <c r="G905" s="233"/>
      <c r="H905" s="237">
        <v>25.766999999999999</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168</v>
      </c>
      <c r="AU905" s="243" t="s">
        <v>87</v>
      </c>
      <c r="AV905" s="13" t="s">
        <v>87</v>
      </c>
      <c r="AW905" s="13" t="s">
        <v>32</v>
      </c>
      <c r="AX905" s="13" t="s">
        <v>77</v>
      </c>
      <c r="AY905" s="243" t="s">
        <v>159</v>
      </c>
    </row>
    <row r="906" s="14" customFormat="1">
      <c r="A906" s="14"/>
      <c r="B906" s="244"/>
      <c r="C906" s="245"/>
      <c r="D906" s="234" t="s">
        <v>168</v>
      </c>
      <c r="E906" s="246" t="s">
        <v>1</v>
      </c>
      <c r="F906" s="247" t="s">
        <v>174</v>
      </c>
      <c r="G906" s="245"/>
      <c r="H906" s="248">
        <v>630.31500000000005</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168</v>
      </c>
      <c r="AU906" s="254" t="s">
        <v>87</v>
      </c>
      <c r="AV906" s="14" t="s">
        <v>166</v>
      </c>
      <c r="AW906" s="14" t="s">
        <v>32</v>
      </c>
      <c r="AX906" s="14" t="s">
        <v>85</v>
      </c>
      <c r="AY906" s="254" t="s">
        <v>159</v>
      </c>
    </row>
    <row r="907" s="2" customFormat="1" ht="24.15" customHeight="1">
      <c r="A907" s="39"/>
      <c r="B907" s="40"/>
      <c r="C907" s="219" t="s">
        <v>1589</v>
      </c>
      <c r="D907" s="219" t="s">
        <v>161</v>
      </c>
      <c r="E907" s="220" t="s">
        <v>1590</v>
      </c>
      <c r="F907" s="221" t="s">
        <v>1591</v>
      </c>
      <c r="G907" s="222" t="s">
        <v>164</v>
      </c>
      <c r="H907" s="223">
        <v>74.007999999999996</v>
      </c>
      <c r="I907" s="224"/>
      <c r="J907" s="225">
        <f>ROUND(I907*H907,2)</f>
        <v>0</v>
      </c>
      <c r="K907" s="221" t="s">
        <v>165</v>
      </c>
      <c r="L907" s="45"/>
      <c r="M907" s="226" t="s">
        <v>1</v>
      </c>
      <c r="N907" s="227" t="s">
        <v>42</v>
      </c>
      <c r="O907" s="92"/>
      <c r="P907" s="228">
        <f>O907*H907</f>
        <v>0</v>
      </c>
      <c r="Q907" s="228">
        <v>0.0037000000000000002</v>
      </c>
      <c r="R907" s="228">
        <f>Q907*H907</f>
        <v>0.27382960000000001</v>
      </c>
      <c r="S907" s="228">
        <v>0</v>
      </c>
      <c r="T907" s="229">
        <f>S907*H907</f>
        <v>0</v>
      </c>
      <c r="U907" s="39"/>
      <c r="V907" s="39"/>
      <c r="W907" s="39"/>
      <c r="X907" s="39"/>
      <c r="Y907" s="39"/>
      <c r="Z907" s="39"/>
      <c r="AA907" s="39"/>
      <c r="AB907" s="39"/>
      <c r="AC907" s="39"/>
      <c r="AD907" s="39"/>
      <c r="AE907" s="39"/>
      <c r="AR907" s="230" t="s">
        <v>166</v>
      </c>
      <c r="AT907" s="230" t="s">
        <v>161</v>
      </c>
      <c r="AU907" s="230" t="s">
        <v>87</v>
      </c>
      <c r="AY907" s="18" t="s">
        <v>159</v>
      </c>
      <c r="BE907" s="231">
        <f>IF(N907="základní",J907,0)</f>
        <v>0</v>
      </c>
      <c r="BF907" s="231">
        <f>IF(N907="snížená",J907,0)</f>
        <v>0</v>
      </c>
      <c r="BG907" s="231">
        <f>IF(N907="zákl. přenesená",J907,0)</f>
        <v>0</v>
      </c>
      <c r="BH907" s="231">
        <f>IF(N907="sníž. přenesená",J907,0)</f>
        <v>0</v>
      </c>
      <c r="BI907" s="231">
        <f>IF(N907="nulová",J907,0)</f>
        <v>0</v>
      </c>
      <c r="BJ907" s="18" t="s">
        <v>85</v>
      </c>
      <c r="BK907" s="231">
        <f>ROUND(I907*H907,2)</f>
        <v>0</v>
      </c>
      <c r="BL907" s="18" t="s">
        <v>166</v>
      </c>
      <c r="BM907" s="230" t="s">
        <v>1592</v>
      </c>
    </row>
    <row r="908" s="16" customFormat="1">
      <c r="A908" s="16"/>
      <c r="B908" s="279"/>
      <c r="C908" s="280"/>
      <c r="D908" s="234" t="s">
        <v>168</v>
      </c>
      <c r="E908" s="281" t="s">
        <v>1</v>
      </c>
      <c r="F908" s="282" t="s">
        <v>1532</v>
      </c>
      <c r="G908" s="280"/>
      <c r="H908" s="281" t="s">
        <v>1</v>
      </c>
      <c r="I908" s="283"/>
      <c r="J908" s="280"/>
      <c r="K908" s="280"/>
      <c r="L908" s="284"/>
      <c r="M908" s="285"/>
      <c r="N908" s="286"/>
      <c r="O908" s="286"/>
      <c r="P908" s="286"/>
      <c r="Q908" s="286"/>
      <c r="R908" s="286"/>
      <c r="S908" s="286"/>
      <c r="T908" s="287"/>
      <c r="U908" s="16"/>
      <c r="V908" s="16"/>
      <c r="W908" s="16"/>
      <c r="X908" s="16"/>
      <c r="Y908" s="16"/>
      <c r="Z908" s="16"/>
      <c r="AA908" s="16"/>
      <c r="AB908" s="16"/>
      <c r="AC908" s="16"/>
      <c r="AD908" s="16"/>
      <c r="AE908" s="16"/>
      <c r="AT908" s="288" t="s">
        <v>168</v>
      </c>
      <c r="AU908" s="288" t="s">
        <v>87</v>
      </c>
      <c r="AV908" s="16" t="s">
        <v>85</v>
      </c>
      <c r="AW908" s="16" t="s">
        <v>32</v>
      </c>
      <c r="AX908" s="16" t="s">
        <v>77</v>
      </c>
      <c r="AY908" s="288" t="s">
        <v>159</v>
      </c>
    </row>
    <row r="909" s="13" customFormat="1">
      <c r="A909" s="13"/>
      <c r="B909" s="232"/>
      <c r="C909" s="233"/>
      <c r="D909" s="234" t="s">
        <v>168</v>
      </c>
      <c r="E909" s="235" t="s">
        <v>1</v>
      </c>
      <c r="F909" s="236" t="s">
        <v>1533</v>
      </c>
      <c r="G909" s="233"/>
      <c r="H909" s="237">
        <v>45.234999999999999</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168</v>
      </c>
      <c r="AU909" s="243" t="s">
        <v>87</v>
      </c>
      <c r="AV909" s="13" t="s">
        <v>87</v>
      </c>
      <c r="AW909" s="13" t="s">
        <v>32</v>
      </c>
      <c r="AX909" s="13" t="s">
        <v>77</v>
      </c>
      <c r="AY909" s="243" t="s">
        <v>159</v>
      </c>
    </row>
    <row r="910" s="13" customFormat="1">
      <c r="A910" s="13"/>
      <c r="B910" s="232"/>
      <c r="C910" s="233"/>
      <c r="D910" s="234" t="s">
        <v>168</v>
      </c>
      <c r="E910" s="235" t="s">
        <v>1</v>
      </c>
      <c r="F910" s="236" t="s">
        <v>1534</v>
      </c>
      <c r="G910" s="233"/>
      <c r="H910" s="237">
        <v>9.2729999999999997</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168</v>
      </c>
      <c r="AU910" s="243" t="s">
        <v>87</v>
      </c>
      <c r="AV910" s="13" t="s">
        <v>87</v>
      </c>
      <c r="AW910" s="13" t="s">
        <v>32</v>
      </c>
      <c r="AX910" s="13" t="s">
        <v>77</v>
      </c>
      <c r="AY910" s="243" t="s">
        <v>159</v>
      </c>
    </row>
    <row r="911" s="13" customFormat="1">
      <c r="A911" s="13"/>
      <c r="B911" s="232"/>
      <c r="C911" s="233"/>
      <c r="D911" s="234" t="s">
        <v>168</v>
      </c>
      <c r="E911" s="235" t="s">
        <v>1</v>
      </c>
      <c r="F911" s="236" t="s">
        <v>1535</v>
      </c>
      <c r="G911" s="233"/>
      <c r="H911" s="237">
        <v>19.5</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168</v>
      </c>
      <c r="AU911" s="243" t="s">
        <v>87</v>
      </c>
      <c r="AV911" s="13" t="s">
        <v>87</v>
      </c>
      <c r="AW911" s="13" t="s">
        <v>32</v>
      </c>
      <c r="AX911" s="13" t="s">
        <v>77</v>
      </c>
      <c r="AY911" s="243" t="s">
        <v>159</v>
      </c>
    </row>
    <row r="912" s="14" customFormat="1">
      <c r="A912" s="14"/>
      <c r="B912" s="244"/>
      <c r="C912" s="245"/>
      <c r="D912" s="234" t="s">
        <v>168</v>
      </c>
      <c r="E912" s="246" t="s">
        <v>1</v>
      </c>
      <c r="F912" s="247" t="s">
        <v>174</v>
      </c>
      <c r="G912" s="245"/>
      <c r="H912" s="248">
        <v>74.007999999999996</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168</v>
      </c>
      <c r="AU912" s="254" t="s">
        <v>87</v>
      </c>
      <c r="AV912" s="14" t="s">
        <v>166</v>
      </c>
      <c r="AW912" s="14" t="s">
        <v>32</v>
      </c>
      <c r="AX912" s="14" t="s">
        <v>85</v>
      </c>
      <c r="AY912" s="254" t="s">
        <v>159</v>
      </c>
    </row>
    <row r="913" s="2" customFormat="1" ht="24.15" customHeight="1">
      <c r="A913" s="39"/>
      <c r="B913" s="40"/>
      <c r="C913" s="219" t="s">
        <v>1593</v>
      </c>
      <c r="D913" s="219" t="s">
        <v>161</v>
      </c>
      <c r="E913" s="220" t="s">
        <v>1594</v>
      </c>
      <c r="F913" s="221" t="s">
        <v>1595</v>
      </c>
      <c r="G913" s="222" t="s">
        <v>268</v>
      </c>
      <c r="H913" s="223">
        <v>1000</v>
      </c>
      <c r="I913" s="224"/>
      <c r="J913" s="225">
        <f>ROUND(I913*H913,2)</f>
        <v>0</v>
      </c>
      <c r="K913" s="221" t="s">
        <v>165</v>
      </c>
      <c r="L913" s="45"/>
      <c r="M913" s="226" t="s">
        <v>1</v>
      </c>
      <c r="N913" s="227" t="s">
        <v>42</v>
      </c>
      <c r="O913" s="92"/>
      <c r="P913" s="228">
        <f>O913*H913</f>
        <v>0</v>
      </c>
      <c r="Q913" s="228">
        <v>0</v>
      </c>
      <c r="R913" s="228">
        <f>Q913*H913</f>
        <v>0</v>
      </c>
      <c r="S913" s="228">
        <v>0</v>
      </c>
      <c r="T913" s="229">
        <f>S913*H913</f>
        <v>0</v>
      </c>
      <c r="U913" s="39"/>
      <c r="V913" s="39"/>
      <c r="W913" s="39"/>
      <c r="X913" s="39"/>
      <c r="Y913" s="39"/>
      <c r="Z913" s="39"/>
      <c r="AA913" s="39"/>
      <c r="AB913" s="39"/>
      <c r="AC913" s="39"/>
      <c r="AD913" s="39"/>
      <c r="AE913" s="39"/>
      <c r="AR913" s="230" t="s">
        <v>166</v>
      </c>
      <c r="AT913" s="230" t="s">
        <v>161</v>
      </c>
      <c r="AU913" s="230" t="s">
        <v>87</v>
      </c>
      <c r="AY913" s="18" t="s">
        <v>159</v>
      </c>
      <c r="BE913" s="231">
        <f>IF(N913="základní",J913,0)</f>
        <v>0</v>
      </c>
      <c r="BF913" s="231">
        <f>IF(N913="snížená",J913,0)</f>
        <v>0</v>
      </c>
      <c r="BG913" s="231">
        <f>IF(N913="zákl. přenesená",J913,0)</f>
        <v>0</v>
      </c>
      <c r="BH913" s="231">
        <f>IF(N913="sníž. přenesená",J913,0)</f>
        <v>0</v>
      </c>
      <c r="BI913" s="231">
        <f>IF(N913="nulová",J913,0)</f>
        <v>0</v>
      </c>
      <c r="BJ913" s="18" t="s">
        <v>85</v>
      </c>
      <c r="BK913" s="231">
        <f>ROUND(I913*H913,2)</f>
        <v>0</v>
      </c>
      <c r="BL913" s="18" t="s">
        <v>166</v>
      </c>
      <c r="BM913" s="230" t="s">
        <v>1596</v>
      </c>
    </row>
    <row r="914" s="2" customFormat="1" ht="24.15" customHeight="1">
      <c r="A914" s="39"/>
      <c r="B914" s="40"/>
      <c r="C914" s="219" t="s">
        <v>1597</v>
      </c>
      <c r="D914" s="219" t="s">
        <v>161</v>
      </c>
      <c r="E914" s="220" t="s">
        <v>1598</v>
      </c>
      <c r="F914" s="221" t="s">
        <v>1599</v>
      </c>
      <c r="G914" s="222" t="s">
        <v>164</v>
      </c>
      <c r="H914" s="223">
        <v>33.659999999999997</v>
      </c>
      <c r="I914" s="224"/>
      <c r="J914" s="225">
        <f>ROUND(I914*H914,2)</f>
        <v>0</v>
      </c>
      <c r="K914" s="221" t="s">
        <v>165</v>
      </c>
      <c r="L914" s="45"/>
      <c r="M914" s="226" t="s">
        <v>1</v>
      </c>
      <c r="N914" s="227" t="s">
        <v>42</v>
      </c>
      <c r="O914" s="92"/>
      <c r="P914" s="228">
        <f>O914*H914</f>
        <v>0</v>
      </c>
      <c r="Q914" s="228">
        <v>0</v>
      </c>
      <c r="R914" s="228">
        <f>Q914*H914</f>
        <v>0</v>
      </c>
      <c r="S914" s="228">
        <v>0</v>
      </c>
      <c r="T914" s="229">
        <f>S914*H914</f>
        <v>0</v>
      </c>
      <c r="U914" s="39"/>
      <c r="V914" s="39"/>
      <c r="W914" s="39"/>
      <c r="X914" s="39"/>
      <c r="Y914" s="39"/>
      <c r="Z914" s="39"/>
      <c r="AA914" s="39"/>
      <c r="AB914" s="39"/>
      <c r="AC914" s="39"/>
      <c r="AD914" s="39"/>
      <c r="AE914" s="39"/>
      <c r="AR914" s="230" t="s">
        <v>166</v>
      </c>
      <c r="AT914" s="230" t="s">
        <v>161</v>
      </c>
      <c r="AU914" s="230" t="s">
        <v>87</v>
      </c>
      <c r="AY914" s="18" t="s">
        <v>159</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166</v>
      </c>
      <c r="BM914" s="230" t="s">
        <v>1600</v>
      </c>
    </row>
    <row r="915" s="16" customFormat="1">
      <c r="A915" s="16"/>
      <c r="B915" s="279"/>
      <c r="C915" s="280"/>
      <c r="D915" s="234" t="s">
        <v>168</v>
      </c>
      <c r="E915" s="281" t="s">
        <v>1</v>
      </c>
      <c r="F915" s="282" t="s">
        <v>1510</v>
      </c>
      <c r="G915" s="280"/>
      <c r="H915" s="281" t="s">
        <v>1</v>
      </c>
      <c r="I915" s="283"/>
      <c r="J915" s="280"/>
      <c r="K915" s="280"/>
      <c r="L915" s="284"/>
      <c r="M915" s="285"/>
      <c r="N915" s="286"/>
      <c r="O915" s="286"/>
      <c r="P915" s="286"/>
      <c r="Q915" s="286"/>
      <c r="R915" s="286"/>
      <c r="S915" s="286"/>
      <c r="T915" s="287"/>
      <c r="U915" s="16"/>
      <c r="V915" s="16"/>
      <c r="W915" s="16"/>
      <c r="X915" s="16"/>
      <c r="Y915" s="16"/>
      <c r="Z915" s="16"/>
      <c r="AA915" s="16"/>
      <c r="AB915" s="16"/>
      <c r="AC915" s="16"/>
      <c r="AD915" s="16"/>
      <c r="AE915" s="16"/>
      <c r="AT915" s="288" t="s">
        <v>168</v>
      </c>
      <c r="AU915" s="288" t="s">
        <v>87</v>
      </c>
      <c r="AV915" s="16" t="s">
        <v>85</v>
      </c>
      <c r="AW915" s="16" t="s">
        <v>32</v>
      </c>
      <c r="AX915" s="16" t="s">
        <v>77</v>
      </c>
      <c r="AY915" s="288" t="s">
        <v>159</v>
      </c>
    </row>
    <row r="916" s="13" customFormat="1">
      <c r="A916" s="13"/>
      <c r="B916" s="232"/>
      <c r="C916" s="233"/>
      <c r="D916" s="234" t="s">
        <v>168</v>
      </c>
      <c r="E916" s="235" t="s">
        <v>1</v>
      </c>
      <c r="F916" s="236" t="s">
        <v>1520</v>
      </c>
      <c r="G916" s="233"/>
      <c r="H916" s="237">
        <v>33.659999999999997</v>
      </c>
      <c r="I916" s="238"/>
      <c r="J916" s="233"/>
      <c r="K916" s="233"/>
      <c r="L916" s="239"/>
      <c r="M916" s="240"/>
      <c r="N916" s="241"/>
      <c r="O916" s="241"/>
      <c r="P916" s="241"/>
      <c r="Q916" s="241"/>
      <c r="R916" s="241"/>
      <c r="S916" s="241"/>
      <c r="T916" s="242"/>
      <c r="U916" s="13"/>
      <c r="V916" s="13"/>
      <c r="W916" s="13"/>
      <c r="X916" s="13"/>
      <c r="Y916" s="13"/>
      <c r="Z916" s="13"/>
      <c r="AA916" s="13"/>
      <c r="AB916" s="13"/>
      <c r="AC916" s="13"/>
      <c r="AD916" s="13"/>
      <c r="AE916" s="13"/>
      <c r="AT916" s="243" t="s">
        <v>168</v>
      </c>
      <c r="AU916" s="243" t="s">
        <v>87</v>
      </c>
      <c r="AV916" s="13" t="s">
        <v>87</v>
      </c>
      <c r="AW916" s="13" t="s">
        <v>32</v>
      </c>
      <c r="AX916" s="13" t="s">
        <v>85</v>
      </c>
      <c r="AY916" s="243" t="s">
        <v>159</v>
      </c>
    </row>
    <row r="917" s="2" customFormat="1" ht="33" customHeight="1">
      <c r="A917" s="39"/>
      <c r="B917" s="40"/>
      <c r="C917" s="219" t="s">
        <v>1601</v>
      </c>
      <c r="D917" s="219" t="s">
        <v>161</v>
      </c>
      <c r="E917" s="220" t="s">
        <v>1602</v>
      </c>
      <c r="F917" s="221" t="s">
        <v>1603</v>
      </c>
      <c r="G917" s="222" t="s">
        <v>181</v>
      </c>
      <c r="H917" s="223">
        <v>1.379</v>
      </c>
      <c r="I917" s="224"/>
      <c r="J917" s="225">
        <f>ROUND(I917*H917,2)</f>
        <v>0</v>
      </c>
      <c r="K917" s="221" t="s">
        <v>165</v>
      </c>
      <c r="L917" s="45"/>
      <c r="M917" s="226" t="s">
        <v>1</v>
      </c>
      <c r="N917" s="227" t="s">
        <v>42</v>
      </c>
      <c r="O917" s="92"/>
      <c r="P917" s="228">
        <f>O917*H917</f>
        <v>0</v>
      </c>
      <c r="Q917" s="228">
        <v>2.5018699999999998</v>
      </c>
      <c r="R917" s="228">
        <f>Q917*H917</f>
        <v>3.4500787299999995</v>
      </c>
      <c r="S917" s="228">
        <v>0</v>
      </c>
      <c r="T917" s="229">
        <f>S917*H917</f>
        <v>0</v>
      </c>
      <c r="U917" s="39"/>
      <c r="V917" s="39"/>
      <c r="W917" s="39"/>
      <c r="X917" s="39"/>
      <c r="Y917" s="39"/>
      <c r="Z917" s="39"/>
      <c r="AA917" s="39"/>
      <c r="AB917" s="39"/>
      <c r="AC917" s="39"/>
      <c r="AD917" s="39"/>
      <c r="AE917" s="39"/>
      <c r="AR917" s="230" t="s">
        <v>166</v>
      </c>
      <c r="AT917" s="230" t="s">
        <v>161</v>
      </c>
      <c r="AU917" s="230" t="s">
        <v>87</v>
      </c>
      <c r="AY917" s="18" t="s">
        <v>159</v>
      </c>
      <c r="BE917" s="231">
        <f>IF(N917="základní",J917,0)</f>
        <v>0</v>
      </c>
      <c r="BF917" s="231">
        <f>IF(N917="snížená",J917,0)</f>
        <v>0</v>
      </c>
      <c r="BG917" s="231">
        <f>IF(N917="zákl. přenesená",J917,0)</f>
        <v>0</v>
      </c>
      <c r="BH917" s="231">
        <f>IF(N917="sníž. přenesená",J917,0)</f>
        <v>0</v>
      </c>
      <c r="BI917" s="231">
        <f>IF(N917="nulová",J917,0)</f>
        <v>0</v>
      </c>
      <c r="BJ917" s="18" t="s">
        <v>85</v>
      </c>
      <c r="BK917" s="231">
        <f>ROUND(I917*H917,2)</f>
        <v>0</v>
      </c>
      <c r="BL917" s="18" t="s">
        <v>166</v>
      </c>
      <c r="BM917" s="230" t="s">
        <v>1604</v>
      </c>
    </row>
    <row r="918" s="16" customFormat="1">
      <c r="A918" s="16"/>
      <c r="B918" s="279"/>
      <c r="C918" s="280"/>
      <c r="D918" s="234" t="s">
        <v>168</v>
      </c>
      <c r="E918" s="281" t="s">
        <v>1</v>
      </c>
      <c r="F918" s="282" t="s">
        <v>1605</v>
      </c>
      <c r="G918" s="280"/>
      <c r="H918" s="281" t="s">
        <v>1</v>
      </c>
      <c r="I918" s="283"/>
      <c r="J918" s="280"/>
      <c r="K918" s="280"/>
      <c r="L918" s="284"/>
      <c r="M918" s="285"/>
      <c r="N918" s="286"/>
      <c r="O918" s="286"/>
      <c r="P918" s="286"/>
      <c r="Q918" s="286"/>
      <c r="R918" s="286"/>
      <c r="S918" s="286"/>
      <c r="T918" s="287"/>
      <c r="U918" s="16"/>
      <c r="V918" s="16"/>
      <c r="W918" s="16"/>
      <c r="X918" s="16"/>
      <c r="Y918" s="16"/>
      <c r="Z918" s="16"/>
      <c r="AA918" s="16"/>
      <c r="AB918" s="16"/>
      <c r="AC918" s="16"/>
      <c r="AD918" s="16"/>
      <c r="AE918" s="16"/>
      <c r="AT918" s="288" t="s">
        <v>168</v>
      </c>
      <c r="AU918" s="288" t="s">
        <v>87</v>
      </c>
      <c r="AV918" s="16" t="s">
        <v>85</v>
      </c>
      <c r="AW918" s="16" t="s">
        <v>32</v>
      </c>
      <c r="AX918" s="16" t="s">
        <v>77</v>
      </c>
      <c r="AY918" s="288" t="s">
        <v>159</v>
      </c>
    </row>
    <row r="919" s="13" customFormat="1">
      <c r="A919" s="13"/>
      <c r="B919" s="232"/>
      <c r="C919" s="233"/>
      <c r="D919" s="234" t="s">
        <v>168</v>
      </c>
      <c r="E919" s="235" t="s">
        <v>1</v>
      </c>
      <c r="F919" s="236" t="s">
        <v>1606</v>
      </c>
      <c r="G919" s="233"/>
      <c r="H919" s="237">
        <v>1.379</v>
      </c>
      <c r="I919" s="238"/>
      <c r="J919" s="233"/>
      <c r="K919" s="233"/>
      <c r="L919" s="239"/>
      <c r="M919" s="240"/>
      <c r="N919" s="241"/>
      <c r="O919" s="241"/>
      <c r="P919" s="241"/>
      <c r="Q919" s="241"/>
      <c r="R919" s="241"/>
      <c r="S919" s="241"/>
      <c r="T919" s="242"/>
      <c r="U919" s="13"/>
      <c r="V919" s="13"/>
      <c r="W919" s="13"/>
      <c r="X919" s="13"/>
      <c r="Y919" s="13"/>
      <c r="Z919" s="13"/>
      <c r="AA919" s="13"/>
      <c r="AB919" s="13"/>
      <c r="AC919" s="13"/>
      <c r="AD919" s="13"/>
      <c r="AE919" s="13"/>
      <c r="AT919" s="243" t="s">
        <v>168</v>
      </c>
      <c r="AU919" s="243" t="s">
        <v>87</v>
      </c>
      <c r="AV919" s="13" t="s">
        <v>87</v>
      </c>
      <c r="AW919" s="13" t="s">
        <v>32</v>
      </c>
      <c r="AX919" s="13" t="s">
        <v>85</v>
      </c>
      <c r="AY919" s="243" t="s">
        <v>159</v>
      </c>
    </row>
    <row r="920" s="2" customFormat="1" ht="33" customHeight="1">
      <c r="A920" s="39"/>
      <c r="B920" s="40"/>
      <c r="C920" s="219" t="s">
        <v>1607</v>
      </c>
      <c r="D920" s="219" t="s">
        <v>161</v>
      </c>
      <c r="E920" s="220" t="s">
        <v>1608</v>
      </c>
      <c r="F920" s="221" t="s">
        <v>1609</v>
      </c>
      <c r="G920" s="222" t="s">
        <v>181</v>
      </c>
      <c r="H920" s="223">
        <v>28.213999999999999</v>
      </c>
      <c r="I920" s="224"/>
      <c r="J920" s="225">
        <f>ROUND(I920*H920,2)</f>
        <v>0</v>
      </c>
      <c r="K920" s="221" t="s">
        <v>165</v>
      </c>
      <c r="L920" s="45"/>
      <c r="M920" s="226" t="s">
        <v>1</v>
      </c>
      <c r="N920" s="227" t="s">
        <v>42</v>
      </c>
      <c r="O920" s="92"/>
      <c r="P920" s="228">
        <f>O920*H920</f>
        <v>0</v>
      </c>
      <c r="Q920" s="228">
        <v>2.5018699999999998</v>
      </c>
      <c r="R920" s="228">
        <f>Q920*H920</f>
        <v>70.587760179999989</v>
      </c>
      <c r="S920" s="228">
        <v>0</v>
      </c>
      <c r="T920" s="229">
        <f>S920*H920</f>
        <v>0</v>
      </c>
      <c r="U920" s="39"/>
      <c r="V920" s="39"/>
      <c r="W920" s="39"/>
      <c r="X920" s="39"/>
      <c r="Y920" s="39"/>
      <c r="Z920" s="39"/>
      <c r="AA920" s="39"/>
      <c r="AB920" s="39"/>
      <c r="AC920" s="39"/>
      <c r="AD920" s="39"/>
      <c r="AE920" s="39"/>
      <c r="AR920" s="230" t="s">
        <v>166</v>
      </c>
      <c r="AT920" s="230" t="s">
        <v>161</v>
      </c>
      <c r="AU920" s="230" t="s">
        <v>87</v>
      </c>
      <c r="AY920" s="18" t="s">
        <v>159</v>
      </c>
      <c r="BE920" s="231">
        <f>IF(N920="základní",J920,0)</f>
        <v>0</v>
      </c>
      <c r="BF920" s="231">
        <f>IF(N920="snížená",J920,0)</f>
        <v>0</v>
      </c>
      <c r="BG920" s="231">
        <f>IF(N920="zákl. přenesená",J920,0)</f>
        <v>0</v>
      </c>
      <c r="BH920" s="231">
        <f>IF(N920="sníž. přenesená",J920,0)</f>
        <v>0</v>
      </c>
      <c r="BI920" s="231">
        <f>IF(N920="nulová",J920,0)</f>
        <v>0</v>
      </c>
      <c r="BJ920" s="18" t="s">
        <v>85</v>
      </c>
      <c r="BK920" s="231">
        <f>ROUND(I920*H920,2)</f>
        <v>0</v>
      </c>
      <c r="BL920" s="18" t="s">
        <v>166</v>
      </c>
      <c r="BM920" s="230" t="s">
        <v>1610</v>
      </c>
    </row>
    <row r="921" s="16" customFormat="1">
      <c r="A921" s="16"/>
      <c r="B921" s="279"/>
      <c r="C921" s="280"/>
      <c r="D921" s="234" t="s">
        <v>168</v>
      </c>
      <c r="E921" s="281" t="s">
        <v>1</v>
      </c>
      <c r="F921" s="282" t="s">
        <v>979</v>
      </c>
      <c r="G921" s="280"/>
      <c r="H921" s="281" t="s">
        <v>1</v>
      </c>
      <c r="I921" s="283"/>
      <c r="J921" s="280"/>
      <c r="K921" s="280"/>
      <c r="L921" s="284"/>
      <c r="M921" s="285"/>
      <c r="N921" s="286"/>
      <c r="O921" s="286"/>
      <c r="P921" s="286"/>
      <c r="Q921" s="286"/>
      <c r="R921" s="286"/>
      <c r="S921" s="286"/>
      <c r="T921" s="287"/>
      <c r="U921" s="16"/>
      <c r="V921" s="16"/>
      <c r="W921" s="16"/>
      <c r="X921" s="16"/>
      <c r="Y921" s="16"/>
      <c r="Z921" s="16"/>
      <c r="AA921" s="16"/>
      <c r="AB921" s="16"/>
      <c r="AC921" s="16"/>
      <c r="AD921" s="16"/>
      <c r="AE921" s="16"/>
      <c r="AT921" s="288" t="s">
        <v>168</v>
      </c>
      <c r="AU921" s="288" t="s">
        <v>87</v>
      </c>
      <c r="AV921" s="16" t="s">
        <v>85</v>
      </c>
      <c r="AW921" s="16" t="s">
        <v>32</v>
      </c>
      <c r="AX921" s="16" t="s">
        <v>77</v>
      </c>
      <c r="AY921" s="288" t="s">
        <v>159</v>
      </c>
    </row>
    <row r="922" s="13" customFormat="1">
      <c r="A922" s="13"/>
      <c r="B922" s="232"/>
      <c r="C922" s="233"/>
      <c r="D922" s="234" t="s">
        <v>168</v>
      </c>
      <c r="E922" s="235" t="s">
        <v>1</v>
      </c>
      <c r="F922" s="236" t="s">
        <v>990</v>
      </c>
      <c r="G922" s="233"/>
      <c r="H922" s="237">
        <v>28.213999999999999</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168</v>
      </c>
      <c r="AU922" s="243" t="s">
        <v>87</v>
      </c>
      <c r="AV922" s="13" t="s">
        <v>87</v>
      </c>
      <c r="AW922" s="13" t="s">
        <v>32</v>
      </c>
      <c r="AX922" s="13" t="s">
        <v>85</v>
      </c>
      <c r="AY922" s="243" t="s">
        <v>159</v>
      </c>
    </row>
    <row r="923" s="2" customFormat="1" ht="33" customHeight="1">
      <c r="A923" s="39"/>
      <c r="B923" s="40"/>
      <c r="C923" s="219" t="s">
        <v>1611</v>
      </c>
      <c r="D923" s="219" t="s">
        <v>161</v>
      </c>
      <c r="E923" s="220" t="s">
        <v>1612</v>
      </c>
      <c r="F923" s="221" t="s">
        <v>1613</v>
      </c>
      <c r="G923" s="222" t="s">
        <v>181</v>
      </c>
      <c r="H923" s="223">
        <v>1.379</v>
      </c>
      <c r="I923" s="224"/>
      <c r="J923" s="225">
        <f>ROUND(I923*H923,2)</f>
        <v>0</v>
      </c>
      <c r="K923" s="221" t="s">
        <v>165</v>
      </c>
      <c r="L923" s="45"/>
      <c r="M923" s="226" t="s">
        <v>1</v>
      </c>
      <c r="N923" s="227" t="s">
        <v>42</v>
      </c>
      <c r="O923" s="92"/>
      <c r="P923" s="228">
        <f>O923*H923</f>
        <v>0</v>
      </c>
      <c r="Q923" s="228">
        <v>0</v>
      </c>
      <c r="R923" s="228">
        <f>Q923*H923</f>
        <v>0</v>
      </c>
      <c r="S923" s="228">
        <v>0</v>
      </c>
      <c r="T923" s="229">
        <f>S923*H923</f>
        <v>0</v>
      </c>
      <c r="U923" s="39"/>
      <c r="V923" s="39"/>
      <c r="W923" s="39"/>
      <c r="X923" s="39"/>
      <c r="Y923" s="39"/>
      <c r="Z923" s="39"/>
      <c r="AA923" s="39"/>
      <c r="AB923" s="39"/>
      <c r="AC923" s="39"/>
      <c r="AD923" s="39"/>
      <c r="AE923" s="39"/>
      <c r="AR923" s="230" t="s">
        <v>166</v>
      </c>
      <c r="AT923" s="230" t="s">
        <v>161</v>
      </c>
      <c r="AU923" s="230" t="s">
        <v>87</v>
      </c>
      <c r="AY923" s="18" t="s">
        <v>159</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166</v>
      </c>
      <c r="BM923" s="230" t="s">
        <v>1614</v>
      </c>
    </row>
    <row r="924" s="16" customFormat="1">
      <c r="A924" s="16"/>
      <c r="B924" s="279"/>
      <c r="C924" s="280"/>
      <c r="D924" s="234" t="s">
        <v>168</v>
      </c>
      <c r="E924" s="281" t="s">
        <v>1</v>
      </c>
      <c r="F924" s="282" t="s">
        <v>1605</v>
      </c>
      <c r="G924" s="280"/>
      <c r="H924" s="281" t="s">
        <v>1</v>
      </c>
      <c r="I924" s="283"/>
      <c r="J924" s="280"/>
      <c r="K924" s="280"/>
      <c r="L924" s="284"/>
      <c r="M924" s="285"/>
      <c r="N924" s="286"/>
      <c r="O924" s="286"/>
      <c r="P924" s="286"/>
      <c r="Q924" s="286"/>
      <c r="R924" s="286"/>
      <c r="S924" s="286"/>
      <c r="T924" s="287"/>
      <c r="U924" s="16"/>
      <c r="V924" s="16"/>
      <c r="W924" s="16"/>
      <c r="X924" s="16"/>
      <c r="Y924" s="16"/>
      <c r="Z924" s="16"/>
      <c r="AA924" s="16"/>
      <c r="AB924" s="16"/>
      <c r="AC924" s="16"/>
      <c r="AD924" s="16"/>
      <c r="AE924" s="16"/>
      <c r="AT924" s="288" t="s">
        <v>168</v>
      </c>
      <c r="AU924" s="288" t="s">
        <v>87</v>
      </c>
      <c r="AV924" s="16" t="s">
        <v>85</v>
      </c>
      <c r="AW924" s="16" t="s">
        <v>32</v>
      </c>
      <c r="AX924" s="16" t="s">
        <v>77</v>
      </c>
      <c r="AY924" s="288" t="s">
        <v>159</v>
      </c>
    </row>
    <row r="925" s="13" customFormat="1">
      <c r="A925" s="13"/>
      <c r="B925" s="232"/>
      <c r="C925" s="233"/>
      <c r="D925" s="234" t="s">
        <v>168</v>
      </c>
      <c r="E925" s="235" t="s">
        <v>1</v>
      </c>
      <c r="F925" s="236" t="s">
        <v>1606</v>
      </c>
      <c r="G925" s="233"/>
      <c r="H925" s="237">
        <v>1.379</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168</v>
      </c>
      <c r="AU925" s="243" t="s">
        <v>87</v>
      </c>
      <c r="AV925" s="13" t="s">
        <v>87</v>
      </c>
      <c r="AW925" s="13" t="s">
        <v>32</v>
      </c>
      <c r="AX925" s="13" t="s">
        <v>85</v>
      </c>
      <c r="AY925" s="243" t="s">
        <v>159</v>
      </c>
    </row>
    <row r="926" s="2" customFormat="1" ht="33" customHeight="1">
      <c r="A926" s="39"/>
      <c r="B926" s="40"/>
      <c r="C926" s="219" t="s">
        <v>1615</v>
      </c>
      <c r="D926" s="219" t="s">
        <v>161</v>
      </c>
      <c r="E926" s="220" t="s">
        <v>1616</v>
      </c>
      <c r="F926" s="221" t="s">
        <v>1617</v>
      </c>
      <c r="G926" s="222" t="s">
        <v>181</v>
      </c>
      <c r="H926" s="223">
        <v>28.213999999999999</v>
      </c>
      <c r="I926" s="224"/>
      <c r="J926" s="225">
        <f>ROUND(I926*H926,2)</f>
        <v>0</v>
      </c>
      <c r="K926" s="221" t="s">
        <v>165</v>
      </c>
      <c r="L926" s="45"/>
      <c r="M926" s="226" t="s">
        <v>1</v>
      </c>
      <c r="N926" s="227" t="s">
        <v>42</v>
      </c>
      <c r="O926" s="92"/>
      <c r="P926" s="228">
        <f>O926*H926</f>
        <v>0</v>
      </c>
      <c r="Q926" s="228">
        <v>0</v>
      </c>
      <c r="R926" s="228">
        <f>Q926*H926</f>
        <v>0</v>
      </c>
      <c r="S926" s="228">
        <v>0</v>
      </c>
      <c r="T926" s="229">
        <f>S926*H926</f>
        <v>0</v>
      </c>
      <c r="U926" s="39"/>
      <c r="V926" s="39"/>
      <c r="W926" s="39"/>
      <c r="X926" s="39"/>
      <c r="Y926" s="39"/>
      <c r="Z926" s="39"/>
      <c r="AA926" s="39"/>
      <c r="AB926" s="39"/>
      <c r="AC926" s="39"/>
      <c r="AD926" s="39"/>
      <c r="AE926" s="39"/>
      <c r="AR926" s="230" t="s">
        <v>166</v>
      </c>
      <c r="AT926" s="230" t="s">
        <v>161</v>
      </c>
      <c r="AU926" s="230" t="s">
        <v>87</v>
      </c>
      <c r="AY926" s="18" t="s">
        <v>159</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166</v>
      </c>
      <c r="BM926" s="230" t="s">
        <v>1618</v>
      </c>
    </row>
    <row r="927" s="16" customFormat="1">
      <c r="A927" s="16"/>
      <c r="B927" s="279"/>
      <c r="C927" s="280"/>
      <c r="D927" s="234" t="s">
        <v>168</v>
      </c>
      <c r="E927" s="281" t="s">
        <v>1</v>
      </c>
      <c r="F927" s="282" t="s">
        <v>979</v>
      </c>
      <c r="G927" s="280"/>
      <c r="H927" s="281" t="s">
        <v>1</v>
      </c>
      <c r="I927" s="283"/>
      <c r="J927" s="280"/>
      <c r="K927" s="280"/>
      <c r="L927" s="284"/>
      <c r="M927" s="285"/>
      <c r="N927" s="286"/>
      <c r="O927" s="286"/>
      <c r="P927" s="286"/>
      <c r="Q927" s="286"/>
      <c r="R927" s="286"/>
      <c r="S927" s="286"/>
      <c r="T927" s="287"/>
      <c r="U927" s="16"/>
      <c r="V927" s="16"/>
      <c r="W927" s="16"/>
      <c r="X927" s="16"/>
      <c r="Y927" s="16"/>
      <c r="Z927" s="16"/>
      <c r="AA927" s="16"/>
      <c r="AB927" s="16"/>
      <c r="AC927" s="16"/>
      <c r="AD927" s="16"/>
      <c r="AE927" s="16"/>
      <c r="AT927" s="288" t="s">
        <v>168</v>
      </c>
      <c r="AU927" s="288" t="s">
        <v>87</v>
      </c>
      <c r="AV927" s="16" t="s">
        <v>85</v>
      </c>
      <c r="AW927" s="16" t="s">
        <v>32</v>
      </c>
      <c r="AX927" s="16" t="s">
        <v>77</v>
      </c>
      <c r="AY927" s="288" t="s">
        <v>159</v>
      </c>
    </row>
    <row r="928" s="13" customFormat="1">
      <c r="A928" s="13"/>
      <c r="B928" s="232"/>
      <c r="C928" s="233"/>
      <c r="D928" s="234" t="s">
        <v>168</v>
      </c>
      <c r="E928" s="235" t="s">
        <v>1</v>
      </c>
      <c r="F928" s="236" t="s">
        <v>990</v>
      </c>
      <c r="G928" s="233"/>
      <c r="H928" s="237">
        <v>28.213999999999999</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168</v>
      </c>
      <c r="AU928" s="243" t="s">
        <v>87</v>
      </c>
      <c r="AV928" s="13" t="s">
        <v>87</v>
      </c>
      <c r="AW928" s="13" t="s">
        <v>32</v>
      </c>
      <c r="AX928" s="13" t="s">
        <v>85</v>
      </c>
      <c r="AY928" s="243" t="s">
        <v>159</v>
      </c>
    </row>
    <row r="929" s="2" customFormat="1" ht="24.15" customHeight="1">
      <c r="A929" s="39"/>
      <c r="B929" s="40"/>
      <c r="C929" s="219" t="s">
        <v>1619</v>
      </c>
      <c r="D929" s="219" t="s">
        <v>161</v>
      </c>
      <c r="E929" s="220" t="s">
        <v>1620</v>
      </c>
      <c r="F929" s="221" t="s">
        <v>1621</v>
      </c>
      <c r="G929" s="222" t="s">
        <v>181</v>
      </c>
      <c r="H929" s="223">
        <v>1.379</v>
      </c>
      <c r="I929" s="224"/>
      <c r="J929" s="225">
        <f>ROUND(I929*H929,2)</f>
        <v>0</v>
      </c>
      <c r="K929" s="221" t="s">
        <v>165</v>
      </c>
      <c r="L929" s="45"/>
      <c r="M929" s="226" t="s">
        <v>1</v>
      </c>
      <c r="N929" s="227" t="s">
        <v>42</v>
      </c>
      <c r="O929" s="92"/>
      <c r="P929" s="228">
        <f>O929*H929</f>
        <v>0</v>
      </c>
      <c r="Q929" s="228">
        <v>0</v>
      </c>
      <c r="R929" s="228">
        <f>Q929*H929</f>
        <v>0</v>
      </c>
      <c r="S929" s="228">
        <v>0</v>
      </c>
      <c r="T929" s="229">
        <f>S929*H929</f>
        <v>0</v>
      </c>
      <c r="U929" s="39"/>
      <c r="V929" s="39"/>
      <c r="W929" s="39"/>
      <c r="X929" s="39"/>
      <c r="Y929" s="39"/>
      <c r="Z929" s="39"/>
      <c r="AA929" s="39"/>
      <c r="AB929" s="39"/>
      <c r="AC929" s="39"/>
      <c r="AD929" s="39"/>
      <c r="AE929" s="39"/>
      <c r="AR929" s="230" t="s">
        <v>166</v>
      </c>
      <c r="AT929" s="230" t="s">
        <v>161</v>
      </c>
      <c r="AU929" s="230" t="s">
        <v>87</v>
      </c>
      <c r="AY929" s="18" t="s">
        <v>159</v>
      </c>
      <c r="BE929" s="231">
        <f>IF(N929="základní",J929,0)</f>
        <v>0</v>
      </c>
      <c r="BF929" s="231">
        <f>IF(N929="snížená",J929,0)</f>
        <v>0</v>
      </c>
      <c r="BG929" s="231">
        <f>IF(N929="zákl. přenesená",J929,0)</f>
        <v>0</v>
      </c>
      <c r="BH929" s="231">
        <f>IF(N929="sníž. přenesená",J929,0)</f>
        <v>0</v>
      </c>
      <c r="BI929" s="231">
        <f>IF(N929="nulová",J929,0)</f>
        <v>0</v>
      </c>
      <c r="BJ929" s="18" t="s">
        <v>85</v>
      </c>
      <c r="BK929" s="231">
        <f>ROUND(I929*H929,2)</f>
        <v>0</v>
      </c>
      <c r="BL929" s="18" t="s">
        <v>166</v>
      </c>
      <c r="BM929" s="230" t="s">
        <v>1622</v>
      </c>
    </row>
    <row r="930" s="16" customFormat="1">
      <c r="A930" s="16"/>
      <c r="B930" s="279"/>
      <c r="C930" s="280"/>
      <c r="D930" s="234" t="s">
        <v>168</v>
      </c>
      <c r="E930" s="281" t="s">
        <v>1</v>
      </c>
      <c r="F930" s="282" t="s">
        <v>1605</v>
      </c>
      <c r="G930" s="280"/>
      <c r="H930" s="281" t="s">
        <v>1</v>
      </c>
      <c r="I930" s="283"/>
      <c r="J930" s="280"/>
      <c r="K930" s="280"/>
      <c r="L930" s="284"/>
      <c r="M930" s="285"/>
      <c r="N930" s="286"/>
      <c r="O930" s="286"/>
      <c r="P930" s="286"/>
      <c r="Q930" s="286"/>
      <c r="R930" s="286"/>
      <c r="S930" s="286"/>
      <c r="T930" s="287"/>
      <c r="U930" s="16"/>
      <c r="V930" s="16"/>
      <c r="W930" s="16"/>
      <c r="X930" s="16"/>
      <c r="Y930" s="16"/>
      <c r="Z930" s="16"/>
      <c r="AA930" s="16"/>
      <c r="AB930" s="16"/>
      <c r="AC930" s="16"/>
      <c r="AD930" s="16"/>
      <c r="AE930" s="16"/>
      <c r="AT930" s="288" t="s">
        <v>168</v>
      </c>
      <c r="AU930" s="288" t="s">
        <v>87</v>
      </c>
      <c r="AV930" s="16" t="s">
        <v>85</v>
      </c>
      <c r="AW930" s="16" t="s">
        <v>32</v>
      </c>
      <c r="AX930" s="16" t="s">
        <v>77</v>
      </c>
      <c r="AY930" s="288" t="s">
        <v>159</v>
      </c>
    </row>
    <row r="931" s="13" customFormat="1">
      <c r="A931" s="13"/>
      <c r="B931" s="232"/>
      <c r="C931" s="233"/>
      <c r="D931" s="234" t="s">
        <v>168</v>
      </c>
      <c r="E931" s="235" t="s">
        <v>1</v>
      </c>
      <c r="F931" s="236" t="s">
        <v>1606</v>
      </c>
      <c r="G931" s="233"/>
      <c r="H931" s="237">
        <v>1.379</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168</v>
      </c>
      <c r="AU931" s="243" t="s">
        <v>87</v>
      </c>
      <c r="AV931" s="13" t="s">
        <v>87</v>
      </c>
      <c r="AW931" s="13" t="s">
        <v>32</v>
      </c>
      <c r="AX931" s="13" t="s">
        <v>85</v>
      </c>
      <c r="AY931" s="243" t="s">
        <v>159</v>
      </c>
    </row>
    <row r="932" s="2" customFormat="1" ht="16.5" customHeight="1">
      <c r="A932" s="39"/>
      <c r="B932" s="40"/>
      <c r="C932" s="219" t="s">
        <v>1623</v>
      </c>
      <c r="D932" s="219" t="s">
        <v>161</v>
      </c>
      <c r="E932" s="220" t="s">
        <v>1624</v>
      </c>
      <c r="F932" s="221" t="s">
        <v>1625</v>
      </c>
      <c r="G932" s="222" t="s">
        <v>164</v>
      </c>
      <c r="H932" s="223">
        <v>0.40000000000000002</v>
      </c>
      <c r="I932" s="224"/>
      <c r="J932" s="225">
        <f>ROUND(I932*H932,2)</f>
        <v>0</v>
      </c>
      <c r="K932" s="221" t="s">
        <v>165</v>
      </c>
      <c r="L932" s="45"/>
      <c r="M932" s="226" t="s">
        <v>1</v>
      </c>
      <c r="N932" s="227" t="s">
        <v>42</v>
      </c>
      <c r="O932" s="92"/>
      <c r="P932" s="228">
        <f>O932*H932</f>
        <v>0</v>
      </c>
      <c r="Q932" s="228">
        <v>0.017732500000000002</v>
      </c>
      <c r="R932" s="228">
        <f>Q932*H932</f>
        <v>0.0070930000000000012</v>
      </c>
      <c r="S932" s="228">
        <v>0</v>
      </c>
      <c r="T932" s="229">
        <f>S932*H932</f>
        <v>0</v>
      </c>
      <c r="U932" s="39"/>
      <c r="V932" s="39"/>
      <c r="W932" s="39"/>
      <c r="X932" s="39"/>
      <c r="Y932" s="39"/>
      <c r="Z932" s="39"/>
      <c r="AA932" s="39"/>
      <c r="AB932" s="39"/>
      <c r="AC932" s="39"/>
      <c r="AD932" s="39"/>
      <c r="AE932" s="39"/>
      <c r="AR932" s="230" t="s">
        <v>166</v>
      </c>
      <c r="AT932" s="230" t="s">
        <v>161</v>
      </c>
      <c r="AU932" s="230" t="s">
        <v>87</v>
      </c>
      <c r="AY932" s="18" t="s">
        <v>159</v>
      </c>
      <c r="BE932" s="231">
        <f>IF(N932="základní",J932,0)</f>
        <v>0</v>
      </c>
      <c r="BF932" s="231">
        <f>IF(N932="snížená",J932,0)</f>
        <v>0</v>
      </c>
      <c r="BG932" s="231">
        <f>IF(N932="zákl. přenesená",J932,0)</f>
        <v>0</v>
      </c>
      <c r="BH932" s="231">
        <f>IF(N932="sníž. přenesená",J932,0)</f>
        <v>0</v>
      </c>
      <c r="BI932" s="231">
        <f>IF(N932="nulová",J932,0)</f>
        <v>0</v>
      </c>
      <c r="BJ932" s="18" t="s">
        <v>85</v>
      </c>
      <c r="BK932" s="231">
        <f>ROUND(I932*H932,2)</f>
        <v>0</v>
      </c>
      <c r="BL932" s="18" t="s">
        <v>166</v>
      </c>
      <c r="BM932" s="230" t="s">
        <v>1626</v>
      </c>
    </row>
    <row r="933" s="16" customFormat="1">
      <c r="A933" s="16"/>
      <c r="B933" s="279"/>
      <c r="C933" s="280"/>
      <c r="D933" s="234" t="s">
        <v>168</v>
      </c>
      <c r="E933" s="281" t="s">
        <v>1</v>
      </c>
      <c r="F933" s="282" t="s">
        <v>1627</v>
      </c>
      <c r="G933" s="280"/>
      <c r="H933" s="281" t="s">
        <v>1</v>
      </c>
      <c r="I933" s="283"/>
      <c r="J933" s="280"/>
      <c r="K933" s="280"/>
      <c r="L933" s="284"/>
      <c r="M933" s="285"/>
      <c r="N933" s="286"/>
      <c r="O933" s="286"/>
      <c r="P933" s="286"/>
      <c r="Q933" s="286"/>
      <c r="R933" s="286"/>
      <c r="S933" s="286"/>
      <c r="T933" s="287"/>
      <c r="U933" s="16"/>
      <c r="V933" s="16"/>
      <c r="W933" s="16"/>
      <c r="X933" s="16"/>
      <c r="Y933" s="16"/>
      <c r="Z933" s="16"/>
      <c r="AA933" s="16"/>
      <c r="AB933" s="16"/>
      <c r="AC933" s="16"/>
      <c r="AD933" s="16"/>
      <c r="AE933" s="16"/>
      <c r="AT933" s="288" t="s">
        <v>168</v>
      </c>
      <c r="AU933" s="288" t="s">
        <v>87</v>
      </c>
      <c r="AV933" s="16" t="s">
        <v>85</v>
      </c>
      <c r="AW933" s="16" t="s">
        <v>32</v>
      </c>
      <c r="AX933" s="16" t="s">
        <v>77</v>
      </c>
      <c r="AY933" s="288" t="s">
        <v>159</v>
      </c>
    </row>
    <row r="934" s="13" customFormat="1">
      <c r="A934" s="13"/>
      <c r="B934" s="232"/>
      <c r="C934" s="233"/>
      <c r="D934" s="234" t="s">
        <v>168</v>
      </c>
      <c r="E934" s="235" t="s">
        <v>1</v>
      </c>
      <c r="F934" s="236" t="s">
        <v>1628</v>
      </c>
      <c r="G934" s="233"/>
      <c r="H934" s="237">
        <v>0.40000000000000002</v>
      </c>
      <c r="I934" s="238"/>
      <c r="J934" s="233"/>
      <c r="K934" s="233"/>
      <c r="L934" s="239"/>
      <c r="M934" s="240"/>
      <c r="N934" s="241"/>
      <c r="O934" s="241"/>
      <c r="P934" s="241"/>
      <c r="Q934" s="241"/>
      <c r="R934" s="241"/>
      <c r="S934" s="241"/>
      <c r="T934" s="242"/>
      <c r="U934" s="13"/>
      <c r="V934" s="13"/>
      <c r="W934" s="13"/>
      <c r="X934" s="13"/>
      <c r="Y934" s="13"/>
      <c r="Z934" s="13"/>
      <c r="AA934" s="13"/>
      <c r="AB934" s="13"/>
      <c r="AC934" s="13"/>
      <c r="AD934" s="13"/>
      <c r="AE934" s="13"/>
      <c r="AT934" s="243" t="s">
        <v>168</v>
      </c>
      <c r="AU934" s="243" t="s">
        <v>87</v>
      </c>
      <c r="AV934" s="13" t="s">
        <v>87</v>
      </c>
      <c r="AW934" s="13" t="s">
        <v>32</v>
      </c>
      <c r="AX934" s="13" t="s">
        <v>85</v>
      </c>
      <c r="AY934" s="243" t="s">
        <v>159</v>
      </c>
    </row>
    <row r="935" s="2" customFormat="1" ht="21.75" customHeight="1">
      <c r="A935" s="39"/>
      <c r="B935" s="40"/>
      <c r="C935" s="219" t="s">
        <v>1629</v>
      </c>
      <c r="D935" s="219" t="s">
        <v>161</v>
      </c>
      <c r="E935" s="220" t="s">
        <v>1630</v>
      </c>
      <c r="F935" s="221" t="s">
        <v>1631</v>
      </c>
      <c r="G935" s="222" t="s">
        <v>164</v>
      </c>
      <c r="H935" s="223">
        <v>0.40000000000000002</v>
      </c>
      <c r="I935" s="224"/>
      <c r="J935" s="225">
        <f>ROUND(I935*H935,2)</f>
        <v>0</v>
      </c>
      <c r="K935" s="221" t="s">
        <v>165</v>
      </c>
      <c r="L935" s="45"/>
      <c r="M935" s="226" t="s">
        <v>1</v>
      </c>
      <c r="N935" s="227" t="s">
        <v>42</v>
      </c>
      <c r="O935" s="92"/>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166</v>
      </c>
      <c r="AT935" s="230" t="s">
        <v>161</v>
      </c>
      <c r="AU935" s="230" t="s">
        <v>87</v>
      </c>
      <c r="AY935" s="18" t="s">
        <v>159</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166</v>
      </c>
      <c r="BM935" s="230" t="s">
        <v>1632</v>
      </c>
    </row>
    <row r="936" s="2" customFormat="1" ht="16.5" customHeight="1">
      <c r="A936" s="39"/>
      <c r="B936" s="40"/>
      <c r="C936" s="219" t="s">
        <v>1633</v>
      </c>
      <c r="D936" s="219" t="s">
        <v>161</v>
      </c>
      <c r="E936" s="220" t="s">
        <v>1634</v>
      </c>
      <c r="F936" s="221" t="s">
        <v>1635</v>
      </c>
      <c r="G936" s="222" t="s">
        <v>201</v>
      </c>
      <c r="H936" s="223">
        <v>1.883</v>
      </c>
      <c r="I936" s="224"/>
      <c r="J936" s="225">
        <f>ROUND(I936*H936,2)</f>
        <v>0</v>
      </c>
      <c r="K936" s="221" t="s">
        <v>165</v>
      </c>
      <c r="L936" s="45"/>
      <c r="M936" s="226" t="s">
        <v>1</v>
      </c>
      <c r="N936" s="227" t="s">
        <v>42</v>
      </c>
      <c r="O936" s="92"/>
      <c r="P936" s="228">
        <f>O936*H936</f>
        <v>0</v>
      </c>
      <c r="Q936" s="228">
        <v>1.0627727797</v>
      </c>
      <c r="R936" s="228">
        <f>Q936*H936</f>
        <v>2.0012011441750999</v>
      </c>
      <c r="S936" s="228">
        <v>0</v>
      </c>
      <c r="T936" s="229">
        <f>S936*H936</f>
        <v>0</v>
      </c>
      <c r="U936" s="39"/>
      <c r="V936" s="39"/>
      <c r="W936" s="39"/>
      <c r="X936" s="39"/>
      <c r="Y936" s="39"/>
      <c r="Z936" s="39"/>
      <c r="AA936" s="39"/>
      <c r="AB936" s="39"/>
      <c r="AC936" s="39"/>
      <c r="AD936" s="39"/>
      <c r="AE936" s="39"/>
      <c r="AR936" s="230" t="s">
        <v>166</v>
      </c>
      <c r="AT936" s="230" t="s">
        <v>161</v>
      </c>
      <c r="AU936" s="230" t="s">
        <v>87</v>
      </c>
      <c r="AY936" s="18" t="s">
        <v>159</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166</v>
      </c>
      <c r="BM936" s="230" t="s">
        <v>1636</v>
      </c>
    </row>
    <row r="937" s="16" customFormat="1">
      <c r="A937" s="16"/>
      <c r="B937" s="279"/>
      <c r="C937" s="280"/>
      <c r="D937" s="234" t="s">
        <v>168</v>
      </c>
      <c r="E937" s="281" t="s">
        <v>1</v>
      </c>
      <c r="F937" s="282" t="s">
        <v>1605</v>
      </c>
      <c r="G937" s="280"/>
      <c r="H937" s="281" t="s">
        <v>1</v>
      </c>
      <c r="I937" s="283"/>
      <c r="J937" s="280"/>
      <c r="K937" s="280"/>
      <c r="L937" s="284"/>
      <c r="M937" s="285"/>
      <c r="N937" s="286"/>
      <c r="O937" s="286"/>
      <c r="P937" s="286"/>
      <c r="Q937" s="286"/>
      <c r="R937" s="286"/>
      <c r="S937" s="286"/>
      <c r="T937" s="287"/>
      <c r="U937" s="16"/>
      <c r="V937" s="16"/>
      <c r="W937" s="16"/>
      <c r="X937" s="16"/>
      <c r="Y937" s="16"/>
      <c r="Z937" s="16"/>
      <c r="AA937" s="16"/>
      <c r="AB937" s="16"/>
      <c r="AC937" s="16"/>
      <c r="AD937" s="16"/>
      <c r="AE937" s="16"/>
      <c r="AT937" s="288" t="s">
        <v>168</v>
      </c>
      <c r="AU937" s="288" t="s">
        <v>87</v>
      </c>
      <c r="AV937" s="16" t="s">
        <v>85</v>
      </c>
      <c r="AW937" s="16" t="s">
        <v>32</v>
      </c>
      <c r="AX937" s="16" t="s">
        <v>77</v>
      </c>
      <c r="AY937" s="288" t="s">
        <v>159</v>
      </c>
    </row>
    <row r="938" s="13" customFormat="1">
      <c r="A938" s="13"/>
      <c r="B938" s="232"/>
      <c r="C938" s="233"/>
      <c r="D938" s="234" t="s">
        <v>168</v>
      </c>
      <c r="E938" s="235" t="s">
        <v>1</v>
      </c>
      <c r="F938" s="236" t="s">
        <v>1637</v>
      </c>
      <c r="G938" s="233"/>
      <c r="H938" s="237">
        <v>0.93100000000000005</v>
      </c>
      <c r="I938" s="238"/>
      <c r="J938" s="233"/>
      <c r="K938" s="233"/>
      <c r="L938" s="239"/>
      <c r="M938" s="240"/>
      <c r="N938" s="241"/>
      <c r="O938" s="241"/>
      <c r="P938" s="241"/>
      <c r="Q938" s="241"/>
      <c r="R938" s="241"/>
      <c r="S938" s="241"/>
      <c r="T938" s="242"/>
      <c r="U938" s="13"/>
      <c r="V938" s="13"/>
      <c r="W938" s="13"/>
      <c r="X938" s="13"/>
      <c r="Y938" s="13"/>
      <c r="Z938" s="13"/>
      <c r="AA938" s="13"/>
      <c r="AB938" s="13"/>
      <c r="AC938" s="13"/>
      <c r="AD938" s="13"/>
      <c r="AE938" s="13"/>
      <c r="AT938" s="243" t="s">
        <v>168</v>
      </c>
      <c r="AU938" s="243" t="s">
        <v>87</v>
      </c>
      <c r="AV938" s="13" t="s">
        <v>87</v>
      </c>
      <c r="AW938" s="13" t="s">
        <v>32</v>
      </c>
      <c r="AX938" s="13" t="s">
        <v>77</v>
      </c>
      <c r="AY938" s="243" t="s">
        <v>159</v>
      </c>
    </row>
    <row r="939" s="16" customFormat="1">
      <c r="A939" s="16"/>
      <c r="B939" s="279"/>
      <c r="C939" s="280"/>
      <c r="D939" s="234" t="s">
        <v>168</v>
      </c>
      <c r="E939" s="281" t="s">
        <v>1</v>
      </c>
      <c r="F939" s="282" t="s">
        <v>979</v>
      </c>
      <c r="G939" s="280"/>
      <c r="H939" s="281" t="s">
        <v>1</v>
      </c>
      <c r="I939" s="283"/>
      <c r="J939" s="280"/>
      <c r="K939" s="280"/>
      <c r="L939" s="284"/>
      <c r="M939" s="285"/>
      <c r="N939" s="286"/>
      <c r="O939" s="286"/>
      <c r="P939" s="286"/>
      <c r="Q939" s="286"/>
      <c r="R939" s="286"/>
      <c r="S939" s="286"/>
      <c r="T939" s="287"/>
      <c r="U939" s="16"/>
      <c r="V939" s="16"/>
      <c r="W939" s="16"/>
      <c r="X939" s="16"/>
      <c r="Y939" s="16"/>
      <c r="Z939" s="16"/>
      <c r="AA939" s="16"/>
      <c r="AB939" s="16"/>
      <c r="AC939" s="16"/>
      <c r="AD939" s="16"/>
      <c r="AE939" s="16"/>
      <c r="AT939" s="288" t="s">
        <v>168</v>
      </c>
      <c r="AU939" s="288" t="s">
        <v>87</v>
      </c>
      <c r="AV939" s="16" t="s">
        <v>85</v>
      </c>
      <c r="AW939" s="16" t="s">
        <v>32</v>
      </c>
      <c r="AX939" s="16" t="s">
        <v>77</v>
      </c>
      <c r="AY939" s="288" t="s">
        <v>159</v>
      </c>
    </row>
    <row r="940" s="13" customFormat="1">
      <c r="A940" s="13"/>
      <c r="B940" s="232"/>
      <c r="C940" s="233"/>
      <c r="D940" s="234" t="s">
        <v>168</v>
      </c>
      <c r="E940" s="235" t="s">
        <v>1</v>
      </c>
      <c r="F940" s="236" t="s">
        <v>1638</v>
      </c>
      <c r="G940" s="233"/>
      <c r="H940" s="237">
        <v>0.95199999999999996</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168</v>
      </c>
      <c r="AU940" s="243" t="s">
        <v>87</v>
      </c>
      <c r="AV940" s="13" t="s">
        <v>87</v>
      </c>
      <c r="AW940" s="13" t="s">
        <v>32</v>
      </c>
      <c r="AX940" s="13" t="s">
        <v>77</v>
      </c>
      <c r="AY940" s="243" t="s">
        <v>159</v>
      </c>
    </row>
    <row r="941" s="14" customFormat="1">
      <c r="A941" s="14"/>
      <c r="B941" s="244"/>
      <c r="C941" s="245"/>
      <c r="D941" s="234" t="s">
        <v>168</v>
      </c>
      <c r="E941" s="246" t="s">
        <v>1</v>
      </c>
      <c r="F941" s="247" t="s">
        <v>174</v>
      </c>
      <c r="G941" s="245"/>
      <c r="H941" s="248">
        <v>1.883</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168</v>
      </c>
      <c r="AU941" s="254" t="s">
        <v>87</v>
      </c>
      <c r="AV941" s="14" t="s">
        <v>166</v>
      </c>
      <c r="AW941" s="14" t="s">
        <v>32</v>
      </c>
      <c r="AX941" s="14" t="s">
        <v>85</v>
      </c>
      <c r="AY941" s="254" t="s">
        <v>159</v>
      </c>
    </row>
    <row r="942" s="2" customFormat="1" ht="24.15" customHeight="1">
      <c r="A942" s="39"/>
      <c r="B942" s="40"/>
      <c r="C942" s="219" t="s">
        <v>1639</v>
      </c>
      <c r="D942" s="219" t="s">
        <v>161</v>
      </c>
      <c r="E942" s="220" t="s">
        <v>1640</v>
      </c>
      <c r="F942" s="221" t="s">
        <v>1641</v>
      </c>
      <c r="G942" s="222" t="s">
        <v>164</v>
      </c>
      <c r="H942" s="223">
        <v>99.959999999999994</v>
      </c>
      <c r="I942" s="224"/>
      <c r="J942" s="225">
        <f>ROUND(I942*H942,2)</f>
        <v>0</v>
      </c>
      <c r="K942" s="221" t="s">
        <v>165</v>
      </c>
      <c r="L942" s="45"/>
      <c r="M942" s="226" t="s">
        <v>1</v>
      </c>
      <c r="N942" s="227" t="s">
        <v>42</v>
      </c>
      <c r="O942" s="92"/>
      <c r="P942" s="228">
        <f>O942*H942</f>
        <v>0</v>
      </c>
      <c r="Q942" s="228">
        <v>0.099000000000000005</v>
      </c>
      <c r="R942" s="228">
        <f>Q942*H942</f>
        <v>9.8960399999999993</v>
      </c>
      <c r="S942" s="228">
        <v>0</v>
      </c>
      <c r="T942" s="229">
        <f>S942*H942</f>
        <v>0</v>
      </c>
      <c r="U942" s="39"/>
      <c r="V942" s="39"/>
      <c r="W942" s="39"/>
      <c r="X942" s="39"/>
      <c r="Y942" s="39"/>
      <c r="Z942" s="39"/>
      <c r="AA942" s="39"/>
      <c r="AB942" s="39"/>
      <c r="AC942" s="39"/>
      <c r="AD942" s="39"/>
      <c r="AE942" s="39"/>
      <c r="AR942" s="230" t="s">
        <v>166</v>
      </c>
      <c r="AT942" s="230" t="s">
        <v>161</v>
      </c>
      <c r="AU942" s="230" t="s">
        <v>87</v>
      </c>
      <c r="AY942" s="18" t="s">
        <v>159</v>
      </c>
      <c r="BE942" s="231">
        <f>IF(N942="základní",J942,0)</f>
        <v>0</v>
      </c>
      <c r="BF942" s="231">
        <f>IF(N942="snížená",J942,0)</f>
        <v>0</v>
      </c>
      <c r="BG942" s="231">
        <f>IF(N942="zákl. přenesená",J942,0)</f>
        <v>0</v>
      </c>
      <c r="BH942" s="231">
        <f>IF(N942="sníž. přenesená",J942,0)</f>
        <v>0</v>
      </c>
      <c r="BI942" s="231">
        <f>IF(N942="nulová",J942,0)</f>
        <v>0</v>
      </c>
      <c r="BJ942" s="18" t="s">
        <v>85</v>
      </c>
      <c r="BK942" s="231">
        <f>ROUND(I942*H942,2)</f>
        <v>0</v>
      </c>
      <c r="BL942" s="18" t="s">
        <v>166</v>
      </c>
      <c r="BM942" s="230" t="s">
        <v>1642</v>
      </c>
    </row>
    <row r="943" s="16" customFormat="1">
      <c r="A943" s="16"/>
      <c r="B943" s="279"/>
      <c r="C943" s="280"/>
      <c r="D943" s="234" t="s">
        <v>168</v>
      </c>
      <c r="E943" s="281" t="s">
        <v>1</v>
      </c>
      <c r="F943" s="282" t="s">
        <v>1643</v>
      </c>
      <c r="G943" s="280"/>
      <c r="H943" s="281" t="s">
        <v>1</v>
      </c>
      <c r="I943" s="283"/>
      <c r="J943" s="280"/>
      <c r="K943" s="280"/>
      <c r="L943" s="284"/>
      <c r="M943" s="285"/>
      <c r="N943" s="286"/>
      <c r="O943" s="286"/>
      <c r="P943" s="286"/>
      <c r="Q943" s="286"/>
      <c r="R943" s="286"/>
      <c r="S943" s="286"/>
      <c r="T943" s="287"/>
      <c r="U943" s="16"/>
      <c r="V943" s="16"/>
      <c r="W943" s="16"/>
      <c r="X943" s="16"/>
      <c r="Y943" s="16"/>
      <c r="Z943" s="16"/>
      <c r="AA943" s="16"/>
      <c r="AB943" s="16"/>
      <c r="AC943" s="16"/>
      <c r="AD943" s="16"/>
      <c r="AE943" s="16"/>
      <c r="AT943" s="288" t="s">
        <v>168</v>
      </c>
      <c r="AU943" s="288" t="s">
        <v>87</v>
      </c>
      <c r="AV943" s="16" t="s">
        <v>85</v>
      </c>
      <c r="AW943" s="16" t="s">
        <v>32</v>
      </c>
      <c r="AX943" s="16" t="s">
        <v>77</v>
      </c>
      <c r="AY943" s="288" t="s">
        <v>159</v>
      </c>
    </row>
    <row r="944" s="13" customFormat="1">
      <c r="A944" s="13"/>
      <c r="B944" s="232"/>
      <c r="C944" s="233"/>
      <c r="D944" s="234" t="s">
        <v>168</v>
      </c>
      <c r="E944" s="235" t="s">
        <v>1</v>
      </c>
      <c r="F944" s="236" t="s">
        <v>1644</v>
      </c>
      <c r="G944" s="233"/>
      <c r="H944" s="237">
        <v>53.299999999999997</v>
      </c>
      <c r="I944" s="238"/>
      <c r="J944" s="233"/>
      <c r="K944" s="233"/>
      <c r="L944" s="239"/>
      <c r="M944" s="240"/>
      <c r="N944" s="241"/>
      <c r="O944" s="241"/>
      <c r="P944" s="241"/>
      <c r="Q944" s="241"/>
      <c r="R944" s="241"/>
      <c r="S944" s="241"/>
      <c r="T944" s="242"/>
      <c r="U944" s="13"/>
      <c r="V944" s="13"/>
      <c r="W944" s="13"/>
      <c r="X944" s="13"/>
      <c r="Y944" s="13"/>
      <c r="Z944" s="13"/>
      <c r="AA944" s="13"/>
      <c r="AB944" s="13"/>
      <c r="AC944" s="13"/>
      <c r="AD944" s="13"/>
      <c r="AE944" s="13"/>
      <c r="AT944" s="243" t="s">
        <v>168</v>
      </c>
      <c r="AU944" s="243" t="s">
        <v>87</v>
      </c>
      <c r="AV944" s="13" t="s">
        <v>87</v>
      </c>
      <c r="AW944" s="13" t="s">
        <v>32</v>
      </c>
      <c r="AX944" s="13" t="s">
        <v>77</v>
      </c>
      <c r="AY944" s="243" t="s">
        <v>159</v>
      </c>
    </row>
    <row r="945" s="16" customFormat="1">
      <c r="A945" s="16"/>
      <c r="B945" s="279"/>
      <c r="C945" s="280"/>
      <c r="D945" s="234" t="s">
        <v>168</v>
      </c>
      <c r="E945" s="281" t="s">
        <v>1</v>
      </c>
      <c r="F945" s="282" t="s">
        <v>1645</v>
      </c>
      <c r="G945" s="280"/>
      <c r="H945" s="281" t="s">
        <v>1</v>
      </c>
      <c r="I945" s="283"/>
      <c r="J945" s="280"/>
      <c r="K945" s="280"/>
      <c r="L945" s="284"/>
      <c r="M945" s="285"/>
      <c r="N945" s="286"/>
      <c r="O945" s="286"/>
      <c r="P945" s="286"/>
      <c r="Q945" s="286"/>
      <c r="R945" s="286"/>
      <c r="S945" s="286"/>
      <c r="T945" s="287"/>
      <c r="U945" s="16"/>
      <c r="V945" s="16"/>
      <c r="W945" s="16"/>
      <c r="X945" s="16"/>
      <c r="Y945" s="16"/>
      <c r="Z945" s="16"/>
      <c r="AA945" s="16"/>
      <c r="AB945" s="16"/>
      <c r="AC945" s="16"/>
      <c r="AD945" s="16"/>
      <c r="AE945" s="16"/>
      <c r="AT945" s="288" t="s">
        <v>168</v>
      </c>
      <c r="AU945" s="288" t="s">
        <v>87</v>
      </c>
      <c r="AV945" s="16" t="s">
        <v>85</v>
      </c>
      <c r="AW945" s="16" t="s">
        <v>32</v>
      </c>
      <c r="AX945" s="16" t="s">
        <v>77</v>
      </c>
      <c r="AY945" s="288" t="s">
        <v>159</v>
      </c>
    </row>
    <row r="946" s="13" customFormat="1">
      <c r="A946" s="13"/>
      <c r="B946" s="232"/>
      <c r="C946" s="233"/>
      <c r="D946" s="234" t="s">
        <v>168</v>
      </c>
      <c r="E946" s="235" t="s">
        <v>1</v>
      </c>
      <c r="F946" s="236" t="s">
        <v>1646</v>
      </c>
      <c r="G946" s="233"/>
      <c r="H946" s="237">
        <v>46.659999999999997</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168</v>
      </c>
      <c r="AU946" s="243" t="s">
        <v>87</v>
      </c>
      <c r="AV946" s="13" t="s">
        <v>87</v>
      </c>
      <c r="AW946" s="13" t="s">
        <v>32</v>
      </c>
      <c r="AX946" s="13" t="s">
        <v>77</v>
      </c>
      <c r="AY946" s="243" t="s">
        <v>159</v>
      </c>
    </row>
    <row r="947" s="14" customFormat="1">
      <c r="A947" s="14"/>
      <c r="B947" s="244"/>
      <c r="C947" s="245"/>
      <c r="D947" s="234" t="s">
        <v>168</v>
      </c>
      <c r="E947" s="246" t="s">
        <v>1</v>
      </c>
      <c r="F947" s="247" t="s">
        <v>174</v>
      </c>
      <c r="G947" s="245"/>
      <c r="H947" s="248">
        <v>99.959999999999994</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168</v>
      </c>
      <c r="AU947" s="254" t="s">
        <v>87</v>
      </c>
      <c r="AV947" s="14" t="s">
        <v>166</v>
      </c>
      <c r="AW947" s="14" t="s">
        <v>32</v>
      </c>
      <c r="AX947" s="14" t="s">
        <v>85</v>
      </c>
      <c r="AY947" s="254" t="s">
        <v>159</v>
      </c>
    </row>
    <row r="948" s="2" customFormat="1" ht="24.15" customHeight="1">
      <c r="A948" s="39"/>
      <c r="B948" s="40"/>
      <c r="C948" s="219" t="s">
        <v>1647</v>
      </c>
      <c r="D948" s="219" t="s">
        <v>161</v>
      </c>
      <c r="E948" s="220" t="s">
        <v>1648</v>
      </c>
      <c r="F948" s="221" t="s">
        <v>1649</v>
      </c>
      <c r="G948" s="222" t="s">
        <v>164</v>
      </c>
      <c r="H948" s="223">
        <v>37.079999999999998</v>
      </c>
      <c r="I948" s="224"/>
      <c r="J948" s="225">
        <f>ROUND(I948*H948,2)</f>
        <v>0</v>
      </c>
      <c r="K948" s="221" t="s">
        <v>165</v>
      </c>
      <c r="L948" s="45"/>
      <c r="M948" s="226" t="s">
        <v>1</v>
      </c>
      <c r="N948" s="227" t="s">
        <v>42</v>
      </c>
      <c r="O948" s="92"/>
      <c r="P948" s="228">
        <f>O948*H948</f>
        <v>0</v>
      </c>
      <c r="Q948" s="228">
        <v>0.11</v>
      </c>
      <c r="R948" s="228">
        <f>Q948*H948</f>
        <v>4.0788000000000002</v>
      </c>
      <c r="S948" s="228">
        <v>0</v>
      </c>
      <c r="T948" s="229">
        <f>S948*H948</f>
        <v>0</v>
      </c>
      <c r="U948" s="39"/>
      <c r="V948" s="39"/>
      <c r="W948" s="39"/>
      <c r="X948" s="39"/>
      <c r="Y948" s="39"/>
      <c r="Z948" s="39"/>
      <c r="AA948" s="39"/>
      <c r="AB948" s="39"/>
      <c r="AC948" s="39"/>
      <c r="AD948" s="39"/>
      <c r="AE948" s="39"/>
      <c r="AR948" s="230" t="s">
        <v>166</v>
      </c>
      <c r="AT948" s="230" t="s">
        <v>161</v>
      </c>
      <c r="AU948" s="230" t="s">
        <v>87</v>
      </c>
      <c r="AY948" s="18" t="s">
        <v>159</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166</v>
      </c>
      <c r="BM948" s="230" t="s">
        <v>1650</v>
      </c>
    </row>
    <row r="949" s="16" customFormat="1">
      <c r="A949" s="16"/>
      <c r="B949" s="279"/>
      <c r="C949" s="280"/>
      <c r="D949" s="234" t="s">
        <v>168</v>
      </c>
      <c r="E949" s="281" t="s">
        <v>1</v>
      </c>
      <c r="F949" s="282" t="s">
        <v>1651</v>
      </c>
      <c r="G949" s="280"/>
      <c r="H949" s="281" t="s">
        <v>1</v>
      </c>
      <c r="I949" s="283"/>
      <c r="J949" s="280"/>
      <c r="K949" s="280"/>
      <c r="L949" s="284"/>
      <c r="M949" s="285"/>
      <c r="N949" s="286"/>
      <c r="O949" s="286"/>
      <c r="P949" s="286"/>
      <c r="Q949" s="286"/>
      <c r="R949" s="286"/>
      <c r="S949" s="286"/>
      <c r="T949" s="287"/>
      <c r="U949" s="16"/>
      <c r="V949" s="16"/>
      <c r="W949" s="16"/>
      <c r="X949" s="16"/>
      <c r="Y949" s="16"/>
      <c r="Z949" s="16"/>
      <c r="AA949" s="16"/>
      <c r="AB949" s="16"/>
      <c r="AC949" s="16"/>
      <c r="AD949" s="16"/>
      <c r="AE949" s="16"/>
      <c r="AT949" s="288" t="s">
        <v>168</v>
      </c>
      <c r="AU949" s="288" t="s">
        <v>87</v>
      </c>
      <c r="AV949" s="16" t="s">
        <v>85</v>
      </c>
      <c r="AW949" s="16" t="s">
        <v>32</v>
      </c>
      <c r="AX949" s="16" t="s">
        <v>77</v>
      </c>
      <c r="AY949" s="288" t="s">
        <v>159</v>
      </c>
    </row>
    <row r="950" s="13" customFormat="1">
      <c r="A950" s="13"/>
      <c r="B950" s="232"/>
      <c r="C950" s="233"/>
      <c r="D950" s="234" t="s">
        <v>168</v>
      </c>
      <c r="E950" s="235" t="s">
        <v>1</v>
      </c>
      <c r="F950" s="236" t="s">
        <v>1652</v>
      </c>
      <c r="G950" s="233"/>
      <c r="H950" s="237">
        <v>37.079999999999998</v>
      </c>
      <c r="I950" s="238"/>
      <c r="J950" s="233"/>
      <c r="K950" s="233"/>
      <c r="L950" s="239"/>
      <c r="M950" s="240"/>
      <c r="N950" s="241"/>
      <c r="O950" s="241"/>
      <c r="P950" s="241"/>
      <c r="Q950" s="241"/>
      <c r="R950" s="241"/>
      <c r="S950" s="241"/>
      <c r="T950" s="242"/>
      <c r="U950" s="13"/>
      <c r="V950" s="13"/>
      <c r="W950" s="13"/>
      <c r="X950" s="13"/>
      <c r="Y950" s="13"/>
      <c r="Z950" s="13"/>
      <c r="AA950" s="13"/>
      <c r="AB950" s="13"/>
      <c r="AC950" s="13"/>
      <c r="AD950" s="13"/>
      <c r="AE950" s="13"/>
      <c r="AT950" s="243" t="s">
        <v>168</v>
      </c>
      <c r="AU950" s="243" t="s">
        <v>87</v>
      </c>
      <c r="AV950" s="13" t="s">
        <v>87</v>
      </c>
      <c r="AW950" s="13" t="s">
        <v>32</v>
      </c>
      <c r="AX950" s="13" t="s">
        <v>85</v>
      </c>
      <c r="AY950" s="243" t="s">
        <v>159</v>
      </c>
    </row>
    <row r="951" s="2" customFormat="1" ht="24.15" customHeight="1">
      <c r="A951" s="39"/>
      <c r="B951" s="40"/>
      <c r="C951" s="219" t="s">
        <v>1653</v>
      </c>
      <c r="D951" s="219" t="s">
        <v>161</v>
      </c>
      <c r="E951" s="220" t="s">
        <v>1648</v>
      </c>
      <c r="F951" s="221" t="s">
        <v>1649</v>
      </c>
      <c r="G951" s="222" t="s">
        <v>164</v>
      </c>
      <c r="H951" s="223">
        <v>690.24000000000001</v>
      </c>
      <c r="I951" s="224"/>
      <c r="J951" s="225">
        <f>ROUND(I951*H951,2)</f>
        <v>0</v>
      </c>
      <c r="K951" s="221" t="s">
        <v>165</v>
      </c>
      <c r="L951" s="45"/>
      <c r="M951" s="226" t="s">
        <v>1</v>
      </c>
      <c r="N951" s="227" t="s">
        <v>42</v>
      </c>
      <c r="O951" s="92"/>
      <c r="P951" s="228">
        <f>O951*H951</f>
        <v>0</v>
      </c>
      <c r="Q951" s="228">
        <v>0.11</v>
      </c>
      <c r="R951" s="228">
        <f>Q951*H951</f>
        <v>75.926400000000001</v>
      </c>
      <c r="S951" s="228">
        <v>0</v>
      </c>
      <c r="T951" s="229">
        <f>S951*H951</f>
        <v>0</v>
      </c>
      <c r="U951" s="39"/>
      <c r="V951" s="39"/>
      <c r="W951" s="39"/>
      <c r="X951" s="39"/>
      <c r="Y951" s="39"/>
      <c r="Z951" s="39"/>
      <c r="AA951" s="39"/>
      <c r="AB951" s="39"/>
      <c r="AC951" s="39"/>
      <c r="AD951" s="39"/>
      <c r="AE951" s="39"/>
      <c r="AR951" s="230" t="s">
        <v>166</v>
      </c>
      <c r="AT951" s="230" t="s">
        <v>161</v>
      </c>
      <c r="AU951" s="230" t="s">
        <v>87</v>
      </c>
      <c r="AY951" s="18" t="s">
        <v>159</v>
      </c>
      <c r="BE951" s="231">
        <f>IF(N951="základní",J951,0)</f>
        <v>0</v>
      </c>
      <c r="BF951" s="231">
        <f>IF(N951="snížená",J951,0)</f>
        <v>0</v>
      </c>
      <c r="BG951" s="231">
        <f>IF(N951="zákl. přenesená",J951,0)</f>
        <v>0</v>
      </c>
      <c r="BH951" s="231">
        <f>IF(N951="sníž. přenesená",J951,0)</f>
        <v>0</v>
      </c>
      <c r="BI951" s="231">
        <f>IF(N951="nulová",J951,0)</f>
        <v>0</v>
      </c>
      <c r="BJ951" s="18" t="s">
        <v>85</v>
      </c>
      <c r="BK951" s="231">
        <f>ROUND(I951*H951,2)</f>
        <v>0</v>
      </c>
      <c r="BL951" s="18" t="s">
        <v>166</v>
      </c>
      <c r="BM951" s="230" t="s">
        <v>1654</v>
      </c>
    </row>
    <row r="952" s="16" customFormat="1">
      <c r="A952" s="16"/>
      <c r="B952" s="279"/>
      <c r="C952" s="280"/>
      <c r="D952" s="234" t="s">
        <v>168</v>
      </c>
      <c r="E952" s="281" t="s">
        <v>1</v>
      </c>
      <c r="F952" s="282" t="s">
        <v>1655</v>
      </c>
      <c r="G952" s="280"/>
      <c r="H952" s="281" t="s">
        <v>1</v>
      </c>
      <c r="I952" s="283"/>
      <c r="J952" s="280"/>
      <c r="K952" s="280"/>
      <c r="L952" s="284"/>
      <c r="M952" s="285"/>
      <c r="N952" s="286"/>
      <c r="O952" s="286"/>
      <c r="P952" s="286"/>
      <c r="Q952" s="286"/>
      <c r="R952" s="286"/>
      <c r="S952" s="286"/>
      <c r="T952" s="287"/>
      <c r="U952" s="16"/>
      <c r="V952" s="16"/>
      <c r="W952" s="16"/>
      <c r="X952" s="16"/>
      <c r="Y952" s="16"/>
      <c r="Z952" s="16"/>
      <c r="AA952" s="16"/>
      <c r="AB952" s="16"/>
      <c r="AC952" s="16"/>
      <c r="AD952" s="16"/>
      <c r="AE952" s="16"/>
      <c r="AT952" s="288" t="s">
        <v>168</v>
      </c>
      <c r="AU952" s="288" t="s">
        <v>87</v>
      </c>
      <c r="AV952" s="16" t="s">
        <v>85</v>
      </c>
      <c r="AW952" s="16" t="s">
        <v>32</v>
      </c>
      <c r="AX952" s="16" t="s">
        <v>77</v>
      </c>
      <c r="AY952" s="288" t="s">
        <v>159</v>
      </c>
    </row>
    <row r="953" s="13" customFormat="1">
      <c r="A953" s="13"/>
      <c r="B953" s="232"/>
      <c r="C953" s="233"/>
      <c r="D953" s="234" t="s">
        <v>168</v>
      </c>
      <c r="E953" s="235" t="s">
        <v>1</v>
      </c>
      <c r="F953" s="236" t="s">
        <v>980</v>
      </c>
      <c r="G953" s="233"/>
      <c r="H953" s="237">
        <v>141.06999999999999</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168</v>
      </c>
      <c r="AU953" s="243" t="s">
        <v>87</v>
      </c>
      <c r="AV953" s="13" t="s">
        <v>87</v>
      </c>
      <c r="AW953" s="13" t="s">
        <v>32</v>
      </c>
      <c r="AX953" s="13" t="s">
        <v>77</v>
      </c>
      <c r="AY953" s="243" t="s">
        <v>159</v>
      </c>
    </row>
    <row r="954" s="16" customFormat="1">
      <c r="A954" s="16"/>
      <c r="B954" s="279"/>
      <c r="C954" s="280"/>
      <c r="D954" s="234" t="s">
        <v>168</v>
      </c>
      <c r="E954" s="281" t="s">
        <v>1</v>
      </c>
      <c r="F954" s="282" t="s">
        <v>1656</v>
      </c>
      <c r="G954" s="280"/>
      <c r="H954" s="281" t="s">
        <v>1</v>
      </c>
      <c r="I954" s="283"/>
      <c r="J954" s="280"/>
      <c r="K954" s="280"/>
      <c r="L954" s="284"/>
      <c r="M954" s="285"/>
      <c r="N954" s="286"/>
      <c r="O954" s="286"/>
      <c r="P954" s="286"/>
      <c r="Q954" s="286"/>
      <c r="R954" s="286"/>
      <c r="S954" s="286"/>
      <c r="T954" s="287"/>
      <c r="U954" s="16"/>
      <c r="V954" s="16"/>
      <c r="W954" s="16"/>
      <c r="X954" s="16"/>
      <c r="Y954" s="16"/>
      <c r="Z954" s="16"/>
      <c r="AA954" s="16"/>
      <c r="AB954" s="16"/>
      <c r="AC954" s="16"/>
      <c r="AD954" s="16"/>
      <c r="AE954" s="16"/>
      <c r="AT954" s="288" t="s">
        <v>168</v>
      </c>
      <c r="AU954" s="288" t="s">
        <v>87</v>
      </c>
      <c r="AV954" s="16" t="s">
        <v>85</v>
      </c>
      <c r="AW954" s="16" t="s">
        <v>32</v>
      </c>
      <c r="AX954" s="16" t="s">
        <v>77</v>
      </c>
      <c r="AY954" s="288" t="s">
        <v>159</v>
      </c>
    </row>
    <row r="955" s="13" customFormat="1">
      <c r="A955" s="13"/>
      <c r="B955" s="232"/>
      <c r="C955" s="233"/>
      <c r="D955" s="234" t="s">
        <v>168</v>
      </c>
      <c r="E955" s="235" t="s">
        <v>1</v>
      </c>
      <c r="F955" s="236" t="s">
        <v>1657</v>
      </c>
      <c r="G955" s="233"/>
      <c r="H955" s="237">
        <v>14.789999999999999</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168</v>
      </c>
      <c r="AU955" s="243" t="s">
        <v>87</v>
      </c>
      <c r="AV955" s="13" t="s">
        <v>87</v>
      </c>
      <c r="AW955" s="13" t="s">
        <v>32</v>
      </c>
      <c r="AX955" s="13" t="s">
        <v>77</v>
      </c>
      <c r="AY955" s="243" t="s">
        <v>159</v>
      </c>
    </row>
    <row r="956" s="16" customFormat="1">
      <c r="A956" s="16"/>
      <c r="B956" s="279"/>
      <c r="C956" s="280"/>
      <c r="D956" s="234" t="s">
        <v>168</v>
      </c>
      <c r="E956" s="281" t="s">
        <v>1</v>
      </c>
      <c r="F956" s="282" t="s">
        <v>1658</v>
      </c>
      <c r="G956" s="280"/>
      <c r="H956" s="281" t="s">
        <v>1</v>
      </c>
      <c r="I956" s="283"/>
      <c r="J956" s="280"/>
      <c r="K956" s="280"/>
      <c r="L956" s="284"/>
      <c r="M956" s="285"/>
      <c r="N956" s="286"/>
      <c r="O956" s="286"/>
      <c r="P956" s="286"/>
      <c r="Q956" s="286"/>
      <c r="R956" s="286"/>
      <c r="S956" s="286"/>
      <c r="T956" s="287"/>
      <c r="U956" s="16"/>
      <c r="V956" s="16"/>
      <c r="W956" s="16"/>
      <c r="X956" s="16"/>
      <c r="Y956" s="16"/>
      <c r="Z956" s="16"/>
      <c r="AA956" s="16"/>
      <c r="AB956" s="16"/>
      <c r="AC956" s="16"/>
      <c r="AD956" s="16"/>
      <c r="AE956" s="16"/>
      <c r="AT956" s="288" t="s">
        <v>168</v>
      </c>
      <c r="AU956" s="288" t="s">
        <v>87</v>
      </c>
      <c r="AV956" s="16" t="s">
        <v>85</v>
      </c>
      <c r="AW956" s="16" t="s">
        <v>32</v>
      </c>
      <c r="AX956" s="16" t="s">
        <v>77</v>
      </c>
      <c r="AY956" s="288" t="s">
        <v>159</v>
      </c>
    </row>
    <row r="957" s="13" customFormat="1">
      <c r="A957" s="13"/>
      <c r="B957" s="232"/>
      <c r="C957" s="233"/>
      <c r="D957" s="234" t="s">
        <v>168</v>
      </c>
      <c r="E957" s="235" t="s">
        <v>1</v>
      </c>
      <c r="F957" s="236" t="s">
        <v>1659</v>
      </c>
      <c r="G957" s="233"/>
      <c r="H957" s="237">
        <v>202.47999999999999</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168</v>
      </c>
      <c r="AU957" s="243" t="s">
        <v>87</v>
      </c>
      <c r="AV957" s="13" t="s">
        <v>87</v>
      </c>
      <c r="AW957" s="13" t="s">
        <v>32</v>
      </c>
      <c r="AX957" s="13" t="s">
        <v>77</v>
      </c>
      <c r="AY957" s="243" t="s">
        <v>159</v>
      </c>
    </row>
    <row r="958" s="13" customFormat="1">
      <c r="A958" s="13"/>
      <c r="B958" s="232"/>
      <c r="C958" s="233"/>
      <c r="D958" s="234" t="s">
        <v>168</v>
      </c>
      <c r="E958" s="235" t="s">
        <v>1</v>
      </c>
      <c r="F958" s="236" t="s">
        <v>1660</v>
      </c>
      <c r="G958" s="233"/>
      <c r="H958" s="237">
        <v>331.89999999999998</v>
      </c>
      <c r="I958" s="238"/>
      <c r="J958" s="233"/>
      <c r="K958" s="233"/>
      <c r="L958" s="239"/>
      <c r="M958" s="240"/>
      <c r="N958" s="241"/>
      <c r="O958" s="241"/>
      <c r="P958" s="241"/>
      <c r="Q958" s="241"/>
      <c r="R958" s="241"/>
      <c r="S958" s="241"/>
      <c r="T958" s="242"/>
      <c r="U958" s="13"/>
      <c r="V958" s="13"/>
      <c r="W958" s="13"/>
      <c r="X958" s="13"/>
      <c r="Y958" s="13"/>
      <c r="Z958" s="13"/>
      <c r="AA958" s="13"/>
      <c r="AB958" s="13"/>
      <c r="AC958" s="13"/>
      <c r="AD958" s="13"/>
      <c r="AE958" s="13"/>
      <c r="AT958" s="243" t="s">
        <v>168</v>
      </c>
      <c r="AU958" s="243" t="s">
        <v>87</v>
      </c>
      <c r="AV958" s="13" t="s">
        <v>87</v>
      </c>
      <c r="AW958" s="13" t="s">
        <v>32</v>
      </c>
      <c r="AX958" s="13" t="s">
        <v>77</v>
      </c>
      <c r="AY958" s="243" t="s">
        <v>159</v>
      </c>
    </row>
    <row r="959" s="14" customFormat="1">
      <c r="A959" s="14"/>
      <c r="B959" s="244"/>
      <c r="C959" s="245"/>
      <c r="D959" s="234" t="s">
        <v>168</v>
      </c>
      <c r="E959" s="246" t="s">
        <v>1</v>
      </c>
      <c r="F959" s="247" t="s">
        <v>174</v>
      </c>
      <c r="G959" s="245"/>
      <c r="H959" s="248">
        <v>690.24000000000001</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168</v>
      </c>
      <c r="AU959" s="254" t="s">
        <v>87</v>
      </c>
      <c r="AV959" s="14" t="s">
        <v>166</v>
      </c>
      <c r="AW959" s="14" t="s">
        <v>32</v>
      </c>
      <c r="AX959" s="14" t="s">
        <v>85</v>
      </c>
      <c r="AY959" s="254" t="s">
        <v>159</v>
      </c>
    </row>
    <row r="960" s="2" customFormat="1" ht="24.15" customHeight="1">
      <c r="A960" s="39"/>
      <c r="B960" s="40"/>
      <c r="C960" s="219" t="s">
        <v>1661</v>
      </c>
      <c r="D960" s="219" t="s">
        <v>161</v>
      </c>
      <c r="E960" s="220" t="s">
        <v>1662</v>
      </c>
      <c r="F960" s="221" t="s">
        <v>1663</v>
      </c>
      <c r="G960" s="222" t="s">
        <v>164</v>
      </c>
      <c r="H960" s="223">
        <v>3968.9740000000002</v>
      </c>
      <c r="I960" s="224"/>
      <c r="J960" s="225">
        <f>ROUND(I960*H960,2)</f>
        <v>0</v>
      </c>
      <c r="K960" s="221" t="s">
        <v>165</v>
      </c>
      <c r="L960" s="45"/>
      <c r="M960" s="226" t="s">
        <v>1</v>
      </c>
      <c r="N960" s="227" t="s">
        <v>42</v>
      </c>
      <c r="O960" s="92"/>
      <c r="P960" s="228">
        <f>O960*H960</f>
        <v>0</v>
      </c>
      <c r="Q960" s="228">
        <v>0.010999999999999999</v>
      </c>
      <c r="R960" s="228">
        <f>Q960*H960</f>
        <v>43.658713999999996</v>
      </c>
      <c r="S960" s="228">
        <v>0</v>
      </c>
      <c r="T960" s="229">
        <f>S960*H960</f>
        <v>0</v>
      </c>
      <c r="U960" s="39"/>
      <c r="V960" s="39"/>
      <c r="W960" s="39"/>
      <c r="X960" s="39"/>
      <c r="Y960" s="39"/>
      <c r="Z960" s="39"/>
      <c r="AA960" s="39"/>
      <c r="AB960" s="39"/>
      <c r="AC960" s="39"/>
      <c r="AD960" s="39"/>
      <c r="AE960" s="39"/>
      <c r="AR960" s="230" t="s">
        <v>166</v>
      </c>
      <c r="AT960" s="230" t="s">
        <v>161</v>
      </c>
      <c r="AU960" s="230" t="s">
        <v>87</v>
      </c>
      <c r="AY960" s="18" t="s">
        <v>159</v>
      </c>
      <c r="BE960" s="231">
        <f>IF(N960="základní",J960,0)</f>
        <v>0</v>
      </c>
      <c r="BF960" s="231">
        <f>IF(N960="snížená",J960,0)</f>
        <v>0</v>
      </c>
      <c r="BG960" s="231">
        <f>IF(N960="zákl. přenesená",J960,0)</f>
        <v>0</v>
      </c>
      <c r="BH960" s="231">
        <f>IF(N960="sníž. přenesená",J960,0)</f>
        <v>0</v>
      </c>
      <c r="BI960" s="231">
        <f>IF(N960="nulová",J960,0)</f>
        <v>0</v>
      </c>
      <c r="BJ960" s="18" t="s">
        <v>85</v>
      </c>
      <c r="BK960" s="231">
        <f>ROUND(I960*H960,2)</f>
        <v>0</v>
      </c>
      <c r="BL960" s="18" t="s">
        <v>166</v>
      </c>
      <c r="BM960" s="230" t="s">
        <v>1664</v>
      </c>
    </row>
    <row r="961" s="16" customFormat="1">
      <c r="A961" s="16"/>
      <c r="B961" s="279"/>
      <c r="C961" s="280"/>
      <c r="D961" s="234" t="s">
        <v>168</v>
      </c>
      <c r="E961" s="281" t="s">
        <v>1</v>
      </c>
      <c r="F961" s="282" t="s">
        <v>1655</v>
      </c>
      <c r="G961" s="280"/>
      <c r="H961" s="281" t="s">
        <v>1</v>
      </c>
      <c r="I961" s="283"/>
      <c r="J961" s="280"/>
      <c r="K961" s="280"/>
      <c r="L961" s="284"/>
      <c r="M961" s="285"/>
      <c r="N961" s="286"/>
      <c r="O961" s="286"/>
      <c r="P961" s="286"/>
      <c r="Q961" s="286"/>
      <c r="R961" s="286"/>
      <c r="S961" s="286"/>
      <c r="T961" s="287"/>
      <c r="U961" s="16"/>
      <c r="V961" s="16"/>
      <c r="W961" s="16"/>
      <c r="X961" s="16"/>
      <c r="Y961" s="16"/>
      <c r="Z961" s="16"/>
      <c r="AA961" s="16"/>
      <c r="AB961" s="16"/>
      <c r="AC961" s="16"/>
      <c r="AD961" s="16"/>
      <c r="AE961" s="16"/>
      <c r="AT961" s="288" t="s">
        <v>168</v>
      </c>
      <c r="AU961" s="288" t="s">
        <v>87</v>
      </c>
      <c r="AV961" s="16" t="s">
        <v>85</v>
      </c>
      <c r="AW961" s="16" t="s">
        <v>32</v>
      </c>
      <c r="AX961" s="16" t="s">
        <v>77</v>
      </c>
      <c r="AY961" s="288" t="s">
        <v>159</v>
      </c>
    </row>
    <row r="962" s="13" customFormat="1">
      <c r="A962" s="13"/>
      <c r="B962" s="232"/>
      <c r="C962" s="233"/>
      <c r="D962" s="234" t="s">
        <v>168</v>
      </c>
      <c r="E962" s="235" t="s">
        <v>1</v>
      </c>
      <c r="F962" s="236" t="s">
        <v>1665</v>
      </c>
      <c r="G962" s="233"/>
      <c r="H962" s="237">
        <v>282.13999999999999</v>
      </c>
      <c r="I962" s="238"/>
      <c r="J962" s="233"/>
      <c r="K962" s="233"/>
      <c r="L962" s="239"/>
      <c r="M962" s="240"/>
      <c r="N962" s="241"/>
      <c r="O962" s="241"/>
      <c r="P962" s="241"/>
      <c r="Q962" s="241"/>
      <c r="R962" s="241"/>
      <c r="S962" s="241"/>
      <c r="T962" s="242"/>
      <c r="U962" s="13"/>
      <c r="V962" s="13"/>
      <c r="W962" s="13"/>
      <c r="X962" s="13"/>
      <c r="Y962" s="13"/>
      <c r="Z962" s="13"/>
      <c r="AA962" s="13"/>
      <c r="AB962" s="13"/>
      <c r="AC962" s="13"/>
      <c r="AD962" s="13"/>
      <c r="AE962" s="13"/>
      <c r="AT962" s="243" t="s">
        <v>168</v>
      </c>
      <c r="AU962" s="243" t="s">
        <v>87</v>
      </c>
      <c r="AV962" s="13" t="s">
        <v>87</v>
      </c>
      <c r="AW962" s="13" t="s">
        <v>32</v>
      </c>
      <c r="AX962" s="13" t="s">
        <v>77</v>
      </c>
      <c r="AY962" s="243" t="s">
        <v>159</v>
      </c>
    </row>
    <row r="963" s="16" customFormat="1">
      <c r="A963" s="16"/>
      <c r="B963" s="279"/>
      <c r="C963" s="280"/>
      <c r="D963" s="234" t="s">
        <v>168</v>
      </c>
      <c r="E963" s="281" t="s">
        <v>1</v>
      </c>
      <c r="F963" s="282" t="s">
        <v>1656</v>
      </c>
      <c r="G963" s="280"/>
      <c r="H963" s="281" t="s">
        <v>1</v>
      </c>
      <c r="I963" s="283"/>
      <c r="J963" s="280"/>
      <c r="K963" s="280"/>
      <c r="L963" s="284"/>
      <c r="M963" s="285"/>
      <c r="N963" s="286"/>
      <c r="O963" s="286"/>
      <c r="P963" s="286"/>
      <c r="Q963" s="286"/>
      <c r="R963" s="286"/>
      <c r="S963" s="286"/>
      <c r="T963" s="287"/>
      <c r="U963" s="16"/>
      <c r="V963" s="16"/>
      <c r="W963" s="16"/>
      <c r="X963" s="16"/>
      <c r="Y963" s="16"/>
      <c r="Z963" s="16"/>
      <c r="AA963" s="16"/>
      <c r="AB963" s="16"/>
      <c r="AC963" s="16"/>
      <c r="AD963" s="16"/>
      <c r="AE963" s="16"/>
      <c r="AT963" s="288" t="s">
        <v>168</v>
      </c>
      <c r="AU963" s="288" t="s">
        <v>87</v>
      </c>
      <c r="AV963" s="16" t="s">
        <v>85</v>
      </c>
      <c r="AW963" s="16" t="s">
        <v>32</v>
      </c>
      <c r="AX963" s="16" t="s">
        <v>77</v>
      </c>
      <c r="AY963" s="288" t="s">
        <v>159</v>
      </c>
    </row>
    <row r="964" s="13" customFormat="1">
      <c r="A964" s="13"/>
      <c r="B964" s="232"/>
      <c r="C964" s="233"/>
      <c r="D964" s="234" t="s">
        <v>168</v>
      </c>
      <c r="E964" s="235" t="s">
        <v>1</v>
      </c>
      <c r="F964" s="236" t="s">
        <v>1666</v>
      </c>
      <c r="G964" s="233"/>
      <c r="H964" s="237">
        <v>106.488</v>
      </c>
      <c r="I964" s="238"/>
      <c r="J964" s="233"/>
      <c r="K964" s="233"/>
      <c r="L964" s="239"/>
      <c r="M964" s="240"/>
      <c r="N964" s="241"/>
      <c r="O964" s="241"/>
      <c r="P964" s="241"/>
      <c r="Q964" s="241"/>
      <c r="R964" s="241"/>
      <c r="S964" s="241"/>
      <c r="T964" s="242"/>
      <c r="U964" s="13"/>
      <c r="V964" s="13"/>
      <c r="W964" s="13"/>
      <c r="X964" s="13"/>
      <c r="Y964" s="13"/>
      <c r="Z964" s="13"/>
      <c r="AA964" s="13"/>
      <c r="AB964" s="13"/>
      <c r="AC964" s="13"/>
      <c r="AD964" s="13"/>
      <c r="AE964" s="13"/>
      <c r="AT964" s="243" t="s">
        <v>168</v>
      </c>
      <c r="AU964" s="243" t="s">
        <v>87</v>
      </c>
      <c r="AV964" s="13" t="s">
        <v>87</v>
      </c>
      <c r="AW964" s="13" t="s">
        <v>32</v>
      </c>
      <c r="AX964" s="13" t="s">
        <v>77</v>
      </c>
      <c r="AY964" s="243" t="s">
        <v>159</v>
      </c>
    </row>
    <row r="965" s="16" customFormat="1">
      <c r="A965" s="16"/>
      <c r="B965" s="279"/>
      <c r="C965" s="280"/>
      <c r="D965" s="234" t="s">
        <v>168</v>
      </c>
      <c r="E965" s="281" t="s">
        <v>1</v>
      </c>
      <c r="F965" s="282" t="s">
        <v>1658</v>
      </c>
      <c r="G965" s="280"/>
      <c r="H965" s="281" t="s">
        <v>1</v>
      </c>
      <c r="I965" s="283"/>
      <c r="J965" s="280"/>
      <c r="K965" s="280"/>
      <c r="L965" s="284"/>
      <c r="M965" s="285"/>
      <c r="N965" s="286"/>
      <c r="O965" s="286"/>
      <c r="P965" s="286"/>
      <c r="Q965" s="286"/>
      <c r="R965" s="286"/>
      <c r="S965" s="286"/>
      <c r="T965" s="287"/>
      <c r="U965" s="16"/>
      <c r="V965" s="16"/>
      <c r="W965" s="16"/>
      <c r="X965" s="16"/>
      <c r="Y965" s="16"/>
      <c r="Z965" s="16"/>
      <c r="AA965" s="16"/>
      <c r="AB965" s="16"/>
      <c r="AC965" s="16"/>
      <c r="AD965" s="16"/>
      <c r="AE965" s="16"/>
      <c r="AT965" s="288" t="s">
        <v>168</v>
      </c>
      <c r="AU965" s="288" t="s">
        <v>87</v>
      </c>
      <c r="AV965" s="16" t="s">
        <v>85</v>
      </c>
      <c r="AW965" s="16" t="s">
        <v>32</v>
      </c>
      <c r="AX965" s="16" t="s">
        <v>77</v>
      </c>
      <c r="AY965" s="288" t="s">
        <v>159</v>
      </c>
    </row>
    <row r="966" s="13" customFormat="1">
      <c r="A966" s="13"/>
      <c r="B966" s="232"/>
      <c r="C966" s="233"/>
      <c r="D966" s="234" t="s">
        <v>168</v>
      </c>
      <c r="E966" s="235" t="s">
        <v>1</v>
      </c>
      <c r="F966" s="236" t="s">
        <v>1667</v>
      </c>
      <c r="G966" s="233"/>
      <c r="H966" s="237">
        <v>1356.616</v>
      </c>
      <c r="I966" s="238"/>
      <c r="J966" s="233"/>
      <c r="K966" s="233"/>
      <c r="L966" s="239"/>
      <c r="M966" s="240"/>
      <c r="N966" s="241"/>
      <c r="O966" s="241"/>
      <c r="P966" s="241"/>
      <c r="Q966" s="241"/>
      <c r="R966" s="241"/>
      <c r="S966" s="241"/>
      <c r="T966" s="242"/>
      <c r="U966" s="13"/>
      <c r="V966" s="13"/>
      <c r="W966" s="13"/>
      <c r="X966" s="13"/>
      <c r="Y966" s="13"/>
      <c r="Z966" s="13"/>
      <c r="AA966" s="13"/>
      <c r="AB966" s="13"/>
      <c r="AC966" s="13"/>
      <c r="AD966" s="13"/>
      <c r="AE966" s="13"/>
      <c r="AT966" s="243" t="s">
        <v>168</v>
      </c>
      <c r="AU966" s="243" t="s">
        <v>87</v>
      </c>
      <c r="AV966" s="13" t="s">
        <v>87</v>
      </c>
      <c r="AW966" s="13" t="s">
        <v>32</v>
      </c>
      <c r="AX966" s="13" t="s">
        <v>77</v>
      </c>
      <c r="AY966" s="243" t="s">
        <v>159</v>
      </c>
    </row>
    <row r="967" s="13" customFormat="1">
      <c r="A967" s="13"/>
      <c r="B967" s="232"/>
      <c r="C967" s="233"/>
      <c r="D967" s="234" t="s">
        <v>168</v>
      </c>
      <c r="E967" s="235" t="s">
        <v>1</v>
      </c>
      <c r="F967" s="236" t="s">
        <v>1668</v>
      </c>
      <c r="G967" s="233"/>
      <c r="H967" s="237">
        <v>2223.73</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168</v>
      </c>
      <c r="AU967" s="243" t="s">
        <v>87</v>
      </c>
      <c r="AV967" s="13" t="s">
        <v>87</v>
      </c>
      <c r="AW967" s="13" t="s">
        <v>32</v>
      </c>
      <c r="AX967" s="13" t="s">
        <v>77</v>
      </c>
      <c r="AY967" s="243" t="s">
        <v>159</v>
      </c>
    </row>
    <row r="968" s="14" customFormat="1">
      <c r="A968" s="14"/>
      <c r="B968" s="244"/>
      <c r="C968" s="245"/>
      <c r="D968" s="234" t="s">
        <v>168</v>
      </c>
      <c r="E968" s="246" t="s">
        <v>1</v>
      </c>
      <c r="F968" s="247" t="s">
        <v>174</v>
      </c>
      <c r="G968" s="245"/>
      <c r="H968" s="248">
        <v>3968.9740000000002</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168</v>
      </c>
      <c r="AU968" s="254" t="s">
        <v>87</v>
      </c>
      <c r="AV968" s="14" t="s">
        <v>166</v>
      </c>
      <c r="AW968" s="14" t="s">
        <v>32</v>
      </c>
      <c r="AX968" s="14" t="s">
        <v>85</v>
      </c>
      <c r="AY968" s="254" t="s">
        <v>159</v>
      </c>
    </row>
    <row r="969" s="2" customFormat="1" ht="16.5" customHeight="1">
      <c r="A969" s="39"/>
      <c r="B969" s="40"/>
      <c r="C969" s="219" t="s">
        <v>1669</v>
      </c>
      <c r="D969" s="219" t="s">
        <v>161</v>
      </c>
      <c r="E969" s="220" t="s">
        <v>1670</v>
      </c>
      <c r="F969" s="221" t="s">
        <v>1671</v>
      </c>
      <c r="G969" s="222" t="s">
        <v>215</v>
      </c>
      <c r="H969" s="223">
        <v>5</v>
      </c>
      <c r="I969" s="224"/>
      <c r="J969" s="225">
        <f>ROUND(I969*H969,2)</f>
        <v>0</v>
      </c>
      <c r="K969" s="221" t="s">
        <v>165</v>
      </c>
      <c r="L969" s="45"/>
      <c r="M969" s="226" t="s">
        <v>1</v>
      </c>
      <c r="N969" s="227" t="s">
        <v>42</v>
      </c>
      <c r="O969" s="92"/>
      <c r="P969" s="228">
        <f>O969*H969</f>
        <v>0</v>
      </c>
      <c r="Q969" s="228">
        <v>0.0133419</v>
      </c>
      <c r="R969" s="228">
        <f>Q969*H969</f>
        <v>0.066709500000000005</v>
      </c>
      <c r="S969" s="228">
        <v>0</v>
      </c>
      <c r="T969" s="229">
        <f>S969*H969</f>
        <v>0</v>
      </c>
      <c r="U969" s="39"/>
      <c r="V969" s="39"/>
      <c r="W969" s="39"/>
      <c r="X969" s="39"/>
      <c r="Y969" s="39"/>
      <c r="Z969" s="39"/>
      <c r="AA969" s="39"/>
      <c r="AB969" s="39"/>
      <c r="AC969" s="39"/>
      <c r="AD969" s="39"/>
      <c r="AE969" s="39"/>
      <c r="AR969" s="230" t="s">
        <v>166</v>
      </c>
      <c r="AT969" s="230" t="s">
        <v>161</v>
      </c>
      <c r="AU969" s="230" t="s">
        <v>87</v>
      </c>
      <c r="AY969" s="18" t="s">
        <v>159</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166</v>
      </c>
      <c r="BM969" s="230" t="s">
        <v>1672</v>
      </c>
    </row>
    <row r="970" s="13" customFormat="1">
      <c r="A970" s="13"/>
      <c r="B970" s="232"/>
      <c r="C970" s="233"/>
      <c r="D970" s="234" t="s">
        <v>168</v>
      </c>
      <c r="E970" s="235" t="s">
        <v>1</v>
      </c>
      <c r="F970" s="236" t="s">
        <v>1673</v>
      </c>
      <c r="G970" s="233"/>
      <c r="H970" s="237">
        <v>1</v>
      </c>
      <c r="I970" s="238"/>
      <c r="J970" s="233"/>
      <c r="K970" s="233"/>
      <c r="L970" s="239"/>
      <c r="M970" s="240"/>
      <c r="N970" s="241"/>
      <c r="O970" s="241"/>
      <c r="P970" s="241"/>
      <c r="Q970" s="241"/>
      <c r="R970" s="241"/>
      <c r="S970" s="241"/>
      <c r="T970" s="242"/>
      <c r="U970" s="13"/>
      <c r="V970" s="13"/>
      <c r="W970" s="13"/>
      <c r="X970" s="13"/>
      <c r="Y970" s="13"/>
      <c r="Z970" s="13"/>
      <c r="AA970" s="13"/>
      <c r="AB970" s="13"/>
      <c r="AC970" s="13"/>
      <c r="AD970" s="13"/>
      <c r="AE970" s="13"/>
      <c r="AT970" s="243" t="s">
        <v>168</v>
      </c>
      <c r="AU970" s="243" t="s">
        <v>87</v>
      </c>
      <c r="AV970" s="13" t="s">
        <v>87</v>
      </c>
      <c r="AW970" s="13" t="s">
        <v>32</v>
      </c>
      <c r="AX970" s="13" t="s">
        <v>77</v>
      </c>
      <c r="AY970" s="243" t="s">
        <v>159</v>
      </c>
    </row>
    <row r="971" s="13" customFormat="1">
      <c r="A971" s="13"/>
      <c r="B971" s="232"/>
      <c r="C971" s="233"/>
      <c r="D971" s="234" t="s">
        <v>168</v>
      </c>
      <c r="E971" s="235" t="s">
        <v>1</v>
      </c>
      <c r="F971" s="236" t="s">
        <v>1674</v>
      </c>
      <c r="G971" s="233"/>
      <c r="H971" s="237">
        <v>2</v>
      </c>
      <c r="I971" s="238"/>
      <c r="J971" s="233"/>
      <c r="K971" s="233"/>
      <c r="L971" s="239"/>
      <c r="M971" s="240"/>
      <c r="N971" s="241"/>
      <c r="O971" s="241"/>
      <c r="P971" s="241"/>
      <c r="Q971" s="241"/>
      <c r="R971" s="241"/>
      <c r="S971" s="241"/>
      <c r="T971" s="242"/>
      <c r="U971" s="13"/>
      <c r="V971" s="13"/>
      <c r="W971" s="13"/>
      <c r="X971" s="13"/>
      <c r="Y971" s="13"/>
      <c r="Z971" s="13"/>
      <c r="AA971" s="13"/>
      <c r="AB971" s="13"/>
      <c r="AC971" s="13"/>
      <c r="AD971" s="13"/>
      <c r="AE971" s="13"/>
      <c r="AT971" s="243" t="s">
        <v>168</v>
      </c>
      <c r="AU971" s="243" t="s">
        <v>87</v>
      </c>
      <c r="AV971" s="13" t="s">
        <v>87</v>
      </c>
      <c r="AW971" s="13" t="s">
        <v>32</v>
      </c>
      <c r="AX971" s="13" t="s">
        <v>77</v>
      </c>
      <c r="AY971" s="243" t="s">
        <v>159</v>
      </c>
    </row>
    <row r="972" s="13" customFormat="1">
      <c r="A972" s="13"/>
      <c r="B972" s="232"/>
      <c r="C972" s="233"/>
      <c r="D972" s="234" t="s">
        <v>168</v>
      </c>
      <c r="E972" s="235" t="s">
        <v>1</v>
      </c>
      <c r="F972" s="236" t="s">
        <v>1675</v>
      </c>
      <c r="G972" s="233"/>
      <c r="H972" s="237">
        <v>1</v>
      </c>
      <c r="I972" s="238"/>
      <c r="J972" s="233"/>
      <c r="K972" s="233"/>
      <c r="L972" s="239"/>
      <c r="M972" s="240"/>
      <c r="N972" s="241"/>
      <c r="O972" s="241"/>
      <c r="P972" s="241"/>
      <c r="Q972" s="241"/>
      <c r="R972" s="241"/>
      <c r="S972" s="241"/>
      <c r="T972" s="242"/>
      <c r="U972" s="13"/>
      <c r="V972" s="13"/>
      <c r="W972" s="13"/>
      <c r="X972" s="13"/>
      <c r="Y972" s="13"/>
      <c r="Z972" s="13"/>
      <c r="AA972" s="13"/>
      <c r="AB972" s="13"/>
      <c r="AC972" s="13"/>
      <c r="AD972" s="13"/>
      <c r="AE972" s="13"/>
      <c r="AT972" s="243" t="s">
        <v>168</v>
      </c>
      <c r="AU972" s="243" t="s">
        <v>87</v>
      </c>
      <c r="AV972" s="13" t="s">
        <v>87</v>
      </c>
      <c r="AW972" s="13" t="s">
        <v>32</v>
      </c>
      <c r="AX972" s="13" t="s">
        <v>77</v>
      </c>
      <c r="AY972" s="243" t="s">
        <v>159</v>
      </c>
    </row>
    <row r="973" s="13" customFormat="1">
      <c r="A973" s="13"/>
      <c r="B973" s="232"/>
      <c r="C973" s="233"/>
      <c r="D973" s="234" t="s">
        <v>168</v>
      </c>
      <c r="E973" s="235" t="s">
        <v>1</v>
      </c>
      <c r="F973" s="236" t="s">
        <v>1676</v>
      </c>
      <c r="G973" s="233"/>
      <c r="H973" s="237">
        <v>1</v>
      </c>
      <c r="I973" s="238"/>
      <c r="J973" s="233"/>
      <c r="K973" s="233"/>
      <c r="L973" s="239"/>
      <c r="M973" s="240"/>
      <c r="N973" s="241"/>
      <c r="O973" s="241"/>
      <c r="P973" s="241"/>
      <c r="Q973" s="241"/>
      <c r="R973" s="241"/>
      <c r="S973" s="241"/>
      <c r="T973" s="242"/>
      <c r="U973" s="13"/>
      <c r="V973" s="13"/>
      <c r="W973" s="13"/>
      <c r="X973" s="13"/>
      <c r="Y973" s="13"/>
      <c r="Z973" s="13"/>
      <c r="AA973" s="13"/>
      <c r="AB973" s="13"/>
      <c r="AC973" s="13"/>
      <c r="AD973" s="13"/>
      <c r="AE973" s="13"/>
      <c r="AT973" s="243" t="s">
        <v>168</v>
      </c>
      <c r="AU973" s="243" t="s">
        <v>87</v>
      </c>
      <c r="AV973" s="13" t="s">
        <v>87</v>
      </c>
      <c r="AW973" s="13" t="s">
        <v>32</v>
      </c>
      <c r="AX973" s="13" t="s">
        <v>77</v>
      </c>
      <c r="AY973" s="243" t="s">
        <v>159</v>
      </c>
    </row>
    <row r="974" s="14" customFormat="1">
      <c r="A974" s="14"/>
      <c r="B974" s="244"/>
      <c r="C974" s="245"/>
      <c r="D974" s="234" t="s">
        <v>168</v>
      </c>
      <c r="E974" s="246" t="s">
        <v>1</v>
      </c>
      <c r="F974" s="247" t="s">
        <v>174</v>
      </c>
      <c r="G974" s="245"/>
      <c r="H974" s="248">
        <v>5</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168</v>
      </c>
      <c r="AU974" s="254" t="s">
        <v>87</v>
      </c>
      <c r="AV974" s="14" t="s">
        <v>166</v>
      </c>
      <c r="AW974" s="14" t="s">
        <v>32</v>
      </c>
      <c r="AX974" s="14" t="s">
        <v>85</v>
      </c>
      <c r="AY974" s="254" t="s">
        <v>159</v>
      </c>
    </row>
    <row r="975" s="2" customFormat="1" ht="24.15" customHeight="1">
      <c r="A975" s="39"/>
      <c r="B975" s="40"/>
      <c r="C975" s="255" t="s">
        <v>1677</v>
      </c>
      <c r="D975" s="255" t="s">
        <v>218</v>
      </c>
      <c r="E975" s="256" t="s">
        <v>1678</v>
      </c>
      <c r="F975" s="257" t="s">
        <v>1679</v>
      </c>
      <c r="G975" s="258" t="s">
        <v>215</v>
      </c>
      <c r="H975" s="259">
        <v>5</v>
      </c>
      <c r="I975" s="260"/>
      <c r="J975" s="261">
        <f>ROUND(I975*H975,2)</f>
        <v>0</v>
      </c>
      <c r="K975" s="257" t="s">
        <v>165</v>
      </c>
      <c r="L975" s="262"/>
      <c r="M975" s="263" t="s">
        <v>1</v>
      </c>
      <c r="N975" s="264" t="s">
        <v>42</v>
      </c>
      <c r="O975" s="92"/>
      <c r="P975" s="228">
        <f>O975*H975</f>
        <v>0</v>
      </c>
      <c r="Q975" s="228">
        <v>0.02</v>
      </c>
      <c r="R975" s="228">
        <f>Q975*H975</f>
        <v>0.10000000000000001</v>
      </c>
      <c r="S975" s="228">
        <v>0</v>
      </c>
      <c r="T975" s="229">
        <f>S975*H975</f>
        <v>0</v>
      </c>
      <c r="U975" s="39"/>
      <c r="V975" s="39"/>
      <c r="W975" s="39"/>
      <c r="X975" s="39"/>
      <c r="Y975" s="39"/>
      <c r="Z975" s="39"/>
      <c r="AA975" s="39"/>
      <c r="AB975" s="39"/>
      <c r="AC975" s="39"/>
      <c r="AD975" s="39"/>
      <c r="AE975" s="39"/>
      <c r="AR975" s="230" t="s">
        <v>198</v>
      </c>
      <c r="AT975" s="230" t="s">
        <v>218</v>
      </c>
      <c r="AU975" s="230" t="s">
        <v>87</v>
      </c>
      <c r="AY975" s="18" t="s">
        <v>159</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166</v>
      </c>
      <c r="BM975" s="230" t="s">
        <v>1680</v>
      </c>
    </row>
    <row r="976" s="2" customFormat="1" ht="21.75" customHeight="1">
      <c r="A976" s="39"/>
      <c r="B976" s="40"/>
      <c r="C976" s="219" t="s">
        <v>1681</v>
      </c>
      <c r="D976" s="219" t="s">
        <v>161</v>
      </c>
      <c r="E976" s="220" t="s">
        <v>1682</v>
      </c>
      <c r="F976" s="221" t="s">
        <v>1683</v>
      </c>
      <c r="G976" s="222" t="s">
        <v>215</v>
      </c>
      <c r="H976" s="223">
        <v>12</v>
      </c>
      <c r="I976" s="224"/>
      <c r="J976" s="225">
        <f>ROUND(I976*H976,2)</f>
        <v>0</v>
      </c>
      <c r="K976" s="221" t="s">
        <v>165</v>
      </c>
      <c r="L976" s="45"/>
      <c r="M976" s="226" t="s">
        <v>1</v>
      </c>
      <c r="N976" s="227" t="s">
        <v>42</v>
      </c>
      <c r="O976" s="92"/>
      <c r="P976" s="228">
        <f>O976*H976</f>
        <v>0</v>
      </c>
      <c r="Q976" s="228">
        <v>0.04684</v>
      </c>
      <c r="R976" s="228">
        <f>Q976*H976</f>
        <v>0.56208000000000002</v>
      </c>
      <c r="S976" s="228">
        <v>0</v>
      </c>
      <c r="T976" s="229">
        <f>S976*H976</f>
        <v>0</v>
      </c>
      <c r="U976" s="39"/>
      <c r="V976" s="39"/>
      <c r="W976" s="39"/>
      <c r="X976" s="39"/>
      <c r="Y976" s="39"/>
      <c r="Z976" s="39"/>
      <c r="AA976" s="39"/>
      <c r="AB976" s="39"/>
      <c r="AC976" s="39"/>
      <c r="AD976" s="39"/>
      <c r="AE976" s="39"/>
      <c r="AR976" s="230" t="s">
        <v>166</v>
      </c>
      <c r="AT976" s="230" t="s">
        <v>161</v>
      </c>
      <c r="AU976" s="230" t="s">
        <v>87</v>
      </c>
      <c r="AY976" s="18" t="s">
        <v>159</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166</v>
      </c>
      <c r="BM976" s="230" t="s">
        <v>1684</v>
      </c>
    </row>
    <row r="977" s="13" customFormat="1">
      <c r="A977" s="13"/>
      <c r="B977" s="232"/>
      <c r="C977" s="233"/>
      <c r="D977" s="234" t="s">
        <v>168</v>
      </c>
      <c r="E977" s="235" t="s">
        <v>1</v>
      </c>
      <c r="F977" s="236" t="s">
        <v>1685</v>
      </c>
      <c r="G977" s="233"/>
      <c r="H977" s="237">
        <v>12</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168</v>
      </c>
      <c r="AU977" s="243" t="s">
        <v>87</v>
      </c>
      <c r="AV977" s="13" t="s">
        <v>87</v>
      </c>
      <c r="AW977" s="13" t="s">
        <v>32</v>
      </c>
      <c r="AX977" s="13" t="s">
        <v>85</v>
      </c>
      <c r="AY977" s="243" t="s">
        <v>159</v>
      </c>
    </row>
    <row r="978" s="2" customFormat="1" ht="33" customHeight="1">
      <c r="A978" s="39"/>
      <c r="B978" s="40"/>
      <c r="C978" s="255" t="s">
        <v>1686</v>
      </c>
      <c r="D978" s="255" t="s">
        <v>218</v>
      </c>
      <c r="E978" s="256" t="s">
        <v>1687</v>
      </c>
      <c r="F978" s="257" t="s">
        <v>1688</v>
      </c>
      <c r="G978" s="258" t="s">
        <v>215</v>
      </c>
      <c r="H978" s="259">
        <v>3</v>
      </c>
      <c r="I978" s="260"/>
      <c r="J978" s="261">
        <f>ROUND(I978*H978,2)</f>
        <v>0</v>
      </c>
      <c r="K978" s="257" t="s">
        <v>165</v>
      </c>
      <c r="L978" s="262"/>
      <c r="M978" s="263" t="s">
        <v>1</v>
      </c>
      <c r="N978" s="264" t="s">
        <v>42</v>
      </c>
      <c r="O978" s="92"/>
      <c r="P978" s="228">
        <f>O978*H978</f>
        <v>0</v>
      </c>
      <c r="Q978" s="228">
        <v>0.014579999999999999</v>
      </c>
      <c r="R978" s="228">
        <f>Q978*H978</f>
        <v>0.043740000000000001</v>
      </c>
      <c r="S978" s="228">
        <v>0</v>
      </c>
      <c r="T978" s="229">
        <f>S978*H978</f>
        <v>0</v>
      </c>
      <c r="U978" s="39"/>
      <c r="V978" s="39"/>
      <c r="W978" s="39"/>
      <c r="X978" s="39"/>
      <c r="Y978" s="39"/>
      <c r="Z978" s="39"/>
      <c r="AA978" s="39"/>
      <c r="AB978" s="39"/>
      <c r="AC978" s="39"/>
      <c r="AD978" s="39"/>
      <c r="AE978" s="39"/>
      <c r="AR978" s="230" t="s">
        <v>198</v>
      </c>
      <c r="AT978" s="230" t="s">
        <v>218</v>
      </c>
      <c r="AU978" s="230" t="s">
        <v>87</v>
      </c>
      <c r="AY978" s="18" t="s">
        <v>159</v>
      </c>
      <c r="BE978" s="231">
        <f>IF(N978="základní",J978,0)</f>
        <v>0</v>
      </c>
      <c r="BF978" s="231">
        <f>IF(N978="snížená",J978,0)</f>
        <v>0</v>
      </c>
      <c r="BG978" s="231">
        <f>IF(N978="zákl. přenesená",J978,0)</f>
        <v>0</v>
      </c>
      <c r="BH978" s="231">
        <f>IF(N978="sníž. přenesená",J978,0)</f>
        <v>0</v>
      </c>
      <c r="BI978" s="231">
        <f>IF(N978="nulová",J978,0)</f>
        <v>0</v>
      </c>
      <c r="BJ978" s="18" t="s">
        <v>85</v>
      </c>
      <c r="BK978" s="231">
        <f>ROUND(I978*H978,2)</f>
        <v>0</v>
      </c>
      <c r="BL978" s="18" t="s">
        <v>166</v>
      </c>
      <c r="BM978" s="230" t="s">
        <v>1689</v>
      </c>
    </row>
    <row r="979" s="13" customFormat="1">
      <c r="A979" s="13"/>
      <c r="B979" s="232"/>
      <c r="C979" s="233"/>
      <c r="D979" s="234" t="s">
        <v>168</v>
      </c>
      <c r="E979" s="235" t="s">
        <v>1</v>
      </c>
      <c r="F979" s="236" t="s">
        <v>1690</v>
      </c>
      <c r="G979" s="233"/>
      <c r="H979" s="237">
        <v>1</v>
      </c>
      <c r="I979" s="238"/>
      <c r="J979" s="233"/>
      <c r="K979" s="233"/>
      <c r="L979" s="239"/>
      <c r="M979" s="240"/>
      <c r="N979" s="241"/>
      <c r="O979" s="241"/>
      <c r="P979" s="241"/>
      <c r="Q979" s="241"/>
      <c r="R979" s="241"/>
      <c r="S979" s="241"/>
      <c r="T979" s="242"/>
      <c r="U979" s="13"/>
      <c r="V979" s="13"/>
      <c r="W979" s="13"/>
      <c r="X979" s="13"/>
      <c r="Y979" s="13"/>
      <c r="Z979" s="13"/>
      <c r="AA979" s="13"/>
      <c r="AB979" s="13"/>
      <c r="AC979" s="13"/>
      <c r="AD979" s="13"/>
      <c r="AE979" s="13"/>
      <c r="AT979" s="243" t="s">
        <v>168</v>
      </c>
      <c r="AU979" s="243" t="s">
        <v>87</v>
      </c>
      <c r="AV979" s="13" t="s">
        <v>87</v>
      </c>
      <c r="AW979" s="13" t="s">
        <v>32</v>
      </c>
      <c r="AX979" s="13" t="s">
        <v>77</v>
      </c>
      <c r="AY979" s="243" t="s">
        <v>159</v>
      </c>
    </row>
    <row r="980" s="13" customFormat="1">
      <c r="A980" s="13"/>
      <c r="B980" s="232"/>
      <c r="C980" s="233"/>
      <c r="D980" s="234" t="s">
        <v>168</v>
      </c>
      <c r="E980" s="235" t="s">
        <v>1</v>
      </c>
      <c r="F980" s="236" t="s">
        <v>1691</v>
      </c>
      <c r="G980" s="233"/>
      <c r="H980" s="237">
        <v>2</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168</v>
      </c>
      <c r="AU980" s="243" t="s">
        <v>87</v>
      </c>
      <c r="AV980" s="13" t="s">
        <v>87</v>
      </c>
      <c r="AW980" s="13" t="s">
        <v>32</v>
      </c>
      <c r="AX980" s="13" t="s">
        <v>77</v>
      </c>
      <c r="AY980" s="243" t="s">
        <v>159</v>
      </c>
    </row>
    <row r="981" s="14" customFormat="1">
      <c r="A981" s="14"/>
      <c r="B981" s="244"/>
      <c r="C981" s="245"/>
      <c r="D981" s="234" t="s">
        <v>168</v>
      </c>
      <c r="E981" s="246" t="s">
        <v>1</v>
      </c>
      <c r="F981" s="247" t="s">
        <v>174</v>
      </c>
      <c r="G981" s="245"/>
      <c r="H981" s="248">
        <v>3</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168</v>
      </c>
      <c r="AU981" s="254" t="s">
        <v>87</v>
      </c>
      <c r="AV981" s="14" t="s">
        <v>166</v>
      </c>
      <c r="AW981" s="14" t="s">
        <v>32</v>
      </c>
      <c r="AX981" s="14" t="s">
        <v>85</v>
      </c>
      <c r="AY981" s="254" t="s">
        <v>159</v>
      </c>
    </row>
    <row r="982" s="2" customFormat="1" ht="33" customHeight="1">
      <c r="A982" s="39"/>
      <c r="B982" s="40"/>
      <c r="C982" s="255" t="s">
        <v>1692</v>
      </c>
      <c r="D982" s="255" t="s">
        <v>218</v>
      </c>
      <c r="E982" s="256" t="s">
        <v>1693</v>
      </c>
      <c r="F982" s="257" t="s">
        <v>1694</v>
      </c>
      <c r="G982" s="258" t="s">
        <v>215</v>
      </c>
      <c r="H982" s="259">
        <v>5</v>
      </c>
      <c r="I982" s="260"/>
      <c r="J982" s="261">
        <f>ROUND(I982*H982,2)</f>
        <v>0</v>
      </c>
      <c r="K982" s="257" t="s">
        <v>165</v>
      </c>
      <c r="L982" s="262"/>
      <c r="M982" s="263" t="s">
        <v>1</v>
      </c>
      <c r="N982" s="264" t="s">
        <v>42</v>
      </c>
      <c r="O982" s="92"/>
      <c r="P982" s="228">
        <f>O982*H982</f>
        <v>0</v>
      </c>
      <c r="Q982" s="228">
        <v>0.01521</v>
      </c>
      <c r="R982" s="228">
        <f>Q982*H982</f>
        <v>0.076049999999999993</v>
      </c>
      <c r="S982" s="228">
        <v>0</v>
      </c>
      <c r="T982" s="229">
        <f>S982*H982</f>
        <v>0</v>
      </c>
      <c r="U982" s="39"/>
      <c r="V982" s="39"/>
      <c r="W982" s="39"/>
      <c r="X982" s="39"/>
      <c r="Y982" s="39"/>
      <c r="Z982" s="39"/>
      <c r="AA982" s="39"/>
      <c r="AB982" s="39"/>
      <c r="AC982" s="39"/>
      <c r="AD982" s="39"/>
      <c r="AE982" s="39"/>
      <c r="AR982" s="230" t="s">
        <v>198</v>
      </c>
      <c r="AT982" s="230" t="s">
        <v>218</v>
      </c>
      <c r="AU982" s="230" t="s">
        <v>87</v>
      </c>
      <c r="AY982" s="18" t="s">
        <v>159</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166</v>
      </c>
      <c r="BM982" s="230" t="s">
        <v>1695</v>
      </c>
    </row>
    <row r="983" s="13" customFormat="1">
      <c r="A983" s="13"/>
      <c r="B983" s="232"/>
      <c r="C983" s="233"/>
      <c r="D983" s="234" t="s">
        <v>168</v>
      </c>
      <c r="E983" s="235" t="s">
        <v>1</v>
      </c>
      <c r="F983" s="236" t="s">
        <v>1696</v>
      </c>
      <c r="G983" s="233"/>
      <c r="H983" s="237">
        <v>5</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168</v>
      </c>
      <c r="AU983" s="243" t="s">
        <v>87</v>
      </c>
      <c r="AV983" s="13" t="s">
        <v>87</v>
      </c>
      <c r="AW983" s="13" t="s">
        <v>32</v>
      </c>
      <c r="AX983" s="13" t="s">
        <v>85</v>
      </c>
      <c r="AY983" s="243" t="s">
        <v>159</v>
      </c>
    </row>
    <row r="984" s="2" customFormat="1" ht="33" customHeight="1">
      <c r="A984" s="39"/>
      <c r="B984" s="40"/>
      <c r="C984" s="255" t="s">
        <v>1697</v>
      </c>
      <c r="D984" s="255" t="s">
        <v>218</v>
      </c>
      <c r="E984" s="256" t="s">
        <v>1698</v>
      </c>
      <c r="F984" s="257" t="s">
        <v>1699</v>
      </c>
      <c r="G984" s="258" t="s">
        <v>215</v>
      </c>
      <c r="H984" s="259">
        <v>4</v>
      </c>
      <c r="I984" s="260"/>
      <c r="J984" s="261">
        <f>ROUND(I984*H984,2)</f>
        <v>0</v>
      </c>
      <c r="K984" s="257" t="s">
        <v>165</v>
      </c>
      <c r="L984" s="262"/>
      <c r="M984" s="263" t="s">
        <v>1</v>
      </c>
      <c r="N984" s="264" t="s">
        <v>42</v>
      </c>
      <c r="O984" s="92"/>
      <c r="P984" s="228">
        <f>O984*H984</f>
        <v>0</v>
      </c>
      <c r="Q984" s="228">
        <v>0.01553</v>
      </c>
      <c r="R984" s="228">
        <f>Q984*H984</f>
        <v>0.062120000000000002</v>
      </c>
      <c r="S984" s="228">
        <v>0</v>
      </c>
      <c r="T984" s="229">
        <f>S984*H984</f>
        <v>0</v>
      </c>
      <c r="U984" s="39"/>
      <c r="V984" s="39"/>
      <c r="W984" s="39"/>
      <c r="X984" s="39"/>
      <c r="Y984" s="39"/>
      <c r="Z984" s="39"/>
      <c r="AA984" s="39"/>
      <c r="AB984" s="39"/>
      <c r="AC984" s="39"/>
      <c r="AD984" s="39"/>
      <c r="AE984" s="39"/>
      <c r="AR984" s="230" t="s">
        <v>198</v>
      </c>
      <c r="AT984" s="230" t="s">
        <v>218</v>
      </c>
      <c r="AU984" s="230" t="s">
        <v>87</v>
      </c>
      <c r="AY984" s="18" t="s">
        <v>159</v>
      </c>
      <c r="BE984" s="231">
        <f>IF(N984="základní",J984,0)</f>
        <v>0</v>
      </c>
      <c r="BF984" s="231">
        <f>IF(N984="snížená",J984,0)</f>
        <v>0</v>
      </c>
      <c r="BG984" s="231">
        <f>IF(N984="zákl. přenesená",J984,0)</f>
        <v>0</v>
      </c>
      <c r="BH984" s="231">
        <f>IF(N984="sníž. přenesená",J984,0)</f>
        <v>0</v>
      </c>
      <c r="BI984" s="231">
        <f>IF(N984="nulová",J984,0)</f>
        <v>0</v>
      </c>
      <c r="BJ984" s="18" t="s">
        <v>85</v>
      </c>
      <c r="BK984" s="231">
        <f>ROUND(I984*H984,2)</f>
        <v>0</v>
      </c>
      <c r="BL984" s="18" t="s">
        <v>166</v>
      </c>
      <c r="BM984" s="230" t="s">
        <v>1700</v>
      </c>
    </row>
    <row r="985" s="13" customFormat="1">
      <c r="A985" s="13"/>
      <c r="B985" s="232"/>
      <c r="C985" s="233"/>
      <c r="D985" s="234" t="s">
        <v>168</v>
      </c>
      <c r="E985" s="235" t="s">
        <v>1</v>
      </c>
      <c r="F985" s="236" t="s">
        <v>1701</v>
      </c>
      <c r="G985" s="233"/>
      <c r="H985" s="237">
        <v>1</v>
      </c>
      <c r="I985" s="238"/>
      <c r="J985" s="233"/>
      <c r="K985" s="233"/>
      <c r="L985" s="239"/>
      <c r="M985" s="240"/>
      <c r="N985" s="241"/>
      <c r="O985" s="241"/>
      <c r="P985" s="241"/>
      <c r="Q985" s="241"/>
      <c r="R985" s="241"/>
      <c r="S985" s="241"/>
      <c r="T985" s="242"/>
      <c r="U985" s="13"/>
      <c r="V985" s="13"/>
      <c r="W985" s="13"/>
      <c r="X985" s="13"/>
      <c r="Y985" s="13"/>
      <c r="Z985" s="13"/>
      <c r="AA985" s="13"/>
      <c r="AB985" s="13"/>
      <c r="AC985" s="13"/>
      <c r="AD985" s="13"/>
      <c r="AE985" s="13"/>
      <c r="AT985" s="243" t="s">
        <v>168</v>
      </c>
      <c r="AU985" s="243" t="s">
        <v>87</v>
      </c>
      <c r="AV985" s="13" t="s">
        <v>87</v>
      </c>
      <c r="AW985" s="13" t="s">
        <v>32</v>
      </c>
      <c r="AX985" s="13" t="s">
        <v>77</v>
      </c>
      <c r="AY985" s="243" t="s">
        <v>159</v>
      </c>
    </row>
    <row r="986" s="13" customFormat="1">
      <c r="A986" s="13"/>
      <c r="B986" s="232"/>
      <c r="C986" s="233"/>
      <c r="D986" s="234" t="s">
        <v>168</v>
      </c>
      <c r="E986" s="235" t="s">
        <v>1</v>
      </c>
      <c r="F986" s="236" t="s">
        <v>1702</v>
      </c>
      <c r="G986" s="233"/>
      <c r="H986" s="237">
        <v>2</v>
      </c>
      <c r="I986" s="238"/>
      <c r="J986" s="233"/>
      <c r="K986" s="233"/>
      <c r="L986" s="239"/>
      <c r="M986" s="240"/>
      <c r="N986" s="241"/>
      <c r="O986" s="241"/>
      <c r="P986" s="241"/>
      <c r="Q986" s="241"/>
      <c r="R986" s="241"/>
      <c r="S986" s="241"/>
      <c r="T986" s="242"/>
      <c r="U986" s="13"/>
      <c r="V986" s="13"/>
      <c r="W986" s="13"/>
      <c r="X986" s="13"/>
      <c r="Y986" s="13"/>
      <c r="Z986" s="13"/>
      <c r="AA986" s="13"/>
      <c r="AB986" s="13"/>
      <c r="AC986" s="13"/>
      <c r="AD986" s="13"/>
      <c r="AE986" s="13"/>
      <c r="AT986" s="243" t="s">
        <v>168</v>
      </c>
      <c r="AU986" s="243" t="s">
        <v>87</v>
      </c>
      <c r="AV986" s="13" t="s">
        <v>87</v>
      </c>
      <c r="AW986" s="13" t="s">
        <v>32</v>
      </c>
      <c r="AX986" s="13" t="s">
        <v>77</v>
      </c>
      <c r="AY986" s="243" t="s">
        <v>159</v>
      </c>
    </row>
    <row r="987" s="13" customFormat="1">
      <c r="A987" s="13"/>
      <c r="B987" s="232"/>
      <c r="C987" s="233"/>
      <c r="D987" s="234" t="s">
        <v>168</v>
      </c>
      <c r="E987" s="235" t="s">
        <v>1</v>
      </c>
      <c r="F987" s="236" t="s">
        <v>1703</v>
      </c>
      <c r="G987" s="233"/>
      <c r="H987" s="237">
        <v>1</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168</v>
      </c>
      <c r="AU987" s="243" t="s">
        <v>87</v>
      </c>
      <c r="AV987" s="13" t="s">
        <v>87</v>
      </c>
      <c r="AW987" s="13" t="s">
        <v>32</v>
      </c>
      <c r="AX987" s="13" t="s">
        <v>77</v>
      </c>
      <c r="AY987" s="243" t="s">
        <v>159</v>
      </c>
    </row>
    <row r="988" s="14" customFormat="1">
      <c r="A988" s="14"/>
      <c r="B988" s="244"/>
      <c r="C988" s="245"/>
      <c r="D988" s="234" t="s">
        <v>168</v>
      </c>
      <c r="E988" s="246" t="s">
        <v>1</v>
      </c>
      <c r="F988" s="247" t="s">
        <v>174</v>
      </c>
      <c r="G988" s="245"/>
      <c r="H988" s="248">
        <v>4</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168</v>
      </c>
      <c r="AU988" s="254" t="s">
        <v>87</v>
      </c>
      <c r="AV988" s="14" t="s">
        <v>166</v>
      </c>
      <c r="AW988" s="14" t="s">
        <v>32</v>
      </c>
      <c r="AX988" s="14" t="s">
        <v>85</v>
      </c>
      <c r="AY988" s="254" t="s">
        <v>159</v>
      </c>
    </row>
    <row r="989" s="2" customFormat="1" ht="21.75" customHeight="1">
      <c r="A989" s="39"/>
      <c r="B989" s="40"/>
      <c r="C989" s="219" t="s">
        <v>1704</v>
      </c>
      <c r="D989" s="219" t="s">
        <v>161</v>
      </c>
      <c r="E989" s="220" t="s">
        <v>1705</v>
      </c>
      <c r="F989" s="221" t="s">
        <v>1706</v>
      </c>
      <c r="G989" s="222" t="s">
        <v>215</v>
      </c>
      <c r="H989" s="223">
        <v>1</v>
      </c>
      <c r="I989" s="224"/>
      <c r="J989" s="225">
        <f>ROUND(I989*H989,2)</f>
        <v>0</v>
      </c>
      <c r="K989" s="221" t="s">
        <v>165</v>
      </c>
      <c r="L989" s="45"/>
      <c r="M989" s="226" t="s">
        <v>1</v>
      </c>
      <c r="N989" s="227" t="s">
        <v>42</v>
      </c>
      <c r="O989" s="92"/>
      <c r="P989" s="228">
        <f>O989*H989</f>
        <v>0</v>
      </c>
      <c r="Q989" s="228">
        <v>0.071459999999999996</v>
      </c>
      <c r="R989" s="228">
        <f>Q989*H989</f>
        <v>0.071459999999999996</v>
      </c>
      <c r="S989" s="228">
        <v>0</v>
      </c>
      <c r="T989" s="229">
        <f>S989*H989</f>
        <v>0</v>
      </c>
      <c r="U989" s="39"/>
      <c r="V989" s="39"/>
      <c r="W989" s="39"/>
      <c r="X989" s="39"/>
      <c r="Y989" s="39"/>
      <c r="Z989" s="39"/>
      <c r="AA989" s="39"/>
      <c r="AB989" s="39"/>
      <c r="AC989" s="39"/>
      <c r="AD989" s="39"/>
      <c r="AE989" s="39"/>
      <c r="AR989" s="230" t="s">
        <v>166</v>
      </c>
      <c r="AT989" s="230" t="s">
        <v>161</v>
      </c>
      <c r="AU989" s="230" t="s">
        <v>87</v>
      </c>
      <c r="AY989" s="18" t="s">
        <v>159</v>
      </c>
      <c r="BE989" s="231">
        <f>IF(N989="základní",J989,0)</f>
        <v>0</v>
      </c>
      <c r="BF989" s="231">
        <f>IF(N989="snížená",J989,0)</f>
        <v>0</v>
      </c>
      <c r="BG989" s="231">
        <f>IF(N989="zákl. přenesená",J989,0)</f>
        <v>0</v>
      </c>
      <c r="BH989" s="231">
        <f>IF(N989="sníž. přenesená",J989,0)</f>
        <v>0</v>
      </c>
      <c r="BI989" s="231">
        <f>IF(N989="nulová",J989,0)</f>
        <v>0</v>
      </c>
      <c r="BJ989" s="18" t="s">
        <v>85</v>
      </c>
      <c r="BK989" s="231">
        <f>ROUND(I989*H989,2)</f>
        <v>0</v>
      </c>
      <c r="BL989" s="18" t="s">
        <v>166</v>
      </c>
      <c r="BM989" s="230" t="s">
        <v>1707</v>
      </c>
    </row>
    <row r="990" s="13" customFormat="1">
      <c r="A990" s="13"/>
      <c r="B990" s="232"/>
      <c r="C990" s="233"/>
      <c r="D990" s="234" t="s">
        <v>168</v>
      </c>
      <c r="E990" s="235" t="s">
        <v>1</v>
      </c>
      <c r="F990" s="236" t="s">
        <v>1708</v>
      </c>
      <c r="G990" s="233"/>
      <c r="H990" s="237">
        <v>1</v>
      </c>
      <c r="I990" s="238"/>
      <c r="J990" s="233"/>
      <c r="K990" s="233"/>
      <c r="L990" s="239"/>
      <c r="M990" s="240"/>
      <c r="N990" s="241"/>
      <c r="O990" s="241"/>
      <c r="P990" s="241"/>
      <c r="Q990" s="241"/>
      <c r="R990" s="241"/>
      <c r="S990" s="241"/>
      <c r="T990" s="242"/>
      <c r="U990" s="13"/>
      <c r="V990" s="13"/>
      <c r="W990" s="13"/>
      <c r="X990" s="13"/>
      <c r="Y990" s="13"/>
      <c r="Z990" s="13"/>
      <c r="AA990" s="13"/>
      <c r="AB990" s="13"/>
      <c r="AC990" s="13"/>
      <c r="AD990" s="13"/>
      <c r="AE990" s="13"/>
      <c r="AT990" s="243" t="s">
        <v>168</v>
      </c>
      <c r="AU990" s="243" t="s">
        <v>87</v>
      </c>
      <c r="AV990" s="13" t="s">
        <v>87</v>
      </c>
      <c r="AW990" s="13" t="s">
        <v>32</v>
      </c>
      <c r="AX990" s="13" t="s">
        <v>85</v>
      </c>
      <c r="AY990" s="243" t="s">
        <v>159</v>
      </c>
    </row>
    <row r="991" s="2" customFormat="1" ht="33" customHeight="1">
      <c r="A991" s="39"/>
      <c r="B991" s="40"/>
      <c r="C991" s="255" t="s">
        <v>1709</v>
      </c>
      <c r="D991" s="255" t="s">
        <v>218</v>
      </c>
      <c r="E991" s="256" t="s">
        <v>1710</v>
      </c>
      <c r="F991" s="257" t="s">
        <v>1711</v>
      </c>
      <c r="G991" s="258" t="s">
        <v>215</v>
      </c>
      <c r="H991" s="259">
        <v>1</v>
      </c>
      <c r="I991" s="260"/>
      <c r="J991" s="261">
        <f>ROUND(I991*H991,2)</f>
        <v>0</v>
      </c>
      <c r="K991" s="257" t="s">
        <v>165</v>
      </c>
      <c r="L991" s="262"/>
      <c r="M991" s="263" t="s">
        <v>1</v>
      </c>
      <c r="N991" s="264" t="s">
        <v>42</v>
      </c>
      <c r="O991" s="92"/>
      <c r="P991" s="228">
        <f>O991*H991</f>
        <v>0</v>
      </c>
      <c r="Q991" s="228">
        <v>0.018679999999999999</v>
      </c>
      <c r="R991" s="228">
        <f>Q991*H991</f>
        <v>0.018679999999999999</v>
      </c>
      <c r="S991" s="228">
        <v>0</v>
      </c>
      <c r="T991" s="229">
        <f>S991*H991</f>
        <v>0</v>
      </c>
      <c r="U991" s="39"/>
      <c r="V991" s="39"/>
      <c r="W991" s="39"/>
      <c r="X991" s="39"/>
      <c r="Y991" s="39"/>
      <c r="Z991" s="39"/>
      <c r="AA991" s="39"/>
      <c r="AB991" s="39"/>
      <c r="AC991" s="39"/>
      <c r="AD991" s="39"/>
      <c r="AE991" s="39"/>
      <c r="AR991" s="230" t="s">
        <v>198</v>
      </c>
      <c r="AT991" s="230" t="s">
        <v>218</v>
      </c>
      <c r="AU991" s="230" t="s">
        <v>87</v>
      </c>
      <c r="AY991" s="18" t="s">
        <v>159</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166</v>
      </c>
      <c r="BM991" s="230" t="s">
        <v>1712</v>
      </c>
    </row>
    <row r="992" s="2" customFormat="1" ht="24.15" customHeight="1">
      <c r="A992" s="39"/>
      <c r="B992" s="40"/>
      <c r="C992" s="219" t="s">
        <v>1713</v>
      </c>
      <c r="D992" s="219" t="s">
        <v>161</v>
      </c>
      <c r="E992" s="220" t="s">
        <v>1714</v>
      </c>
      <c r="F992" s="221" t="s">
        <v>1715</v>
      </c>
      <c r="G992" s="222" t="s">
        <v>215</v>
      </c>
      <c r="H992" s="223">
        <v>2</v>
      </c>
      <c r="I992" s="224"/>
      <c r="J992" s="225">
        <f>ROUND(I992*H992,2)</f>
        <v>0</v>
      </c>
      <c r="K992" s="221" t="s">
        <v>165</v>
      </c>
      <c r="L992" s="45"/>
      <c r="M992" s="226" t="s">
        <v>1</v>
      </c>
      <c r="N992" s="227" t="s">
        <v>42</v>
      </c>
      <c r="O992" s="92"/>
      <c r="P992" s="228">
        <f>O992*H992</f>
        <v>0</v>
      </c>
      <c r="Q992" s="228">
        <v>0.44170336999999998</v>
      </c>
      <c r="R992" s="228">
        <f>Q992*H992</f>
        <v>0.88340673999999997</v>
      </c>
      <c r="S992" s="228">
        <v>0</v>
      </c>
      <c r="T992" s="229">
        <f>S992*H992</f>
        <v>0</v>
      </c>
      <c r="U992" s="39"/>
      <c r="V992" s="39"/>
      <c r="W992" s="39"/>
      <c r="X992" s="39"/>
      <c r="Y992" s="39"/>
      <c r="Z992" s="39"/>
      <c r="AA992" s="39"/>
      <c r="AB992" s="39"/>
      <c r="AC992" s="39"/>
      <c r="AD992" s="39"/>
      <c r="AE992" s="39"/>
      <c r="AR992" s="230" t="s">
        <v>166</v>
      </c>
      <c r="AT992" s="230" t="s">
        <v>161</v>
      </c>
      <c r="AU992" s="230" t="s">
        <v>87</v>
      </c>
      <c r="AY992" s="18" t="s">
        <v>159</v>
      </c>
      <c r="BE992" s="231">
        <f>IF(N992="základní",J992,0)</f>
        <v>0</v>
      </c>
      <c r="BF992" s="231">
        <f>IF(N992="snížená",J992,0)</f>
        <v>0</v>
      </c>
      <c r="BG992" s="231">
        <f>IF(N992="zákl. přenesená",J992,0)</f>
        <v>0</v>
      </c>
      <c r="BH992" s="231">
        <f>IF(N992="sníž. přenesená",J992,0)</f>
        <v>0</v>
      </c>
      <c r="BI992" s="231">
        <f>IF(N992="nulová",J992,0)</f>
        <v>0</v>
      </c>
      <c r="BJ992" s="18" t="s">
        <v>85</v>
      </c>
      <c r="BK992" s="231">
        <f>ROUND(I992*H992,2)</f>
        <v>0</v>
      </c>
      <c r="BL992" s="18" t="s">
        <v>166</v>
      </c>
      <c r="BM992" s="230" t="s">
        <v>1716</v>
      </c>
    </row>
    <row r="993" s="13" customFormat="1">
      <c r="A993" s="13"/>
      <c r="B993" s="232"/>
      <c r="C993" s="233"/>
      <c r="D993" s="234" t="s">
        <v>168</v>
      </c>
      <c r="E993" s="235" t="s">
        <v>1</v>
      </c>
      <c r="F993" s="236" t="s">
        <v>87</v>
      </c>
      <c r="G993" s="233"/>
      <c r="H993" s="237">
        <v>2</v>
      </c>
      <c r="I993" s="238"/>
      <c r="J993" s="233"/>
      <c r="K993" s="233"/>
      <c r="L993" s="239"/>
      <c r="M993" s="240"/>
      <c r="N993" s="241"/>
      <c r="O993" s="241"/>
      <c r="P993" s="241"/>
      <c r="Q993" s="241"/>
      <c r="R993" s="241"/>
      <c r="S993" s="241"/>
      <c r="T993" s="242"/>
      <c r="U993" s="13"/>
      <c r="V993" s="13"/>
      <c r="W993" s="13"/>
      <c r="X993" s="13"/>
      <c r="Y993" s="13"/>
      <c r="Z993" s="13"/>
      <c r="AA993" s="13"/>
      <c r="AB993" s="13"/>
      <c r="AC993" s="13"/>
      <c r="AD993" s="13"/>
      <c r="AE993" s="13"/>
      <c r="AT993" s="243" t="s">
        <v>168</v>
      </c>
      <c r="AU993" s="243" t="s">
        <v>87</v>
      </c>
      <c r="AV993" s="13" t="s">
        <v>87</v>
      </c>
      <c r="AW993" s="13" t="s">
        <v>32</v>
      </c>
      <c r="AX993" s="13" t="s">
        <v>85</v>
      </c>
      <c r="AY993" s="243" t="s">
        <v>159</v>
      </c>
    </row>
    <row r="994" s="2" customFormat="1" ht="37.8" customHeight="1">
      <c r="A994" s="39"/>
      <c r="B994" s="40"/>
      <c r="C994" s="255" t="s">
        <v>1717</v>
      </c>
      <c r="D994" s="255" t="s">
        <v>218</v>
      </c>
      <c r="E994" s="256" t="s">
        <v>1718</v>
      </c>
      <c r="F994" s="257" t="s">
        <v>1719</v>
      </c>
      <c r="G994" s="258" t="s">
        <v>215</v>
      </c>
      <c r="H994" s="259">
        <v>2</v>
      </c>
      <c r="I994" s="260"/>
      <c r="J994" s="261">
        <f>ROUND(I994*H994,2)</f>
        <v>0</v>
      </c>
      <c r="K994" s="257" t="s">
        <v>165</v>
      </c>
      <c r="L994" s="262"/>
      <c r="M994" s="263" t="s">
        <v>1</v>
      </c>
      <c r="N994" s="264" t="s">
        <v>42</v>
      </c>
      <c r="O994" s="92"/>
      <c r="P994" s="228">
        <f>O994*H994</f>
        <v>0</v>
      </c>
      <c r="Q994" s="228">
        <v>0.01553</v>
      </c>
      <c r="R994" s="228">
        <f>Q994*H994</f>
        <v>0.031060000000000001</v>
      </c>
      <c r="S994" s="228">
        <v>0</v>
      </c>
      <c r="T994" s="229">
        <f>S994*H994</f>
        <v>0</v>
      </c>
      <c r="U994" s="39"/>
      <c r="V994" s="39"/>
      <c r="W994" s="39"/>
      <c r="X994" s="39"/>
      <c r="Y994" s="39"/>
      <c r="Z994" s="39"/>
      <c r="AA994" s="39"/>
      <c r="AB994" s="39"/>
      <c r="AC994" s="39"/>
      <c r="AD994" s="39"/>
      <c r="AE994" s="39"/>
      <c r="AR994" s="230" t="s">
        <v>198</v>
      </c>
      <c r="AT994" s="230" t="s">
        <v>218</v>
      </c>
      <c r="AU994" s="230" t="s">
        <v>87</v>
      </c>
      <c r="AY994" s="18" t="s">
        <v>159</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166</v>
      </c>
      <c r="BM994" s="230" t="s">
        <v>1720</v>
      </c>
    </row>
    <row r="995" s="12" customFormat="1" ht="22.8" customHeight="1">
      <c r="A995" s="12"/>
      <c r="B995" s="203"/>
      <c r="C995" s="204"/>
      <c r="D995" s="205" t="s">
        <v>76</v>
      </c>
      <c r="E995" s="217" t="s">
        <v>198</v>
      </c>
      <c r="F995" s="217" t="s">
        <v>259</v>
      </c>
      <c r="G995" s="204"/>
      <c r="H995" s="204"/>
      <c r="I995" s="207"/>
      <c r="J995" s="218">
        <f>BK995</f>
        <v>0</v>
      </c>
      <c r="K995" s="204"/>
      <c r="L995" s="209"/>
      <c r="M995" s="210"/>
      <c r="N995" s="211"/>
      <c r="O995" s="211"/>
      <c r="P995" s="212">
        <v>0</v>
      </c>
      <c r="Q995" s="211"/>
      <c r="R995" s="212">
        <v>0</v>
      </c>
      <c r="S995" s="211"/>
      <c r="T995" s="213">
        <v>0</v>
      </c>
      <c r="U995" s="12"/>
      <c r="V995" s="12"/>
      <c r="W995" s="12"/>
      <c r="X995" s="12"/>
      <c r="Y995" s="12"/>
      <c r="Z995" s="12"/>
      <c r="AA995" s="12"/>
      <c r="AB995" s="12"/>
      <c r="AC995" s="12"/>
      <c r="AD995" s="12"/>
      <c r="AE995" s="12"/>
      <c r="AR995" s="214" t="s">
        <v>85</v>
      </c>
      <c r="AT995" s="215" t="s">
        <v>76</v>
      </c>
      <c r="AU995" s="215" t="s">
        <v>85</v>
      </c>
      <c r="AY995" s="214" t="s">
        <v>159</v>
      </c>
      <c r="BK995" s="216">
        <v>0</v>
      </c>
    </row>
    <row r="996" s="12" customFormat="1" ht="22.8" customHeight="1">
      <c r="A996" s="12"/>
      <c r="B996" s="203"/>
      <c r="C996" s="204"/>
      <c r="D996" s="205" t="s">
        <v>76</v>
      </c>
      <c r="E996" s="217" t="s">
        <v>204</v>
      </c>
      <c r="F996" s="217" t="s">
        <v>264</v>
      </c>
      <c r="G996" s="204"/>
      <c r="H996" s="204"/>
      <c r="I996" s="207"/>
      <c r="J996" s="218">
        <f>BK996</f>
        <v>0</v>
      </c>
      <c r="K996" s="204"/>
      <c r="L996" s="209"/>
      <c r="M996" s="210"/>
      <c r="N996" s="211"/>
      <c r="O996" s="211"/>
      <c r="P996" s="212">
        <f>SUM(P997:P1503)</f>
        <v>0</v>
      </c>
      <c r="Q996" s="211"/>
      <c r="R996" s="212">
        <f>SUM(R997:R1503)</f>
        <v>8.967259043696</v>
      </c>
      <c r="S996" s="211"/>
      <c r="T996" s="213">
        <f>SUM(T997:T1503)</f>
        <v>643.27137599999969</v>
      </c>
      <c r="U996" s="12"/>
      <c r="V996" s="12"/>
      <c r="W996" s="12"/>
      <c r="X996" s="12"/>
      <c r="Y996" s="12"/>
      <c r="Z996" s="12"/>
      <c r="AA996" s="12"/>
      <c r="AB996" s="12"/>
      <c r="AC996" s="12"/>
      <c r="AD996" s="12"/>
      <c r="AE996" s="12"/>
      <c r="AR996" s="214" t="s">
        <v>85</v>
      </c>
      <c r="AT996" s="215" t="s">
        <v>76</v>
      </c>
      <c r="AU996" s="215" t="s">
        <v>85</v>
      </c>
      <c r="AY996" s="214" t="s">
        <v>159</v>
      </c>
      <c r="BK996" s="216">
        <f>SUM(BK997:BK1503)</f>
        <v>0</v>
      </c>
    </row>
    <row r="997" s="2" customFormat="1" ht="37.8" customHeight="1">
      <c r="A997" s="39"/>
      <c r="B997" s="40"/>
      <c r="C997" s="219" t="s">
        <v>1721</v>
      </c>
      <c r="D997" s="219" t="s">
        <v>161</v>
      </c>
      <c r="E997" s="220" t="s">
        <v>302</v>
      </c>
      <c r="F997" s="221" t="s">
        <v>303</v>
      </c>
      <c r="G997" s="222" t="s">
        <v>164</v>
      </c>
      <c r="H997" s="223">
        <v>4.5599999999999996</v>
      </c>
      <c r="I997" s="224"/>
      <c r="J997" s="225">
        <f>ROUND(I997*H997,2)</f>
        <v>0</v>
      </c>
      <c r="K997" s="221" t="s">
        <v>1</v>
      </c>
      <c r="L997" s="45"/>
      <c r="M997" s="226" t="s">
        <v>1</v>
      </c>
      <c r="N997" s="227" t="s">
        <v>42</v>
      </c>
      <c r="O997" s="92"/>
      <c r="P997" s="228">
        <f>O997*H997</f>
        <v>0</v>
      </c>
      <c r="Q997" s="228">
        <v>0</v>
      </c>
      <c r="R997" s="228">
        <f>Q997*H997</f>
        <v>0</v>
      </c>
      <c r="S997" s="228">
        <v>0</v>
      </c>
      <c r="T997" s="229">
        <f>S997*H997</f>
        <v>0</v>
      </c>
      <c r="U997" s="39"/>
      <c r="V997" s="39"/>
      <c r="W997" s="39"/>
      <c r="X997" s="39"/>
      <c r="Y997" s="39"/>
      <c r="Z997" s="39"/>
      <c r="AA997" s="39"/>
      <c r="AB997" s="39"/>
      <c r="AC997" s="39"/>
      <c r="AD997" s="39"/>
      <c r="AE997" s="39"/>
      <c r="AR997" s="230" t="s">
        <v>166</v>
      </c>
      <c r="AT997" s="230" t="s">
        <v>161</v>
      </c>
      <c r="AU997" s="230" t="s">
        <v>87</v>
      </c>
      <c r="AY997" s="18" t="s">
        <v>159</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166</v>
      </c>
      <c r="BM997" s="230" t="s">
        <v>1722</v>
      </c>
    </row>
    <row r="998" s="13" customFormat="1">
      <c r="A998" s="13"/>
      <c r="B998" s="232"/>
      <c r="C998" s="233"/>
      <c r="D998" s="234" t="s">
        <v>168</v>
      </c>
      <c r="E998" s="235" t="s">
        <v>1</v>
      </c>
      <c r="F998" s="236" t="s">
        <v>234</v>
      </c>
      <c r="G998" s="233"/>
      <c r="H998" s="237">
        <v>4.5599999999999996</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168</v>
      </c>
      <c r="AU998" s="243" t="s">
        <v>87</v>
      </c>
      <c r="AV998" s="13" t="s">
        <v>87</v>
      </c>
      <c r="AW998" s="13" t="s">
        <v>32</v>
      </c>
      <c r="AX998" s="13" t="s">
        <v>85</v>
      </c>
      <c r="AY998" s="243" t="s">
        <v>159</v>
      </c>
    </row>
    <row r="999" s="2" customFormat="1" ht="16.5" customHeight="1">
      <c r="A999" s="39"/>
      <c r="B999" s="40"/>
      <c r="C999" s="255" t="s">
        <v>1723</v>
      </c>
      <c r="D999" s="255" t="s">
        <v>218</v>
      </c>
      <c r="E999" s="256" t="s">
        <v>306</v>
      </c>
      <c r="F999" s="257" t="s">
        <v>220</v>
      </c>
      <c r="G999" s="258" t="s">
        <v>181</v>
      </c>
      <c r="H999" s="259">
        <v>1.254</v>
      </c>
      <c r="I999" s="260"/>
      <c r="J999" s="261">
        <f>ROUND(I999*H999,2)</f>
        <v>0</v>
      </c>
      <c r="K999" s="257" t="s">
        <v>165</v>
      </c>
      <c r="L999" s="262"/>
      <c r="M999" s="263" t="s">
        <v>1</v>
      </c>
      <c r="N999" s="264" t="s">
        <v>42</v>
      </c>
      <c r="O999" s="92"/>
      <c r="P999" s="228">
        <f>O999*H999</f>
        <v>0</v>
      </c>
      <c r="Q999" s="228">
        <v>0.22</v>
      </c>
      <c r="R999" s="228">
        <f>Q999*H999</f>
        <v>0.27588000000000001</v>
      </c>
      <c r="S999" s="228">
        <v>0</v>
      </c>
      <c r="T999" s="229">
        <f>S999*H999</f>
        <v>0</v>
      </c>
      <c r="U999" s="39"/>
      <c r="V999" s="39"/>
      <c r="W999" s="39"/>
      <c r="X999" s="39"/>
      <c r="Y999" s="39"/>
      <c r="Z999" s="39"/>
      <c r="AA999" s="39"/>
      <c r="AB999" s="39"/>
      <c r="AC999" s="39"/>
      <c r="AD999" s="39"/>
      <c r="AE999" s="39"/>
      <c r="AR999" s="230" t="s">
        <v>198</v>
      </c>
      <c r="AT999" s="230" t="s">
        <v>218</v>
      </c>
      <c r="AU999" s="230" t="s">
        <v>87</v>
      </c>
      <c r="AY999" s="18" t="s">
        <v>159</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166</v>
      </c>
      <c r="BM999" s="230" t="s">
        <v>1724</v>
      </c>
    </row>
    <row r="1000" s="13" customFormat="1">
      <c r="A1000" s="13"/>
      <c r="B1000" s="232"/>
      <c r="C1000" s="233"/>
      <c r="D1000" s="234" t="s">
        <v>168</v>
      </c>
      <c r="E1000" s="235" t="s">
        <v>1</v>
      </c>
      <c r="F1000" s="236" t="s">
        <v>308</v>
      </c>
      <c r="G1000" s="233"/>
      <c r="H1000" s="237">
        <v>1.1399999999999999</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168</v>
      </c>
      <c r="AU1000" s="243" t="s">
        <v>87</v>
      </c>
      <c r="AV1000" s="13" t="s">
        <v>87</v>
      </c>
      <c r="AW1000" s="13" t="s">
        <v>32</v>
      </c>
      <c r="AX1000" s="13" t="s">
        <v>85</v>
      </c>
      <c r="AY1000" s="243" t="s">
        <v>159</v>
      </c>
    </row>
    <row r="1001" s="13" customFormat="1">
      <c r="A1001" s="13"/>
      <c r="B1001" s="232"/>
      <c r="C1001" s="233"/>
      <c r="D1001" s="234" t="s">
        <v>168</v>
      </c>
      <c r="E1001" s="233"/>
      <c r="F1001" s="236" t="s">
        <v>309</v>
      </c>
      <c r="G1001" s="233"/>
      <c r="H1001" s="237">
        <v>1.254</v>
      </c>
      <c r="I1001" s="238"/>
      <c r="J1001" s="233"/>
      <c r="K1001" s="233"/>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168</v>
      </c>
      <c r="AU1001" s="243" t="s">
        <v>87</v>
      </c>
      <c r="AV1001" s="13" t="s">
        <v>87</v>
      </c>
      <c r="AW1001" s="13" t="s">
        <v>4</v>
      </c>
      <c r="AX1001" s="13" t="s">
        <v>85</v>
      </c>
      <c r="AY1001" s="243" t="s">
        <v>159</v>
      </c>
    </row>
    <row r="1002" s="2" customFormat="1" ht="24.15" customHeight="1">
      <c r="A1002" s="39"/>
      <c r="B1002" s="40"/>
      <c r="C1002" s="219" t="s">
        <v>1725</v>
      </c>
      <c r="D1002" s="219" t="s">
        <v>161</v>
      </c>
      <c r="E1002" s="220" t="s">
        <v>273</v>
      </c>
      <c r="F1002" s="221" t="s">
        <v>274</v>
      </c>
      <c r="G1002" s="222" t="s">
        <v>268</v>
      </c>
      <c r="H1002" s="223">
        <v>12.949999999999999</v>
      </c>
      <c r="I1002" s="224"/>
      <c r="J1002" s="225">
        <f>ROUND(I1002*H1002,2)</f>
        <v>0</v>
      </c>
      <c r="K1002" s="221" t="s">
        <v>165</v>
      </c>
      <c r="L1002" s="45"/>
      <c r="M1002" s="226" t="s">
        <v>1</v>
      </c>
      <c r="N1002" s="227" t="s">
        <v>42</v>
      </c>
      <c r="O1002" s="92"/>
      <c r="P1002" s="228">
        <f>O1002*H1002</f>
        <v>0</v>
      </c>
      <c r="Q1002" s="228">
        <v>0.14066960000000001</v>
      </c>
      <c r="R1002" s="228">
        <f>Q1002*H1002</f>
        <v>1.8216713199999999</v>
      </c>
      <c r="S1002" s="228">
        <v>0</v>
      </c>
      <c r="T1002" s="229">
        <f>S1002*H1002</f>
        <v>0</v>
      </c>
      <c r="U1002" s="39"/>
      <c r="V1002" s="39"/>
      <c r="W1002" s="39"/>
      <c r="X1002" s="39"/>
      <c r="Y1002" s="39"/>
      <c r="Z1002" s="39"/>
      <c r="AA1002" s="39"/>
      <c r="AB1002" s="39"/>
      <c r="AC1002" s="39"/>
      <c r="AD1002" s="39"/>
      <c r="AE1002" s="39"/>
      <c r="AR1002" s="230" t="s">
        <v>166</v>
      </c>
      <c r="AT1002" s="230" t="s">
        <v>161</v>
      </c>
      <c r="AU1002" s="230" t="s">
        <v>87</v>
      </c>
      <c r="AY1002" s="18" t="s">
        <v>159</v>
      </c>
      <c r="BE1002" s="231">
        <f>IF(N1002="základní",J1002,0)</f>
        <v>0</v>
      </c>
      <c r="BF1002" s="231">
        <f>IF(N1002="snížená",J1002,0)</f>
        <v>0</v>
      </c>
      <c r="BG1002" s="231">
        <f>IF(N1002="zákl. přenesená",J1002,0)</f>
        <v>0</v>
      </c>
      <c r="BH1002" s="231">
        <f>IF(N1002="sníž. přenesená",J1002,0)</f>
        <v>0</v>
      </c>
      <c r="BI1002" s="231">
        <f>IF(N1002="nulová",J1002,0)</f>
        <v>0</v>
      </c>
      <c r="BJ1002" s="18" t="s">
        <v>85</v>
      </c>
      <c r="BK1002" s="231">
        <f>ROUND(I1002*H1002,2)</f>
        <v>0</v>
      </c>
      <c r="BL1002" s="18" t="s">
        <v>166</v>
      </c>
      <c r="BM1002" s="230" t="s">
        <v>1726</v>
      </c>
    </row>
    <row r="1003" s="13" customFormat="1">
      <c r="A1003" s="13"/>
      <c r="B1003" s="232"/>
      <c r="C1003" s="233"/>
      <c r="D1003" s="234" t="s">
        <v>168</v>
      </c>
      <c r="E1003" s="235" t="s">
        <v>1</v>
      </c>
      <c r="F1003" s="236" t="s">
        <v>276</v>
      </c>
      <c r="G1003" s="233"/>
      <c r="H1003" s="237">
        <v>12.949999999999999</v>
      </c>
      <c r="I1003" s="238"/>
      <c r="J1003" s="233"/>
      <c r="K1003" s="233"/>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168</v>
      </c>
      <c r="AU1003" s="243" t="s">
        <v>87</v>
      </c>
      <c r="AV1003" s="13" t="s">
        <v>87</v>
      </c>
      <c r="AW1003" s="13" t="s">
        <v>32</v>
      </c>
      <c r="AX1003" s="13" t="s">
        <v>85</v>
      </c>
      <c r="AY1003" s="243" t="s">
        <v>159</v>
      </c>
    </row>
    <row r="1004" s="2" customFormat="1" ht="16.5" customHeight="1">
      <c r="A1004" s="39"/>
      <c r="B1004" s="40"/>
      <c r="C1004" s="255" t="s">
        <v>1727</v>
      </c>
      <c r="D1004" s="255" t="s">
        <v>218</v>
      </c>
      <c r="E1004" s="256" t="s">
        <v>278</v>
      </c>
      <c r="F1004" s="257" t="s">
        <v>279</v>
      </c>
      <c r="G1004" s="258" t="s">
        <v>268</v>
      </c>
      <c r="H1004" s="259">
        <v>13.598000000000001</v>
      </c>
      <c r="I1004" s="260"/>
      <c r="J1004" s="261">
        <f>ROUND(I1004*H1004,2)</f>
        <v>0</v>
      </c>
      <c r="K1004" s="257" t="s">
        <v>165</v>
      </c>
      <c r="L1004" s="262"/>
      <c r="M1004" s="263" t="s">
        <v>1</v>
      </c>
      <c r="N1004" s="264" t="s">
        <v>42</v>
      </c>
      <c r="O1004" s="92"/>
      <c r="P1004" s="228">
        <f>O1004*H1004</f>
        <v>0</v>
      </c>
      <c r="Q1004" s="228">
        <v>0.082000000000000003</v>
      </c>
      <c r="R1004" s="228">
        <f>Q1004*H1004</f>
        <v>1.1150360000000001</v>
      </c>
      <c r="S1004" s="228">
        <v>0</v>
      </c>
      <c r="T1004" s="229">
        <f>S1004*H1004</f>
        <v>0</v>
      </c>
      <c r="U1004" s="39"/>
      <c r="V1004" s="39"/>
      <c r="W1004" s="39"/>
      <c r="X1004" s="39"/>
      <c r="Y1004" s="39"/>
      <c r="Z1004" s="39"/>
      <c r="AA1004" s="39"/>
      <c r="AB1004" s="39"/>
      <c r="AC1004" s="39"/>
      <c r="AD1004" s="39"/>
      <c r="AE1004" s="39"/>
      <c r="AR1004" s="230" t="s">
        <v>198</v>
      </c>
      <c r="AT1004" s="230" t="s">
        <v>218</v>
      </c>
      <c r="AU1004" s="230" t="s">
        <v>87</v>
      </c>
      <c r="AY1004" s="18" t="s">
        <v>159</v>
      </c>
      <c r="BE1004" s="231">
        <f>IF(N1004="základní",J1004,0)</f>
        <v>0</v>
      </c>
      <c r="BF1004" s="231">
        <f>IF(N1004="snížená",J1004,0)</f>
        <v>0</v>
      </c>
      <c r="BG1004" s="231">
        <f>IF(N1004="zákl. přenesená",J1004,0)</f>
        <v>0</v>
      </c>
      <c r="BH1004" s="231">
        <f>IF(N1004="sníž. přenesená",J1004,0)</f>
        <v>0</v>
      </c>
      <c r="BI1004" s="231">
        <f>IF(N1004="nulová",J1004,0)</f>
        <v>0</v>
      </c>
      <c r="BJ1004" s="18" t="s">
        <v>85</v>
      </c>
      <c r="BK1004" s="231">
        <f>ROUND(I1004*H1004,2)</f>
        <v>0</v>
      </c>
      <c r="BL1004" s="18" t="s">
        <v>166</v>
      </c>
      <c r="BM1004" s="230" t="s">
        <v>1728</v>
      </c>
    </row>
    <row r="1005" s="13" customFormat="1">
      <c r="A1005" s="13"/>
      <c r="B1005" s="232"/>
      <c r="C1005" s="233"/>
      <c r="D1005" s="234" t="s">
        <v>168</v>
      </c>
      <c r="E1005" s="233"/>
      <c r="F1005" s="236" t="s">
        <v>281</v>
      </c>
      <c r="G1005" s="233"/>
      <c r="H1005" s="237">
        <v>13.598000000000001</v>
      </c>
      <c r="I1005" s="238"/>
      <c r="J1005" s="233"/>
      <c r="K1005" s="233"/>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168</v>
      </c>
      <c r="AU1005" s="243" t="s">
        <v>87</v>
      </c>
      <c r="AV1005" s="13" t="s">
        <v>87</v>
      </c>
      <c r="AW1005" s="13" t="s">
        <v>4</v>
      </c>
      <c r="AX1005" s="13" t="s">
        <v>85</v>
      </c>
      <c r="AY1005" s="243" t="s">
        <v>159</v>
      </c>
    </row>
    <row r="1006" s="2" customFormat="1" ht="24.15" customHeight="1">
      <c r="A1006" s="39"/>
      <c r="B1006" s="40"/>
      <c r="C1006" s="219" t="s">
        <v>1729</v>
      </c>
      <c r="D1006" s="219" t="s">
        <v>161</v>
      </c>
      <c r="E1006" s="220" t="s">
        <v>283</v>
      </c>
      <c r="F1006" s="221" t="s">
        <v>284</v>
      </c>
      <c r="G1006" s="222" t="s">
        <v>181</v>
      </c>
      <c r="H1006" s="223">
        <v>1.9430000000000001</v>
      </c>
      <c r="I1006" s="224"/>
      <c r="J1006" s="225">
        <f>ROUND(I1006*H1006,2)</f>
        <v>0</v>
      </c>
      <c r="K1006" s="221" t="s">
        <v>165</v>
      </c>
      <c r="L1006" s="45"/>
      <c r="M1006" s="226" t="s">
        <v>1</v>
      </c>
      <c r="N1006" s="227" t="s">
        <v>42</v>
      </c>
      <c r="O1006" s="92"/>
      <c r="P1006" s="228">
        <f>O1006*H1006</f>
        <v>0</v>
      </c>
      <c r="Q1006" s="228">
        <v>2.2563399999999998</v>
      </c>
      <c r="R1006" s="228">
        <f>Q1006*H1006</f>
        <v>4.3840686199999999</v>
      </c>
      <c r="S1006" s="228">
        <v>0</v>
      </c>
      <c r="T1006" s="229">
        <f>S1006*H1006</f>
        <v>0</v>
      </c>
      <c r="U1006" s="39"/>
      <c r="V1006" s="39"/>
      <c r="W1006" s="39"/>
      <c r="X1006" s="39"/>
      <c r="Y1006" s="39"/>
      <c r="Z1006" s="39"/>
      <c r="AA1006" s="39"/>
      <c r="AB1006" s="39"/>
      <c r="AC1006" s="39"/>
      <c r="AD1006" s="39"/>
      <c r="AE1006" s="39"/>
      <c r="AR1006" s="230" t="s">
        <v>166</v>
      </c>
      <c r="AT1006" s="230" t="s">
        <v>161</v>
      </c>
      <c r="AU1006" s="230" t="s">
        <v>87</v>
      </c>
      <c r="AY1006" s="18" t="s">
        <v>159</v>
      </c>
      <c r="BE1006" s="231">
        <f>IF(N1006="základní",J1006,0)</f>
        <v>0</v>
      </c>
      <c r="BF1006" s="231">
        <f>IF(N1006="snížená",J1006,0)</f>
        <v>0</v>
      </c>
      <c r="BG1006" s="231">
        <f>IF(N1006="zákl. přenesená",J1006,0)</f>
        <v>0</v>
      </c>
      <c r="BH1006" s="231">
        <f>IF(N1006="sníž. přenesená",J1006,0)</f>
        <v>0</v>
      </c>
      <c r="BI1006" s="231">
        <f>IF(N1006="nulová",J1006,0)</f>
        <v>0</v>
      </c>
      <c r="BJ1006" s="18" t="s">
        <v>85</v>
      </c>
      <c r="BK1006" s="231">
        <f>ROUND(I1006*H1006,2)</f>
        <v>0</v>
      </c>
      <c r="BL1006" s="18" t="s">
        <v>166</v>
      </c>
      <c r="BM1006" s="230" t="s">
        <v>1730</v>
      </c>
    </row>
    <row r="1007" s="13" customFormat="1">
      <c r="A1007" s="13"/>
      <c r="B1007" s="232"/>
      <c r="C1007" s="233"/>
      <c r="D1007" s="234" t="s">
        <v>168</v>
      </c>
      <c r="E1007" s="235" t="s">
        <v>1</v>
      </c>
      <c r="F1007" s="236" t="s">
        <v>286</v>
      </c>
      <c r="G1007" s="233"/>
      <c r="H1007" s="237">
        <v>1.9430000000000001</v>
      </c>
      <c r="I1007" s="238"/>
      <c r="J1007" s="233"/>
      <c r="K1007" s="233"/>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168</v>
      </c>
      <c r="AU1007" s="243" t="s">
        <v>87</v>
      </c>
      <c r="AV1007" s="13" t="s">
        <v>87</v>
      </c>
      <c r="AW1007" s="13" t="s">
        <v>32</v>
      </c>
      <c r="AX1007" s="13" t="s">
        <v>85</v>
      </c>
      <c r="AY1007" s="243" t="s">
        <v>159</v>
      </c>
    </row>
    <row r="1008" s="2" customFormat="1" ht="33" customHeight="1">
      <c r="A1008" s="39"/>
      <c r="B1008" s="40"/>
      <c r="C1008" s="219" t="s">
        <v>1731</v>
      </c>
      <c r="D1008" s="219" t="s">
        <v>161</v>
      </c>
      <c r="E1008" s="220" t="s">
        <v>1732</v>
      </c>
      <c r="F1008" s="221" t="s">
        <v>1733</v>
      </c>
      <c r="G1008" s="222" t="s">
        <v>164</v>
      </c>
      <c r="H1008" s="223">
        <v>708.73900000000003</v>
      </c>
      <c r="I1008" s="224"/>
      <c r="J1008" s="225">
        <f>ROUND(I1008*H1008,2)</f>
        <v>0</v>
      </c>
      <c r="K1008" s="221" t="s">
        <v>165</v>
      </c>
      <c r="L1008" s="45"/>
      <c r="M1008" s="226" t="s">
        <v>1</v>
      </c>
      <c r="N1008" s="227" t="s">
        <v>42</v>
      </c>
      <c r="O1008" s="92"/>
      <c r="P1008" s="228">
        <f>O1008*H1008</f>
        <v>0</v>
      </c>
      <c r="Q1008" s="228">
        <v>0</v>
      </c>
      <c r="R1008" s="228">
        <f>Q1008*H1008</f>
        <v>0</v>
      </c>
      <c r="S1008" s="228">
        <v>0</v>
      </c>
      <c r="T1008" s="229">
        <f>S1008*H1008</f>
        <v>0</v>
      </c>
      <c r="U1008" s="39"/>
      <c r="V1008" s="39"/>
      <c r="W1008" s="39"/>
      <c r="X1008" s="39"/>
      <c r="Y1008" s="39"/>
      <c r="Z1008" s="39"/>
      <c r="AA1008" s="39"/>
      <c r="AB1008" s="39"/>
      <c r="AC1008" s="39"/>
      <c r="AD1008" s="39"/>
      <c r="AE1008" s="39"/>
      <c r="AR1008" s="230" t="s">
        <v>166</v>
      </c>
      <c r="AT1008" s="230" t="s">
        <v>161</v>
      </c>
      <c r="AU1008" s="230" t="s">
        <v>87</v>
      </c>
      <c r="AY1008" s="18" t="s">
        <v>159</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166</v>
      </c>
      <c r="BM1008" s="230" t="s">
        <v>1734</v>
      </c>
    </row>
    <row r="1009" s="13" customFormat="1">
      <c r="A1009" s="13"/>
      <c r="B1009" s="232"/>
      <c r="C1009" s="233"/>
      <c r="D1009" s="234" t="s">
        <v>168</v>
      </c>
      <c r="E1009" s="235" t="s">
        <v>1</v>
      </c>
      <c r="F1009" s="236" t="s">
        <v>1735</v>
      </c>
      <c r="G1009" s="233"/>
      <c r="H1009" s="237">
        <v>708.73900000000003</v>
      </c>
      <c r="I1009" s="238"/>
      <c r="J1009" s="233"/>
      <c r="K1009" s="233"/>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168</v>
      </c>
      <c r="AU1009" s="243" t="s">
        <v>87</v>
      </c>
      <c r="AV1009" s="13" t="s">
        <v>87</v>
      </c>
      <c r="AW1009" s="13" t="s">
        <v>32</v>
      </c>
      <c r="AX1009" s="13" t="s">
        <v>85</v>
      </c>
      <c r="AY1009" s="243" t="s">
        <v>159</v>
      </c>
    </row>
    <row r="1010" s="2" customFormat="1" ht="33" customHeight="1">
      <c r="A1010" s="39"/>
      <c r="B1010" s="40"/>
      <c r="C1010" s="219" t="s">
        <v>1736</v>
      </c>
      <c r="D1010" s="219" t="s">
        <v>161</v>
      </c>
      <c r="E1010" s="220" t="s">
        <v>1737</v>
      </c>
      <c r="F1010" s="221" t="s">
        <v>1738</v>
      </c>
      <c r="G1010" s="222" t="s">
        <v>164</v>
      </c>
      <c r="H1010" s="223">
        <v>127573.02</v>
      </c>
      <c r="I1010" s="224"/>
      <c r="J1010" s="225">
        <f>ROUND(I1010*H1010,2)</f>
        <v>0</v>
      </c>
      <c r="K1010" s="221" t="s">
        <v>165</v>
      </c>
      <c r="L1010" s="45"/>
      <c r="M1010" s="226" t="s">
        <v>1</v>
      </c>
      <c r="N1010" s="227" t="s">
        <v>42</v>
      </c>
      <c r="O1010" s="92"/>
      <c r="P1010" s="228">
        <f>O1010*H1010</f>
        <v>0</v>
      </c>
      <c r="Q1010" s="228">
        <v>0</v>
      </c>
      <c r="R1010" s="228">
        <f>Q1010*H1010</f>
        <v>0</v>
      </c>
      <c r="S1010" s="228">
        <v>0</v>
      </c>
      <c r="T1010" s="229">
        <f>S1010*H1010</f>
        <v>0</v>
      </c>
      <c r="U1010" s="39"/>
      <c r="V1010" s="39"/>
      <c r="W1010" s="39"/>
      <c r="X1010" s="39"/>
      <c r="Y1010" s="39"/>
      <c r="Z1010" s="39"/>
      <c r="AA1010" s="39"/>
      <c r="AB1010" s="39"/>
      <c r="AC1010" s="39"/>
      <c r="AD1010" s="39"/>
      <c r="AE1010" s="39"/>
      <c r="AR1010" s="230" t="s">
        <v>166</v>
      </c>
      <c r="AT1010" s="230" t="s">
        <v>161</v>
      </c>
      <c r="AU1010" s="230" t="s">
        <v>87</v>
      </c>
      <c r="AY1010" s="18" t="s">
        <v>159</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166</v>
      </c>
      <c r="BM1010" s="230" t="s">
        <v>1739</v>
      </c>
    </row>
    <row r="1011" s="13" customFormat="1">
      <c r="A1011" s="13"/>
      <c r="B1011" s="232"/>
      <c r="C1011" s="233"/>
      <c r="D1011" s="234" t="s">
        <v>168</v>
      </c>
      <c r="E1011" s="235" t="s">
        <v>1</v>
      </c>
      <c r="F1011" s="236" t="s">
        <v>1740</v>
      </c>
      <c r="G1011" s="233"/>
      <c r="H1011" s="237">
        <v>127573.02</v>
      </c>
      <c r="I1011" s="238"/>
      <c r="J1011" s="233"/>
      <c r="K1011" s="233"/>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168</v>
      </c>
      <c r="AU1011" s="243" t="s">
        <v>87</v>
      </c>
      <c r="AV1011" s="13" t="s">
        <v>87</v>
      </c>
      <c r="AW1011" s="13" t="s">
        <v>32</v>
      </c>
      <c r="AX1011" s="13" t="s">
        <v>85</v>
      </c>
      <c r="AY1011" s="243" t="s">
        <v>159</v>
      </c>
    </row>
    <row r="1012" s="2" customFormat="1" ht="33" customHeight="1">
      <c r="A1012" s="39"/>
      <c r="B1012" s="40"/>
      <c r="C1012" s="219" t="s">
        <v>1741</v>
      </c>
      <c r="D1012" s="219" t="s">
        <v>161</v>
      </c>
      <c r="E1012" s="220" t="s">
        <v>1742</v>
      </c>
      <c r="F1012" s="221" t="s">
        <v>1743</v>
      </c>
      <c r="G1012" s="222" t="s">
        <v>164</v>
      </c>
      <c r="H1012" s="223">
        <v>708.73900000000003</v>
      </c>
      <c r="I1012" s="224"/>
      <c r="J1012" s="225">
        <f>ROUND(I1012*H1012,2)</f>
        <v>0</v>
      </c>
      <c r="K1012" s="221" t="s">
        <v>165</v>
      </c>
      <c r="L1012" s="45"/>
      <c r="M1012" s="226" t="s">
        <v>1</v>
      </c>
      <c r="N1012" s="227" t="s">
        <v>42</v>
      </c>
      <c r="O1012" s="92"/>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166</v>
      </c>
      <c r="AT1012" s="230" t="s">
        <v>161</v>
      </c>
      <c r="AU1012" s="230" t="s">
        <v>87</v>
      </c>
      <c r="AY1012" s="18" t="s">
        <v>159</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166</v>
      </c>
      <c r="BM1012" s="230" t="s">
        <v>1744</v>
      </c>
    </row>
    <row r="1013" s="2" customFormat="1" ht="16.5" customHeight="1">
      <c r="A1013" s="39"/>
      <c r="B1013" s="40"/>
      <c r="C1013" s="219" t="s">
        <v>1745</v>
      </c>
      <c r="D1013" s="219" t="s">
        <v>161</v>
      </c>
      <c r="E1013" s="220" t="s">
        <v>1746</v>
      </c>
      <c r="F1013" s="221" t="s">
        <v>1747</v>
      </c>
      <c r="G1013" s="222" t="s">
        <v>164</v>
      </c>
      <c r="H1013" s="223">
        <v>708.73900000000003</v>
      </c>
      <c r="I1013" s="224"/>
      <c r="J1013" s="225">
        <f>ROUND(I1013*H1013,2)</f>
        <v>0</v>
      </c>
      <c r="K1013" s="221" t="s">
        <v>165</v>
      </c>
      <c r="L1013" s="45"/>
      <c r="M1013" s="226" t="s">
        <v>1</v>
      </c>
      <c r="N1013" s="227" t="s">
        <v>42</v>
      </c>
      <c r="O1013" s="92"/>
      <c r="P1013" s="228">
        <f>O1013*H1013</f>
        <v>0</v>
      </c>
      <c r="Q1013" s="228">
        <v>0</v>
      </c>
      <c r="R1013" s="228">
        <f>Q1013*H1013</f>
        <v>0</v>
      </c>
      <c r="S1013" s="228">
        <v>0</v>
      </c>
      <c r="T1013" s="229">
        <f>S1013*H1013</f>
        <v>0</v>
      </c>
      <c r="U1013" s="39"/>
      <c r="V1013" s="39"/>
      <c r="W1013" s="39"/>
      <c r="X1013" s="39"/>
      <c r="Y1013" s="39"/>
      <c r="Z1013" s="39"/>
      <c r="AA1013" s="39"/>
      <c r="AB1013" s="39"/>
      <c r="AC1013" s="39"/>
      <c r="AD1013" s="39"/>
      <c r="AE1013" s="39"/>
      <c r="AR1013" s="230" t="s">
        <v>166</v>
      </c>
      <c r="AT1013" s="230" t="s">
        <v>161</v>
      </c>
      <c r="AU1013" s="230" t="s">
        <v>87</v>
      </c>
      <c r="AY1013" s="18" t="s">
        <v>159</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166</v>
      </c>
      <c r="BM1013" s="230" t="s">
        <v>1748</v>
      </c>
    </row>
    <row r="1014" s="2" customFormat="1" ht="21.75" customHeight="1">
      <c r="A1014" s="39"/>
      <c r="B1014" s="40"/>
      <c r="C1014" s="219" t="s">
        <v>1749</v>
      </c>
      <c r="D1014" s="219" t="s">
        <v>161</v>
      </c>
      <c r="E1014" s="220" t="s">
        <v>1750</v>
      </c>
      <c r="F1014" s="221" t="s">
        <v>1751</v>
      </c>
      <c r="G1014" s="222" t="s">
        <v>164</v>
      </c>
      <c r="H1014" s="223">
        <v>127573.02</v>
      </c>
      <c r="I1014" s="224"/>
      <c r="J1014" s="225">
        <f>ROUND(I1014*H1014,2)</f>
        <v>0</v>
      </c>
      <c r="K1014" s="221" t="s">
        <v>165</v>
      </c>
      <c r="L1014" s="45"/>
      <c r="M1014" s="226" t="s">
        <v>1</v>
      </c>
      <c r="N1014" s="227" t="s">
        <v>42</v>
      </c>
      <c r="O1014" s="92"/>
      <c r="P1014" s="228">
        <f>O1014*H1014</f>
        <v>0</v>
      </c>
      <c r="Q1014" s="228">
        <v>0</v>
      </c>
      <c r="R1014" s="228">
        <f>Q1014*H1014</f>
        <v>0</v>
      </c>
      <c r="S1014" s="228">
        <v>0</v>
      </c>
      <c r="T1014" s="229">
        <f>S1014*H1014</f>
        <v>0</v>
      </c>
      <c r="U1014" s="39"/>
      <c r="V1014" s="39"/>
      <c r="W1014" s="39"/>
      <c r="X1014" s="39"/>
      <c r="Y1014" s="39"/>
      <c r="Z1014" s="39"/>
      <c r="AA1014" s="39"/>
      <c r="AB1014" s="39"/>
      <c r="AC1014" s="39"/>
      <c r="AD1014" s="39"/>
      <c r="AE1014" s="39"/>
      <c r="AR1014" s="230" t="s">
        <v>166</v>
      </c>
      <c r="AT1014" s="230" t="s">
        <v>161</v>
      </c>
      <c r="AU1014" s="230" t="s">
        <v>87</v>
      </c>
      <c r="AY1014" s="18" t="s">
        <v>159</v>
      </c>
      <c r="BE1014" s="231">
        <f>IF(N1014="základní",J1014,0)</f>
        <v>0</v>
      </c>
      <c r="BF1014" s="231">
        <f>IF(N1014="snížená",J1014,0)</f>
        <v>0</v>
      </c>
      <c r="BG1014" s="231">
        <f>IF(N1014="zákl. přenesená",J1014,0)</f>
        <v>0</v>
      </c>
      <c r="BH1014" s="231">
        <f>IF(N1014="sníž. přenesená",J1014,0)</f>
        <v>0</v>
      </c>
      <c r="BI1014" s="231">
        <f>IF(N1014="nulová",J1014,0)</f>
        <v>0</v>
      </c>
      <c r="BJ1014" s="18" t="s">
        <v>85</v>
      </c>
      <c r="BK1014" s="231">
        <f>ROUND(I1014*H1014,2)</f>
        <v>0</v>
      </c>
      <c r="BL1014" s="18" t="s">
        <v>166</v>
      </c>
      <c r="BM1014" s="230" t="s">
        <v>1752</v>
      </c>
    </row>
    <row r="1015" s="2" customFormat="1" ht="21.75" customHeight="1">
      <c r="A1015" s="39"/>
      <c r="B1015" s="40"/>
      <c r="C1015" s="219" t="s">
        <v>1753</v>
      </c>
      <c r="D1015" s="219" t="s">
        <v>161</v>
      </c>
      <c r="E1015" s="220" t="s">
        <v>1754</v>
      </c>
      <c r="F1015" s="221" t="s">
        <v>1755</v>
      </c>
      <c r="G1015" s="222" t="s">
        <v>164</v>
      </c>
      <c r="H1015" s="223">
        <v>708.73900000000003</v>
      </c>
      <c r="I1015" s="224"/>
      <c r="J1015" s="225">
        <f>ROUND(I1015*H1015,2)</f>
        <v>0</v>
      </c>
      <c r="K1015" s="221" t="s">
        <v>165</v>
      </c>
      <c r="L1015" s="45"/>
      <c r="M1015" s="226" t="s">
        <v>1</v>
      </c>
      <c r="N1015" s="227" t="s">
        <v>42</v>
      </c>
      <c r="O1015" s="92"/>
      <c r="P1015" s="228">
        <f>O1015*H1015</f>
        <v>0</v>
      </c>
      <c r="Q1015" s="228">
        <v>0</v>
      </c>
      <c r="R1015" s="228">
        <f>Q1015*H1015</f>
        <v>0</v>
      </c>
      <c r="S1015" s="228">
        <v>0</v>
      </c>
      <c r="T1015" s="229">
        <f>S1015*H1015</f>
        <v>0</v>
      </c>
      <c r="U1015" s="39"/>
      <c r="V1015" s="39"/>
      <c r="W1015" s="39"/>
      <c r="X1015" s="39"/>
      <c r="Y1015" s="39"/>
      <c r="Z1015" s="39"/>
      <c r="AA1015" s="39"/>
      <c r="AB1015" s="39"/>
      <c r="AC1015" s="39"/>
      <c r="AD1015" s="39"/>
      <c r="AE1015" s="39"/>
      <c r="AR1015" s="230" t="s">
        <v>166</v>
      </c>
      <c r="AT1015" s="230" t="s">
        <v>161</v>
      </c>
      <c r="AU1015" s="230" t="s">
        <v>87</v>
      </c>
      <c r="AY1015" s="18" t="s">
        <v>159</v>
      </c>
      <c r="BE1015" s="231">
        <f>IF(N1015="základní",J1015,0)</f>
        <v>0</v>
      </c>
      <c r="BF1015" s="231">
        <f>IF(N1015="snížená",J1015,0)</f>
        <v>0</v>
      </c>
      <c r="BG1015" s="231">
        <f>IF(N1015="zákl. přenesená",J1015,0)</f>
        <v>0</v>
      </c>
      <c r="BH1015" s="231">
        <f>IF(N1015="sníž. přenesená",J1015,0)</f>
        <v>0</v>
      </c>
      <c r="BI1015" s="231">
        <f>IF(N1015="nulová",J1015,0)</f>
        <v>0</v>
      </c>
      <c r="BJ1015" s="18" t="s">
        <v>85</v>
      </c>
      <c r="BK1015" s="231">
        <f>ROUND(I1015*H1015,2)</f>
        <v>0</v>
      </c>
      <c r="BL1015" s="18" t="s">
        <v>166</v>
      </c>
      <c r="BM1015" s="230" t="s">
        <v>1756</v>
      </c>
    </row>
    <row r="1016" s="2" customFormat="1" ht="33" customHeight="1">
      <c r="A1016" s="39"/>
      <c r="B1016" s="40"/>
      <c r="C1016" s="219" t="s">
        <v>1757</v>
      </c>
      <c r="D1016" s="219" t="s">
        <v>161</v>
      </c>
      <c r="E1016" s="220" t="s">
        <v>1758</v>
      </c>
      <c r="F1016" s="221" t="s">
        <v>1759</v>
      </c>
      <c r="G1016" s="222" t="s">
        <v>164</v>
      </c>
      <c r="H1016" s="223">
        <v>1217.77</v>
      </c>
      <c r="I1016" s="224"/>
      <c r="J1016" s="225">
        <f>ROUND(I1016*H1016,2)</f>
        <v>0</v>
      </c>
      <c r="K1016" s="221" t="s">
        <v>165</v>
      </c>
      <c r="L1016" s="45"/>
      <c r="M1016" s="226" t="s">
        <v>1</v>
      </c>
      <c r="N1016" s="227" t="s">
        <v>42</v>
      </c>
      <c r="O1016" s="92"/>
      <c r="P1016" s="228">
        <f>O1016*H1016</f>
        <v>0</v>
      </c>
      <c r="Q1016" s="228">
        <v>0.00012999999999999999</v>
      </c>
      <c r="R1016" s="228">
        <f>Q1016*H1016</f>
        <v>0.15831009999999998</v>
      </c>
      <c r="S1016" s="228">
        <v>0</v>
      </c>
      <c r="T1016" s="229">
        <f>S1016*H1016</f>
        <v>0</v>
      </c>
      <c r="U1016" s="39"/>
      <c r="V1016" s="39"/>
      <c r="W1016" s="39"/>
      <c r="X1016" s="39"/>
      <c r="Y1016" s="39"/>
      <c r="Z1016" s="39"/>
      <c r="AA1016" s="39"/>
      <c r="AB1016" s="39"/>
      <c r="AC1016" s="39"/>
      <c r="AD1016" s="39"/>
      <c r="AE1016" s="39"/>
      <c r="AR1016" s="230" t="s">
        <v>166</v>
      </c>
      <c r="AT1016" s="230" t="s">
        <v>161</v>
      </c>
      <c r="AU1016" s="230" t="s">
        <v>87</v>
      </c>
      <c r="AY1016" s="18" t="s">
        <v>159</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166</v>
      </c>
      <c r="BM1016" s="230" t="s">
        <v>1760</v>
      </c>
    </row>
    <row r="1017" s="13" customFormat="1">
      <c r="A1017" s="13"/>
      <c r="B1017" s="232"/>
      <c r="C1017" s="233"/>
      <c r="D1017" s="234" t="s">
        <v>168</v>
      </c>
      <c r="E1017" s="235" t="s">
        <v>1</v>
      </c>
      <c r="F1017" s="236" t="s">
        <v>1761</v>
      </c>
      <c r="G1017" s="233"/>
      <c r="H1017" s="237">
        <v>164.81999999999999</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168</v>
      </c>
      <c r="AU1017" s="243" t="s">
        <v>87</v>
      </c>
      <c r="AV1017" s="13" t="s">
        <v>87</v>
      </c>
      <c r="AW1017" s="13" t="s">
        <v>32</v>
      </c>
      <c r="AX1017" s="13" t="s">
        <v>77</v>
      </c>
      <c r="AY1017" s="243" t="s">
        <v>159</v>
      </c>
    </row>
    <row r="1018" s="13" customFormat="1">
      <c r="A1018" s="13"/>
      <c r="B1018" s="232"/>
      <c r="C1018" s="233"/>
      <c r="D1018" s="234" t="s">
        <v>168</v>
      </c>
      <c r="E1018" s="235" t="s">
        <v>1</v>
      </c>
      <c r="F1018" s="236" t="s">
        <v>1762</v>
      </c>
      <c r="G1018" s="233"/>
      <c r="H1018" s="237">
        <v>357.12</v>
      </c>
      <c r="I1018" s="238"/>
      <c r="J1018" s="233"/>
      <c r="K1018" s="233"/>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168</v>
      </c>
      <c r="AU1018" s="243" t="s">
        <v>87</v>
      </c>
      <c r="AV1018" s="13" t="s">
        <v>87</v>
      </c>
      <c r="AW1018" s="13" t="s">
        <v>32</v>
      </c>
      <c r="AX1018" s="13" t="s">
        <v>77</v>
      </c>
      <c r="AY1018" s="243" t="s">
        <v>159</v>
      </c>
    </row>
    <row r="1019" s="13" customFormat="1">
      <c r="A1019" s="13"/>
      <c r="B1019" s="232"/>
      <c r="C1019" s="233"/>
      <c r="D1019" s="234" t="s">
        <v>168</v>
      </c>
      <c r="E1019" s="235" t="s">
        <v>1</v>
      </c>
      <c r="F1019" s="236" t="s">
        <v>1763</v>
      </c>
      <c r="G1019" s="233"/>
      <c r="H1019" s="237">
        <v>351.88999999999999</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168</v>
      </c>
      <c r="AU1019" s="243" t="s">
        <v>87</v>
      </c>
      <c r="AV1019" s="13" t="s">
        <v>87</v>
      </c>
      <c r="AW1019" s="13" t="s">
        <v>32</v>
      </c>
      <c r="AX1019" s="13" t="s">
        <v>77</v>
      </c>
      <c r="AY1019" s="243" t="s">
        <v>159</v>
      </c>
    </row>
    <row r="1020" s="13" customFormat="1">
      <c r="A1020" s="13"/>
      <c r="B1020" s="232"/>
      <c r="C1020" s="233"/>
      <c r="D1020" s="234" t="s">
        <v>168</v>
      </c>
      <c r="E1020" s="235" t="s">
        <v>1</v>
      </c>
      <c r="F1020" s="236" t="s">
        <v>1764</v>
      </c>
      <c r="G1020" s="233"/>
      <c r="H1020" s="237">
        <v>343.94</v>
      </c>
      <c r="I1020" s="238"/>
      <c r="J1020" s="233"/>
      <c r="K1020" s="233"/>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168</v>
      </c>
      <c r="AU1020" s="243" t="s">
        <v>87</v>
      </c>
      <c r="AV1020" s="13" t="s">
        <v>87</v>
      </c>
      <c r="AW1020" s="13" t="s">
        <v>32</v>
      </c>
      <c r="AX1020" s="13" t="s">
        <v>77</v>
      </c>
      <c r="AY1020" s="243" t="s">
        <v>159</v>
      </c>
    </row>
    <row r="1021" s="14" customFormat="1">
      <c r="A1021" s="14"/>
      <c r="B1021" s="244"/>
      <c r="C1021" s="245"/>
      <c r="D1021" s="234" t="s">
        <v>168</v>
      </c>
      <c r="E1021" s="246" t="s">
        <v>1</v>
      </c>
      <c r="F1021" s="247" t="s">
        <v>174</v>
      </c>
      <c r="G1021" s="245"/>
      <c r="H1021" s="248">
        <v>1217.77</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168</v>
      </c>
      <c r="AU1021" s="254" t="s">
        <v>87</v>
      </c>
      <c r="AV1021" s="14" t="s">
        <v>166</v>
      </c>
      <c r="AW1021" s="14" t="s">
        <v>32</v>
      </c>
      <c r="AX1021" s="14" t="s">
        <v>85</v>
      </c>
      <c r="AY1021" s="254" t="s">
        <v>159</v>
      </c>
    </row>
    <row r="1022" s="2" customFormat="1" ht="24.15" customHeight="1">
      <c r="A1022" s="39"/>
      <c r="B1022" s="40"/>
      <c r="C1022" s="219" t="s">
        <v>1765</v>
      </c>
      <c r="D1022" s="219" t="s">
        <v>161</v>
      </c>
      <c r="E1022" s="220" t="s">
        <v>1766</v>
      </c>
      <c r="F1022" s="221" t="s">
        <v>1767</v>
      </c>
      <c r="G1022" s="222" t="s">
        <v>164</v>
      </c>
      <c r="H1022" s="223">
        <v>1217.77</v>
      </c>
      <c r="I1022" s="224"/>
      <c r="J1022" s="225">
        <f>ROUND(I1022*H1022,2)</f>
        <v>0</v>
      </c>
      <c r="K1022" s="221" t="s">
        <v>165</v>
      </c>
      <c r="L1022" s="45"/>
      <c r="M1022" s="226" t="s">
        <v>1</v>
      </c>
      <c r="N1022" s="227" t="s">
        <v>42</v>
      </c>
      <c r="O1022" s="92"/>
      <c r="P1022" s="228">
        <f>O1022*H1022</f>
        <v>0</v>
      </c>
      <c r="Q1022" s="228">
        <v>3.4999999999999997E-05</v>
      </c>
      <c r="R1022" s="228">
        <f>Q1022*H1022</f>
        <v>0.042621949999999999</v>
      </c>
      <c r="S1022" s="228">
        <v>0</v>
      </c>
      <c r="T1022" s="229">
        <f>S1022*H1022</f>
        <v>0</v>
      </c>
      <c r="U1022" s="39"/>
      <c r="V1022" s="39"/>
      <c r="W1022" s="39"/>
      <c r="X1022" s="39"/>
      <c r="Y1022" s="39"/>
      <c r="Z1022" s="39"/>
      <c r="AA1022" s="39"/>
      <c r="AB1022" s="39"/>
      <c r="AC1022" s="39"/>
      <c r="AD1022" s="39"/>
      <c r="AE1022" s="39"/>
      <c r="AR1022" s="230" t="s">
        <v>166</v>
      </c>
      <c r="AT1022" s="230" t="s">
        <v>161</v>
      </c>
      <c r="AU1022" s="230" t="s">
        <v>87</v>
      </c>
      <c r="AY1022" s="18" t="s">
        <v>159</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166</v>
      </c>
      <c r="BM1022" s="230" t="s">
        <v>1768</v>
      </c>
    </row>
    <row r="1023" s="13" customFormat="1">
      <c r="A1023" s="13"/>
      <c r="B1023" s="232"/>
      <c r="C1023" s="233"/>
      <c r="D1023" s="234" t="s">
        <v>168</v>
      </c>
      <c r="E1023" s="235" t="s">
        <v>1</v>
      </c>
      <c r="F1023" s="236" t="s">
        <v>1769</v>
      </c>
      <c r="G1023" s="233"/>
      <c r="H1023" s="237">
        <v>164.81999999999999</v>
      </c>
      <c r="I1023" s="238"/>
      <c r="J1023" s="233"/>
      <c r="K1023" s="233"/>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168</v>
      </c>
      <c r="AU1023" s="243" t="s">
        <v>87</v>
      </c>
      <c r="AV1023" s="13" t="s">
        <v>87</v>
      </c>
      <c r="AW1023" s="13" t="s">
        <v>32</v>
      </c>
      <c r="AX1023" s="13" t="s">
        <v>77</v>
      </c>
      <c r="AY1023" s="243" t="s">
        <v>159</v>
      </c>
    </row>
    <row r="1024" s="13" customFormat="1">
      <c r="A1024" s="13"/>
      <c r="B1024" s="232"/>
      <c r="C1024" s="233"/>
      <c r="D1024" s="234" t="s">
        <v>168</v>
      </c>
      <c r="E1024" s="235" t="s">
        <v>1</v>
      </c>
      <c r="F1024" s="236" t="s">
        <v>1762</v>
      </c>
      <c r="G1024" s="233"/>
      <c r="H1024" s="237">
        <v>357.12</v>
      </c>
      <c r="I1024" s="238"/>
      <c r="J1024" s="233"/>
      <c r="K1024" s="233"/>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168</v>
      </c>
      <c r="AU1024" s="243" t="s">
        <v>87</v>
      </c>
      <c r="AV1024" s="13" t="s">
        <v>87</v>
      </c>
      <c r="AW1024" s="13" t="s">
        <v>32</v>
      </c>
      <c r="AX1024" s="13" t="s">
        <v>77</v>
      </c>
      <c r="AY1024" s="243" t="s">
        <v>159</v>
      </c>
    </row>
    <row r="1025" s="13" customFormat="1">
      <c r="A1025" s="13"/>
      <c r="B1025" s="232"/>
      <c r="C1025" s="233"/>
      <c r="D1025" s="234" t="s">
        <v>168</v>
      </c>
      <c r="E1025" s="235" t="s">
        <v>1</v>
      </c>
      <c r="F1025" s="236" t="s">
        <v>1763</v>
      </c>
      <c r="G1025" s="233"/>
      <c r="H1025" s="237">
        <v>351.88999999999999</v>
      </c>
      <c r="I1025" s="238"/>
      <c r="J1025" s="233"/>
      <c r="K1025" s="233"/>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168</v>
      </c>
      <c r="AU1025" s="243" t="s">
        <v>87</v>
      </c>
      <c r="AV1025" s="13" t="s">
        <v>87</v>
      </c>
      <c r="AW1025" s="13" t="s">
        <v>32</v>
      </c>
      <c r="AX1025" s="13" t="s">
        <v>77</v>
      </c>
      <c r="AY1025" s="243" t="s">
        <v>159</v>
      </c>
    </row>
    <row r="1026" s="13" customFormat="1">
      <c r="A1026" s="13"/>
      <c r="B1026" s="232"/>
      <c r="C1026" s="233"/>
      <c r="D1026" s="234" t="s">
        <v>168</v>
      </c>
      <c r="E1026" s="235" t="s">
        <v>1</v>
      </c>
      <c r="F1026" s="236" t="s">
        <v>1764</v>
      </c>
      <c r="G1026" s="233"/>
      <c r="H1026" s="237">
        <v>343.94</v>
      </c>
      <c r="I1026" s="238"/>
      <c r="J1026" s="233"/>
      <c r="K1026" s="233"/>
      <c r="L1026" s="239"/>
      <c r="M1026" s="240"/>
      <c r="N1026" s="241"/>
      <c r="O1026" s="241"/>
      <c r="P1026" s="241"/>
      <c r="Q1026" s="241"/>
      <c r="R1026" s="241"/>
      <c r="S1026" s="241"/>
      <c r="T1026" s="242"/>
      <c r="U1026" s="13"/>
      <c r="V1026" s="13"/>
      <c r="W1026" s="13"/>
      <c r="X1026" s="13"/>
      <c r="Y1026" s="13"/>
      <c r="Z1026" s="13"/>
      <c r="AA1026" s="13"/>
      <c r="AB1026" s="13"/>
      <c r="AC1026" s="13"/>
      <c r="AD1026" s="13"/>
      <c r="AE1026" s="13"/>
      <c r="AT1026" s="243" t="s">
        <v>168</v>
      </c>
      <c r="AU1026" s="243" t="s">
        <v>87</v>
      </c>
      <c r="AV1026" s="13" t="s">
        <v>87</v>
      </c>
      <c r="AW1026" s="13" t="s">
        <v>32</v>
      </c>
      <c r="AX1026" s="13" t="s">
        <v>77</v>
      </c>
      <c r="AY1026" s="243" t="s">
        <v>159</v>
      </c>
    </row>
    <row r="1027" s="14" customFormat="1">
      <c r="A1027" s="14"/>
      <c r="B1027" s="244"/>
      <c r="C1027" s="245"/>
      <c r="D1027" s="234" t="s">
        <v>168</v>
      </c>
      <c r="E1027" s="246" t="s">
        <v>1</v>
      </c>
      <c r="F1027" s="247" t="s">
        <v>174</v>
      </c>
      <c r="G1027" s="245"/>
      <c r="H1027" s="248">
        <v>1217.77</v>
      </c>
      <c r="I1027" s="249"/>
      <c r="J1027" s="245"/>
      <c r="K1027" s="245"/>
      <c r="L1027" s="250"/>
      <c r="M1027" s="251"/>
      <c r="N1027" s="252"/>
      <c r="O1027" s="252"/>
      <c r="P1027" s="252"/>
      <c r="Q1027" s="252"/>
      <c r="R1027" s="252"/>
      <c r="S1027" s="252"/>
      <c r="T1027" s="253"/>
      <c r="U1027" s="14"/>
      <c r="V1027" s="14"/>
      <c r="W1027" s="14"/>
      <c r="X1027" s="14"/>
      <c r="Y1027" s="14"/>
      <c r="Z1027" s="14"/>
      <c r="AA1027" s="14"/>
      <c r="AB1027" s="14"/>
      <c r="AC1027" s="14"/>
      <c r="AD1027" s="14"/>
      <c r="AE1027" s="14"/>
      <c r="AT1027" s="254" t="s">
        <v>168</v>
      </c>
      <c r="AU1027" s="254" t="s">
        <v>87</v>
      </c>
      <c r="AV1027" s="14" t="s">
        <v>166</v>
      </c>
      <c r="AW1027" s="14" t="s">
        <v>32</v>
      </c>
      <c r="AX1027" s="14" t="s">
        <v>85</v>
      </c>
      <c r="AY1027" s="254" t="s">
        <v>159</v>
      </c>
    </row>
    <row r="1028" s="2" customFormat="1" ht="33" customHeight="1">
      <c r="A1028" s="39"/>
      <c r="B1028" s="40"/>
      <c r="C1028" s="219" t="s">
        <v>1770</v>
      </c>
      <c r="D1028" s="219" t="s">
        <v>161</v>
      </c>
      <c r="E1028" s="220" t="s">
        <v>1771</v>
      </c>
      <c r="F1028" s="221" t="s">
        <v>1772</v>
      </c>
      <c r="G1028" s="222" t="s">
        <v>268</v>
      </c>
      <c r="H1028" s="223">
        <v>39</v>
      </c>
      <c r="I1028" s="224"/>
      <c r="J1028" s="225">
        <f>ROUND(I1028*H1028,2)</f>
        <v>0</v>
      </c>
      <c r="K1028" s="221" t="s">
        <v>165</v>
      </c>
      <c r="L1028" s="45"/>
      <c r="M1028" s="226" t="s">
        <v>1</v>
      </c>
      <c r="N1028" s="227" t="s">
        <v>42</v>
      </c>
      <c r="O1028" s="92"/>
      <c r="P1028" s="228">
        <f>O1028*H1028</f>
        <v>0</v>
      </c>
      <c r="Q1028" s="228">
        <v>0.0085050000000000004</v>
      </c>
      <c r="R1028" s="228">
        <f>Q1028*H1028</f>
        <v>0.33169500000000002</v>
      </c>
      <c r="S1028" s="228">
        <v>0</v>
      </c>
      <c r="T1028" s="229">
        <f>S1028*H1028</f>
        <v>0</v>
      </c>
      <c r="U1028" s="39"/>
      <c r="V1028" s="39"/>
      <c r="W1028" s="39"/>
      <c r="X1028" s="39"/>
      <c r="Y1028" s="39"/>
      <c r="Z1028" s="39"/>
      <c r="AA1028" s="39"/>
      <c r="AB1028" s="39"/>
      <c r="AC1028" s="39"/>
      <c r="AD1028" s="39"/>
      <c r="AE1028" s="39"/>
      <c r="AR1028" s="230" t="s">
        <v>166</v>
      </c>
      <c r="AT1028" s="230" t="s">
        <v>161</v>
      </c>
      <c r="AU1028" s="230" t="s">
        <v>87</v>
      </c>
      <c r="AY1028" s="18" t="s">
        <v>159</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166</v>
      </c>
      <c r="BM1028" s="230" t="s">
        <v>1773</v>
      </c>
    </row>
    <row r="1029" s="13" customFormat="1">
      <c r="A1029" s="13"/>
      <c r="B1029" s="232"/>
      <c r="C1029" s="233"/>
      <c r="D1029" s="234" t="s">
        <v>168</v>
      </c>
      <c r="E1029" s="235" t="s">
        <v>1</v>
      </c>
      <c r="F1029" s="236" t="s">
        <v>1774</v>
      </c>
      <c r="G1029" s="233"/>
      <c r="H1029" s="237">
        <v>39</v>
      </c>
      <c r="I1029" s="238"/>
      <c r="J1029" s="233"/>
      <c r="K1029" s="233"/>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168</v>
      </c>
      <c r="AU1029" s="243" t="s">
        <v>87</v>
      </c>
      <c r="AV1029" s="13" t="s">
        <v>87</v>
      </c>
      <c r="AW1029" s="13" t="s">
        <v>32</v>
      </c>
      <c r="AX1029" s="13" t="s">
        <v>85</v>
      </c>
      <c r="AY1029" s="243" t="s">
        <v>159</v>
      </c>
    </row>
    <row r="1030" s="2" customFormat="1" ht="24.15" customHeight="1">
      <c r="A1030" s="39"/>
      <c r="B1030" s="40"/>
      <c r="C1030" s="219" t="s">
        <v>1775</v>
      </c>
      <c r="D1030" s="219" t="s">
        <v>161</v>
      </c>
      <c r="E1030" s="220" t="s">
        <v>1776</v>
      </c>
      <c r="F1030" s="221" t="s">
        <v>1777</v>
      </c>
      <c r="G1030" s="222" t="s">
        <v>215</v>
      </c>
      <c r="H1030" s="223">
        <v>3</v>
      </c>
      <c r="I1030" s="224"/>
      <c r="J1030" s="225">
        <f>ROUND(I1030*H1030,2)</f>
        <v>0</v>
      </c>
      <c r="K1030" s="221" t="s">
        <v>165</v>
      </c>
      <c r="L1030" s="45"/>
      <c r="M1030" s="226" t="s">
        <v>1</v>
      </c>
      <c r="N1030" s="227" t="s">
        <v>42</v>
      </c>
      <c r="O1030" s="92"/>
      <c r="P1030" s="228">
        <f>O1030*H1030</f>
        <v>0</v>
      </c>
      <c r="Q1030" s="228">
        <v>0</v>
      </c>
      <c r="R1030" s="228">
        <f>Q1030*H1030</f>
        <v>0</v>
      </c>
      <c r="S1030" s="228">
        <v>0</v>
      </c>
      <c r="T1030" s="229">
        <f>S1030*H1030</f>
        <v>0</v>
      </c>
      <c r="U1030" s="39"/>
      <c r="V1030" s="39"/>
      <c r="W1030" s="39"/>
      <c r="X1030" s="39"/>
      <c r="Y1030" s="39"/>
      <c r="Z1030" s="39"/>
      <c r="AA1030" s="39"/>
      <c r="AB1030" s="39"/>
      <c r="AC1030" s="39"/>
      <c r="AD1030" s="39"/>
      <c r="AE1030" s="39"/>
      <c r="AR1030" s="230" t="s">
        <v>166</v>
      </c>
      <c r="AT1030" s="230" t="s">
        <v>161</v>
      </c>
      <c r="AU1030" s="230" t="s">
        <v>87</v>
      </c>
      <c r="AY1030" s="18" t="s">
        <v>159</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166</v>
      </c>
      <c r="BM1030" s="230" t="s">
        <v>1778</v>
      </c>
    </row>
    <row r="1031" s="2" customFormat="1" ht="16.5" customHeight="1">
      <c r="A1031" s="39"/>
      <c r="B1031" s="40"/>
      <c r="C1031" s="255" t="s">
        <v>1779</v>
      </c>
      <c r="D1031" s="255" t="s">
        <v>218</v>
      </c>
      <c r="E1031" s="256" t="s">
        <v>1780</v>
      </c>
      <c r="F1031" s="257" t="s">
        <v>1781</v>
      </c>
      <c r="G1031" s="258" t="s">
        <v>215</v>
      </c>
      <c r="H1031" s="259">
        <v>3</v>
      </c>
      <c r="I1031" s="260"/>
      <c r="J1031" s="261">
        <f>ROUND(I1031*H1031,2)</f>
        <v>0</v>
      </c>
      <c r="K1031" s="257" t="s">
        <v>165</v>
      </c>
      <c r="L1031" s="262"/>
      <c r="M1031" s="263" t="s">
        <v>1</v>
      </c>
      <c r="N1031" s="264" t="s">
        <v>42</v>
      </c>
      <c r="O1031" s="92"/>
      <c r="P1031" s="228">
        <f>O1031*H1031</f>
        <v>0</v>
      </c>
      <c r="Q1031" s="228">
        <v>0.00040999999999999999</v>
      </c>
      <c r="R1031" s="228">
        <f>Q1031*H1031</f>
        <v>0.00123</v>
      </c>
      <c r="S1031" s="228">
        <v>0</v>
      </c>
      <c r="T1031" s="229">
        <f>S1031*H1031</f>
        <v>0</v>
      </c>
      <c r="U1031" s="39"/>
      <c r="V1031" s="39"/>
      <c r="W1031" s="39"/>
      <c r="X1031" s="39"/>
      <c r="Y1031" s="39"/>
      <c r="Z1031" s="39"/>
      <c r="AA1031" s="39"/>
      <c r="AB1031" s="39"/>
      <c r="AC1031" s="39"/>
      <c r="AD1031" s="39"/>
      <c r="AE1031" s="39"/>
      <c r="AR1031" s="230" t="s">
        <v>198</v>
      </c>
      <c r="AT1031" s="230" t="s">
        <v>218</v>
      </c>
      <c r="AU1031" s="230" t="s">
        <v>87</v>
      </c>
      <c r="AY1031" s="18" t="s">
        <v>159</v>
      </c>
      <c r="BE1031" s="231">
        <f>IF(N1031="základní",J1031,0)</f>
        <v>0</v>
      </c>
      <c r="BF1031" s="231">
        <f>IF(N1031="snížená",J1031,0)</f>
        <v>0</v>
      </c>
      <c r="BG1031" s="231">
        <f>IF(N1031="zákl. přenesená",J1031,0)</f>
        <v>0</v>
      </c>
      <c r="BH1031" s="231">
        <f>IF(N1031="sníž. přenesená",J1031,0)</f>
        <v>0</v>
      </c>
      <c r="BI1031" s="231">
        <f>IF(N1031="nulová",J1031,0)</f>
        <v>0</v>
      </c>
      <c r="BJ1031" s="18" t="s">
        <v>85</v>
      </c>
      <c r="BK1031" s="231">
        <f>ROUND(I1031*H1031,2)</f>
        <v>0</v>
      </c>
      <c r="BL1031" s="18" t="s">
        <v>166</v>
      </c>
      <c r="BM1031" s="230" t="s">
        <v>1782</v>
      </c>
    </row>
    <row r="1032" s="2" customFormat="1" ht="16.5" customHeight="1">
      <c r="A1032" s="39"/>
      <c r="B1032" s="40"/>
      <c r="C1032" s="219" t="s">
        <v>1783</v>
      </c>
      <c r="D1032" s="219" t="s">
        <v>161</v>
      </c>
      <c r="E1032" s="220" t="s">
        <v>1784</v>
      </c>
      <c r="F1032" s="221" t="s">
        <v>1785</v>
      </c>
      <c r="G1032" s="222" t="s">
        <v>215</v>
      </c>
      <c r="H1032" s="223">
        <v>21</v>
      </c>
      <c r="I1032" s="224"/>
      <c r="J1032" s="225">
        <f>ROUND(I1032*H1032,2)</f>
        <v>0</v>
      </c>
      <c r="K1032" s="221" t="s">
        <v>165</v>
      </c>
      <c r="L1032" s="45"/>
      <c r="M1032" s="226" t="s">
        <v>1</v>
      </c>
      <c r="N1032" s="227" t="s">
        <v>42</v>
      </c>
      <c r="O1032" s="92"/>
      <c r="P1032" s="228">
        <f>O1032*H1032</f>
        <v>0</v>
      </c>
      <c r="Q1032" s="228">
        <v>0.000176</v>
      </c>
      <c r="R1032" s="228">
        <f>Q1032*H1032</f>
        <v>0.0036960000000000001</v>
      </c>
      <c r="S1032" s="228">
        <v>0</v>
      </c>
      <c r="T1032" s="229">
        <f>S1032*H1032</f>
        <v>0</v>
      </c>
      <c r="U1032" s="39"/>
      <c r="V1032" s="39"/>
      <c r="W1032" s="39"/>
      <c r="X1032" s="39"/>
      <c r="Y1032" s="39"/>
      <c r="Z1032" s="39"/>
      <c r="AA1032" s="39"/>
      <c r="AB1032" s="39"/>
      <c r="AC1032" s="39"/>
      <c r="AD1032" s="39"/>
      <c r="AE1032" s="39"/>
      <c r="AR1032" s="230" t="s">
        <v>166</v>
      </c>
      <c r="AT1032" s="230" t="s">
        <v>161</v>
      </c>
      <c r="AU1032" s="230" t="s">
        <v>87</v>
      </c>
      <c r="AY1032" s="18" t="s">
        <v>159</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166</v>
      </c>
      <c r="BM1032" s="230" t="s">
        <v>1786</v>
      </c>
    </row>
    <row r="1033" s="2" customFormat="1" ht="16.5" customHeight="1">
      <c r="A1033" s="39"/>
      <c r="B1033" s="40"/>
      <c r="C1033" s="255" t="s">
        <v>1787</v>
      </c>
      <c r="D1033" s="255" t="s">
        <v>218</v>
      </c>
      <c r="E1033" s="256" t="s">
        <v>1788</v>
      </c>
      <c r="F1033" s="257" t="s">
        <v>1789</v>
      </c>
      <c r="G1033" s="258" t="s">
        <v>215</v>
      </c>
      <c r="H1033" s="259">
        <v>21</v>
      </c>
      <c r="I1033" s="260"/>
      <c r="J1033" s="261">
        <f>ROUND(I1033*H1033,2)</f>
        <v>0</v>
      </c>
      <c r="K1033" s="257" t="s">
        <v>165</v>
      </c>
      <c r="L1033" s="262"/>
      <c r="M1033" s="263" t="s">
        <v>1</v>
      </c>
      <c r="N1033" s="264" t="s">
        <v>42</v>
      </c>
      <c r="O1033" s="92"/>
      <c r="P1033" s="228">
        <f>O1033*H1033</f>
        <v>0</v>
      </c>
      <c r="Q1033" s="228">
        <v>0.012</v>
      </c>
      <c r="R1033" s="228">
        <f>Q1033*H1033</f>
        <v>0.252</v>
      </c>
      <c r="S1033" s="228">
        <v>0</v>
      </c>
      <c r="T1033" s="229">
        <f>S1033*H1033</f>
        <v>0</v>
      </c>
      <c r="U1033" s="39"/>
      <c r="V1033" s="39"/>
      <c r="W1033" s="39"/>
      <c r="X1033" s="39"/>
      <c r="Y1033" s="39"/>
      <c r="Z1033" s="39"/>
      <c r="AA1033" s="39"/>
      <c r="AB1033" s="39"/>
      <c r="AC1033" s="39"/>
      <c r="AD1033" s="39"/>
      <c r="AE1033" s="39"/>
      <c r="AR1033" s="230" t="s">
        <v>198</v>
      </c>
      <c r="AT1033" s="230" t="s">
        <v>218</v>
      </c>
      <c r="AU1033" s="230" t="s">
        <v>87</v>
      </c>
      <c r="AY1033" s="18" t="s">
        <v>159</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166</v>
      </c>
      <c r="BM1033" s="230" t="s">
        <v>1790</v>
      </c>
    </row>
    <row r="1034" s="2" customFormat="1" ht="24.15" customHeight="1">
      <c r="A1034" s="39"/>
      <c r="B1034" s="40"/>
      <c r="C1034" s="219" t="s">
        <v>1791</v>
      </c>
      <c r="D1034" s="219" t="s">
        <v>161</v>
      </c>
      <c r="E1034" s="220" t="s">
        <v>1792</v>
      </c>
      <c r="F1034" s="221" t="s">
        <v>1793</v>
      </c>
      <c r="G1034" s="222" t="s">
        <v>215</v>
      </c>
      <c r="H1034" s="223">
        <v>12</v>
      </c>
      <c r="I1034" s="224"/>
      <c r="J1034" s="225">
        <f>ROUND(I1034*H1034,2)</f>
        <v>0</v>
      </c>
      <c r="K1034" s="221" t="s">
        <v>165</v>
      </c>
      <c r="L1034" s="45"/>
      <c r="M1034" s="226" t="s">
        <v>1</v>
      </c>
      <c r="N1034" s="227" t="s">
        <v>42</v>
      </c>
      <c r="O1034" s="92"/>
      <c r="P1034" s="228">
        <f>O1034*H1034</f>
        <v>0</v>
      </c>
      <c r="Q1034" s="228">
        <v>4.0259999999999997E-05</v>
      </c>
      <c r="R1034" s="228">
        <f>Q1034*H1034</f>
        <v>0.00048311999999999997</v>
      </c>
      <c r="S1034" s="228">
        <v>0</v>
      </c>
      <c r="T1034" s="229">
        <f>S1034*H1034</f>
        <v>0</v>
      </c>
      <c r="U1034" s="39"/>
      <c r="V1034" s="39"/>
      <c r="W1034" s="39"/>
      <c r="X1034" s="39"/>
      <c r="Y1034" s="39"/>
      <c r="Z1034" s="39"/>
      <c r="AA1034" s="39"/>
      <c r="AB1034" s="39"/>
      <c r="AC1034" s="39"/>
      <c r="AD1034" s="39"/>
      <c r="AE1034" s="39"/>
      <c r="AR1034" s="230" t="s">
        <v>166</v>
      </c>
      <c r="AT1034" s="230" t="s">
        <v>161</v>
      </c>
      <c r="AU1034" s="230" t="s">
        <v>87</v>
      </c>
      <c r="AY1034" s="18" t="s">
        <v>159</v>
      </c>
      <c r="BE1034" s="231">
        <f>IF(N1034="základní",J1034,0)</f>
        <v>0</v>
      </c>
      <c r="BF1034" s="231">
        <f>IF(N1034="snížená",J1034,0)</f>
        <v>0</v>
      </c>
      <c r="BG1034" s="231">
        <f>IF(N1034="zákl. přenesená",J1034,0)</f>
        <v>0</v>
      </c>
      <c r="BH1034" s="231">
        <f>IF(N1034="sníž. přenesená",J1034,0)</f>
        <v>0</v>
      </c>
      <c r="BI1034" s="231">
        <f>IF(N1034="nulová",J1034,0)</f>
        <v>0</v>
      </c>
      <c r="BJ1034" s="18" t="s">
        <v>85</v>
      </c>
      <c r="BK1034" s="231">
        <f>ROUND(I1034*H1034,2)</f>
        <v>0</v>
      </c>
      <c r="BL1034" s="18" t="s">
        <v>166</v>
      </c>
      <c r="BM1034" s="230" t="s">
        <v>1794</v>
      </c>
    </row>
    <row r="1035" s="13" customFormat="1">
      <c r="A1035" s="13"/>
      <c r="B1035" s="232"/>
      <c r="C1035" s="233"/>
      <c r="D1035" s="234" t="s">
        <v>168</v>
      </c>
      <c r="E1035" s="235" t="s">
        <v>1</v>
      </c>
      <c r="F1035" s="236" t="s">
        <v>1795</v>
      </c>
      <c r="G1035" s="233"/>
      <c r="H1035" s="237">
        <v>12</v>
      </c>
      <c r="I1035" s="238"/>
      <c r="J1035" s="233"/>
      <c r="K1035" s="233"/>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168</v>
      </c>
      <c r="AU1035" s="243" t="s">
        <v>87</v>
      </c>
      <c r="AV1035" s="13" t="s">
        <v>87</v>
      </c>
      <c r="AW1035" s="13" t="s">
        <v>32</v>
      </c>
      <c r="AX1035" s="13" t="s">
        <v>85</v>
      </c>
      <c r="AY1035" s="243" t="s">
        <v>159</v>
      </c>
    </row>
    <row r="1036" s="2" customFormat="1" ht="24.15" customHeight="1">
      <c r="A1036" s="39"/>
      <c r="B1036" s="40"/>
      <c r="C1036" s="219" t="s">
        <v>1796</v>
      </c>
      <c r="D1036" s="219" t="s">
        <v>161</v>
      </c>
      <c r="E1036" s="220" t="s">
        <v>1797</v>
      </c>
      <c r="F1036" s="221" t="s">
        <v>1798</v>
      </c>
      <c r="G1036" s="222" t="s">
        <v>215</v>
      </c>
      <c r="H1036" s="223">
        <v>12</v>
      </c>
      <c r="I1036" s="224"/>
      <c r="J1036" s="225">
        <f>ROUND(I1036*H1036,2)</f>
        <v>0</v>
      </c>
      <c r="K1036" s="221" t="s">
        <v>165</v>
      </c>
      <c r="L1036" s="45"/>
      <c r="M1036" s="226" t="s">
        <v>1</v>
      </c>
      <c r="N1036" s="227" t="s">
        <v>42</v>
      </c>
      <c r="O1036" s="92"/>
      <c r="P1036" s="228">
        <f>O1036*H1036</f>
        <v>0</v>
      </c>
      <c r="Q1036" s="228">
        <v>4.2484000000000002E-05</v>
      </c>
      <c r="R1036" s="228">
        <f>Q1036*H1036</f>
        <v>0.00050980800000000005</v>
      </c>
      <c r="S1036" s="228">
        <v>0</v>
      </c>
      <c r="T1036" s="229">
        <f>S1036*H1036</f>
        <v>0</v>
      </c>
      <c r="U1036" s="39"/>
      <c r="V1036" s="39"/>
      <c r="W1036" s="39"/>
      <c r="X1036" s="39"/>
      <c r="Y1036" s="39"/>
      <c r="Z1036" s="39"/>
      <c r="AA1036" s="39"/>
      <c r="AB1036" s="39"/>
      <c r="AC1036" s="39"/>
      <c r="AD1036" s="39"/>
      <c r="AE1036" s="39"/>
      <c r="AR1036" s="230" t="s">
        <v>166</v>
      </c>
      <c r="AT1036" s="230" t="s">
        <v>161</v>
      </c>
      <c r="AU1036" s="230" t="s">
        <v>87</v>
      </c>
      <c r="AY1036" s="18" t="s">
        <v>159</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166</v>
      </c>
      <c r="BM1036" s="230" t="s">
        <v>1799</v>
      </c>
    </row>
    <row r="1037" s="13" customFormat="1">
      <c r="A1037" s="13"/>
      <c r="B1037" s="232"/>
      <c r="C1037" s="233"/>
      <c r="D1037" s="234" t="s">
        <v>168</v>
      </c>
      <c r="E1037" s="235" t="s">
        <v>1</v>
      </c>
      <c r="F1037" s="236" t="s">
        <v>1800</v>
      </c>
      <c r="G1037" s="233"/>
      <c r="H1037" s="237">
        <v>12</v>
      </c>
      <c r="I1037" s="238"/>
      <c r="J1037" s="233"/>
      <c r="K1037" s="233"/>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168</v>
      </c>
      <c r="AU1037" s="243" t="s">
        <v>87</v>
      </c>
      <c r="AV1037" s="13" t="s">
        <v>87</v>
      </c>
      <c r="AW1037" s="13" t="s">
        <v>32</v>
      </c>
      <c r="AX1037" s="13" t="s">
        <v>85</v>
      </c>
      <c r="AY1037" s="243" t="s">
        <v>159</v>
      </c>
    </row>
    <row r="1038" s="2" customFormat="1" ht="24.15" customHeight="1">
      <c r="A1038" s="39"/>
      <c r="B1038" s="40"/>
      <c r="C1038" s="219" t="s">
        <v>1801</v>
      </c>
      <c r="D1038" s="219" t="s">
        <v>161</v>
      </c>
      <c r="E1038" s="220" t="s">
        <v>1802</v>
      </c>
      <c r="F1038" s="221" t="s">
        <v>1803</v>
      </c>
      <c r="G1038" s="222" t="s">
        <v>215</v>
      </c>
      <c r="H1038" s="223">
        <v>64</v>
      </c>
      <c r="I1038" s="224"/>
      <c r="J1038" s="225">
        <f>ROUND(I1038*H1038,2)</f>
        <v>0</v>
      </c>
      <c r="K1038" s="221" t="s">
        <v>165</v>
      </c>
      <c r="L1038" s="45"/>
      <c r="M1038" s="226" t="s">
        <v>1</v>
      </c>
      <c r="N1038" s="227" t="s">
        <v>42</v>
      </c>
      <c r="O1038" s="92"/>
      <c r="P1038" s="228">
        <f>O1038*H1038</f>
        <v>0</v>
      </c>
      <c r="Q1038" s="228">
        <v>4.4672000000000002E-05</v>
      </c>
      <c r="R1038" s="228">
        <f>Q1038*H1038</f>
        <v>0.0028590080000000001</v>
      </c>
      <c r="S1038" s="228">
        <v>0</v>
      </c>
      <c r="T1038" s="229">
        <f>S1038*H1038</f>
        <v>0</v>
      </c>
      <c r="U1038" s="39"/>
      <c r="V1038" s="39"/>
      <c r="W1038" s="39"/>
      <c r="X1038" s="39"/>
      <c r="Y1038" s="39"/>
      <c r="Z1038" s="39"/>
      <c r="AA1038" s="39"/>
      <c r="AB1038" s="39"/>
      <c r="AC1038" s="39"/>
      <c r="AD1038" s="39"/>
      <c r="AE1038" s="39"/>
      <c r="AR1038" s="230" t="s">
        <v>166</v>
      </c>
      <c r="AT1038" s="230" t="s">
        <v>161</v>
      </c>
      <c r="AU1038" s="230" t="s">
        <v>87</v>
      </c>
      <c r="AY1038" s="18" t="s">
        <v>159</v>
      </c>
      <c r="BE1038" s="231">
        <f>IF(N1038="základní",J1038,0)</f>
        <v>0</v>
      </c>
      <c r="BF1038" s="231">
        <f>IF(N1038="snížená",J1038,0)</f>
        <v>0</v>
      </c>
      <c r="BG1038" s="231">
        <f>IF(N1038="zákl. přenesená",J1038,0)</f>
        <v>0</v>
      </c>
      <c r="BH1038" s="231">
        <f>IF(N1038="sníž. přenesená",J1038,0)</f>
        <v>0</v>
      </c>
      <c r="BI1038" s="231">
        <f>IF(N1038="nulová",J1038,0)</f>
        <v>0</v>
      </c>
      <c r="BJ1038" s="18" t="s">
        <v>85</v>
      </c>
      <c r="BK1038" s="231">
        <f>ROUND(I1038*H1038,2)</f>
        <v>0</v>
      </c>
      <c r="BL1038" s="18" t="s">
        <v>166</v>
      </c>
      <c r="BM1038" s="230" t="s">
        <v>1804</v>
      </c>
    </row>
    <row r="1039" s="13" customFormat="1">
      <c r="A1039" s="13"/>
      <c r="B1039" s="232"/>
      <c r="C1039" s="233"/>
      <c r="D1039" s="234" t="s">
        <v>168</v>
      </c>
      <c r="E1039" s="235" t="s">
        <v>1</v>
      </c>
      <c r="F1039" s="236" t="s">
        <v>1805</v>
      </c>
      <c r="G1039" s="233"/>
      <c r="H1039" s="237">
        <v>32</v>
      </c>
      <c r="I1039" s="238"/>
      <c r="J1039" s="233"/>
      <c r="K1039" s="233"/>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168</v>
      </c>
      <c r="AU1039" s="243" t="s">
        <v>87</v>
      </c>
      <c r="AV1039" s="13" t="s">
        <v>87</v>
      </c>
      <c r="AW1039" s="13" t="s">
        <v>32</v>
      </c>
      <c r="AX1039" s="13" t="s">
        <v>77</v>
      </c>
      <c r="AY1039" s="243" t="s">
        <v>159</v>
      </c>
    </row>
    <row r="1040" s="13" customFormat="1">
      <c r="A1040" s="13"/>
      <c r="B1040" s="232"/>
      <c r="C1040" s="233"/>
      <c r="D1040" s="234" t="s">
        <v>168</v>
      </c>
      <c r="E1040" s="235" t="s">
        <v>1</v>
      </c>
      <c r="F1040" s="236" t="s">
        <v>1806</v>
      </c>
      <c r="G1040" s="233"/>
      <c r="H1040" s="237">
        <v>32</v>
      </c>
      <c r="I1040" s="238"/>
      <c r="J1040" s="233"/>
      <c r="K1040" s="233"/>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168</v>
      </c>
      <c r="AU1040" s="243" t="s">
        <v>87</v>
      </c>
      <c r="AV1040" s="13" t="s">
        <v>87</v>
      </c>
      <c r="AW1040" s="13" t="s">
        <v>32</v>
      </c>
      <c r="AX1040" s="13" t="s">
        <v>77</v>
      </c>
      <c r="AY1040" s="243" t="s">
        <v>159</v>
      </c>
    </row>
    <row r="1041" s="14" customFormat="1">
      <c r="A1041" s="14"/>
      <c r="B1041" s="244"/>
      <c r="C1041" s="245"/>
      <c r="D1041" s="234" t="s">
        <v>168</v>
      </c>
      <c r="E1041" s="246" t="s">
        <v>1</v>
      </c>
      <c r="F1041" s="247" t="s">
        <v>174</v>
      </c>
      <c r="G1041" s="245"/>
      <c r="H1041" s="248">
        <v>64</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168</v>
      </c>
      <c r="AU1041" s="254" t="s">
        <v>87</v>
      </c>
      <c r="AV1041" s="14" t="s">
        <v>166</v>
      </c>
      <c r="AW1041" s="14" t="s">
        <v>32</v>
      </c>
      <c r="AX1041" s="14" t="s">
        <v>85</v>
      </c>
      <c r="AY1041" s="254" t="s">
        <v>159</v>
      </c>
    </row>
    <row r="1042" s="2" customFormat="1" ht="16.5" customHeight="1">
      <c r="A1042" s="39"/>
      <c r="B1042" s="40"/>
      <c r="C1042" s="255" t="s">
        <v>1807</v>
      </c>
      <c r="D1042" s="255" t="s">
        <v>218</v>
      </c>
      <c r="E1042" s="256" t="s">
        <v>1808</v>
      </c>
      <c r="F1042" s="257" t="s">
        <v>1809</v>
      </c>
      <c r="G1042" s="258" t="s">
        <v>268</v>
      </c>
      <c r="H1042" s="259">
        <v>19</v>
      </c>
      <c r="I1042" s="260"/>
      <c r="J1042" s="261">
        <f>ROUND(I1042*H1042,2)</f>
        <v>0</v>
      </c>
      <c r="K1042" s="257" t="s">
        <v>165</v>
      </c>
      <c r="L1042" s="262"/>
      <c r="M1042" s="263" t="s">
        <v>1</v>
      </c>
      <c r="N1042" s="264" t="s">
        <v>42</v>
      </c>
      <c r="O1042" s="92"/>
      <c r="P1042" s="228">
        <f>O1042*H1042</f>
        <v>0</v>
      </c>
      <c r="Q1042" s="228">
        <v>0.0012999999999999999</v>
      </c>
      <c r="R1042" s="228">
        <f>Q1042*H1042</f>
        <v>0.0247</v>
      </c>
      <c r="S1042" s="228">
        <v>0</v>
      </c>
      <c r="T1042" s="229">
        <f>S1042*H1042</f>
        <v>0</v>
      </c>
      <c r="U1042" s="39"/>
      <c r="V1042" s="39"/>
      <c r="W1042" s="39"/>
      <c r="X1042" s="39"/>
      <c r="Y1042" s="39"/>
      <c r="Z1042" s="39"/>
      <c r="AA1042" s="39"/>
      <c r="AB1042" s="39"/>
      <c r="AC1042" s="39"/>
      <c r="AD1042" s="39"/>
      <c r="AE1042" s="39"/>
      <c r="AR1042" s="230" t="s">
        <v>198</v>
      </c>
      <c r="AT1042" s="230" t="s">
        <v>218</v>
      </c>
      <c r="AU1042" s="230" t="s">
        <v>87</v>
      </c>
      <c r="AY1042" s="18" t="s">
        <v>159</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166</v>
      </c>
      <c r="BM1042" s="230" t="s">
        <v>1810</v>
      </c>
    </row>
    <row r="1043" s="13" customFormat="1">
      <c r="A1043" s="13"/>
      <c r="B1043" s="232"/>
      <c r="C1043" s="233"/>
      <c r="D1043" s="234" t="s">
        <v>168</v>
      </c>
      <c r="E1043" s="235" t="s">
        <v>1</v>
      </c>
      <c r="F1043" s="236" t="s">
        <v>1811</v>
      </c>
      <c r="G1043" s="233"/>
      <c r="H1043" s="237">
        <v>16</v>
      </c>
      <c r="I1043" s="238"/>
      <c r="J1043" s="233"/>
      <c r="K1043" s="233"/>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168</v>
      </c>
      <c r="AU1043" s="243" t="s">
        <v>87</v>
      </c>
      <c r="AV1043" s="13" t="s">
        <v>87</v>
      </c>
      <c r="AW1043" s="13" t="s">
        <v>32</v>
      </c>
      <c r="AX1043" s="13" t="s">
        <v>77</v>
      </c>
      <c r="AY1043" s="243" t="s">
        <v>159</v>
      </c>
    </row>
    <row r="1044" s="13" customFormat="1">
      <c r="A1044" s="13"/>
      <c r="B1044" s="232"/>
      <c r="C1044" s="233"/>
      <c r="D1044" s="234" t="s">
        <v>168</v>
      </c>
      <c r="E1044" s="235" t="s">
        <v>1</v>
      </c>
      <c r="F1044" s="236" t="s">
        <v>1812</v>
      </c>
      <c r="G1044" s="233"/>
      <c r="H1044" s="237">
        <v>3</v>
      </c>
      <c r="I1044" s="238"/>
      <c r="J1044" s="233"/>
      <c r="K1044" s="233"/>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168</v>
      </c>
      <c r="AU1044" s="243" t="s">
        <v>87</v>
      </c>
      <c r="AV1044" s="13" t="s">
        <v>87</v>
      </c>
      <c r="AW1044" s="13" t="s">
        <v>32</v>
      </c>
      <c r="AX1044" s="13" t="s">
        <v>77</v>
      </c>
      <c r="AY1044" s="243" t="s">
        <v>159</v>
      </c>
    </row>
    <row r="1045" s="14" customFormat="1">
      <c r="A1045" s="14"/>
      <c r="B1045" s="244"/>
      <c r="C1045" s="245"/>
      <c r="D1045" s="234" t="s">
        <v>168</v>
      </c>
      <c r="E1045" s="246" t="s">
        <v>1</v>
      </c>
      <c r="F1045" s="247" t="s">
        <v>174</v>
      </c>
      <c r="G1045" s="245"/>
      <c r="H1045" s="248">
        <v>19</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168</v>
      </c>
      <c r="AU1045" s="254" t="s">
        <v>87</v>
      </c>
      <c r="AV1045" s="14" t="s">
        <v>166</v>
      </c>
      <c r="AW1045" s="14" t="s">
        <v>32</v>
      </c>
      <c r="AX1045" s="14" t="s">
        <v>85</v>
      </c>
      <c r="AY1045" s="254" t="s">
        <v>159</v>
      </c>
    </row>
    <row r="1046" s="2" customFormat="1" ht="24.15" customHeight="1">
      <c r="A1046" s="39"/>
      <c r="B1046" s="40"/>
      <c r="C1046" s="219" t="s">
        <v>1813</v>
      </c>
      <c r="D1046" s="219" t="s">
        <v>161</v>
      </c>
      <c r="E1046" s="220" t="s">
        <v>1814</v>
      </c>
      <c r="F1046" s="221" t="s">
        <v>1815</v>
      </c>
      <c r="G1046" s="222" t="s">
        <v>215</v>
      </c>
      <c r="H1046" s="223">
        <v>70</v>
      </c>
      <c r="I1046" s="224"/>
      <c r="J1046" s="225">
        <f>ROUND(I1046*H1046,2)</f>
        <v>0</v>
      </c>
      <c r="K1046" s="221" t="s">
        <v>165</v>
      </c>
      <c r="L1046" s="45"/>
      <c r="M1046" s="226" t="s">
        <v>1</v>
      </c>
      <c r="N1046" s="227" t="s">
        <v>42</v>
      </c>
      <c r="O1046" s="92"/>
      <c r="P1046" s="228">
        <f>O1046*H1046</f>
        <v>0</v>
      </c>
      <c r="Q1046" s="228">
        <v>0.00015694400000000001</v>
      </c>
      <c r="R1046" s="228">
        <f>Q1046*H1046</f>
        <v>0.010986080000000001</v>
      </c>
      <c r="S1046" s="228">
        <v>0</v>
      </c>
      <c r="T1046" s="229">
        <f>S1046*H1046</f>
        <v>0</v>
      </c>
      <c r="U1046" s="39"/>
      <c r="V1046" s="39"/>
      <c r="W1046" s="39"/>
      <c r="X1046" s="39"/>
      <c r="Y1046" s="39"/>
      <c r="Z1046" s="39"/>
      <c r="AA1046" s="39"/>
      <c r="AB1046" s="39"/>
      <c r="AC1046" s="39"/>
      <c r="AD1046" s="39"/>
      <c r="AE1046" s="39"/>
      <c r="AR1046" s="230" t="s">
        <v>166</v>
      </c>
      <c r="AT1046" s="230" t="s">
        <v>161</v>
      </c>
      <c r="AU1046" s="230" t="s">
        <v>87</v>
      </c>
      <c r="AY1046" s="18" t="s">
        <v>159</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166</v>
      </c>
      <c r="BM1046" s="230" t="s">
        <v>1816</v>
      </c>
    </row>
    <row r="1047" s="2" customFormat="1" ht="16.5" customHeight="1">
      <c r="A1047" s="39"/>
      <c r="B1047" s="40"/>
      <c r="C1047" s="255" t="s">
        <v>1817</v>
      </c>
      <c r="D1047" s="255" t="s">
        <v>218</v>
      </c>
      <c r="E1047" s="256" t="s">
        <v>1818</v>
      </c>
      <c r="F1047" s="257" t="s">
        <v>1819</v>
      </c>
      <c r="G1047" s="258" t="s">
        <v>268</v>
      </c>
      <c r="H1047" s="259">
        <v>35</v>
      </c>
      <c r="I1047" s="260"/>
      <c r="J1047" s="261">
        <f>ROUND(I1047*H1047,2)</f>
        <v>0</v>
      </c>
      <c r="K1047" s="257" t="s">
        <v>165</v>
      </c>
      <c r="L1047" s="262"/>
      <c r="M1047" s="263" t="s">
        <v>1</v>
      </c>
      <c r="N1047" s="264" t="s">
        <v>42</v>
      </c>
      <c r="O1047" s="92"/>
      <c r="P1047" s="228">
        <f>O1047*H1047</f>
        <v>0</v>
      </c>
      <c r="Q1047" s="228">
        <v>0.0035000000000000001</v>
      </c>
      <c r="R1047" s="228">
        <f>Q1047*H1047</f>
        <v>0.1225</v>
      </c>
      <c r="S1047" s="228">
        <v>0</v>
      </c>
      <c r="T1047" s="229">
        <f>S1047*H1047</f>
        <v>0</v>
      </c>
      <c r="U1047" s="39"/>
      <c r="V1047" s="39"/>
      <c r="W1047" s="39"/>
      <c r="X1047" s="39"/>
      <c r="Y1047" s="39"/>
      <c r="Z1047" s="39"/>
      <c r="AA1047" s="39"/>
      <c r="AB1047" s="39"/>
      <c r="AC1047" s="39"/>
      <c r="AD1047" s="39"/>
      <c r="AE1047" s="39"/>
      <c r="AR1047" s="230" t="s">
        <v>198</v>
      </c>
      <c r="AT1047" s="230" t="s">
        <v>218</v>
      </c>
      <c r="AU1047" s="230" t="s">
        <v>87</v>
      </c>
      <c r="AY1047" s="18" t="s">
        <v>159</v>
      </c>
      <c r="BE1047" s="231">
        <f>IF(N1047="základní",J1047,0)</f>
        <v>0</v>
      </c>
      <c r="BF1047" s="231">
        <f>IF(N1047="snížená",J1047,0)</f>
        <v>0</v>
      </c>
      <c r="BG1047" s="231">
        <f>IF(N1047="zákl. přenesená",J1047,0)</f>
        <v>0</v>
      </c>
      <c r="BH1047" s="231">
        <f>IF(N1047="sníž. přenesená",J1047,0)</f>
        <v>0</v>
      </c>
      <c r="BI1047" s="231">
        <f>IF(N1047="nulová",J1047,0)</f>
        <v>0</v>
      </c>
      <c r="BJ1047" s="18" t="s">
        <v>85</v>
      </c>
      <c r="BK1047" s="231">
        <f>ROUND(I1047*H1047,2)</f>
        <v>0</v>
      </c>
      <c r="BL1047" s="18" t="s">
        <v>166</v>
      </c>
      <c r="BM1047" s="230" t="s">
        <v>1820</v>
      </c>
    </row>
    <row r="1048" s="13" customFormat="1">
      <c r="A1048" s="13"/>
      <c r="B1048" s="232"/>
      <c r="C1048" s="233"/>
      <c r="D1048" s="234" t="s">
        <v>168</v>
      </c>
      <c r="E1048" s="233"/>
      <c r="F1048" s="236" t="s">
        <v>1821</v>
      </c>
      <c r="G1048" s="233"/>
      <c r="H1048" s="237">
        <v>35</v>
      </c>
      <c r="I1048" s="238"/>
      <c r="J1048" s="233"/>
      <c r="K1048" s="233"/>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168</v>
      </c>
      <c r="AU1048" s="243" t="s">
        <v>87</v>
      </c>
      <c r="AV1048" s="13" t="s">
        <v>87</v>
      </c>
      <c r="AW1048" s="13" t="s">
        <v>4</v>
      </c>
      <c r="AX1048" s="13" t="s">
        <v>85</v>
      </c>
      <c r="AY1048" s="243" t="s">
        <v>159</v>
      </c>
    </row>
    <row r="1049" s="2" customFormat="1" ht="24.15" customHeight="1">
      <c r="A1049" s="39"/>
      <c r="B1049" s="40"/>
      <c r="C1049" s="255" t="s">
        <v>1822</v>
      </c>
      <c r="D1049" s="255" t="s">
        <v>218</v>
      </c>
      <c r="E1049" s="256" t="s">
        <v>1823</v>
      </c>
      <c r="F1049" s="257" t="s">
        <v>1824</v>
      </c>
      <c r="G1049" s="258" t="s">
        <v>215</v>
      </c>
      <c r="H1049" s="259">
        <v>70</v>
      </c>
      <c r="I1049" s="260"/>
      <c r="J1049" s="261">
        <f>ROUND(I1049*H1049,2)</f>
        <v>0</v>
      </c>
      <c r="K1049" s="257" t="s">
        <v>165</v>
      </c>
      <c r="L1049" s="262"/>
      <c r="M1049" s="263" t="s">
        <v>1</v>
      </c>
      <c r="N1049" s="264" t="s">
        <v>42</v>
      </c>
      <c r="O1049" s="92"/>
      <c r="P1049" s="228">
        <f>O1049*H1049</f>
        <v>0</v>
      </c>
      <c r="Q1049" s="228">
        <v>0</v>
      </c>
      <c r="R1049" s="228">
        <f>Q1049*H1049</f>
        <v>0</v>
      </c>
      <c r="S1049" s="228">
        <v>0</v>
      </c>
      <c r="T1049" s="229">
        <f>S1049*H1049</f>
        <v>0</v>
      </c>
      <c r="U1049" s="39"/>
      <c r="V1049" s="39"/>
      <c r="W1049" s="39"/>
      <c r="X1049" s="39"/>
      <c r="Y1049" s="39"/>
      <c r="Z1049" s="39"/>
      <c r="AA1049" s="39"/>
      <c r="AB1049" s="39"/>
      <c r="AC1049" s="39"/>
      <c r="AD1049" s="39"/>
      <c r="AE1049" s="39"/>
      <c r="AR1049" s="230" t="s">
        <v>198</v>
      </c>
      <c r="AT1049" s="230" t="s">
        <v>218</v>
      </c>
      <c r="AU1049" s="230" t="s">
        <v>87</v>
      </c>
      <c r="AY1049" s="18" t="s">
        <v>159</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166</v>
      </c>
      <c r="BM1049" s="230" t="s">
        <v>1825</v>
      </c>
    </row>
    <row r="1050" s="2" customFormat="1" ht="16.5" customHeight="1">
      <c r="A1050" s="39"/>
      <c r="B1050" s="40"/>
      <c r="C1050" s="219" t="s">
        <v>1826</v>
      </c>
      <c r="D1050" s="219" t="s">
        <v>161</v>
      </c>
      <c r="E1050" s="220" t="s">
        <v>1827</v>
      </c>
      <c r="F1050" s="221" t="s">
        <v>1828</v>
      </c>
      <c r="G1050" s="222" t="s">
        <v>181</v>
      </c>
      <c r="H1050" s="223">
        <v>14.093999999999999</v>
      </c>
      <c r="I1050" s="224"/>
      <c r="J1050" s="225">
        <f>ROUND(I1050*H1050,2)</f>
        <v>0</v>
      </c>
      <c r="K1050" s="221" t="s">
        <v>165</v>
      </c>
      <c r="L1050" s="45"/>
      <c r="M1050" s="226" t="s">
        <v>1</v>
      </c>
      <c r="N1050" s="227" t="s">
        <v>42</v>
      </c>
      <c r="O1050" s="92"/>
      <c r="P1050" s="228">
        <f>O1050*H1050</f>
        <v>0</v>
      </c>
      <c r="Q1050" s="228">
        <v>0</v>
      </c>
      <c r="R1050" s="228">
        <f>Q1050*H1050</f>
        <v>0</v>
      </c>
      <c r="S1050" s="228">
        <v>2</v>
      </c>
      <c r="T1050" s="229">
        <f>S1050*H1050</f>
        <v>28.187999999999999</v>
      </c>
      <c r="U1050" s="39"/>
      <c r="V1050" s="39"/>
      <c r="W1050" s="39"/>
      <c r="X1050" s="39"/>
      <c r="Y1050" s="39"/>
      <c r="Z1050" s="39"/>
      <c r="AA1050" s="39"/>
      <c r="AB1050" s="39"/>
      <c r="AC1050" s="39"/>
      <c r="AD1050" s="39"/>
      <c r="AE1050" s="39"/>
      <c r="AR1050" s="230" t="s">
        <v>166</v>
      </c>
      <c r="AT1050" s="230" t="s">
        <v>161</v>
      </c>
      <c r="AU1050" s="230" t="s">
        <v>87</v>
      </c>
      <c r="AY1050" s="18" t="s">
        <v>159</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166</v>
      </c>
      <c r="BM1050" s="230" t="s">
        <v>1829</v>
      </c>
    </row>
    <row r="1051" s="16" customFormat="1">
      <c r="A1051" s="16"/>
      <c r="B1051" s="279"/>
      <c r="C1051" s="280"/>
      <c r="D1051" s="234" t="s">
        <v>168</v>
      </c>
      <c r="E1051" s="281" t="s">
        <v>1</v>
      </c>
      <c r="F1051" s="282" t="s">
        <v>1830</v>
      </c>
      <c r="G1051" s="280"/>
      <c r="H1051" s="281" t="s">
        <v>1</v>
      </c>
      <c r="I1051" s="283"/>
      <c r="J1051" s="280"/>
      <c r="K1051" s="280"/>
      <c r="L1051" s="284"/>
      <c r="M1051" s="285"/>
      <c r="N1051" s="286"/>
      <c r="O1051" s="286"/>
      <c r="P1051" s="286"/>
      <c r="Q1051" s="286"/>
      <c r="R1051" s="286"/>
      <c r="S1051" s="286"/>
      <c r="T1051" s="287"/>
      <c r="U1051" s="16"/>
      <c r="V1051" s="16"/>
      <c r="W1051" s="16"/>
      <c r="X1051" s="16"/>
      <c r="Y1051" s="16"/>
      <c r="Z1051" s="16"/>
      <c r="AA1051" s="16"/>
      <c r="AB1051" s="16"/>
      <c r="AC1051" s="16"/>
      <c r="AD1051" s="16"/>
      <c r="AE1051" s="16"/>
      <c r="AT1051" s="288" t="s">
        <v>168</v>
      </c>
      <c r="AU1051" s="288" t="s">
        <v>87</v>
      </c>
      <c r="AV1051" s="16" t="s">
        <v>85</v>
      </c>
      <c r="AW1051" s="16" t="s">
        <v>32</v>
      </c>
      <c r="AX1051" s="16" t="s">
        <v>77</v>
      </c>
      <c r="AY1051" s="288" t="s">
        <v>159</v>
      </c>
    </row>
    <row r="1052" s="13" customFormat="1">
      <c r="A1052" s="13"/>
      <c r="B1052" s="232"/>
      <c r="C1052" s="233"/>
      <c r="D1052" s="234" t="s">
        <v>168</v>
      </c>
      <c r="E1052" s="235" t="s">
        <v>1</v>
      </c>
      <c r="F1052" s="236" t="s">
        <v>1831</v>
      </c>
      <c r="G1052" s="233"/>
      <c r="H1052" s="237">
        <v>2.5550000000000002</v>
      </c>
      <c r="I1052" s="238"/>
      <c r="J1052" s="233"/>
      <c r="K1052" s="233"/>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168</v>
      </c>
      <c r="AU1052" s="243" t="s">
        <v>87</v>
      </c>
      <c r="AV1052" s="13" t="s">
        <v>87</v>
      </c>
      <c r="AW1052" s="13" t="s">
        <v>32</v>
      </c>
      <c r="AX1052" s="13" t="s">
        <v>77</v>
      </c>
      <c r="AY1052" s="243" t="s">
        <v>159</v>
      </c>
    </row>
    <row r="1053" s="13" customFormat="1">
      <c r="A1053" s="13"/>
      <c r="B1053" s="232"/>
      <c r="C1053" s="233"/>
      <c r="D1053" s="234" t="s">
        <v>168</v>
      </c>
      <c r="E1053" s="235" t="s">
        <v>1</v>
      </c>
      <c r="F1053" s="236" t="s">
        <v>1832</v>
      </c>
      <c r="G1053" s="233"/>
      <c r="H1053" s="237">
        <v>1.29</v>
      </c>
      <c r="I1053" s="238"/>
      <c r="J1053" s="233"/>
      <c r="K1053" s="233"/>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168</v>
      </c>
      <c r="AU1053" s="243" t="s">
        <v>87</v>
      </c>
      <c r="AV1053" s="13" t="s">
        <v>87</v>
      </c>
      <c r="AW1053" s="13" t="s">
        <v>32</v>
      </c>
      <c r="AX1053" s="13" t="s">
        <v>77</v>
      </c>
      <c r="AY1053" s="243" t="s">
        <v>159</v>
      </c>
    </row>
    <row r="1054" s="16" customFormat="1">
      <c r="A1054" s="16"/>
      <c r="B1054" s="279"/>
      <c r="C1054" s="280"/>
      <c r="D1054" s="234" t="s">
        <v>168</v>
      </c>
      <c r="E1054" s="281" t="s">
        <v>1</v>
      </c>
      <c r="F1054" s="282" t="s">
        <v>1833</v>
      </c>
      <c r="G1054" s="280"/>
      <c r="H1054" s="281" t="s">
        <v>1</v>
      </c>
      <c r="I1054" s="283"/>
      <c r="J1054" s="280"/>
      <c r="K1054" s="280"/>
      <c r="L1054" s="284"/>
      <c r="M1054" s="285"/>
      <c r="N1054" s="286"/>
      <c r="O1054" s="286"/>
      <c r="P1054" s="286"/>
      <c r="Q1054" s="286"/>
      <c r="R1054" s="286"/>
      <c r="S1054" s="286"/>
      <c r="T1054" s="287"/>
      <c r="U1054" s="16"/>
      <c r="V1054" s="16"/>
      <c r="W1054" s="16"/>
      <c r="X1054" s="16"/>
      <c r="Y1054" s="16"/>
      <c r="Z1054" s="16"/>
      <c r="AA1054" s="16"/>
      <c r="AB1054" s="16"/>
      <c r="AC1054" s="16"/>
      <c r="AD1054" s="16"/>
      <c r="AE1054" s="16"/>
      <c r="AT1054" s="288" t="s">
        <v>168</v>
      </c>
      <c r="AU1054" s="288" t="s">
        <v>87</v>
      </c>
      <c r="AV1054" s="16" t="s">
        <v>85</v>
      </c>
      <c r="AW1054" s="16" t="s">
        <v>32</v>
      </c>
      <c r="AX1054" s="16" t="s">
        <v>77</v>
      </c>
      <c r="AY1054" s="288" t="s">
        <v>159</v>
      </c>
    </row>
    <row r="1055" s="13" customFormat="1">
      <c r="A1055" s="13"/>
      <c r="B1055" s="232"/>
      <c r="C1055" s="233"/>
      <c r="D1055" s="234" t="s">
        <v>168</v>
      </c>
      <c r="E1055" s="235" t="s">
        <v>1</v>
      </c>
      <c r="F1055" s="236" t="s">
        <v>1834</v>
      </c>
      <c r="G1055" s="233"/>
      <c r="H1055" s="237">
        <v>9.5869999999999997</v>
      </c>
      <c r="I1055" s="238"/>
      <c r="J1055" s="233"/>
      <c r="K1055" s="233"/>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168</v>
      </c>
      <c r="AU1055" s="243" t="s">
        <v>87</v>
      </c>
      <c r="AV1055" s="13" t="s">
        <v>87</v>
      </c>
      <c r="AW1055" s="13" t="s">
        <v>32</v>
      </c>
      <c r="AX1055" s="13" t="s">
        <v>77</v>
      </c>
      <c r="AY1055" s="243" t="s">
        <v>159</v>
      </c>
    </row>
    <row r="1056" s="16" customFormat="1">
      <c r="A1056" s="16"/>
      <c r="B1056" s="279"/>
      <c r="C1056" s="280"/>
      <c r="D1056" s="234" t="s">
        <v>168</v>
      </c>
      <c r="E1056" s="281" t="s">
        <v>1</v>
      </c>
      <c r="F1056" s="282" t="s">
        <v>1835</v>
      </c>
      <c r="G1056" s="280"/>
      <c r="H1056" s="281" t="s">
        <v>1</v>
      </c>
      <c r="I1056" s="283"/>
      <c r="J1056" s="280"/>
      <c r="K1056" s="280"/>
      <c r="L1056" s="284"/>
      <c r="M1056" s="285"/>
      <c r="N1056" s="286"/>
      <c r="O1056" s="286"/>
      <c r="P1056" s="286"/>
      <c r="Q1056" s="286"/>
      <c r="R1056" s="286"/>
      <c r="S1056" s="286"/>
      <c r="T1056" s="287"/>
      <c r="U1056" s="16"/>
      <c r="V1056" s="16"/>
      <c r="W1056" s="16"/>
      <c r="X1056" s="16"/>
      <c r="Y1056" s="16"/>
      <c r="Z1056" s="16"/>
      <c r="AA1056" s="16"/>
      <c r="AB1056" s="16"/>
      <c r="AC1056" s="16"/>
      <c r="AD1056" s="16"/>
      <c r="AE1056" s="16"/>
      <c r="AT1056" s="288" t="s">
        <v>168</v>
      </c>
      <c r="AU1056" s="288" t="s">
        <v>87</v>
      </c>
      <c r="AV1056" s="16" t="s">
        <v>85</v>
      </c>
      <c r="AW1056" s="16" t="s">
        <v>32</v>
      </c>
      <c r="AX1056" s="16" t="s">
        <v>77</v>
      </c>
      <c r="AY1056" s="288" t="s">
        <v>159</v>
      </c>
    </row>
    <row r="1057" s="13" customFormat="1">
      <c r="A1057" s="13"/>
      <c r="B1057" s="232"/>
      <c r="C1057" s="233"/>
      <c r="D1057" s="234" t="s">
        <v>168</v>
      </c>
      <c r="E1057" s="235" t="s">
        <v>1</v>
      </c>
      <c r="F1057" s="236" t="s">
        <v>1836</v>
      </c>
      <c r="G1057" s="233"/>
      <c r="H1057" s="237">
        <v>1.9350000000000001</v>
      </c>
      <c r="I1057" s="238"/>
      <c r="J1057" s="233"/>
      <c r="K1057" s="233"/>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168</v>
      </c>
      <c r="AU1057" s="243" t="s">
        <v>87</v>
      </c>
      <c r="AV1057" s="13" t="s">
        <v>87</v>
      </c>
      <c r="AW1057" s="13" t="s">
        <v>32</v>
      </c>
      <c r="AX1057" s="13" t="s">
        <v>77</v>
      </c>
      <c r="AY1057" s="243" t="s">
        <v>159</v>
      </c>
    </row>
    <row r="1058" s="16" customFormat="1">
      <c r="A1058" s="16"/>
      <c r="B1058" s="279"/>
      <c r="C1058" s="280"/>
      <c r="D1058" s="234" t="s">
        <v>168</v>
      </c>
      <c r="E1058" s="281" t="s">
        <v>1</v>
      </c>
      <c r="F1058" s="282" t="s">
        <v>1837</v>
      </c>
      <c r="G1058" s="280"/>
      <c r="H1058" s="281" t="s">
        <v>1</v>
      </c>
      <c r="I1058" s="283"/>
      <c r="J1058" s="280"/>
      <c r="K1058" s="280"/>
      <c r="L1058" s="284"/>
      <c r="M1058" s="285"/>
      <c r="N1058" s="286"/>
      <c r="O1058" s="286"/>
      <c r="P1058" s="286"/>
      <c r="Q1058" s="286"/>
      <c r="R1058" s="286"/>
      <c r="S1058" s="286"/>
      <c r="T1058" s="287"/>
      <c r="U1058" s="16"/>
      <c r="V1058" s="16"/>
      <c r="W1058" s="16"/>
      <c r="X1058" s="16"/>
      <c r="Y1058" s="16"/>
      <c r="Z1058" s="16"/>
      <c r="AA1058" s="16"/>
      <c r="AB1058" s="16"/>
      <c r="AC1058" s="16"/>
      <c r="AD1058" s="16"/>
      <c r="AE1058" s="16"/>
      <c r="AT1058" s="288" t="s">
        <v>168</v>
      </c>
      <c r="AU1058" s="288" t="s">
        <v>87</v>
      </c>
      <c r="AV1058" s="16" t="s">
        <v>85</v>
      </c>
      <c r="AW1058" s="16" t="s">
        <v>32</v>
      </c>
      <c r="AX1058" s="16" t="s">
        <v>77</v>
      </c>
      <c r="AY1058" s="288" t="s">
        <v>159</v>
      </c>
    </row>
    <row r="1059" s="13" customFormat="1">
      <c r="A1059" s="13"/>
      <c r="B1059" s="232"/>
      <c r="C1059" s="233"/>
      <c r="D1059" s="234" t="s">
        <v>168</v>
      </c>
      <c r="E1059" s="235" t="s">
        <v>1</v>
      </c>
      <c r="F1059" s="236" t="s">
        <v>1838</v>
      </c>
      <c r="G1059" s="233"/>
      <c r="H1059" s="237">
        <v>0.96599999999999997</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168</v>
      </c>
      <c r="AU1059" s="243" t="s">
        <v>87</v>
      </c>
      <c r="AV1059" s="13" t="s">
        <v>87</v>
      </c>
      <c r="AW1059" s="13" t="s">
        <v>32</v>
      </c>
      <c r="AX1059" s="13" t="s">
        <v>77</v>
      </c>
      <c r="AY1059" s="243" t="s">
        <v>159</v>
      </c>
    </row>
    <row r="1060" s="16" customFormat="1">
      <c r="A1060" s="16"/>
      <c r="B1060" s="279"/>
      <c r="C1060" s="280"/>
      <c r="D1060" s="234" t="s">
        <v>168</v>
      </c>
      <c r="E1060" s="281" t="s">
        <v>1</v>
      </c>
      <c r="F1060" s="282" t="s">
        <v>1839</v>
      </c>
      <c r="G1060" s="280"/>
      <c r="H1060" s="281" t="s">
        <v>1</v>
      </c>
      <c r="I1060" s="283"/>
      <c r="J1060" s="280"/>
      <c r="K1060" s="280"/>
      <c r="L1060" s="284"/>
      <c r="M1060" s="285"/>
      <c r="N1060" s="286"/>
      <c r="O1060" s="286"/>
      <c r="P1060" s="286"/>
      <c r="Q1060" s="286"/>
      <c r="R1060" s="286"/>
      <c r="S1060" s="286"/>
      <c r="T1060" s="287"/>
      <c r="U1060" s="16"/>
      <c r="V1060" s="16"/>
      <c r="W1060" s="16"/>
      <c r="X1060" s="16"/>
      <c r="Y1060" s="16"/>
      <c r="Z1060" s="16"/>
      <c r="AA1060" s="16"/>
      <c r="AB1060" s="16"/>
      <c r="AC1060" s="16"/>
      <c r="AD1060" s="16"/>
      <c r="AE1060" s="16"/>
      <c r="AT1060" s="288" t="s">
        <v>168</v>
      </c>
      <c r="AU1060" s="288" t="s">
        <v>87</v>
      </c>
      <c r="AV1060" s="16" t="s">
        <v>85</v>
      </c>
      <c r="AW1060" s="16" t="s">
        <v>32</v>
      </c>
      <c r="AX1060" s="16" t="s">
        <v>77</v>
      </c>
      <c r="AY1060" s="288" t="s">
        <v>159</v>
      </c>
    </row>
    <row r="1061" s="13" customFormat="1">
      <c r="A1061" s="13"/>
      <c r="B1061" s="232"/>
      <c r="C1061" s="233"/>
      <c r="D1061" s="234" t="s">
        <v>168</v>
      </c>
      <c r="E1061" s="235" t="s">
        <v>1</v>
      </c>
      <c r="F1061" s="236" t="s">
        <v>1840</v>
      </c>
      <c r="G1061" s="233"/>
      <c r="H1061" s="237">
        <v>0.84399999999999997</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168</v>
      </c>
      <c r="AU1061" s="243" t="s">
        <v>87</v>
      </c>
      <c r="AV1061" s="13" t="s">
        <v>87</v>
      </c>
      <c r="AW1061" s="13" t="s">
        <v>32</v>
      </c>
      <c r="AX1061" s="13" t="s">
        <v>77</v>
      </c>
      <c r="AY1061" s="243" t="s">
        <v>159</v>
      </c>
    </row>
    <row r="1062" s="13" customFormat="1">
      <c r="A1062" s="13"/>
      <c r="B1062" s="232"/>
      <c r="C1062" s="233"/>
      <c r="D1062" s="234" t="s">
        <v>168</v>
      </c>
      <c r="E1062" s="235" t="s">
        <v>1</v>
      </c>
      <c r="F1062" s="236" t="s">
        <v>1841</v>
      </c>
      <c r="G1062" s="233"/>
      <c r="H1062" s="237">
        <v>0.441</v>
      </c>
      <c r="I1062" s="238"/>
      <c r="J1062" s="233"/>
      <c r="K1062" s="233"/>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168</v>
      </c>
      <c r="AU1062" s="243" t="s">
        <v>87</v>
      </c>
      <c r="AV1062" s="13" t="s">
        <v>87</v>
      </c>
      <c r="AW1062" s="13" t="s">
        <v>32</v>
      </c>
      <c r="AX1062" s="13" t="s">
        <v>77</v>
      </c>
      <c r="AY1062" s="243" t="s">
        <v>159</v>
      </c>
    </row>
    <row r="1063" s="15" customFormat="1">
      <c r="A1063" s="15"/>
      <c r="B1063" s="268"/>
      <c r="C1063" s="269"/>
      <c r="D1063" s="234" t="s">
        <v>168</v>
      </c>
      <c r="E1063" s="270" t="s">
        <v>1</v>
      </c>
      <c r="F1063" s="271" t="s">
        <v>361</v>
      </c>
      <c r="G1063" s="269"/>
      <c r="H1063" s="272">
        <v>17.617999999999999</v>
      </c>
      <c r="I1063" s="273"/>
      <c r="J1063" s="269"/>
      <c r="K1063" s="269"/>
      <c r="L1063" s="274"/>
      <c r="M1063" s="275"/>
      <c r="N1063" s="276"/>
      <c r="O1063" s="276"/>
      <c r="P1063" s="276"/>
      <c r="Q1063" s="276"/>
      <c r="R1063" s="276"/>
      <c r="S1063" s="276"/>
      <c r="T1063" s="277"/>
      <c r="U1063" s="15"/>
      <c r="V1063" s="15"/>
      <c r="W1063" s="15"/>
      <c r="X1063" s="15"/>
      <c r="Y1063" s="15"/>
      <c r="Z1063" s="15"/>
      <c r="AA1063" s="15"/>
      <c r="AB1063" s="15"/>
      <c r="AC1063" s="15"/>
      <c r="AD1063" s="15"/>
      <c r="AE1063" s="15"/>
      <c r="AT1063" s="278" t="s">
        <v>168</v>
      </c>
      <c r="AU1063" s="278" t="s">
        <v>87</v>
      </c>
      <c r="AV1063" s="15" t="s">
        <v>175</v>
      </c>
      <c r="AW1063" s="15" t="s">
        <v>32</v>
      </c>
      <c r="AX1063" s="15" t="s">
        <v>77</v>
      </c>
      <c r="AY1063" s="278" t="s">
        <v>159</v>
      </c>
    </row>
    <row r="1064" s="13" customFormat="1">
      <c r="A1064" s="13"/>
      <c r="B1064" s="232"/>
      <c r="C1064" s="233"/>
      <c r="D1064" s="234" t="s">
        <v>168</v>
      </c>
      <c r="E1064" s="235" t="s">
        <v>1</v>
      </c>
      <c r="F1064" s="236" t="s">
        <v>1842</v>
      </c>
      <c r="G1064" s="233"/>
      <c r="H1064" s="237">
        <v>14.093999999999999</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168</v>
      </c>
      <c r="AU1064" s="243" t="s">
        <v>87</v>
      </c>
      <c r="AV1064" s="13" t="s">
        <v>87</v>
      </c>
      <c r="AW1064" s="13" t="s">
        <v>32</v>
      </c>
      <c r="AX1064" s="13" t="s">
        <v>85</v>
      </c>
      <c r="AY1064" s="243" t="s">
        <v>159</v>
      </c>
    </row>
    <row r="1065" s="2" customFormat="1" ht="16.5" customHeight="1">
      <c r="A1065" s="39"/>
      <c r="B1065" s="40"/>
      <c r="C1065" s="219" t="s">
        <v>1843</v>
      </c>
      <c r="D1065" s="219" t="s">
        <v>161</v>
      </c>
      <c r="E1065" s="220" t="s">
        <v>288</v>
      </c>
      <c r="F1065" s="221" t="s">
        <v>289</v>
      </c>
      <c r="G1065" s="222" t="s">
        <v>181</v>
      </c>
      <c r="H1065" s="223">
        <v>3.524</v>
      </c>
      <c r="I1065" s="224"/>
      <c r="J1065" s="225">
        <f>ROUND(I1065*H1065,2)</f>
        <v>0</v>
      </c>
      <c r="K1065" s="221" t="s">
        <v>165</v>
      </c>
      <c r="L1065" s="45"/>
      <c r="M1065" s="226" t="s">
        <v>1</v>
      </c>
      <c r="N1065" s="227" t="s">
        <v>42</v>
      </c>
      <c r="O1065" s="92"/>
      <c r="P1065" s="228">
        <f>O1065*H1065</f>
        <v>0</v>
      </c>
      <c r="Q1065" s="228">
        <v>0</v>
      </c>
      <c r="R1065" s="228">
        <f>Q1065*H1065</f>
        <v>0</v>
      </c>
      <c r="S1065" s="228">
        <v>2.3999999999999999</v>
      </c>
      <c r="T1065" s="229">
        <f>S1065*H1065</f>
        <v>8.4575999999999993</v>
      </c>
      <c r="U1065" s="39"/>
      <c r="V1065" s="39"/>
      <c r="W1065" s="39"/>
      <c r="X1065" s="39"/>
      <c r="Y1065" s="39"/>
      <c r="Z1065" s="39"/>
      <c r="AA1065" s="39"/>
      <c r="AB1065" s="39"/>
      <c r="AC1065" s="39"/>
      <c r="AD1065" s="39"/>
      <c r="AE1065" s="39"/>
      <c r="AR1065" s="230" t="s">
        <v>166</v>
      </c>
      <c r="AT1065" s="230" t="s">
        <v>161</v>
      </c>
      <c r="AU1065" s="230" t="s">
        <v>87</v>
      </c>
      <c r="AY1065" s="18" t="s">
        <v>159</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166</v>
      </c>
      <c r="BM1065" s="230" t="s">
        <v>1844</v>
      </c>
    </row>
    <row r="1066" s="16" customFormat="1">
      <c r="A1066" s="16"/>
      <c r="B1066" s="279"/>
      <c r="C1066" s="280"/>
      <c r="D1066" s="234" t="s">
        <v>168</v>
      </c>
      <c r="E1066" s="281" t="s">
        <v>1</v>
      </c>
      <c r="F1066" s="282" t="s">
        <v>1830</v>
      </c>
      <c r="G1066" s="280"/>
      <c r="H1066" s="281" t="s">
        <v>1</v>
      </c>
      <c r="I1066" s="283"/>
      <c r="J1066" s="280"/>
      <c r="K1066" s="280"/>
      <c r="L1066" s="284"/>
      <c r="M1066" s="285"/>
      <c r="N1066" s="286"/>
      <c r="O1066" s="286"/>
      <c r="P1066" s="286"/>
      <c r="Q1066" s="286"/>
      <c r="R1066" s="286"/>
      <c r="S1066" s="286"/>
      <c r="T1066" s="287"/>
      <c r="U1066" s="16"/>
      <c r="V1066" s="16"/>
      <c r="W1066" s="16"/>
      <c r="X1066" s="16"/>
      <c r="Y1066" s="16"/>
      <c r="Z1066" s="16"/>
      <c r="AA1066" s="16"/>
      <c r="AB1066" s="16"/>
      <c r="AC1066" s="16"/>
      <c r="AD1066" s="16"/>
      <c r="AE1066" s="16"/>
      <c r="AT1066" s="288" t="s">
        <v>168</v>
      </c>
      <c r="AU1066" s="288" t="s">
        <v>87</v>
      </c>
      <c r="AV1066" s="16" t="s">
        <v>85</v>
      </c>
      <c r="AW1066" s="16" t="s">
        <v>32</v>
      </c>
      <c r="AX1066" s="16" t="s">
        <v>77</v>
      </c>
      <c r="AY1066" s="288" t="s">
        <v>159</v>
      </c>
    </row>
    <row r="1067" s="13" customFormat="1">
      <c r="A1067" s="13"/>
      <c r="B1067" s="232"/>
      <c r="C1067" s="233"/>
      <c r="D1067" s="234" t="s">
        <v>168</v>
      </c>
      <c r="E1067" s="235" t="s">
        <v>1</v>
      </c>
      <c r="F1067" s="236" t="s">
        <v>1831</v>
      </c>
      <c r="G1067" s="233"/>
      <c r="H1067" s="237">
        <v>2.5550000000000002</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168</v>
      </c>
      <c r="AU1067" s="243" t="s">
        <v>87</v>
      </c>
      <c r="AV1067" s="13" t="s">
        <v>87</v>
      </c>
      <c r="AW1067" s="13" t="s">
        <v>32</v>
      </c>
      <c r="AX1067" s="13" t="s">
        <v>77</v>
      </c>
      <c r="AY1067" s="243" t="s">
        <v>159</v>
      </c>
    </row>
    <row r="1068" s="13" customFormat="1">
      <c r="A1068" s="13"/>
      <c r="B1068" s="232"/>
      <c r="C1068" s="233"/>
      <c r="D1068" s="234" t="s">
        <v>168</v>
      </c>
      <c r="E1068" s="235" t="s">
        <v>1</v>
      </c>
      <c r="F1068" s="236" t="s">
        <v>1832</v>
      </c>
      <c r="G1068" s="233"/>
      <c r="H1068" s="237">
        <v>1.29</v>
      </c>
      <c r="I1068" s="238"/>
      <c r="J1068" s="233"/>
      <c r="K1068" s="233"/>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168</v>
      </c>
      <c r="AU1068" s="243" t="s">
        <v>87</v>
      </c>
      <c r="AV1068" s="13" t="s">
        <v>87</v>
      </c>
      <c r="AW1068" s="13" t="s">
        <v>32</v>
      </c>
      <c r="AX1068" s="13" t="s">
        <v>77</v>
      </c>
      <c r="AY1068" s="243" t="s">
        <v>159</v>
      </c>
    </row>
    <row r="1069" s="16" customFormat="1">
      <c r="A1069" s="16"/>
      <c r="B1069" s="279"/>
      <c r="C1069" s="280"/>
      <c r="D1069" s="234" t="s">
        <v>168</v>
      </c>
      <c r="E1069" s="281" t="s">
        <v>1</v>
      </c>
      <c r="F1069" s="282" t="s">
        <v>1833</v>
      </c>
      <c r="G1069" s="280"/>
      <c r="H1069" s="281" t="s">
        <v>1</v>
      </c>
      <c r="I1069" s="283"/>
      <c r="J1069" s="280"/>
      <c r="K1069" s="280"/>
      <c r="L1069" s="284"/>
      <c r="M1069" s="285"/>
      <c r="N1069" s="286"/>
      <c r="O1069" s="286"/>
      <c r="P1069" s="286"/>
      <c r="Q1069" s="286"/>
      <c r="R1069" s="286"/>
      <c r="S1069" s="286"/>
      <c r="T1069" s="287"/>
      <c r="U1069" s="16"/>
      <c r="V1069" s="16"/>
      <c r="W1069" s="16"/>
      <c r="X1069" s="16"/>
      <c r="Y1069" s="16"/>
      <c r="Z1069" s="16"/>
      <c r="AA1069" s="16"/>
      <c r="AB1069" s="16"/>
      <c r="AC1069" s="16"/>
      <c r="AD1069" s="16"/>
      <c r="AE1069" s="16"/>
      <c r="AT1069" s="288" t="s">
        <v>168</v>
      </c>
      <c r="AU1069" s="288" t="s">
        <v>87</v>
      </c>
      <c r="AV1069" s="16" t="s">
        <v>85</v>
      </c>
      <c r="AW1069" s="16" t="s">
        <v>32</v>
      </c>
      <c r="AX1069" s="16" t="s">
        <v>77</v>
      </c>
      <c r="AY1069" s="288" t="s">
        <v>159</v>
      </c>
    </row>
    <row r="1070" s="13" customFormat="1">
      <c r="A1070" s="13"/>
      <c r="B1070" s="232"/>
      <c r="C1070" s="233"/>
      <c r="D1070" s="234" t="s">
        <v>168</v>
      </c>
      <c r="E1070" s="235" t="s">
        <v>1</v>
      </c>
      <c r="F1070" s="236" t="s">
        <v>1834</v>
      </c>
      <c r="G1070" s="233"/>
      <c r="H1070" s="237">
        <v>9.5869999999999997</v>
      </c>
      <c r="I1070" s="238"/>
      <c r="J1070" s="233"/>
      <c r="K1070" s="233"/>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168</v>
      </c>
      <c r="AU1070" s="243" t="s">
        <v>87</v>
      </c>
      <c r="AV1070" s="13" t="s">
        <v>87</v>
      </c>
      <c r="AW1070" s="13" t="s">
        <v>32</v>
      </c>
      <c r="AX1070" s="13" t="s">
        <v>77</v>
      </c>
      <c r="AY1070" s="243" t="s">
        <v>159</v>
      </c>
    </row>
    <row r="1071" s="16" customFormat="1">
      <c r="A1071" s="16"/>
      <c r="B1071" s="279"/>
      <c r="C1071" s="280"/>
      <c r="D1071" s="234" t="s">
        <v>168</v>
      </c>
      <c r="E1071" s="281" t="s">
        <v>1</v>
      </c>
      <c r="F1071" s="282" t="s">
        <v>1835</v>
      </c>
      <c r="G1071" s="280"/>
      <c r="H1071" s="281" t="s">
        <v>1</v>
      </c>
      <c r="I1071" s="283"/>
      <c r="J1071" s="280"/>
      <c r="K1071" s="280"/>
      <c r="L1071" s="284"/>
      <c r="M1071" s="285"/>
      <c r="N1071" s="286"/>
      <c r="O1071" s="286"/>
      <c r="P1071" s="286"/>
      <c r="Q1071" s="286"/>
      <c r="R1071" s="286"/>
      <c r="S1071" s="286"/>
      <c r="T1071" s="287"/>
      <c r="U1071" s="16"/>
      <c r="V1071" s="16"/>
      <c r="W1071" s="16"/>
      <c r="X1071" s="16"/>
      <c r="Y1071" s="16"/>
      <c r="Z1071" s="16"/>
      <c r="AA1071" s="16"/>
      <c r="AB1071" s="16"/>
      <c r="AC1071" s="16"/>
      <c r="AD1071" s="16"/>
      <c r="AE1071" s="16"/>
      <c r="AT1071" s="288" t="s">
        <v>168</v>
      </c>
      <c r="AU1071" s="288" t="s">
        <v>87</v>
      </c>
      <c r="AV1071" s="16" t="s">
        <v>85</v>
      </c>
      <c r="AW1071" s="16" t="s">
        <v>32</v>
      </c>
      <c r="AX1071" s="16" t="s">
        <v>77</v>
      </c>
      <c r="AY1071" s="288" t="s">
        <v>159</v>
      </c>
    </row>
    <row r="1072" s="13" customFormat="1">
      <c r="A1072" s="13"/>
      <c r="B1072" s="232"/>
      <c r="C1072" s="233"/>
      <c r="D1072" s="234" t="s">
        <v>168</v>
      </c>
      <c r="E1072" s="235" t="s">
        <v>1</v>
      </c>
      <c r="F1072" s="236" t="s">
        <v>1836</v>
      </c>
      <c r="G1072" s="233"/>
      <c r="H1072" s="237">
        <v>1.9350000000000001</v>
      </c>
      <c r="I1072" s="238"/>
      <c r="J1072" s="233"/>
      <c r="K1072" s="233"/>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168</v>
      </c>
      <c r="AU1072" s="243" t="s">
        <v>87</v>
      </c>
      <c r="AV1072" s="13" t="s">
        <v>87</v>
      </c>
      <c r="AW1072" s="13" t="s">
        <v>32</v>
      </c>
      <c r="AX1072" s="13" t="s">
        <v>77</v>
      </c>
      <c r="AY1072" s="243" t="s">
        <v>159</v>
      </c>
    </row>
    <row r="1073" s="16" customFormat="1">
      <c r="A1073" s="16"/>
      <c r="B1073" s="279"/>
      <c r="C1073" s="280"/>
      <c r="D1073" s="234" t="s">
        <v>168</v>
      </c>
      <c r="E1073" s="281" t="s">
        <v>1</v>
      </c>
      <c r="F1073" s="282" t="s">
        <v>1837</v>
      </c>
      <c r="G1073" s="280"/>
      <c r="H1073" s="281" t="s">
        <v>1</v>
      </c>
      <c r="I1073" s="283"/>
      <c r="J1073" s="280"/>
      <c r="K1073" s="280"/>
      <c r="L1073" s="284"/>
      <c r="M1073" s="285"/>
      <c r="N1073" s="286"/>
      <c r="O1073" s="286"/>
      <c r="P1073" s="286"/>
      <c r="Q1073" s="286"/>
      <c r="R1073" s="286"/>
      <c r="S1073" s="286"/>
      <c r="T1073" s="287"/>
      <c r="U1073" s="16"/>
      <c r="V1073" s="16"/>
      <c r="W1073" s="16"/>
      <c r="X1073" s="16"/>
      <c r="Y1073" s="16"/>
      <c r="Z1073" s="16"/>
      <c r="AA1073" s="16"/>
      <c r="AB1073" s="16"/>
      <c r="AC1073" s="16"/>
      <c r="AD1073" s="16"/>
      <c r="AE1073" s="16"/>
      <c r="AT1073" s="288" t="s">
        <v>168</v>
      </c>
      <c r="AU1073" s="288" t="s">
        <v>87</v>
      </c>
      <c r="AV1073" s="16" t="s">
        <v>85</v>
      </c>
      <c r="AW1073" s="16" t="s">
        <v>32</v>
      </c>
      <c r="AX1073" s="16" t="s">
        <v>77</v>
      </c>
      <c r="AY1073" s="288" t="s">
        <v>159</v>
      </c>
    </row>
    <row r="1074" s="13" customFormat="1">
      <c r="A1074" s="13"/>
      <c r="B1074" s="232"/>
      <c r="C1074" s="233"/>
      <c r="D1074" s="234" t="s">
        <v>168</v>
      </c>
      <c r="E1074" s="235" t="s">
        <v>1</v>
      </c>
      <c r="F1074" s="236" t="s">
        <v>1838</v>
      </c>
      <c r="G1074" s="233"/>
      <c r="H1074" s="237">
        <v>0.96599999999999997</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168</v>
      </c>
      <c r="AU1074" s="243" t="s">
        <v>87</v>
      </c>
      <c r="AV1074" s="13" t="s">
        <v>87</v>
      </c>
      <c r="AW1074" s="13" t="s">
        <v>32</v>
      </c>
      <c r="AX1074" s="13" t="s">
        <v>77</v>
      </c>
      <c r="AY1074" s="243" t="s">
        <v>159</v>
      </c>
    </row>
    <row r="1075" s="16" customFormat="1">
      <c r="A1075" s="16"/>
      <c r="B1075" s="279"/>
      <c r="C1075" s="280"/>
      <c r="D1075" s="234" t="s">
        <v>168</v>
      </c>
      <c r="E1075" s="281" t="s">
        <v>1</v>
      </c>
      <c r="F1075" s="282" t="s">
        <v>1839</v>
      </c>
      <c r="G1075" s="280"/>
      <c r="H1075" s="281" t="s">
        <v>1</v>
      </c>
      <c r="I1075" s="283"/>
      <c r="J1075" s="280"/>
      <c r="K1075" s="280"/>
      <c r="L1075" s="284"/>
      <c r="M1075" s="285"/>
      <c r="N1075" s="286"/>
      <c r="O1075" s="286"/>
      <c r="P1075" s="286"/>
      <c r="Q1075" s="286"/>
      <c r="R1075" s="286"/>
      <c r="S1075" s="286"/>
      <c r="T1075" s="287"/>
      <c r="U1075" s="16"/>
      <c r="V1075" s="16"/>
      <c r="W1075" s="16"/>
      <c r="X1075" s="16"/>
      <c r="Y1075" s="16"/>
      <c r="Z1075" s="16"/>
      <c r="AA1075" s="16"/>
      <c r="AB1075" s="16"/>
      <c r="AC1075" s="16"/>
      <c r="AD1075" s="16"/>
      <c r="AE1075" s="16"/>
      <c r="AT1075" s="288" t="s">
        <v>168</v>
      </c>
      <c r="AU1075" s="288" t="s">
        <v>87</v>
      </c>
      <c r="AV1075" s="16" t="s">
        <v>85</v>
      </c>
      <c r="AW1075" s="16" t="s">
        <v>32</v>
      </c>
      <c r="AX1075" s="16" t="s">
        <v>77</v>
      </c>
      <c r="AY1075" s="288" t="s">
        <v>159</v>
      </c>
    </row>
    <row r="1076" s="13" customFormat="1">
      <c r="A1076" s="13"/>
      <c r="B1076" s="232"/>
      <c r="C1076" s="233"/>
      <c r="D1076" s="234" t="s">
        <v>168</v>
      </c>
      <c r="E1076" s="235" t="s">
        <v>1</v>
      </c>
      <c r="F1076" s="236" t="s">
        <v>1840</v>
      </c>
      <c r="G1076" s="233"/>
      <c r="H1076" s="237">
        <v>0.84399999999999997</v>
      </c>
      <c r="I1076" s="238"/>
      <c r="J1076" s="233"/>
      <c r="K1076" s="233"/>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168</v>
      </c>
      <c r="AU1076" s="243" t="s">
        <v>87</v>
      </c>
      <c r="AV1076" s="13" t="s">
        <v>87</v>
      </c>
      <c r="AW1076" s="13" t="s">
        <v>32</v>
      </c>
      <c r="AX1076" s="13" t="s">
        <v>77</v>
      </c>
      <c r="AY1076" s="243" t="s">
        <v>159</v>
      </c>
    </row>
    <row r="1077" s="13" customFormat="1">
      <c r="A1077" s="13"/>
      <c r="B1077" s="232"/>
      <c r="C1077" s="233"/>
      <c r="D1077" s="234" t="s">
        <v>168</v>
      </c>
      <c r="E1077" s="235" t="s">
        <v>1</v>
      </c>
      <c r="F1077" s="236" t="s">
        <v>1841</v>
      </c>
      <c r="G1077" s="233"/>
      <c r="H1077" s="237">
        <v>0.441</v>
      </c>
      <c r="I1077" s="238"/>
      <c r="J1077" s="233"/>
      <c r="K1077" s="233"/>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168</v>
      </c>
      <c r="AU1077" s="243" t="s">
        <v>87</v>
      </c>
      <c r="AV1077" s="13" t="s">
        <v>87</v>
      </c>
      <c r="AW1077" s="13" t="s">
        <v>32</v>
      </c>
      <c r="AX1077" s="13" t="s">
        <v>77</v>
      </c>
      <c r="AY1077" s="243" t="s">
        <v>159</v>
      </c>
    </row>
    <row r="1078" s="15" customFormat="1">
      <c r="A1078" s="15"/>
      <c r="B1078" s="268"/>
      <c r="C1078" s="269"/>
      <c r="D1078" s="234" t="s">
        <v>168</v>
      </c>
      <c r="E1078" s="270" t="s">
        <v>1</v>
      </c>
      <c r="F1078" s="271" t="s">
        <v>361</v>
      </c>
      <c r="G1078" s="269"/>
      <c r="H1078" s="272">
        <v>17.617999999999999</v>
      </c>
      <c r="I1078" s="273"/>
      <c r="J1078" s="269"/>
      <c r="K1078" s="269"/>
      <c r="L1078" s="274"/>
      <c r="M1078" s="275"/>
      <c r="N1078" s="276"/>
      <c r="O1078" s="276"/>
      <c r="P1078" s="276"/>
      <c r="Q1078" s="276"/>
      <c r="R1078" s="276"/>
      <c r="S1078" s="276"/>
      <c r="T1078" s="277"/>
      <c r="U1078" s="15"/>
      <c r="V1078" s="15"/>
      <c r="W1078" s="15"/>
      <c r="X1078" s="15"/>
      <c r="Y1078" s="15"/>
      <c r="Z1078" s="15"/>
      <c r="AA1078" s="15"/>
      <c r="AB1078" s="15"/>
      <c r="AC1078" s="15"/>
      <c r="AD1078" s="15"/>
      <c r="AE1078" s="15"/>
      <c r="AT1078" s="278" t="s">
        <v>168</v>
      </c>
      <c r="AU1078" s="278" t="s">
        <v>87</v>
      </c>
      <c r="AV1078" s="15" t="s">
        <v>175</v>
      </c>
      <c r="AW1078" s="15" t="s">
        <v>32</v>
      </c>
      <c r="AX1078" s="15" t="s">
        <v>77</v>
      </c>
      <c r="AY1078" s="278" t="s">
        <v>159</v>
      </c>
    </row>
    <row r="1079" s="13" customFormat="1">
      <c r="A1079" s="13"/>
      <c r="B1079" s="232"/>
      <c r="C1079" s="233"/>
      <c r="D1079" s="234" t="s">
        <v>168</v>
      </c>
      <c r="E1079" s="235" t="s">
        <v>1</v>
      </c>
      <c r="F1079" s="236" t="s">
        <v>1845</v>
      </c>
      <c r="G1079" s="233"/>
      <c r="H1079" s="237">
        <v>3.524</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168</v>
      </c>
      <c r="AU1079" s="243" t="s">
        <v>87</v>
      </c>
      <c r="AV1079" s="13" t="s">
        <v>87</v>
      </c>
      <c r="AW1079" s="13" t="s">
        <v>32</v>
      </c>
      <c r="AX1079" s="13" t="s">
        <v>85</v>
      </c>
      <c r="AY1079" s="243" t="s">
        <v>159</v>
      </c>
    </row>
    <row r="1080" s="2" customFormat="1" ht="21.75" customHeight="1">
      <c r="A1080" s="39"/>
      <c r="B1080" s="40"/>
      <c r="C1080" s="219" t="s">
        <v>1846</v>
      </c>
      <c r="D1080" s="219" t="s">
        <v>161</v>
      </c>
      <c r="E1080" s="220" t="s">
        <v>1847</v>
      </c>
      <c r="F1080" s="221" t="s">
        <v>1848</v>
      </c>
      <c r="G1080" s="222" t="s">
        <v>164</v>
      </c>
      <c r="H1080" s="223">
        <v>83.780000000000001</v>
      </c>
      <c r="I1080" s="224"/>
      <c r="J1080" s="225">
        <f>ROUND(I1080*H1080,2)</f>
        <v>0</v>
      </c>
      <c r="K1080" s="221" t="s">
        <v>165</v>
      </c>
      <c r="L1080" s="45"/>
      <c r="M1080" s="226" t="s">
        <v>1</v>
      </c>
      <c r="N1080" s="227" t="s">
        <v>42</v>
      </c>
      <c r="O1080" s="92"/>
      <c r="P1080" s="228">
        <f>O1080*H1080</f>
        <v>0</v>
      </c>
      <c r="Q1080" s="228">
        <v>0</v>
      </c>
      <c r="R1080" s="228">
        <f>Q1080*H1080</f>
        <v>0</v>
      </c>
      <c r="S1080" s="228">
        <v>0.13100000000000001</v>
      </c>
      <c r="T1080" s="229">
        <f>S1080*H1080</f>
        <v>10.97518</v>
      </c>
      <c r="U1080" s="39"/>
      <c r="V1080" s="39"/>
      <c r="W1080" s="39"/>
      <c r="X1080" s="39"/>
      <c r="Y1080" s="39"/>
      <c r="Z1080" s="39"/>
      <c r="AA1080" s="39"/>
      <c r="AB1080" s="39"/>
      <c r="AC1080" s="39"/>
      <c r="AD1080" s="39"/>
      <c r="AE1080" s="39"/>
      <c r="AR1080" s="230" t="s">
        <v>166</v>
      </c>
      <c r="AT1080" s="230" t="s">
        <v>161</v>
      </c>
      <c r="AU1080" s="230" t="s">
        <v>87</v>
      </c>
      <c r="AY1080" s="18" t="s">
        <v>159</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166</v>
      </c>
      <c r="BM1080" s="230" t="s">
        <v>1849</v>
      </c>
    </row>
    <row r="1081" s="16" customFormat="1">
      <c r="A1081" s="16"/>
      <c r="B1081" s="279"/>
      <c r="C1081" s="280"/>
      <c r="D1081" s="234" t="s">
        <v>168</v>
      </c>
      <c r="E1081" s="281" t="s">
        <v>1</v>
      </c>
      <c r="F1081" s="282" t="s">
        <v>1850</v>
      </c>
      <c r="G1081" s="280"/>
      <c r="H1081" s="281" t="s">
        <v>1</v>
      </c>
      <c r="I1081" s="283"/>
      <c r="J1081" s="280"/>
      <c r="K1081" s="280"/>
      <c r="L1081" s="284"/>
      <c r="M1081" s="285"/>
      <c r="N1081" s="286"/>
      <c r="O1081" s="286"/>
      <c r="P1081" s="286"/>
      <c r="Q1081" s="286"/>
      <c r="R1081" s="286"/>
      <c r="S1081" s="286"/>
      <c r="T1081" s="287"/>
      <c r="U1081" s="16"/>
      <c r="V1081" s="16"/>
      <c r="W1081" s="16"/>
      <c r="X1081" s="16"/>
      <c r="Y1081" s="16"/>
      <c r="Z1081" s="16"/>
      <c r="AA1081" s="16"/>
      <c r="AB1081" s="16"/>
      <c r="AC1081" s="16"/>
      <c r="AD1081" s="16"/>
      <c r="AE1081" s="16"/>
      <c r="AT1081" s="288" t="s">
        <v>168</v>
      </c>
      <c r="AU1081" s="288" t="s">
        <v>87</v>
      </c>
      <c r="AV1081" s="16" t="s">
        <v>85</v>
      </c>
      <c r="AW1081" s="16" t="s">
        <v>32</v>
      </c>
      <c r="AX1081" s="16" t="s">
        <v>77</v>
      </c>
      <c r="AY1081" s="288" t="s">
        <v>159</v>
      </c>
    </row>
    <row r="1082" s="13" customFormat="1">
      <c r="A1082" s="13"/>
      <c r="B1082" s="232"/>
      <c r="C1082" s="233"/>
      <c r="D1082" s="234" t="s">
        <v>168</v>
      </c>
      <c r="E1082" s="235" t="s">
        <v>1</v>
      </c>
      <c r="F1082" s="236" t="s">
        <v>1851</v>
      </c>
      <c r="G1082" s="233"/>
      <c r="H1082" s="237">
        <v>19.254999999999999</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168</v>
      </c>
      <c r="AU1082" s="243" t="s">
        <v>87</v>
      </c>
      <c r="AV1082" s="13" t="s">
        <v>87</v>
      </c>
      <c r="AW1082" s="13" t="s">
        <v>32</v>
      </c>
      <c r="AX1082" s="13" t="s">
        <v>77</v>
      </c>
      <c r="AY1082" s="243" t="s">
        <v>159</v>
      </c>
    </row>
    <row r="1083" s="13" customFormat="1">
      <c r="A1083" s="13"/>
      <c r="B1083" s="232"/>
      <c r="C1083" s="233"/>
      <c r="D1083" s="234" t="s">
        <v>168</v>
      </c>
      <c r="E1083" s="235" t="s">
        <v>1</v>
      </c>
      <c r="F1083" s="236" t="s">
        <v>1852</v>
      </c>
      <c r="G1083" s="233"/>
      <c r="H1083" s="237">
        <v>-2.3639999999999999</v>
      </c>
      <c r="I1083" s="238"/>
      <c r="J1083" s="233"/>
      <c r="K1083" s="233"/>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168</v>
      </c>
      <c r="AU1083" s="243" t="s">
        <v>87</v>
      </c>
      <c r="AV1083" s="13" t="s">
        <v>87</v>
      </c>
      <c r="AW1083" s="13" t="s">
        <v>32</v>
      </c>
      <c r="AX1083" s="13" t="s">
        <v>77</v>
      </c>
      <c r="AY1083" s="243" t="s">
        <v>159</v>
      </c>
    </row>
    <row r="1084" s="16" customFormat="1">
      <c r="A1084" s="16"/>
      <c r="B1084" s="279"/>
      <c r="C1084" s="280"/>
      <c r="D1084" s="234" t="s">
        <v>168</v>
      </c>
      <c r="E1084" s="281" t="s">
        <v>1</v>
      </c>
      <c r="F1084" s="282" t="s">
        <v>1853</v>
      </c>
      <c r="G1084" s="280"/>
      <c r="H1084" s="281" t="s">
        <v>1</v>
      </c>
      <c r="I1084" s="283"/>
      <c r="J1084" s="280"/>
      <c r="K1084" s="280"/>
      <c r="L1084" s="284"/>
      <c r="M1084" s="285"/>
      <c r="N1084" s="286"/>
      <c r="O1084" s="286"/>
      <c r="P1084" s="286"/>
      <c r="Q1084" s="286"/>
      <c r="R1084" s="286"/>
      <c r="S1084" s="286"/>
      <c r="T1084" s="287"/>
      <c r="U1084" s="16"/>
      <c r="V1084" s="16"/>
      <c r="W1084" s="16"/>
      <c r="X1084" s="16"/>
      <c r="Y1084" s="16"/>
      <c r="Z1084" s="16"/>
      <c r="AA1084" s="16"/>
      <c r="AB1084" s="16"/>
      <c r="AC1084" s="16"/>
      <c r="AD1084" s="16"/>
      <c r="AE1084" s="16"/>
      <c r="AT1084" s="288" t="s">
        <v>168</v>
      </c>
      <c r="AU1084" s="288" t="s">
        <v>87</v>
      </c>
      <c r="AV1084" s="16" t="s">
        <v>85</v>
      </c>
      <c r="AW1084" s="16" t="s">
        <v>32</v>
      </c>
      <c r="AX1084" s="16" t="s">
        <v>77</v>
      </c>
      <c r="AY1084" s="288" t="s">
        <v>159</v>
      </c>
    </row>
    <row r="1085" s="13" customFormat="1">
      <c r="A1085" s="13"/>
      <c r="B1085" s="232"/>
      <c r="C1085" s="233"/>
      <c r="D1085" s="234" t="s">
        <v>168</v>
      </c>
      <c r="E1085" s="235" t="s">
        <v>1</v>
      </c>
      <c r="F1085" s="236" t="s">
        <v>1854</v>
      </c>
      <c r="G1085" s="233"/>
      <c r="H1085" s="237">
        <v>8.3599999999999994</v>
      </c>
      <c r="I1085" s="238"/>
      <c r="J1085" s="233"/>
      <c r="K1085" s="233"/>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168</v>
      </c>
      <c r="AU1085" s="243" t="s">
        <v>87</v>
      </c>
      <c r="AV1085" s="13" t="s">
        <v>87</v>
      </c>
      <c r="AW1085" s="13" t="s">
        <v>32</v>
      </c>
      <c r="AX1085" s="13" t="s">
        <v>77</v>
      </c>
      <c r="AY1085" s="243" t="s">
        <v>159</v>
      </c>
    </row>
    <row r="1086" s="13" customFormat="1">
      <c r="A1086" s="13"/>
      <c r="B1086" s="232"/>
      <c r="C1086" s="233"/>
      <c r="D1086" s="234" t="s">
        <v>168</v>
      </c>
      <c r="E1086" s="235" t="s">
        <v>1</v>
      </c>
      <c r="F1086" s="236" t="s">
        <v>1855</v>
      </c>
      <c r="G1086" s="233"/>
      <c r="H1086" s="237">
        <v>30.835999999999999</v>
      </c>
      <c r="I1086" s="238"/>
      <c r="J1086" s="233"/>
      <c r="K1086" s="233"/>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168</v>
      </c>
      <c r="AU1086" s="243" t="s">
        <v>87</v>
      </c>
      <c r="AV1086" s="13" t="s">
        <v>87</v>
      </c>
      <c r="AW1086" s="13" t="s">
        <v>32</v>
      </c>
      <c r="AX1086" s="13" t="s">
        <v>77</v>
      </c>
      <c r="AY1086" s="243" t="s">
        <v>159</v>
      </c>
    </row>
    <row r="1087" s="13" customFormat="1">
      <c r="A1087" s="13"/>
      <c r="B1087" s="232"/>
      <c r="C1087" s="233"/>
      <c r="D1087" s="234" t="s">
        <v>168</v>
      </c>
      <c r="E1087" s="235" t="s">
        <v>1</v>
      </c>
      <c r="F1087" s="236" t="s">
        <v>1852</v>
      </c>
      <c r="G1087" s="233"/>
      <c r="H1087" s="237">
        <v>-2.3639999999999999</v>
      </c>
      <c r="I1087" s="238"/>
      <c r="J1087" s="233"/>
      <c r="K1087" s="233"/>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168</v>
      </c>
      <c r="AU1087" s="243" t="s">
        <v>87</v>
      </c>
      <c r="AV1087" s="13" t="s">
        <v>87</v>
      </c>
      <c r="AW1087" s="13" t="s">
        <v>32</v>
      </c>
      <c r="AX1087" s="13" t="s">
        <v>77</v>
      </c>
      <c r="AY1087" s="243" t="s">
        <v>159</v>
      </c>
    </row>
    <row r="1088" s="13" customFormat="1">
      <c r="A1088" s="13"/>
      <c r="B1088" s="232"/>
      <c r="C1088" s="233"/>
      <c r="D1088" s="234" t="s">
        <v>168</v>
      </c>
      <c r="E1088" s="235" t="s">
        <v>1</v>
      </c>
      <c r="F1088" s="236" t="s">
        <v>1856</v>
      </c>
      <c r="G1088" s="233"/>
      <c r="H1088" s="237">
        <v>4.875</v>
      </c>
      <c r="I1088" s="238"/>
      <c r="J1088" s="233"/>
      <c r="K1088" s="233"/>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168</v>
      </c>
      <c r="AU1088" s="243" t="s">
        <v>87</v>
      </c>
      <c r="AV1088" s="13" t="s">
        <v>87</v>
      </c>
      <c r="AW1088" s="13" t="s">
        <v>32</v>
      </c>
      <c r="AX1088" s="13" t="s">
        <v>77</v>
      </c>
      <c r="AY1088" s="243" t="s">
        <v>159</v>
      </c>
    </row>
    <row r="1089" s="13" customFormat="1">
      <c r="A1089" s="13"/>
      <c r="B1089" s="232"/>
      <c r="C1089" s="233"/>
      <c r="D1089" s="234" t="s">
        <v>168</v>
      </c>
      <c r="E1089" s="235" t="s">
        <v>1</v>
      </c>
      <c r="F1089" s="236" t="s">
        <v>1857</v>
      </c>
      <c r="G1089" s="233"/>
      <c r="H1089" s="237">
        <v>21.442</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168</v>
      </c>
      <c r="AU1089" s="243" t="s">
        <v>87</v>
      </c>
      <c r="AV1089" s="13" t="s">
        <v>87</v>
      </c>
      <c r="AW1089" s="13" t="s">
        <v>32</v>
      </c>
      <c r="AX1089" s="13" t="s">
        <v>77</v>
      </c>
      <c r="AY1089" s="243" t="s">
        <v>159</v>
      </c>
    </row>
    <row r="1090" s="13" customFormat="1">
      <c r="A1090" s="13"/>
      <c r="B1090" s="232"/>
      <c r="C1090" s="233"/>
      <c r="D1090" s="234" t="s">
        <v>168</v>
      </c>
      <c r="E1090" s="235" t="s">
        <v>1</v>
      </c>
      <c r="F1090" s="236" t="s">
        <v>1852</v>
      </c>
      <c r="G1090" s="233"/>
      <c r="H1090" s="237">
        <v>-2.3639999999999999</v>
      </c>
      <c r="I1090" s="238"/>
      <c r="J1090" s="233"/>
      <c r="K1090" s="233"/>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168</v>
      </c>
      <c r="AU1090" s="243" t="s">
        <v>87</v>
      </c>
      <c r="AV1090" s="13" t="s">
        <v>87</v>
      </c>
      <c r="AW1090" s="13" t="s">
        <v>32</v>
      </c>
      <c r="AX1090" s="13" t="s">
        <v>77</v>
      </c>
      <c r="AY1090" s="243" t="s">
        <v>159</v>
      </c>
    </row>
    <row r="1091" s="13" customFormat="1">
      <c r="A1091" s="13"/>
      <c r="B1091" s="232"/>
      <c r="C1091" s="233"/>
      <c r="D1091" s="234" t="s">
        <v>168</v>
      </c>
      <c r="E1091" s="235" t="s">
        <v>1</v>
      </c>
      <c r="F1091" s="236" t="s">
        <v>1858</v>
      </c>
      <c r="G1091" s="233"/>
      <c r="H1091" s="237">
        <v>-1.5760000000000001</v>
      </c>
      <c r="I1091" s="238"/>
      <c r="J1091" s="233"/>
      <c r="K1091" s="233"/>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168</v>
      </c>
      <c r="AU1091" s="243" t="s">
        <v>87</v>
      </c>
      <c r="AV1091" s="13" t="s">
        <v>87</v>
      </c>
      <c r="AW1091" s="13" t="s">
        <v>32</v>
      </c>
      <c r="AX1091" s="13" t="s">
        <v>77</v>
      </c>
      <c r="AY1091" s="243" t="s">
        <v>159</v>
      </c>
    </row>
    <row r="1092" s="13" customFormat="1">
      <c r="A1092" s="13"/>
      <c r="B1092" s="232"/>
      <c r="C1092" s="233"/>
      <c r="D1092" s="234" t="s">
        <v>168</v>
      </c>
      <c r="E1092" s="235" t="s">
        <v>1</v>
      </c>
      <c r="F1092" s="236" t="s">
        <v>1859</v>
      </c>
      <c r="G1092" s="233"/>
      <c r="H1092" s="237">
        <v>7.6799999999999997</v>
      </c>
      <c r="I1092" s="238"/>
      <c r="J1092" s="233"/>
      <c r="K1092" s="233"/>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168</v>
      </c>
      <c r="AU1092" s="243" t="s">
        <v>87</v>
      </c>
      <c r="AV1092" s="13" t="s">
        <v>87</v>
      </c>
      <c r="AW1092" s="13" t="s">
        <v>32</v>
      </c>
      <c r="AX1092" s="13" t="s">
        <v>77</v>
      </c>
      <c r="AY1092" s="243" t="s">
        <v>159</v>
      </c>
    </row>
    <row r="1093" s="14" customFormat="1">
      <c r="A1093" s="14"/>
      <c r="B1093" s="244"/>
      <c r="C1093" s="245"/>
      <c r="D1093" s="234" t="s">
        <v>168</v>
      </c>
      <c r="E1093" s="246" t="s">
        <v>1</v>
      </c>
      <c r="F1093" s="247" t="s">
        <v>174</v>
      </c>
      <c r="G1093" s="245"/>
      <c r="H1093" s="248">
        <v>83.780000000000001</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168</v>
      </c>
      <c r="AU1093" s="254" t="s">
        <v>87</v>
      </c>
      <c r="AV1093" s="14" t="s">
        <v>166</v>
      </c>
      <c r="AW1093" s="14" t="s">
        <v>32</v>
      </c>
      <c r="AX1093" s="14" t="s">
        <v>85</v>
      </c>
      <c r="AY1093" s="254" t="s">
        <v>159</v>
      </c>
    </row>
    <row r="1094" s="2" customFormat="1" ht="24.15" customHeight="1">
      <c r="A1094" s="39"/>
      <c r="B1094" s="40"/>
      <c r="C1094" s="219" t="s">
        <v>1860</v>
      </c>
      <c r="D1094" s="219" t="s">
        <v>161</v>
      </c>
      <c r="E1094" s="220" t="s">
        <v>1861</v>
      </c>
      <c r="F1094" s="221" t="s">
        <v>1862</v>
      </c>
      <c r="G1094" s="222" t="s">
        <v>181</v>
      </c>
      <c r="H1094" s="223">
        <v>133.62600000000001</v>
      </c>
      <c r="I1094" s="224"/>
      <c r="J1094" s="225">
        <f>ROUND(I1094*H1094,2)</f>
        <v>0</v>
      </c>
      <c r="K1094" s="221" t="s">
        <v>165</v>
      </c>
      <c r="L1094" s="45"/>
      <c r="M1094" s="226" t="s">
        <v>1</v>
      </c>
      <c r="N1094" s="227" t="s">
        <v>42</v>
      </c>
      <c r="O1094" s="92"/>
      <c r="P1094" s="228">
        <f>O1094*H1094</f>
        <v>0</v>
      </c>
      <c r="Q1094" s="228">
        <v>0</v>
      </c>
      <c r="R1094" s="228">
        <f>Q1094*H1094</f>
        <v>0</v>
      </c>
      <c r="S1094" s="228">
        <v>1.8</v>
      </c>
      <c r="T1094" s="229">
        <f>S1094*H1094</f>
        <v>240.52680000000001</v>
      </c>
      <c r="U1094" s="39"/>
      <c r="V1094" s="39"/>
      <c r="W1094" s="39"/>
      <c r="X1094" s="39"/>
      <c r="Y1094" s="39"/>
      <c r="Z1094" s="39"/>
      <c r="AA1094" s="39"/>
      <c r="AB1094" s="39"/>
      <c r="AC1094" s="39"/>
      <c r="AD1094" s="39"/>
      <c r="AE1094" s="39"/>
      <c r="AR1094" s="230" t="s">
        <v>166</v>
      </c>
      <c r="AT1094" s="230" t="s">
        <v>161</v>
      </c>
      <c r="AU1094" s="230" t="s">
        <v>87</v>
      </c>
      <c r="AY1094" s="18" t="s">
        <v>159</v>
      </c>
      <c r="BE1094" s="231">
        <f>IF(N1094="základní",J1094,0)</f>
        <v>0</v>
      </c>
      <c r="BF1094" s="231">
        <f>IF(N1094="snížená",J1094,0)</f>
        <v>0</v>
      </c>
      <c r="BG1094" s="231">
        <f>IF(N1094="zákl. přenesená",J1094,0)</f>
        <v>0</v>
      </c>
      <c r="BH1094" s="231">
        <f>IF(N1094="sníž. přenesená",J1094,0)</f>
        <v>0</v>
      </c>
      <c r="BI1094" s="231">
        <f>IF(N1094="nulová",J1094,0)</f>
        <v>0</v>
      </c>
      <c r="BJ1094" s="18" t="s">
        <v>85</v>
      </c>
      <c r="BK1094" s="231">
        <f>ROUND(I1094*H1094,2)</f>
        <v>0</v>
      </c>
      <c r="BL1094" s="18" t="s">
        <v>166</v>
      </c>
      <c r="BM1094" s="230" t="s">
        <v>1863</v>
      </c>
    </row>
    <row r="1095" s="16" customFormat="1">
      <c r="A1095" s="16"/>
      <c r="B1095" s="279"/>
      <c r="C1095" s="280"/>
      <c r="D1095" s="234" t="s">
        <v>168</v>
      </c>
      <c r="E1095" s="281" t="s">
        <v>1</v>
      </c>
      <c r="F1095" s="282" t="s">
        <v>1864</v>
      </c>
      <c r="G1095" s="280"/>
      <c r="H1095" s="281" t="s">
        <v>1</v>
      </c>
      <c r="I1095" s="283"/>
      <c r="J1095" s="280"/>
      <c r="K1095" s="280"/>
      <c r="L1095" s="284"/>
      <c r="M1095" s="285"/>
      <c r="N1095" s="286"/>
      <c r="O1095" s="286"/>
      <c r="P1095" s="286"/>
      <c r="Q1095" s="286"/>
      <c r="R1095" s="286"/>
      <c r="S1095" s="286"/>
      <c r="T1095" s="287"/>
      <c r="U1095" s="16"/>
      <c r="V1095" s="16"/>
      <c r="W1095" s="16"/>
      <c r="X1095" s="16"/>
      <c r="Y1095" s="16"/>
      <c r="Z1095" s="16"/>
      <c r="AA1095" s="16"/>
      <c r="AB1095" s="16"/>
      <c r="AC1095" s="16"/>
      <c r="AD1095" s="16"/>
      <c r="AE1095" s="16"/>
      <c r="AT1095" s="288" t="s">
        <v>168</v>
      </c>
      <c r="AU1095" s="288" t="s">
        <v>87</v>
      </c>
      <c r="AV1095" s="16" t="s">
        <v>85</v>
      </c>
      <c r="AW1095" s="16" t="s">
        <v>32</v>
      </c>
      <c r="AX1095" s="16" t="s">
        <v>77</v>
      </c>
      <c r="AY1095" s="288" t="s">
        <v>159</v>
      </c>
    </row>
    <row r="1096" s="13" customFormat="1">
      <c r="A1096" s="13"/>
      <c r="B1096" s="232"/>
      <c r="C1096" s="233"/>
      <c r="D1096" s="234" t="s">
        <v>168</v>
      </c>
      <c r="E1096" s="235" t="s">
        <v>1</v>
      </c>
      <c r="F1096" s="236" t="s">
        <v>1865</v>
      </c>
      <c r="G1096" s="233"/>
      <c r="H1096" s="237">
        <v>0.40000000000000002</v>
      </c>
      <c r="I1096" s="238"/>
      <c r="J1096" s="233"/>
      <c r="K1096" s="233"/>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168</v>
      </c>
      <c r="AU1096" s="243" t="s">
        <v>87</v>
      </c>
      <c r="AV1096" s="13" t="s">
        <v>87</v>
      </c>
      <c r="AW1096" s="13" t="s">
        <v>32</v>
      </c>
      <c r="AX1096" s="13" t="s">
        <v>77</v>
      </c>
      <c r="AY1096" s="243" t="s">
        <v>159</v>
      </c>
    </row>
    <row r="1097" s="13" customFormat="1">
      <c r="A1097" s="13"/>
      <c r="B1097" s="232"/>
      <c r="C1097" s="233"/>
      <c r="D1097" s="234" t="s">
        <v>168</v>
      </c>
      <c r="E1097" s="235" t="s">
        <v>1</v>
      </c>
      <c r="F1097" s="236" t="s">
        <v>1866</v>
      </c>
      <c r="G1097" s="233"/>
      <c r="H1097" s="237">
        <v>2.048</v>
      </c>
      <c r="I1097" s="238"/>
      <c r="J1097" s="233"/>
      <c r="K1097" s="233"/>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168</v>
      </c>
      <c r="AU1097" s="243" t="s">
        <v>87</v>
      </c>
      <c r="AV1097" s="13" t="s">
        <v>87</v>
      </c>
      <c r="AW1097" s="13" t="s">
        <v>32</v>
      </c>
      <c r="AX1097" s="13" t="s">
        <v>77</v>
      </c>
      <c r="AY1097" s="243" t="s">
        <v>159</v>
      </c>
    </row>
    <row r="1098" s="13" customFormat="1">
      <c r="A1098" s="13"/>
      <c r="B1098" s="232"/>
      <c r="C1098" s="233"/>
      <c r="D1098" s="234" t="s">
        <v>168</v>
      </c>
      <c r="E1098" s="235" t="s">
        <v>1</v>
      </c>
      <c r="F1098" s="236" t="s">
        <v>1867</v>
      </c>
      <c r="G1098" s="233"/>
      <c r="H1098" s="237">
        <v>0.83099999999999996</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168</v>
      </c>
      <c r="AU1098" s="243" t="s">
        <v>87</v>
      </c>
      <c r="AV1098" s="13" t="s">
        <v>87</v>
      </c>
      <c r="AW1098" s="13" t="s">
        <v>32</v>
      </c>
      <c r="AX1098" s="13" t="s">
        <v>77</v>
      </c>
      <c r="AY1098" s="243" t="s">
        <v>159</v>
      </c>
    </row>
    <row r="1099" s="13" customFormat="1">
      <c r="A1099" s="13"/>
      <c r="B1099" s="232"/>
      <c r="C1099" s="233"/>
      <c r="D1099" s="234" t="s">
        <v>168</v>
      </c>
      <c r="E1099" s="235" t="s">
        <v>1</v>
      </c>
      <c r="F1099" s="236" t="s">
        <v>1868</v>
      </c>
      <c r="G1099" s="233"/>
      <c r="H1099" s="237">
        <v>0.087999999999999995</v>
      </c>
      <c r="I1099" s="238"/>
      <c r="J1099" s="233"/>
      <c r="K1099" s="233"/>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168</v>
      </c>
      <c r="AU1099" s="243" t="s">
        <v>87</v>
      </c>
      <c r="AV1099" s="13" t="s">
        <v>87</v>
      </c>
      <c r="AW1099" s="13" t="s">
        <v>32</v>
      </c>
      <c r="AX1099" s="13" t="s">
        <v>77</v>
      </c>
      <c r="AY1099" s="243" t="s">
        <v>159</v>
      </c>
    </row>
    <row r="1100" s="13" customFormat="1">
      <c r="A1100" s="13"/>
      <c r="B1100" s="232"/>
      <c r="C1100" s="233"/>
      <c r="D1100" s="234" t="s">
        <v>168</v>
      </c>
      <c r="E1100" s="235" t="s">
        <v>1</v>
      </c>
      <c r="F1100" s="236" t="s">
        <v>1869</v>
      </c>
      <c r="G1100" s="233"/>
      <c r="H1100" s="237">
        <v>0.10000000000000001</v>
      </c>
      <c r="I1100" s="238"/>
      <c r="J1100" s="233"/>
      <c r="K1100" s="233"/>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168</v>
      </c>
      <c r="AU1100" s="243" t="s">
        <v>87</v>
      </c>
      <c r="AV1100" s="13" t="s">
        <v>87</v>
      </c>
      <c r="AW1100" s="13" t="s">
        <v>32</v>
      </c>
      <c r="AX1100" s="13" t="s">
        <v>77</v>
      </c>
      <c r="AY1100" s="243" t="s">
        <v>159</v>
      </c>
    </row>
    <row r="1101" s="13" customFormat="1">
      <c r="A1101" s="13"/>
      <c r="B1101" s="232"/>
      <c r="C1101" s="233"/>
      <c r="D1101" s="234" t="s">
        <v>168</v>
      </c>
      <c r="E1101" s="235" t="s">
        <v>1</v>
      </c>
      <c r="F1101" s="236" t="s">
        <v>1870</v>
      </c>
      <c r="G1101" s="233"/>
      <c r="H1101" s="237">
        <v>0.040000000000000001</v>
      </c>
      <c r="I1101" s="238"/>
      <c r="J1101" s="233"/>
      <c r="K1101" s="233"/>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168</v>
      </c>
      <c r="AU1101" s="243" t="s">
        <v>87</v>
      </c>
      <c r="AV1101" s="13" t="s">
        <v>87</v>
      </c>
      <c r="AW1101" s="13" t="s">
        <v>32</v>
      </c>
      <c r="AX1101" s="13" t="s">
        <v>77</v>
      </c>
      <c r="AY1101" s="243" t="s">
        <v>159</v>
      </c>
    </row>
    <row r="1102" s="13" customFormat="1">
      <c r="A1102" s="13"/>
      <c r="B1102" s="232"/>
      <c r="C1102" s="233"/>
      <c r="D1102" s="234" t="s">
        <v>168</v>
      </c>
      <c r="E1102" s="235" t="s">
        <v>1</v>
      </c>
      <c r="F1102" s="236" t="s">
        <v>1871</v>
      </c>
      <c r="G1102" s="233"/>
      <c r="H1102" s="237">
        <v>0.039</v>
      </c>
      <c r="I1102" s="238"/>
      <c r="J1102" s="233"/>
      <c r="K1102" s="233"/>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168</v>
      </c>
      <c r="AU1102" s="243" t="s">
        <v>87</v>
      </c>
      <c r="AV1102" s="13" t="s">
        <v>87</v>
      </c>
      <c r="AW1102" s="13" t="s">
        <v>32</v>
      </c>
      <c r="AX1102" s="13" t="s">
        <v>77</v>
      </c>
      <c r="AY1102" s="243" t="s">
        <v>159</v>
      </c>
    </row>
    <row r="1103" s="16" customFormat="1">
      <c r="A1103" s="16"/>
      <c r="B1103" s="279"/>
      <c r="C1103" s="280"/>
      <c r="D1103" s="234" t="s">
        <v>168</v>
      </c>
      <c r="E1103" s="281" t="s">
        <v>1</v>
      </c>
      <c r="F1103" s="282" t="s">
        <v>1872</v>
      </c>
      <c r="G1103" s="280"/>
      <c r="H1103" s="281" t="s">
        <v>1</v>
      </c>
      <c r="I1103" s="283"/>
      <c r="J1103" s="280"/>
      <c r="K1103" s="280"/>
      <c r="L1103" s="284"/>
      <c r="M1103" s="285"/>
      <c r="N1103" s="286"/>
      <c r="O1103" s="286"/>
      <c r="P1103" s="286"/>
      <c r="Q1103" s="286"/>
      <c r="R1103" s="286"/>
      <c r="S1103" s="286"/>
      <c r="T1103" s="287"/>
      <c r="U1103" s="16"/>
      <c r="V1103" s="16"/>
      <c r="W1103" s="16"/>
      <c r="X1103" s="16"/>
      <c r="Y1103" s="16"/>
      <c r="Z1103" s="16"/>
      <c r="AA1103" s="16"/>
      <c r="AB1103" s="16"/>
      <c r="AC1103" s="16"/>
      <c r="AD1103" s="16"/>
      <c r="AE1103" s="16"/>
      <c r="AT1103" s="288" t="s">
        <v>168</v>
      </c>
      <c r="AU1103" s="288" t="s">
        <v>87</v>
      </c>
      <c r="AV1103" s="16" t="s">
        <v>85</v>
      </c>
      <c r="AW1103" s="16" t="s">
        <v>32</v>
      </c>
      <c r="AX1103" s="16" t="s">
        <v>77</v>
      </c>
      <c r="AY1103" s="288" t="s">
        <v>159</v>
      </c>
    </row>
    <row r="1104" s="13" customFormat="1">
      <c r="A1104" s="13"/>
      <c r="B1104" s="232"/>
      <c r="C1104" s="233"/>
      <c r="D1104" s="234" t="s">
        <v>168</v>
      </c>
      <c r="E1104" s="235" t="s">
        <v>1</v>
      </c>
      <c r="F1104" s="236" t="s">
        <v>1873</v>
      </c>
      <c r="G1104" s="233"/>
      <c r="H1104" s="237">
        <v>0.13200000000000001</v>
      </c>
      <c r="I1104" s="238"/>
      <c r="J1104" s="233"/>
      <c r="K1104" s="233"/>
      <c r="L1104" s="239"/>
      <c r="M1104" s="240"/>
      <c r="N1104" s="241"/>
      <c r="O1104" s="241"/>
      <c r="P1104" s="241"/>
      <c r="Q1104" s="241"/>
      <c r="R1104" s="241"/>
      <c r="S1104" s="241"/>
      <c r="T1104" s="242"/>
      <c r="U1104" s="13"/>
      <c r="V1104" s="13"/>
      <c r="W1104" s="13"/>
      <c r="X1104" s="13"/>
      <c r="Y1104" s="13"/>
      <c r="Z1104" s="13"/>
      <c r="AA1104" s="13"/>
      <c r="AB1104" s="13"/>
      <c r="AC1104" s="13"/>
      <c r="AD1104" s="13"/>
      <c r="AE1104" s="13"/>
      <c r="AT1104" s="243" t="s">
        <v>168</v>
      </c>
      <c r="AU1104" s="243" t="s">
        <v>87</v>
      </c>
      <c r="AV1104" s="13" t="s">
        <v>87</v>
      </c>
      <c r="AW1104" s="13" t="s">
        <v>32</v>
      </c>
      <c r="AX1104" s="13" t="s">
        <v>77</v>
      </c>
      <c r="AY1104" s="243" t="s">
        <v>159</v>
      </c>
    </row>
    <row r="1105" s="16" customFormat="1">
      <c r="A1105" s="16"/>
      <c r="B1105" s="279"/>
      <c r="C1105" s="280"/>
      <c r="D1105" s="234" t="s">
        <v>168</v>
      </c>
      <c r="E1105" s="281" t="s">
        <v>1</v>
      </c>
      <c r="F1105" s="282" t="s">
        <v>1874</v>
      </c>
      <c r="G1105" s="280"/>
      <c r="H1105" s="281" t="s">
        <v>1</v>
      </c>
      <c r="I1105" s="283"/>
      <c r="J1105" s="280"/>
      <c r="K1105" s="280"/>
      <c r="L1105" s="284"/>
      <c r="M1105" s="285"/>
      <c r="N1105" s="286"/>
      <c r="O1105" s="286"/>
      <c r="P1105" s="286"/>
      <c r="Q1105" s="286"/>
      <c r="R1105" s="286"/>
      <c r="S1105" s="286"/>
      <c r="T1105" s="287"/>
      <c r="U1105" s="16"/>
      <c r="V1105" s="16"/>
      <c r="W1105" s="16"/>
      <c r="X1105" s="16"/>
      <c r="Y1105" s="16"/>
      <c r="Z1105" s="16"/>
      <c r="AA1105" s="16"/>
      <c r="AB1105" s="16"/>
      <c r="AC1105" s="16"/>
      <c r="AD1105" s="16"/>
      <c r="AE1105" s="16"/>
      <c r="AT1105" s="288" t="s">
        <v>168</v>
      </c>
      <c r="AU1105" s="288" t="s">
        <v>87</v>
      </c>
      <c r="AV1105" s="16" t="s">
        <v>85</v>
      </c>
      <c r="AW1105" s="16" t="s">
        <v>32</v>
      </c>
      <c r="AX1105" s="16" t="s">
        <v>77</v>
      </c>
      <c r="AY1105" s="288" t="s">
        <v>159</v>
      </c>
    </row>
    <row r="1106" s="13" customFormat="1">
      <c r="A1106" s="13"/>
      <c r="B1106" s="232"/>
      <c r="C1106" s="233"/>
      <c r="D1106" s="234" t="s">
        <v>168</v>
      </c>
      <c r="E1106" s="235" t="s">
        <v>1</v>
      </c>
      <c r="F1106" s="236" t="s">
        <v>1875</v>
      </c>
      <c r="G1106" s="233"/>
      <c r="H1106" s="237">
        <v>0.755</v>
      </c>
      <c r="I1106" s="238"/>
      <c r="J1106" s="233"/>
      <c r="K1106" s="233"/>
      <c r="L1106" s="239"/>
      <c r="M1106" s="240"/>
      <c r="N1106" s="241"/>
      <c r="O1106" s="241"/>
      <c r="P1106" s="241"/>
      <c r="Q1106" s="241"/>
      <c r="R1106" s="241"/>
      <c r="S1106" s="241"/>
      <c r="T1106" s="242"/>
      <c r="U1106" s="13"/>
      <c r="V1106" s="13"/>
      <c r="W1106" s="13"/>
      <c r="X1106" s="13"/>
      <c r="Y1106" s="13"/>
      <c r="Z1106" s="13"/>
      <c r="AA1106" s="13"/>
      <c r="AB1106" s="13"/>
      <c r="AC1106" s="13"/>
      <c r="AD1106" s="13"/>
      <c r="AE1106" s="13"/>
      <c r="AT1106" s="243" t="s">
        <v>168</v>
      </c>
      <c r="AU1106" s="243" t="s">
        <v>87</v>
      </c>
      <c r="AV1106" s="13" t="s">
        <v>87</v>
      </c>
      <c r="AW1106" s="13" t="s">
        <v>32</v>
      </c>
      <c r="AX1106" s="13" t="s">
        <v>77</v>
      </c>
      <c r="AY1106" s="243" t="s">
        <v>159</v>
      </c>
    </row>
    <row r="1107" s="15" customFormat="1">
      <c r="A1107" s="15"/>
      <c r="B1107" s="268"/>
      <c r="C1107" s="269"/>
      <c r="D1107" s="234" t="s">
        <v>168</v>
      </c>
      <c r="E1107" s="270" t="s">
        <v>1</v>
      </c>
      <c r="F1107" s="271" t="s">
        <v>361</v>
      </c>
      <c r="G1107" s="269"/>
      <c r="H1107" s="272">
        <v>4.4329999999999998</v>
      </c>
      <c r="I1107" s="273"/>
      <c r="J1107" s="269"/>
      <c r="K1107" s="269"/>
      <c r="L1107" s="274"/>
      <c r="M1107" s="275"/>
      <c r="N1107" s="276"/>
      <c r="O1107" s="276"/>
      <c r="P1107" s="276"/>
      <c r="Q1107" s="276"/>
      <c r="R1107" s="276"/>
      <c r="S1107" s="276"/>
      <c r="T1107" s="277"/>
      <c r="U1107" s="15"/>
      <c r="V1107" s="15"/>
      <c r="W1107" s="15"/>
      <c r="X1107" s="15"/>
      <c r="Y1107" s="15"/>
      <c r="Z1107" s="15"/>
      <c r="AA1107" s="15"/>
      <c r="AB1107" s="15"/>
      <c r="AC1107" s="15"/>
      <c r="AD1107" s="15"/>
      <c r="AE1107" s="15"/>
      <c r="AT1107" s="278" t="s">
        <v>168</v>
      </c>
      <c r="AU1107" s="278" t="s">
        <v>87</v>
      </c>
      <c r="AV1107" s="15" t="s">
        <v>175</v>
      </c>
      <c r="AW1107" s="15" t="s">
        <v>32</v>
      </c>
      <c r="AX1107" s="15" t="s">
        <v>77</v>
      </c>
      <c r="AY1107" s="278" t="s">
        <v>159</v>
      </c>
    </row>
    <row r="1108" s="16" customFormat="1">
      <c r="A1108" s="16"/>
      <c r="B1108" s="279"/>
      <c r="C1108" s="280"/>
      <c r="D1108" s="234" t="s">
        <v>168</v>
      </c>
      <c r="E1108" s="281" t="s">
        <v>1</v>
      </c>
      <c r="F1108" s="282" t="s">
        <v>1876</v>
      </c>
      <c r="G1108" s="280"/>
      <c r="H1108" s="281" t="s">
        <v>1</v>
      </c>
      <c r="I1108" s="283"/>
      <c r="J1108" s="280"/>
      <c r="K1108" s="280"/>
      <c r="L1108" s="284"/>
      <c r="M1108" s="285"/>
      <c r="N1108" s="286"/>
      <c r="O1108" s="286"/>
      <c r="P1108" s="286"/>
      <c r="Q1108" s="286"/>
      <c r="R1108" s="286"/>
      <c r="S1108" s="286"/>
      <c r="T1108" s="287"/>
      <c r="U1108" s="16"/>
      <c r="V1108" s="16"/>
      <c r="W1108" s="16"/>
      <c r="X1108" s="16"/>
      <c r="Y1108" s="16"/>
      <c r="Z1108" s="16"/>
      <c r="AA1108" s="16"/>
      <c r="AB1108" s="16"/>
      <c r="AC1108" s="16"/>
      <c r="AD1108" s="16"/>
      <c r="AE1108" s="16"/>
      <c r="AT1108" s="288" t="s">
        <v>168</v>
      </c>
      <c r="AU1108" s="288" t="s">
        <v>87</v>
      </c>
      <c r="AV1108" s="16" t="s">
        <v>85</v>
      </c>
      <c r="AW1108" s="16" t="s">
        <v>32</v>
      </c>
      <c r="AX1108" s="16" t="s">
        <v>77</v>
      </c>
      <c r="AY1108" s="288" t="s">
        <v>159</v>
      </c>
    </row>
    <row r="1109" s="13" customFormat="1">
      <c r="A1109" s="13"/>
      <c r="B1109" s="232"/>
      <c r="C1109" s="233"/>
      <c r="D1109" s="234" t="s">
        <v>168</v>
      </c>
      <c r="E1109" s="235" t="s">
        <v>1</v>
      </c>
      <c r="F1109" s="236" t="s">
        <v>1877</v>
      </c>
      <c r="G1109" s="233"/>
      <c r="H1109" s="237">
        <v>1.6739999999999999</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168</v>
      </c>
      <c r="AU1109" s="243" t="s">
        <v>87</v>
      </c>
      <c r="AV1109" s="13" t="s">
        <v>87</v>
      </c>
      <c r="AW1109" s="13" t="s">
        <v>32</v>
      </c>
      <c r="AX1109" s="13" t="s">
        <v>77</v>
      </c>
      <c r="AY1109" s="243" t="s">
        <v>159</v>
      </c>
    </row>
    <row r="1110" s="13" customFormat="1">
      <c r="A1110" s="13"/>
      <c r="B1110" s="232"/>
      <c r="C1110" s="233"/>
      <c r="D1110" s="234" t="s">
        <v>168</v>
      </c>
      <c r="E1110" s="235" t="s">
        <v>1</v>
      </c>
      <c r="F1110" s="236" t="s">
        <v>1878</v>
      </c>
      <c r="G1110" s="233"/>
      <c r="H1110" s="237">
        <v>3.3929999999999998</v>
      </c>
      <c r="I1110" s="238"/>
      <c r="J1110" s="233"/>
      <c r="K1110" s="233"/>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168</v>
      </c>
      <c r="AU1110" s="243" t="s">
        <v>87</v>
      </c>
      <c r="AV1110" s="13" t="s">
        <v>87</v>
      </c>
      <c r="AW1110" s="13" t="s">
        <v>32</v>
      </c>
      <c r="AX1110" s="13" t="s">
        <v>77</v>
      </c>
      <c r="AY1110" s="243" t="s">
        <v>159</v>
      </c>
    </row>
    <row r="1111" s="13" customFormat="1">
      <c r="A1111" s="13"/>
      <c r="B1111" s="232"/>
      <c r="C1111" s="233"/>
      <c r="D1111" s="234" t="s">
        <v>168</v>
      </c>
      <c r="E1111" s="235" t="s">
        <v>1</v>
      </c>
      <c r="F1111" s="236" t="s">
        <v>1879</v>
      </c>
      <c r="G1111" s="233"/>
      <c r="H1111" s="237">
        <v>2.5939999999999999</v>
      </c>
      <c r="I1111" s="238"/>
      <c r="J1111" s="233"/>
      <c r="K1111" s="233"/>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168</v>
      </c>
      <c r="AU1111" s="243" t="s">
        <v>87</v>
      </c>
      <c r="AV1111" s="13" t="s">
        <v>87</v>
      </c>
      <c r="AW1111" s="13" t="s">
        <v>32</v>
      </c>
      <c r="AX1111" s="13" t="s">
        <v>77</v>
      </c>
      <c r="AY1111" s="243" t="s">
        <v>159</v>
      </c>
    </row>
    <row r="1112" s="13" customFormat="1">
      <c r="A1112" s="13"/>
      <c r="B1112" s="232"/>
      <c r="C1112" s="233"/>
      <c r="D1112" s="234" t="s">
        <v>168</v>
      </c>
      <c r="E1112" s="235" t="s">
        <v>1</v>
      </c>
      <c r="F1112" s="236" t="s">
        <v>1880</v>
      </c>
      <c r="G1112" s="233"/>
      <c r="H1112" s="237">
        <v>-1.3440000000000001</v>
      </c>
      <c r="I1112" s="238"/>
      <c r="J1112" s="233"/>
      <c r="K1112" s="233"/>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168</v>
      </c>
      <c r="AU1112" s="243" t="s">
        <v>87</v>
      </c>
      <c r="AV1112" s="13" t="s">
        <v>87</v>
      </c>
      <c r="AW1112" s="13" t="s">
        <v>32</v>
      </c>
      <c r="AX1112" s="13" t="s">
        <v>77</v>
      </c>
      <c r="AY1112" s="243" t="s">
        <v>159</v>
      </c>
    </row>
    <row r="1113" s="13" customFormat="1">
      <c r="A1113" s="13"/>
      <c r="B1113" s="232"/>
      <c r="C1113" s="233"/>
      <c r="D1113" s="234" t="s">
        <v>168</v>
      </c>
      <c r="E1113" s="235" t="s">
        <v>1</v>
      </c>
      <c r="F1113" s="236" t="s">
        <v>1881</v>
      </c>
      <c r="G1113" s="233"/>
      <c r="H1113" s="237">
        <v>5.4720000000000004</v>
      </c>
      <c r="I1113" s="238"/>
      <c r="J1113" s="233"/>
      <c r="K1113" s="233"/>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168</v>
      </c>
      <c r="AU1113" s="243" t="s">
        <v>87</v>
      </c>
      <c r="AV1113" s="13" t="s">
        <v>87</v>
      </c>
      <c r="AW1113" s="13" t="s">
        <v>32</v>
      </c>
      <c r="AX1113" s="13" t="s">
        <v>77</v>
      </c>
      <c r="AY1113" s="243" t="s">
        <v>159</v>
      </c>
    </row>
    <row r="1114" s="13" customFormat="1">
      <c r="A1114" s="13"/>
      <c r="B1114" s="232"/>
      <c r="C1114" s="233"/>
      <c r="D1114" s="234" t="s">
        <v>168</v>
      </c>
      <c r="E1114" s="235" t="s">
        <v>1</v>
      </c>
      <c r="F1114" s="236" t="s">
        <v>1882</v>
      </c>
      <c r="G1114" s="233"/>
      <c r="H1114" s="237">
        <v>0.158</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168</v>
      </c>
      <c r="AU1114" s="243" t="s">
        <v>87</v>
      </c>
      <c r="AV1114" s="13" t="s">
        <v>87</v>
      </c>
      <c r="AW1114" s="13" t="s">
        <v>32</v>
      </c>
      <c r="AX1114" s="13" t="s">
        <v>77</v>
      </c>
      <c r="AY1114" s="243" t="s">
        <v>159</v>
      </c>
    </row>
    <row r="1115" s="13" customFormat="1">
      <c r="A1115" s="13"/>
      <c r="B1115" s="232"/>
      <c r="C1115" s="233"/>
      <c r="D1115" s="234" t="s">
        <v>168</v>
      </c>
      <c r="E1115" s="235" t="s">
        <v>1</v>
      </c>
      <c r="F1115" s="236" t="s">
        <v>1883</v>
      </c>
      <c r="G1115" s="233"/>
      <c r="H1115" s="237">
        <v>0.154</v>
      </c>
      <c r="I1115" s="238"/>
      <c r="J1115" s="233"/>
      <c r="K1115" s="233"/>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168</v>
      </c>
      <c r="AU1115" s="243" t="s">
        <v>87</v>
      </c>
      <c r="AV1115" s="13" t="s">
        <v>87</v>
      </c>
      <c r="AW1115" s="13" t="s">
        <v>32</v>
      </c>
      <c r="AX1115" s="13" t="s">
        <v>77</v>
      </c>
      <c r="AY1115" s="243" t="s">
        <v>159</v>
      </c>
    </row>
    <row r="1116" s="13" customFormat="1">
      <c r="A1116" s="13"/>
      <c r="B1116" s="232"/>
      <c r="C1116" s="233"/>
      <c r="D1116" s="234" t="s">
        <v>168</v>
      </c>
      <c r="E1116" s="235" t="s">
        <v>1</v>
      </c>
      <c r="F1116" s="236" t="s">
        <v>1884</v>
      </c>
      <c r="G1116" s="233"/>
      <c r="H1116" s="237">
        <v>3.7759999999999998</v>
      </c>
      <c r="I1116" s="238"/>
      <c r="J1116" s="233"/>
      <c r="K1116" s="233"/>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168</v>
      </c>
      <c r="AU1116" s="243" t="s">
        <v>87</v>
      </c>
      <c r="AV1116" s="13" t="s">
        <v>87</v>
      </c>
      <c r="AW1116" s="13" t="s">
        <v>32</v>
      </c>
      <c r="AX1116" s="13" t="s">
        <v>77</v>
      </c>
      <c r="AY1116" s="243" t="s">
        <v>159</v>
      </c>
    </row>
    <row r="1117" s="13" customFormat="1">
      <c r="A1117" s="13"/>
      <c r="B1117" s="232"/>
      <c r="C1117" s="233"/>
      <c r="D1117" s="234" t="s">
        <v>168</v>
      </c>
      <c r="E1117" s="235" t="s">
        <v>1</v>
      </c>
      <c r="F1117" s="236" t="s">
        <v>1885</v>
      </c>
      <c r="G1117" s="233"/>
      <c r="H1117" s="237">
        <v>50.267000000000003</v>
      </c>
      <c r="I1117" s="238"/>
      <c r="J1117" s="233"/>
      <c r="K1117" s="233"/>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168</v>
      </c>
      <c r="AU1117" s="243" t="s">
        <v>87</v>
      </c>
      <c r="AV1117" s="13" t="s">
        <v>87</v>
      </c>
      <c r="AW1117" s="13" t="s">
        <v>32</v>
      </c>
      <c r="AX1117" s="13" t="s">
        <v>77</v>
      </c>
      <c r="AY1117" s="243" t="s">
        <v>159</v>
      </c>
    </row>
    <row r="1118" s="13" customFormat="1">
      <c r="A1118" s="13"/>
      <c r="B1118" s="232"/>
      <c r="C1118" s="233"/>
      <c r="D1118" s="234" t="s">
        <v>168</v>
      </c>
      <c r="E1118" s="235" t="s">
        <v>1</v>
      </c>
      <c r="F1118" s="236" t="s">
        <v>1886</v>
      </c>
      <c r="G1118" s="233"/>
      <c r="H1118" s="237">
        <v>0.058999999999999997</v>
      </c>
      <c r="I1118" s="238"/>
      <c r="J1118" s="233"/>
      <c r="K1118" s="233"/>
      <c r="L1118" s="239"/>
      <c r="M1118" s="240"/>
      <c r="N1118" s="241"/>
      <c r="O1118" s="241"/>
      <c r="P1118" s="241"/>
      <c r="Q1118" s="241"/>
      <c r="R1118" s="241"/>
      <c r="S1118" s="241"/>
      <c r="T1118" s="242"/>
      <c r="U1118" s="13"/>
      <c r="V1118" s="13"/>
      <c r="W1118" s="13"/>
      <c r="X1118" s="13"/>
      <c r="Y1118" s="13"/>
      <c r="Z1118" s="13"/>
      <c r="AA1118" s="13"/>
      <c r="AB1118" s="13"/>
      <c r="AC1118" s="13"/>
      <c r="AD1118" s="13"/>
      <c r="AE1118" s="13"/>
      <c r="AT1118" s="243" t="s">
        <v>168</v>
      </c>
      <c r="AU1118" s="243" t="s">
        <v>87</v>
      </c>
      <c r="AV1118" s="13" t="s">
        <v>87</v>
      </c>
      <c r="AW1118" s="13" t="s">
        <v>32</v>
      </c>
      <c r="AX1118" s="13" t="s">
        <v>77</v>
      </c>
      <c r="AY1118" s="243" t="s">
        <v>159</v>
      </c>
    </row>
    <row r="1119" s="13" customFormat="1">
      <c r="A1119" s="13"/>
      <c r="B1119" s="232"/>
      <c r="C1119" s="233"/>
      <c r="D1119" s="234" t="s">
        <v>168</v>
      </c>
      <c r="E1119" s="235" t="s">
        <v>1</v>
      </c>
      <c r="F1119" s="236" t="s">
        <v>1887</v>
      </c>
      <c r="G1119" s="233"/>
      <c r="H1119" s="237">
        <v>0.22</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168</v>
      </c>
      <c r="AU1119" s="243" t="s">
        <v>87</v>
      </c>
      <c r="AV1119" s="13" t="s">
        <v>87</v>
      </c>
      <c r="AW1119" s="13" t="s">
        <v>32</v>
      </c>
      <c r="AX1119" s="13" t="s">
        <v>77</v>
      </c>
      <c r="AY1119" s="243" t="s">
        <v>159</v>
      </c>
    </row>
    <row r="1120" s="13" customFormat="1">
      <c r="A1120" s="13"/>
      <c r="B1120" s="232"/>
      <c r="C1120" s="233"/>
      <c r="D1120" s="234" t="s">
        <v>168</v>
      </c>
      <c r="E1120" s="235" t="s">
        <v>1</v>
      </c>
      <c r="F1120" s="236" t="s">
        <v>1888</v>
      </c>
      <c r="G1120" s="233"/>
      <c r="H1120" s="237">
        <v>0.70399999999999996</v>
      </c>
      <c r="I1120" s="238"/>
      <c r="J1120" s="233"/>
      <c r="K1120" s="233"/>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168</v>
      </c>
      <c r="AU1120" s="243" t="s">
        <v>87</v>
      </c>
      <c r="AV1120" s="13" t="s">
        <v>87</v>
      </c>
      <c r="AW1120" s="13" t="s">
        <v>32</v>
      </c>
      <c r="AX1120" s="13" t="s">
        <v>77</v>
      </c>
      <c r="AY1120" s="243" t="s">
        <v>159</v>
      </c>
    </row>
    <row r="1121" s="16" customFormat="1">
      <c r="A1121" s="16"/>
      <c r="B1121" s="279"/>
      <c r="C1121" s="280"/>
      <c r="D1121" s="234" t="s">
        <v>168</v>
      </c>
      <c r="E1121" s="281" t="s">
        <v>1</v>
      </c>
      <c r="F1121" s="282" t="s">
        <v>1889</v>
      </c>
      <c r="G1121" s="280"/>
      <c r="H1121" s="281" t="s">
        <v>1</v>
      </c>
      <c r="I1121" s="283"/>
      <c r="J1121" s="280"/>
      <c r="K1121" s="280"/>
      <c r="L1121" s="284"/>
      <c r="M1121" s="285"/>
      <c r="N1121" s="286"/>
      <c r="O1121" s="286"/>
      <c r="P1121" s="286"/>
      <c r="Q1121" s="286"/>
      <c r="R1121" s="286"/>
      <c r="S1121" s="286"/>
      <c r="T1121" s="287"/>
      <c r="U1121" s="16"/>
      <c r="V1121" s="16"/>
      <c r="W1121" s="16"/>
      <c r="X1121" s="16"/>
      <c r="Y1121" s="16"/>
      <c r="Z1121" s="16"/>
      <c r="AA1121" s="16"/>
      <c r="AB1121" s="16"/>
      <c r="AC1121" s="16"/>
      <c r="AD1121" s="16"/>
      <c r="AE1121" s="16"/>
      <c r="AT1121" s="288" t="s">
        <v>168</v>
      </c>
      <c r="AU1121" s="288" t="s">
        <v>87</v>
      </c>
      <c r="AV1121" s="16" t="s">
        <v>85</v>
      </c>
      <c r="AW1121" s="16" t="s">
        <v>32</v>
      </c>
      <c r="AX1121" s="16" t="s">
        <v>77</v>
      </c>
      <c r="AY1121" s="288" t="s">
        <v>159</v>
      </c>
    </row>
    <row r="1122" s="13" customFormat="1">
      <c r="A1122" s="13"/>
      <c r="B1122" s="232"/>
      <c r="C1122" s="233"/>
      <c r="D1122" s="234" t="s">
        <v>168</v>
      </c>
      <c r="E1122" s="235" t="s">
        <v>1</v>
      </c>
      <c r="F1122" s="236" t="s">
        <v>1890</v>
      </c>
      <c r="G1122" s="233"/>
      <c r="H1122" s="237">
        <v>0.78500000000000003</v>
      </c>
      <c r="I1122" s="238"/>
      <c r="J1122" s="233"/>
      <c r="K1122" s="233"/>
      <c r="L1122" s="239"/>
      <c r="M1122" s="240"/>
      <c r="N1122" s="241"/>
      <c r="O1122" s="241"/>
      <c r="P1122" s="241"/>
      <c r="Q1122" s="241"/>
      <c r="R1122" s="241"/>
      <c r="S1122" s="241"/>
      <c r="T1122" s="242"/>
      <c r="U1122" s="13"/>
      <c r="V1122" s="13"/>
      <c r="W1122" s="13"/>
      <c r="X1122" s="13"/>
      <c r="Y1122" s="13"/>
      <c r="Z1122" s="13"/>
      <c r="AA1122" s="13"/>
      <c r="AB1122" s="13"/>
      <c r="AC1122" s="13"/>
      <c r="AD1122" s="13"/>
      <c r="AE1122" s="13"/>
      <c r="AT1122" s="243" t="s">
        <v>168</v>
      </c>
      <c r="AU1122" s="243" t="s">
        <v>87</v>
      </c>
      <c r="AV1122" s="13" t="s">
        <v>87</v>
      </c>
      <c r="AW1122" s="13" t="s">
        <v>32</v>
      </c>
      <c r="AX1122" s="13" t="s">
        <v>77</v>
      </c>
      <c r="AY1122" s="243" t="s">
        <v>159</v>
      </c>
    </row>
    <row r="1123" s="13" customFormat="1">
      <c r="A1123" s="13"/>
      <c r="B1123" s="232"/>
      <c r="C1123" s="233"/>
      <c r="D1123" s="234" t="s">
        <v>168</v>
      </c>
      <c r="E1123" s="235" t="s">
        <v>1</v>
      </c>
      <c r="F1123" s="236" t="s">
        <v>1891</v>
      </c>
      <c r="G1123" s="233"/>
      <c r="H1123" s="237">
        <v>0.312</v>
      </c>
      <c r="I1123" s="238"/>
      <c r="J1123" s="233"/>
      <c r="K1123" s="233"/>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168</v>
      </c>
      <c r="AU1123" s="243" t="s">
        <v>87</v>
      </c>
      <c r="AV1123" s="13" t="s">
        <v>87</v>
      </c>
      <c r="AW1123" s="13" t="s">
        <v>32</v>
      </c>
      <c r="AX1123" s="13" t="s">
        <v>77</v>
      </c>
      <c r="AY1123" s="243" t="s">
        <v>159</v>
      </c>
    </row>
    <row r="1124" s="13" customFormat="1">
      <c r="A1124" s="13"/>
      <c r="B1124" s="232"/>
      <c r="C1124" s="233"/>
      <c r="D1124" s="234" t="s">
        <v>168</v>
      </c>
      <c r="E1124" s="235" t="s">
        <v>1</v>
      </c>
      <c r="F1124" s="236" t="s">
        <v>1892</v>
      </c>
      <c r="G1124" s="233"/>
      <c r="H1124" s="237">
        <v>1.192</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168</v>
      </c>
      <c r="AU1124" s="243" t="s">
        <v>87</v>
      </c>
      <c r="AV1124" s="13" t="s">
        <v>87</v>
      </c>
      <c r="AW1124" s="13" t="s">
        <v>32</v>
      </c>
      <c r="AX1124" s="13" t="s">
        <v>77</v>
      </c>
      <c r="AY1124" s="243" t="s">
        <v>159</v>
      </c>
    </row>
    <row r="1125" s="13" customFormat="1">
      <c r="A1125" s="13"/>
      <c r="B1125" s="232"/>
      <c r="C1125" s="233"/>
      <c r="D1125" s="234" t="s">
        <v>168</v>
      </c>
      <c r="E1125" s="235" t="s">
        <v>1</v>
      </c>
      <c r="F1125" s="236" t="s">
        <v>1893</v>
      </c>
      <c r="G1125" s="233"/>
      <c r="H1125" s="237">
        <v>2.2370000000000001</v>
      </c>
      <c r="I1125" s="238"/>
      <c r="J1125" s="233"/>
      <c r="K1125" s="233"/>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168</v>
      </c>
      <c r="AU1125" s="243" t="s">
        <v>87</v>
      </c>
      <c r="AV1125" s="13" t="s">
        <v>87</v>
      </c>
      <c r="AW1125" s="13" t="s">
        <v>32</v>
      </c>
      <c r="AX1125" s="13" t="s">
        <v>77</v>
      </c>
      <c r="AY1125" s="243" t="s">
        <v>159</v>
      </c>
    </row>
    <row r="1126" s="13" customFormat="1">
      <c r="A1126" s="13"/>
      <c r="B1126" s="232"/>
      <c r="C1126" s="233"/>
      <c r="D1126" s="234" t="s">
        <v>168</v>
      </c>
      <c r="E1126" s="235" t="s">
        <v>1</v>
      </c>
      <c r="F1126" s="236" t="s">
        <v>1894</v>
      </c>
      <c r="G1126" s="233"/>
      <c r="H1126" s="237">
        <v>3.8780000000000001</v>
      </c>
      <c r="I1126" s="238"/>
      <c r="J1126" s="233"/>
      <c r="K1126" s="233"/>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168</v>
      </c>
      <c r="AU1126" s="243" t="s">
        <v>87</v>
      </c>
      <c r="AV1126" s="13" t="s">
        <v>87</v>
      </c>
      <c r="AW1126" s="13" t="s">
        <v>32</v>
      </c>
      <c r="AX1126" s="13" t="s">
        <v>77</v>
      </c>
      <c r="AY1126" s="243" t="s">
        <v>159</v>
      </c>
    </row>
    <row r="1127" s="13" customFormat="1">
      <c r="A1127" s="13"/>
      <c r="B1127" s="232"/>
      <c r="C1127" s="233"/>
      <c r="D1127" s="234" t="s">
        <v>168</v>
      </c>
      <c r="E1127" s="235" t="s">
        <v>1</v>
      </c>
      <c r="F1127" s="236" t="s">
        <v>1895</v>
      </c>
      <c r="G1127" s="233"/>
      <c r="H1127" s="237">
        <v>4.0170000000000003</v>
      </c>
      <c r="I1127" s="238"/>
      <c r="J1127" s="233"/>
      <c r="K1127" s="233"/>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168</v>
      </c>
      <c r="AU1127" s="243" t="s">
        <v>87</v>
      </c>
      <c r="AV1127" s="13" t="s">
        <v>87</v>
      </c>
      <c r="AW1127" s="13" t="s">
        <v>32</v>
      </c>
      <c r="AX1127" s="13" t="s">
        <v>77</v>
      </c>
      <c r="AY1127" s="243" t="s">
        <v>159</v>
      </c>
    </row>
    <row r="1128" s="13" customFormat="1">
      <c r="A1128" s="13"/>
      <c r="B1128" s="232"/>
      <c r="C1128" s="233"/>
      <c r="D1128" s="234" t="s">
        <v>168</v>
      </c>
      <c r="E1128" s="235" t="s">
        <v>1</v>
      </c>
      <c r="F1128" s="236" t="s">
        <v>1896</v>
      </c>
      <c r="G1128" s="233"/>
      <c r="H1128" s="237">
        <v>0.45000000000000001</v>
      </c>
      <c r="I1128" s="238"/>
      <c r="J1128" s="233"/>
      <c r="K1128" s="233"/>
      <c r="L1128" s="239"/>
      <c r="M1128" s="240"/>
      <c r="N1128" s="241"/>
      <c r="O1128" s="241"/>
      <c r="P1128" s="241"/>
      <c r="Q1128" s="241"/>
      <c r="R1128" s="241"/>
      <c r="S1128" s="241"/>
      <c r="T1128" s="242"/>
      <c r="U1128" s="13"/>
      <c r="V1128" s="13"/>
      <c r="W1128" s="13"/>
      <c r="X1128" s="13"/>
      <c r="Y1128" s="13"/>
      <c r="Z1128" s="13"/>
      <c r="AA1128" s="13"/>
      <c r="AB1128" s="13"/>
      <c r="AC1128" s="13"/>
      <c r="AD1128" s="13"/>
      <c r="AE1128" s="13"/>
      <c r="AT1128" s="243" t="s">
        <v>168</v>
      </c>
      <c r="AU1128" s="243" t="s">
        <v>87</v>
      </c>
      <c r="AV1128" s="13" t="s">
        <v>87</v>
      </c>
      <c r="AW1128" s="13" t="s">
        <v>32</v>
      </c>
      <c r="AX1128" s="13" t="s">
        <v>77</v>
      </c>
      <c r="AY1128" s="243" t="s">
        <v>159</v>
      </c>
    </row>
    <row r="1129" s="13" customFormat="1">
      <c r="A1129" s="13"/>
      <c r="B1129" s="232"/>
      <c r="C1129" s="233"/>
      <c r="D1129" s="234" t="s">
        <v>168</v>
      </c>
      <c r="E1129" s="235" t="s">
        <v>1</v>
      </c>
      <c r="F1129" s="236" t="s">
        <v>1897</v>
      </c>
      <c r="G1129" s="233"/>
      <c r="H1129" s="237">
        <v>0.22500000000000001</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168</v>
      </c>
      <c r="AU1129" s="243" t="s">
        <v>87</v>
      </c>
      <c r="AV1129" s="13" t="s">
        <v>87</v>
      </c>
      <c r="AW1129" s="13" t="s">
        <v>32</v>
      </c>
      <c r="AX1129" s="13" t="s">
        <v>77</v>
      </c>
      <c r="AY1129" s="243" t="s">
        <v>159</v>
      </c>
    </row>
    <row r="1130" s="16" customFormat="1">
      <c r="A1130" s="16"/>
      <c r="B1130" s="279"/>
      <c r="C1130" s="280"/>
      <c r="D1130" s="234" t="s">
        <v>168</v>
      </c>
      <c r="E1130" s="281" t="s">
        <v>1</v>
      </c>
      <c r="F1130" s="282" t="s">
        <v>1898</v>
      </c>
      <c r="G1130" s="280"/>
      <c r="H1130" s="281" t="s">
        <v>1</v>
      </c>
      <c r="I1130" s="283"/>
      <c r="J1130" s="280"/>
      <c r="K1130" s="280"/>
      <c r="L1130" s="284"/>
      <c r="M1130" s="285"/>
      <c r="N1130" s="286"/>
      <c r="O1130" s="286"/>
      <c r="P1130" s="286"/>
      <c r="Q1130" s="286"/>
      <c r="R1130" s="286"/>
      <c r="S1130" s="286"/>
      <c r="T1130" s="287"/>
      <c r="U1130" s="16"/>
      <c r="V1130" s="16"/>
      <c r="W1130" s="16"/>
      <c r="X1130" s="16"/>
      <c r="Y1130" s="16"/>
      <c r="Z1130" s="16"/>
      <c r="AA1130" s="16"/>
      <c r="AB1130" s="16"/>
      <c r="AC1130" s="16"/>
      <c r="AD1130" s="16"/>
      <c r="AE1130" s="16"/>
      <c r="AT1130" s="288" t="s">
        <v>168</v>
      </c>
      <c r="AU1130" s="288" t="s">
        <v>87</v>
      </c>
      <c r="AV1130" s="16" t="s">
        <v>85</v>
      </c>
      <c r="AW1130" s="16" t="s">
        <v>32</v>
      </c>
      <c r="AX1130" s="16" t="s">
        <v>77</v>
      </c>
      <c r="AY1130" s="288" t="s">
        <v>159</v>
      </c>
    </row>
    <row r="1131" s="13" customFormat="1">
      <c r="A1131" s="13"/>
      <c r="B1131" s="232"/>
      <c r="C1131" s="233"/>
      <c r="D1131" s="234" t="s">
        <v>168</v>
      </c>
      <c r="E1131" s="235" t="s">
        <v>1</v>
      </c>
      <c r="F1131" s="236" t="s">
        <v>1899</v>
      </c>
      <c r="G1131" s="233"/>
      <c r="H1131" s="237">
        <v>0.17599999999999999</v>
      </c>
      <c r="I1131" s="238"/>
      <c r="J1131" s="233"/>
      <c r="K1131" s="233"/>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168</v>
      </c>
      <c r="AU1131" s="243" t="s">
        <v>87</v>
      </c>
      <c r="AV1131" s="13" t="s">
        <v>87</v>
      </c>
      <c r="AW1131" s="13" t="s">
        <v>32</v>
      </c>
      <c r="AX1131" s="13" t="s">
        <v>77</v>
      </c>
      <c r="AY1131" s="243" t="s">
        <v>159</v>
      </c>
    </row>
    <row r="1132" s="13" customFormat="1">
      <c r="A1132" s="13"/>
      <c r="B1132" s="232"/>
      <c r="C1132" s="233"/>
      <c r="D1132" s="234" t="s">
        <v>168</v>
      </c>
      <c r="E1132" s="235" t="s">
        <v>1</v>
      </c>
      <c r="F1132" s="236" t="s">
        <v>1900</v>
      </c>
      <c r="G1132" s="233"/>
      <c r="H1132" s="237">
        <v>0.17599999999999999</v>
      </c>
      <c r="I1132" s="238"/>
      <c r="J1132" s="233"/>
      <c r="K1132" s="233"/>
      <c r="L1132" s="239"/>
      <c r="M1132" s="240"/>
      <c r="N1132" s="241"/>
      <c r="O1132" s="241"/>
      <c r="P1132" s="241"/>
      <c r="Q1132" s="241"/>
      <c r="R1132" s="241"/>
      <c r="S1132" s="241"/>
      <c r="T1132" s="242"/>
      <c r="U1132" s="13"/>
      <c r="V1132" s="13"/>
      <c r="W1132" s="13"/>
      <c r="X1132" s="13"/>
      <c r="Y1132" s="13"/>
      <c r="Z1132" s="13"/>
      <c r="AA1132" s="13"/>
      <c r="AB1132" s="13"/>
      <c r="AC1132" s="13"/>
      <c r="AD1132" s="13"/>
      <c r="AE1132" s="13"/>
      <c r="AT1132" s="243" t="s">
        <v>168</v>
      </c>
      <c r="AU1132" s="243" t="s">
        <v>87</v>
      </c>
      <c r="AV1132" s="13" t="s">
        <v>87</v>
      </c>
      <c r="AW1132" s="13" t="s">
        <v>32</v>
      </c>
      <c r="AX1132" s="13" t="s">
        <v>77</v>
      </c>
      <c r="AY1132" s="243" t="s">
        <v>159</v>
      </c>
    </row>
    <row r="1133" s="13" customFormat="1">
      <c r="A1133" s="13"/>
      <c r="B1133" s="232"/>
      <c r="C1133" s="233"/>
      <c r="D1133" s="234" t="s">
        <v>168</v>
      </c>
      <c r="E1133" s="235" t="s">
        <v>1</v>
      </c>
      <c r="F1133" s="236" t="s">
        <v>1901</v>
      </c>
      <c r="G1133" s="233"/>
      <c r="H1133" s="237">
        <v>0.105</v>
      </c>
      <c r="I1133" s="238"/>
      <c r="J1133" s="233"/>
      <c r="K1133" s="233"/>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168</v>
      </c>
      <c r="AU1133" s="243" t="s">
        <v>87</v>
      </c>
      <c r="AV1133" s="13" t="s">
        <v>87</v>
      </c>
      <c r="AW1133" s="13" t="s">
        <v>32</v>
      </c>
      <c r="AX1133" s="13" t="s">
        <v>77</v>
      </c>
      <c r="AY1133" s="243" t="s">
        <v>159</v>
      </c>
    </row>
    <row r="1134" s="13" customFormat="1">
      <c r="A1134" s="13"/>
      <c r="B1134" s="232"/>
      <c r="C1134" s="233"/>
      <c r="D1134" s="234" t="s">
        <v>168</v>
      </c>
      <c r="E1134" s="235" t="s">
        <v>1</v>
      </c>
      <c r="F1134" s="236" t="s">
        <v>1902</v>
      </c>
      <c r="G1134" s="233"/>
      <c r="H1134" s="237">
        <v>1.3460000000000001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168</v>
      </c>
      <c r="AU1134" s="243" t="s">
        <v>87</v>
      </c>
      <c r="AV1134" s="13" t="s">
        <v>87</v>
      </c>
      <c r="AW1134" s="13" t="s">
        <v>32</v>
      </c>
      <c r="AX1134" s="13" t="s">
        <v>77</v>
      </c>
      <c r="AY1134" s="243" t="s">
        <v>159</v>
      </c>
    </row>
    <row r="1135" s="13" customFormat="1">
      <c r="A1135" s="13"/>
      <c r="B1135" s="232"/>
      <c r="C1135" s="233"/>
      <c r="D1135" s="234" t="s">
        <v>168</v>
      </c>
      <c r="E1135" s="235" t="s">
        <v>1</v>
      </c>
      <c r="F1135" s="236" t="s">
        <v>1903</v>
      </c>
      <c r="G1135" s="233"/>
      <c r="H1135" s="237">
        <v>2.984</v>
      </c>
      <c r="I1135" s="238"/>
      <c r="J1135" s="233"/>
      <c r="K1135" s="233"/>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168</v>
      </c>
      <c r="AU1135" s="243" t="s">
        <v>87</v>
      </c>
      <c r="AV1135" s="13" t="s">
        <v>87</v>
      </c>
      <c r="AW1135" s="13" t="s">
        <v>32</v>
      </c>
      <c r="AX1135" s="13" t="s">
        <v>77</v>
      </c>
      <c r="AY1135" s="243" t="s">
        <v>159</v>
      </c>
    </row>
    <row r="1136" s="13" customFormat="1">
      <c r="A1136" s="13"/>
      <c r="B1136" s="232"/>
      <c r="C1136" s="233"/>
      <c r="D1136" s="234" t="s">
        <v>168</v>
      </c>
      <c r="E1136" s="235" t="s">
        <v>1</v>
      </c>
      <c r="F1136" s="236" t="s">
        <v>1904</v>
      </c>
      <c r="G1136" s="233"/>
      <c r="H1136" s="237">
        <v>2.3399999999999999</v>
      </c>
      <c r="I1136" s="238"/>
      <c r="J1136" s="233"/>
      <c r="K1136" s="233"/>
      <c r="L1136" s="239"/>
      <c r="M1136" s="240"/>
      <c r="N1136" s="241"/>
      <c r="O1136" s="241"/>
      <c r="P1136" s="241"/>
      <c r="Q1136" s="241"/>
      <c r="R1136" s="241"/>
      <c r="S1136" s="241"/>
      <c r="T1136" s="242"/>
      <c r="U1136" s="13"/>
      <c r="V1136" s="13"/>
      <c r="W1136" s="13"/>
      <c r="X1136" s="13"/>
      <c r="Y1136" s="13"/>
      <c r="Z1136" s="13"/>
      <c r="AA1136" s="13"/>
      <c r="AB1136" s="13"/>
      <c r="AC1136" s="13"/>
      <c r="AD1136" s="13"/>
      <c r="AE1136" s="13"/>
      <c r="AT1136" s="243" t="s">
        <v>168</v>
      </c>
      <c r="AU1136" s="243" t="s">
        <v>87</v>
      </c>
      <c r="AV1136" s="13" t="s">
        <v>87</v>
      </c>
      <c r="AW1136" s="13" t="s">
        <v>32</v>
      </c>
      <c r="AX1136" s="13" t="s">
        <v>77</v>
      </c>
      <c r="AY1136" s="243" t="s">
        <v>159</v>
      </c>
    </row>
    <row r="1137" s="13" customFormat="1">
      <c r="A1137" s="13"/>
      <c r="B1137" s="232"/>
      <c r="C1137" s="233"/>
      <c r="D1137" s="234" t="s">
        <v>168</v>
      </c>
      <c r="E1137" s="235" t="s">
        <v>1</v>
      </c>
      <c r="F1137" s="236" t="s">
        <v>1905</v>
      </c>
      <c r="G1137" s="233"/>
      <c r="H1137" s="237">
        <v>1.3460000000000001</v>
      </c>
      <c r="I1137" s="238"/>
      <c r="J1137" s="233"/>
      <c r="K1137" s="233"/>
      <c r="L1137" s="239"/>
      <c r="M1137" s="240"/>
      <c r="N1137" s="241"/>
      <c r="O1137" s="241"/>
      <c r="P1137" s="241"/>
      <c r="Q1137" s="241"/>
      <c r="R1137" s="241"/>
      <c r="S1137" s="241"/>
      <c r="T1137" s="242"/>
      <c r="U1137" s="13"/>
      <c r="V1137" s="13"/>
      <c r="W1137" s="13"/>
      <c r="X1137" s="13"/>
      <c r="Y1137" s="13"/>
      <c r="Z1137" s="13"/>
      <c r="AA1137" s="13"/>
      <c r="AB1137" s="13"/>
      <c r="AC1137" s="13"/>
      <c r="AD1137" s="13"/>
      <c r="AE1137" s="13"/>
      <c r="AT1137" s="243" t="s">
        <v>168</v>
      </c>
      <c r="AU1137" s="243" t="s">
        <v>87</v>
      </c>
      <c r="AV1137" s="13" t="s">
        <v>87</v>
      </c>
      <c r="AW1137" s="13" t="s">
        <v>32</v>
      </c>
      <c r="AX1137" s="13" t="s">
        <v>77</v>
      </c>
      <c r="AY1137" s="243" t="s">
        <v>159</v>
      </c>
    </row>
    <row r="1138" s="13" customFormat="1">
      <c r="A1138" s="13"/>
      <c r="B1138" s="232"/>
      <c r="C1138" s="233"/>
      <c r="D1138" s="234" t="s">
        <v>168</v>
      </c>
      <c r="E1138" s="235" t="s">
        <v>1</v>
      </c>
      <c r="F1138" s="236" t="s">
        <v>1906</v>
      </c>
      <c r="G1138" s="233"/>
      <c r="H1138" s="237">
        <v>0.035999999999999997</v>
      </c>
      <c r="I1138" s="238"/>
      <c r="J1138" s="233"/>
      <c r="K1138" s="233"/>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168</v>
      </c>
      <c r="AU1138" s="243" t="s">
        <v>87</v>
      </c>
      <c r="AV1138" s="13" t="s">
        <v>87</v>
      </c>
      <c r="AW1138" s="13" t="s">
        <v>32</v>
      </c>
      <c r="AX1138" s="13" t="s">
        <v>77</v>
      </c>
      <c r="AY1138" s="243" t="s">
        <v>159</v>
      </c>
    </row>
    <row r="1139" s="16" customFormat="1">
      <c r="A1139" s="16"/>
      <c r="B1139" s="279"/>
      <c r="C1139" s="280"/>
      <c r="D1139" s="234" t="s">
        <v>168</v>
      </c>
      <c r="E1139" s="281" t="s">
        <v>1</v>
      </c>
      <c r="F1139" s="282" t="s">
        <v>1907</v>
      </c>
      <c r="G1139" s="280"/>
      <c r="H1139" s="281" t="s">
        <v>1</v>
      </c>
      <c r="I1139" s="283"/>
      <c r="J1139" s="280"/>
      <c r="K1139" s="280"/>
      <c r="L1139" s="284"/>
      <c r="M1139" s="285"/>
      <c r="N1139" s="286"/>
      <c r="O1139" s="286"/>
      <c r="P1139" s="286"/>
      <c r="Q1139" s="286"/>
      <c r="R1139" s="286"/>
      <c r="S1139" s="286"/>
      <c r="T1139" s="287"/>
      <c r="U1139" s="16"/>
      <c r="V1139" s="16"/>
      <c r="W1139" s="16"/>
      <c r="X1139" s="16"/>
      <c r="Y1139" s="16"/>
      <c r="Z1139" s="16"/>
      <c r="AA1139" s="16"/>
      <c r="AB1139" s="16"/>
      <c r="AC1139" s="16"/>
      <c r="AD1139" s="16"/>
      <c r="AE1139" s="16"/>
      <c r="AT1139" s="288" t="s">
        <v>168</v>
      </c>
      <c r="AU1139" s="288" t="s">
        <v>87</v>
      </c>
      <c r="AV1139" s="16" t="s">
        <v>85</v>
      </c>
      <c r="AW1139" s="16" t="s">
        <v>32</v>
      </c>
      <c r="AX1139" s="16" t="s">
        <v>77</v>
      </c>
      <c r="AY1139" s="288" t="s">
        <v>159</v>
      </c>
    </row>
    <row r="1140" s="13" customFormat="1">
      <c r="A1140" s="13"/>
      <c r="B1140" s="232"/>
      <c r="C1140" s="233"/>
      <c r="D1140" s="234" t="s">
        <v>168</v>
      </c>
      <c r="E1140" s="235" t="s">
        <v>1</v>
      </c>
      <c r="F1140" s="236" t="s">
        <v>1908</v>
      </c>
      <c r="G1140" s="233"/>
      <c r="H1140" s="237">
        <v>0.13700000000000001</v>
      </c>
      <c r="I1140" s="238"/>
      <c r="J1140" s="233"/>
      <c r="K1140" s="233"/>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168</v>
      </c>
      <c r="AU1140" s="243" t="s">
        <v>87</v>
      </c>
      <c r="AV1140" s="13" t="s">
        <v>87</v>
      </c>
      <c r="AW1140" s="13" t="s">
        <v>32</v>
      </c>
      <c r="AX1140" s="13" t="s">
        <v>77</v>
      </c>
      <c r="AY1140" s="243" t="s">
        <v>159</v>
      </c>
    </row>
    <row r="1141" s="15" customFormat="1">
      <c r="A1141" s="15"/>
      <c r="B1141" s="268"/>
      <c r="C1141" s="269"/>
      <c r="D1141" s="234" t="s">
        <v>168</v>
      </c>
      <c r="E1141" s="270" t="s">
        <v>1</v>
      </c>
      <c r="F1141" s="271" t="s">
        <v>361</v>
      </c>
      <c r="G1141" s="269"/>
      <c r="H1141" s="272">
        <v>88.869</v>
      </c>
      <c r="I1141" s="273"/>
      <c r="J1141" s="269"/>
      <c r="K1141" s="269"/>
      <c r="L1141" s="274"/>
      <c r="M1141" s="275"/>
      <c r="N1141" s="276"/>
      <c r="O1141" s="276"/>
      <c r="P1141" s="276"/>
      <c r="Q1141" s="276"/>
      <c r="R1141" s="276"/>
      <c r="S1141" s="276"/>
      <c r="T1141" s="277"/>
      <c r="U1141" s="15"/>
      <c r="V1141" s="15"/>
      <c r="W1141" s="15"/>
      <c r="X1141" s="15"/>
      <c r="Y1141" s="15"/>
      <c r="Z1141" s="15"/>
      <c r="AA1141" s="15"/>
      <c r="AB1141" s="15"/>
      <c r="AC1141" s="15"/>
      <c r="AD1141" s="15"/>
      <c r="AE1141" s="15"/>
      <c r="AT1141" s="278" t="s">
        <v>168</v>
      </c>
      <c r="AU1141" s="278" t="s">
        <v>87</v>
      </c>
      <c r="AV1141" s="15" t="s">
        <v>175</v>
      </c>
      <c r="AW1141" s="15" t="s">
        <v>32</v>
      </c>
      <c r="AX1141" s="15" t="s">
        <v>77</v>
      </c>
      <c r="AY1141" s="278" t="s">
        <v>159</v>
      </c>
    </row>
    <row r="1142" s="16" customFormat="1">
      <c r="A1142" s="16"/>
      <c r="B1142" s="279"/>
      <c r="C1142" s="280"/>
      <c r="D1142" s="234" t="s">
        <v>168</v>
      </c>
      <c r="E1142" s="281" t="s">
        <v>1</v>
      </c>
      <c r="F1142" s="282" t="s">
        <v>1853</v>
      </c>
      <c r="G1142" s="280"/>
      <c r="H1142" s="281" t="s">
        <v>1</v>
      </c>
      <c r="I1142" s="283"/>
      <c r="J1142" s="280"/>
      <c r="K1142" s="280"/>
      <c r="L1142" s="284"/>
      <c r="M1142" s="285"/>
      <c r="N1142" s="286"/>
      <c r="O1142" s="286"/>
      <c r="P1142" s="286"/>
      <c r="Q1142" s="286"/>
      <c r="R1142" s="286"/>
      <c r="S1142" s="286"/>
      <c r="T1142" s="287"/>
      <c r="U1142" s="16"/>
      <c r="V1142" s="16"/>
      <c r="W1142" s="16"/>
      <c r="X1142" s="16"/>
      <c r="Y1142" s="16"/>
      <c r="Z1142" s="16"/>
      <c r="AA1142" s="16"/>
      <c r="AB1142" s="16"/>
      <c r="AC1142" s="16"/>
      <c r="AD1142" s="16"/>
      <c r="AE1142" s="16"/>
      <c r="AT1142" s="288" t="s">
        <v>168</v>
      </c>
      <c r="AU1142" s="288" t="s">
        <v>87</v>
      </c>
      <c r="AV1142" s="16" t="s">
        <v>85</v>
      </c>
      <c r="AW1142" s="16" t="s">
        <v>32</v>
      </c>
      <c r="AX1142" s="16" t="s">
        <v>77</v>
      </c>
      <c r="AY1142" s="288" t="s">
        <v>159</v>
      </c>
    </row>
    <row r="1143" s="13" customFormat="1">
      <c r="A1143" s="13"/>
      <c r="B1143" s="232"/>
      <c r="C1143" s="233"/>
      <c r="D1143" s="234" t="s">
        <v>168</v>
      </c>
      <c r="E1143" s="235" t="s">
        <v>1</v>
      </c>
      <c r="F1143" s="236" t="s">
        <v>1909</v>
      </c>
      <c r="G1143" s="233"/>
      <c r="H1143" s="237">
        <v>4.9770000000000003</v>
      </c>
      <c r="I1143" s="238"/>
      <c r="J1143" s="233"/>
      <c r="K1143" s="233"/>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168</v>
      </c>
      <c r="AU1143" s="243" t="s">
        <v>87</v>
      </c>
      <c r="AV1143" s="13" t="s">
        <v>87</v>
      </c>
      <c r="AW1143" s="13" t="s">
        <v>32</v>
      </c>
      <c r="AX1143" s="13" t="s">
        <v>77</v>
      </c>
      <c r="AY1143" s="243" t="s">
        <v>159</v>
      </c>
    </row>
    <row r="1144" s="13" customFormat="1">
      <c r="A1144" s="13"/>
      <c r="B1144" s="232"/>
      <c r="C1144" s="233"/>
      <c r="D1144" s="234" t="s">
        <v>168</v>
      </c>
      <c r="E1144" s="235" t="s">
        <v>1</v>
      </c>
      <c r="F1144" s="236" t="s">
        <v>1910</v>
      </c>
      <c r="G1144" s="233"/>
      <c r="H1144" s="237">
        <v>4.9770000000000003</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168</v>
      </c>
      <c r="AU1144" s="243" t="s">
        <v>87</v>
      </c>
      <c r="AV1144" s="13" t="s">
        <v>87</v>
      </c>
      <c r="AW1144" s="13" t="s">
        <v>32</v>
      </c>
      <c r="AX1144" s="13" t="s">
        <v>77</v>
      </c>
      <c r="AY1144" s="243" t="s">
        <v>159</v>
      </c>
    </row>
    <row r="1145" s="13" customFormat="1">
      <c r="A1145" s="13"/>
      <c r="B1145" s="232"/>
      <c r="C1145" s="233"/>
      <c r="D1145" s="234" t="s">
        <v>168</v>
      </c>
      <c r="E1145" s="235" t="s">
        <v>1</v>
      </c>
      <c r="F1145" s="236" t="s">
        <v>1911</v>
      </c>
      <c r="G1145" s="233"/>
      <c r="H1145" s="237">
        <v>2.4889999999999999</v>
      </c>
      <c r="I1145" s="238"/>
      <c r="J1145" s="233"/>
      <c r="K1145" s="233"/>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168</v>
      </c>
      <c r="AU1145" s="243" t="s">
        <v>87</v>
      </c>
      <c r="AV1145" s="13" t="s">
        <v>87</v>
      </c>
      <c r="AW1145" s="13" t="s">
        <v>32</v>
      </c>
      <c r="AX1145" s="13" t="s">
        <v>77</v>
      </c>
      <c r="AY1145" s="243" t="s">
        <v>159</v>
      </c>
    </row>
    <row r="1146" s="13" customFormat="1">
      <c r="A1146" s="13"/>
      <c r="B1146" s="232"/>
      <c r="C1146" s="233"/>
      <c r="D1146" s="234" t="s">
        <v>168</v>
      </c>
      <c r="E1146" s="235" t="s">
        <v>1</v>
      </c>
      <c r="F1146" s="236" t="s">
        <v>1912</v>
      </c>
      <c r="G1146" s="233"/>
      <c r="H1146" s="237">
        <v>1.0069999999999999</v>
      </c>
      <c r="I1146" s="238"/>
      <c r="J1146" s="233"/>
      <c r="K1146" s="233"/>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168</v>
      </c>
      <c r="AU1146" s="243" t="s">
        <v>87</v>
      </c>
      <c r="AV1146" s="13" t="s">
        <v>87</v>
      </c>
      <c r="AW1146" s="13" t="s">
        <v>32</v>
      </c>
      <c r="AX1146" s="13" t="s">
        <v>77</v>
      </c>
      <c r="AY1146" s="243" t="s">
        <v>159</v>
      </c>
    </row>
    <row r="1147" s="13" customFormat="1">
      <c r="A1147" s="13"/>
      <c r="B1147" s="232"/>
      <c r="C1147" s="233"/>
      <c r="D1147" s="234" t="s">
        <v>168</v>
      </c>
      <c r="E1147" s="235" t="s">
        <v>1</v>
      </c>
      <c r="F1147" s="236" t="s">
        <v>1913</v>
      </c>
      <c r="G1147" s="233"/>
      <c r="H1147" s="237">
        <v>0.27000000000000002</v>
      </c>
      <c r="I1147" s="238"/>
      <c r="J1147" s="233"/>
      <c r="K1147" s="233"/>
      <c r="L1147" s="239"/>
      <c r="M1147" s="240"/>
      <c r="N1147" s="241"/>
      <c r="O1147" s="241"/>
      <c r="P1147" s="241"/>
      <c r="Q1147" s="241"/>
      <c r="R1147" s="241"/>
      <c r="S1147" s="241"/>
      <c r="T1147" s="242"/>
      <c r="U1147" s="13"/>
      <c r="V1147" s="13"/>
      <c r="W1147" s="13"/>
      <c r="X1147" s="13"/>
      <c r="Y1147" s="13"/>
      <c r="Z1147" s="13"/>
      <c r="AA1147" s="13"/>
      <c r="AB1147" s="13"/>
      <c r="AC1147" s="13"/>
      <c r="AD1147" s="13"/>
      <c r="AE1147" s="13"/>
      <c r="AT1147" s="243" t="s">
        <v>168</v>
      </c>
      <c r="AU1147" s="243" t="s">
        <v>87</v>
      </c>
      <c r="AV1147" s="13" t="s">
        <v>87</v>
      </c>
      <c r="AW1147" s="13" t="s">
        <v>32</v>
      </c>
      <c r="AX1147" s="13" t="s">
        <v>77</v>
      </c>
      <c r="AY1147" s="243" t="s">
        <v>159</v>
      </c>
    </row>
    <row r="1148" s="13" customFormat="1">
      <c r="A1148" s="13"/>
      <c r="B1148" s="232"/>
      <c r="C1148" s="233"/>
      <c r="D1148" s="234" t="s">
        <v>168</v>
      </c>
      <c r="E1148" s="235" t="s">
        <v>1</v>
      </c>
      <c r="F1148" s="236" t="s">
        <v>1914</v>
      </c>
      <c r="G1148" s="233"/>
      <c r="H1148" s="237">
        <v>1.7809999999999999</v>
      </c>
      <c r="I1148" s="238"/>
      <c r="J1148" s="233"/>
      <c r="K1148" s="233"/>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168</v>
      </c>
      <c r="AU1148" s="243" t="s">
        <v>87</v>
      </c>
      <c r="AV1148" s="13" t="s">
        <v>87</v>
      </c>
      <c r="AW1148" s="13" t="s">
        <v>32</v>
      </c>
      <c r="AX1148" s="13" t="s">
        <v>77</v>
      </c>
      <c r="AY1148" s="243" t="s">
        <v>159</v>
      </c>
    </row>
    <row r="1149" s="13" customFormat="1">
      <c r="A1149" s="13"/>
      <c r="B1149" s="232"/>
      <c r="C1149" s="233"/>
      <c r="D1149" s="234" t="s">
        <v>168</v>
      </c>
      <c r="E1149" s="235" t="s">
        <v>1</v>
      </c>
      <c r="F1149" s="236" t="s">
        <v>1915</v>
      </c>
      <c r="G1149" s="233"/>
      <c r="H1149" s="237">
        <v>1.5980000000000001</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168</v>
      </c>
      <c r="AU1149" s="243" t="s">
        <v>87</v>
      </c>
      <c r="AV1149" s="13" t="s">
        <v>87</v>
      </c>
      <c r="AW1149" s="13" t="s">
        <v>32</v>
      </c>
      <c r="AX1149" s="13" t="s">
        <v>77</v>
      </c>
      <c r="AY1149" s="243" t="s">
        <v>159</v>
      </c>
    </row>
    <row r="1150" s="13" customFormat="1">
      <c r="A1150" s="13"/>
      <c r="B1150" s="232"/>
      <c r="C1150" s="233"/>
      <c r="D1150" s="234" t="s">
        <v>168</v>
      </c>
      <c r="E1150" s="235" t="s">
        <v>1</v>
      </c>
      <c r="F1150" s="236" t="s">
        <v>1916</v>
      </c>
      <c r="G1150" s="233"/>
      <c r="H1150" s="237">
        <v>2.1419999999999999</v>
      </c>
      <c r="I1150" s="238"/>
      <c r="J1150" s="233"/>
      <c r="K1150" s="233"/>
      <c r="L1150" s="239"/>
      <c r="M1150" s="240"/>
      <c r="N1150" s="241"/>
      <c r="O1150" s="241"/>
      <c r="P1150" s="241"/>
      <c r="Q1150" s="241"/>
      <c r="R1150" s="241"/>
      <c r="S1150" s="241"/>
      <c r="T1150" s="242"/>
      <c r="U1150" s="13"/>
      <c r="V1150" s="13"/>
      <c r="W1150" s="13"/>
      <c r="X1150" s="13"/>
      <c r="Y1150" s="13"/>
      <c r="Z1150" s="13"/>
      <c r="AA1150" s="13"/>
      <c r="AB1150" s="13"/>
      <c r="AC1150" s="13"/>
      <c r="AD1150" s="13"/>
      <c r="AE1150" s="13"/>
      <c r="AT1150" s="243" t="s">
        <v>168</v>
      </c>
      <c r="AU1150" s="243" t="s">
        <v>87</v>
      </c>
      <c r="AV1150" s="13" t="s">
        <v>87</v>
      </c>
      <c r="AW1150" s="13" t="s">
        <v>32</v>
      </c>
      <c r="AX1150" s="13" t="s">
        <v>77</v>
      </c>
      <c r="AY1150" s="243" t="s">
        <v>159</v>
      </c>
    </row>
    <row r="1151" s="13" customFormat="1">
      <c r="A1151" s="13"/>
      <c r="B1151" s="232"/>
      <c r="C1151" s="233"/>
      <c r="D1151" s="234" t="s">
        <v>168</v>
      </c>
      <c r="E1151" s="235" t="s">
        <v>1</v>
      </c>
      <c r="F1151" s="236" t="s">
        <v>1917</v>
      </c>
      <c r="G1151" s="233"/>
      <c r="H1151" s="237">
        <v>0.065000000000000002</v>
      </c>
      <c r="I1151" s="238"/>
      <c r="J1151" s="233"/>
      <c r="K1151" s="233"/>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168</v>
      </c>
      <c r="AU1151" s="243" t="s">
        <v>87</v>
      </c>
      <c r="AV1151" s="13" t="s">
        <v>87</v>
      </c>
      <c r="AW1151" s="13" t="s">
        <v>32</v>
      </c>
      <c r="AX1151" s="13" t="s">
        <v>77</v>
      </c>
      <c r="AY1151" s="243" t="s">
        <v>159</v>
      </c>
    </row>
    <row r="1152" s="13" customFormat="1">
      <c r="A1152" s="13"/>
      <c r="B1152" s="232"/>
      <c r="C1152" s="233"/>
      <c r="D1152" s="234" t="s">
        <v>168</v>
      </c>
      <c r="E1152" s="235" t="s">
        <v>1</v>
      </c>
      <c r="F1152" s="236" t="s">
        <v>1918</v>
      </c>
      <c r="G1152" s="233"/>
      <c r="H1152" s="237">
        <v>0.084000000000000005</v>
      </c>
      <c r="I1152" s="238"/>
      <c r="J1152" s="233"/>
      <c r="K1152" s="233"/>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168</v>
      </c>
      <c r="AU1152" s="243" t="s">
        <v>87</v>
      </c>
      <c r="AV1152" s="13" t="s">
        <v>87</v>
      </c>
      <c r="AW1152" s="13" t="s">
        <v>32</v>
      </c>
      <c r="AX1152" s="13" t="s">
        <v>77</v>
      </c>
      <c r="AY1152" s="243" t="s">
        <v>159</v>
      </c>
    </row>
    <row r="1153" s="13" customFormat="1">
      <c r="A1153" s="13"/>
      <c r="B1153" s="232"/>
      <c r="C1153" s="233"/>
      <c r="D1153" s="234" t="s">
        <v>168</v>
      </c>
      <c r="E1153" s="235" t="s">
        <v>1</v>
      </c>
      <c r="F1153" s="236" t="s">
        <v>1919</v>
      </c>
      <c r="G1153" s="233"/>
      <c r="H1153" s="237">
        <v>0.244</v>
      </c>
      <c r="I1153" s="238"/>
      <c r="J1153" s="233"/>
      <c r="K1153" s="233"/>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168</v>
      </c>
      <c r="AU1153" s="243" t="s">
        <v>87</v>
      </c>
      <c r="AV1153" s="13" t="s">
        <v>87</v>
      </c>
      <c r="AW1153" s="13" t="s">
        <v>32</v>
      </c>
      <c r="AX1153" s="13" t="s">
        <v>77</v>
      </c>
      <c r="AY1153" s="243" t="s">
        <v>159</v>
      </c>
    </row>
    <row r="1154" s="13" customFormat="1">
      <c r="A1154" s="13"/>
      <c r="B1154" s="232"/>
      <c r="C1154" s="233"/>
      <c r="D1154" s="234" t="s">
        <v>168</v>
      </c>
      <c r="E1154" s="235" t="s">
        <v>1</v>
      </c>
      <c r="F1154" s="236" t="s">
        <v>1920</v>
      </c>
      <c r="G1154" s="233"/>
      <c r="H1154" s="237">
        <v>0.065000000000000002</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168</v>
      </c>
      <c r="AU1154" s="243" t="s">
        <v>87</v>
      </c>
      <c r="AV1154" s="13" t="s">
        <v>87</v>
      </c>
      <c r="AW1154" s="13" t="s">
        <v>32</v>
      </c>
      <c r="AX1154" s="13" t="s">
        <v>77</v>
      </c>
      <c r="AY1154" s="243" t="s">
        <v>159</v>
      </c>
    </row>
    <row r="1155" s="16" customFormat="1">
      <c r="A1155" s="16"/>
      <c r="B1155" s="279"/>
      <c r="C1155" s="280"/>
      <c r="D1155" s="234" t="s">
        <v>168</v>
      </c>
      <c r="E1155" s="281" t="s">
        <v>1</v>
      </c>
      <c r="F1155" s="282" t="s">
        <v>1889</v>
      </c>
      <c r="G1155" s="280"/>
      <c r="H1155" s="281" t="s">
        <v>1</v>
      </c>
      <c r="I1155" s="283"/>
      <c r="J1155" s="280"/>
      <c r="K1155" s="280"/>
      <c r="L1155" s="284"/>
      <c r="M1155" s="285"/>
      <c r="N1155" s="286"/>
      <c r="O1155" s="286"/>
      <c r="P1155" s="286"/>
      <c r="Q1155" s="286"/>
      <c r="R1155" s="286"/>
      <c r="S1155" s="286"/>
      <c r="T1155" s="287"/>
      <c r="U1155" s="16"/>
      <c r="V1155" s="16"/>
      <c r="W1155" s="16"/>
      <c r="X1155" s="16"/>
      <c r="Y1155" s="16"/>
      <c r="Z1155" s="16"/>
      <c r="AA1155" s="16"/>
      <c r="AB1155" s="16"/>
      <c r="AC1155" s="16"/>
      <c r="AD1155" s="16"/>
      <c r="AE1155" s="16"/>
      <c r="AT1155" s="288" t="s">
        <v>168</v>
      </c>
      <c r="AU1155" s="288" t="s">
        <v>87</v>
      </c>
      <c r="AV1155" s="16" t="s">
        <v>85</v>
      </c>
      <c r="AW1155" s="16" t="s">
        <v>32</v>
      </c>
      <c r="AX1155" s="16" t="s">
        <v>77</v>
      </c>
      <c r="AY1155" s="288" t="s">
        <v>159</v>
      </c>
    </row>
    <row r="1156" s="13" customFormat="1">
      <c r="A1156" s="13"/>
      <c r="B1156" s="232"/>
      <c r="C1156" s="233"/>
      <c r="D1156" s="234" t="s">
        <v>168</v>
      </c>
      <c r="E1156" s="235" t="s">
        <v>1</v>
      </c>
      <c r="F1156" s="236" t="s">
        <v>1921</v>
      </c>
      <c r="G1156" s="233"/>
      <c r="H1156" s="237">
        <v>1.8879999999999999</v>
      </c>
      <c r="I1156" s="238"/>
      <c r="J1156" s="233"/>
      <c r="K1156" s="233"/>
      <c r="L1156" s="239"/>
      <c r="M1156" s="240"/>
      <c r="N1156" s="241"/>
      <c r="O1156" s="241"/>
      <c r="P1156" s="241"/>
      <c r="Q1156" s="241"/>
      <c r="R1156" s="241"/>
      <c r="S1156" s="241"/>
      <c r="T1156" s="242"/>
      <c r="U1156" s="13"/>
      <c r="V1156" s="13"/>
      <c r="W1156" s="13"/>
      <c r="X1156" s="13"/>
      <c r="Y1156" s="13"/>
      <c r="Z1156" s="13"/>
      <c r="AA1156" s="13"/>
      <c r="AB1156" s="13"/>
      <c r="AC1156" s="13"/>
      <c r="AD1156" s="13"/>
      <c r="AE1156" s="13"/>
      <c r="AT1156" s="243" t="s">
        <v>168</v>
      </c>
      <c r="AU1156" s="243" t="s">
        <v>87</v>
      </c>
      <c r="AV1156" s="13" t="s">
        <v>87</v>
      </c>
      <c r="AW1156" s="13" t="s">
        <v>32</v>
      </c>
      <c r="AX1156" s="13" t="s">
        <v>77</v>
      </c>
      <c r="AY1156" s="243" t="s">
        <v>159</v>
      </c>
    </row>
    <row r="1157" s="13" customFormat="1">
      <c r="A1157" s="13"/>
      <c r="B1157" s="232"/>
      <c r="C1157" s="233"/>
      <c r="D1157" s="234" t="s">
        <v>168</v>
      </c>
      <c r="E1157" s="235" t="s">
        <v>1</v>
      </c>
      <c r="F1157" s="236" t="s">
        <v>1922</v>
      </c>
      <c r="G1157" s="233"/>
      <c r="H1157" s="237">
        <v>1.2250000000000001</v>
      </c>
      <c r="I1157" s="238"/>
      <c r="J1157" s="233"/>
      <c r="K1157" s="233"/>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168</v>
      </c>
      <c r="AU1157" s="243" t="s">
        <v>87</v>
      </c>
      <c r="AV1157" s="13" t="s">
        <v>87</v>
      </c>
      <c r="AW1157" s="13" t="s">
        <v>32</v>
      </c>
      <c r="AX1157" s="13" t="s">
        <v>77</v>
      </c>
      <c r="AY1157" s="243" t="s">
        <v>159</v>
      </c>
    </row>
    <row r="1158" s="13" customFormat="1">
      <c r="A1158" s="13"/>
      <c r="B1158" s="232"/>
      <c r="C1158" s="233"/>
      <c r="D1158" s="234" t="s">
        <v>168</v>
      </c>
      <c r="E1158" s="235" t="s">
        <v>1</v>
      </c>
      <c r="F1158" s="236" t="s">
        <v>1923</v>
      </c>
      <c r="G1158" s="233"/>
      <c r="H1158" s="237">
        <v>0.59899999999999998</v>
      </c>
      <c r="I1158" s="238"/>
      <c r="J1158" s="233"/>
      <c r="K1158" s="233"/>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168</v>
      </c>
      <c r="AU1158" s="243" t="s">
        <v>87</v>
      </c>
      <c r="AV1158" s="13" t="s">
        <v>87</v>
      </c>
      <c r="AW1158" s="13" t="s">
        <v>32</v>
      </c>
      <c r="AX1158" s="13" t="s">
        <v>77</v>
      </c>
      <c r="AY1158" s="243" t="s">
        <v>159</v>
      </c>
    </row>
    <row r="1159" s="13" customFormat="1">
      <c r="A1159" s="13"/>
      <c r="B1159" s="232"/>
      <c r="C1159" s="233"/>
      <c r="D1159" s="234" t="s">
        <v>168</v>
      </c>
      <c r="E1159" s="235" t="s">
        <v>1</v>
      </c>
      <c r="F1159" s="236" t="s">
        <v>1924</v>
      </c>
      <c r="G1159" s="233"/>
      <c r="H1159" s="237">
        <v>0.81399999999999995</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168</v>
      </c>
      <c r="AU1159" s="243" t="s">
        <v>87</v>
      </c>
      <c r="AV1159" s="13" t="s">
        <v>87</v>
      </c>
      <c r="AW1159" s="13" t="s">
        <v>32</v>
      </c>
      <c r="AX1159" s="13" t="s">
        <v>77</v>
      </c>
      <c r="AY1159" s="243" t="s">
        <v>159</v>
      </c>
    </row>
    <row r="1160" s="13" customFormat="1">
      <c r="A1160" s="13"/>
      <c r="B1160" s="232"/>
      <c r="C1160" s="233"/>
      <c r="D1160" s="234" t="s">
        <v>168</v>
      </c>
      <c r="E1160" s="235" t="s">
        <v>1</v>
      </c>
      <c r="F1160" s="236" t="s">
        <v>1925</v>
      </c>
      <c r="G1160" s="233"/>
      <c r="H1160" s="237">
        <v>0.13400000000000001</v>
      </c>
      <c r="I1160" s="238"/>
      <c r="J1160" s="233"/>
      <c r="K1160" s="233"/>
      <c r="L1160" s="239"/>
      <c r="M1160" s="240"/>
      <c r="N1160" s="241"/>
      <c r="O1160" s="241"/>
      <c r="P1160" s="241"/>
      <c r="Q1160" s="241"/>
      <c r="R1160" s="241"/>
      <c r="S1160" s="241"/>
      <c r="T1160" s="242"/>
      <c r="U1160" s="13"/>
      <c r="V1160" s="13"/>
      <c r="W1160" s="13"/>
      <c r="X1160" s="13"/>
      <c r="Y1160" s="13"/>
      <c r="Z1160" s="13"/>
      <c r="AA1160" s="13"/>
      <c r="AB1160" s="13"/>
      <c r="AC1160" s="13"/>
      <c r="AD1160" s="13"/>
      <c r="AE1160" s="13"/>
      <c r="AT1160" s="243" t="s">
        <v>168</v>
      </c>
      <c r="AU1160" s="243" t="s">
        <v>87</v>
      </c>
      <c r="AV1160" s="13" t="s">
        <v>87</v>
      </c>
      <c r="AW1160" s="13" t="s">
        <v>32</v>
      </c>
      <c r="AX1160" s="13" t="s">
        <v>77</v>
      </c>
      <c r="AY1160" s="243" t="s">
        <v>159</v>
      </c>
    </row>
    <row r="1161" s="13" customFormat="1">
      <c r="A1161" s="13"/>
      <c r="B1161" s="232"/>
      <c r="C1161" s="233"/>
      <c r="D1161" s="234" t="s">
        <v>168</v>
      </c>
      <c r="E1161" s="235" t="s">
        <v>1</v>
      </c>
      <c r="F1161" s="236" t="s">
        <v>1926</v>
      </c>
      <c r="G1161" s="233"/>
      <c r="H1161" s="237">
        <v>1.5840000000000001</v>
      </c>
      <c r="I1161" s="238"/>
      <c r="J1161" s="233"/>
      <c r="K1161" s="233"/>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168</v>
      </c>
      <c r="AU1161" s="243" t="s">
        <v>87</v>
      </c>
      <c r="AV1161" s="13" t="s">
        <v>87</v>
      </c>
      <c r="AW1161" s="13" t="s">
        <v>32</v>
      </c>
      <c r="AX1161" s="13" t="s">
        <v>77</v>
      </c>
      <c r="AY1161" s="243" t="s">
        <v>159</v>
      </c>
    </row>
    <row r="1162" s="13" customFormat="1">
      <c r="A1162" s="13"/>
      <c r="B1162" s="232"/>
      <c r="C1162" s="233"/>
      <c r="D1162" s="234" t="s">
        <v>168</v>
      </c>
      <c r="E1162" s="235" t="s">
        <v>1</v>
      </c>
      <c r="F1162" s="236" t="s">
        <v>1927</v>
      </c>
      <c r="G1162" s="233"/>
      <c r="H1162" s="237">
        <v>2.9900000000000002</v>
      </c>
      <c r="I1162" s="238"/>
      <c r="J1162" s="233"/>
      <c r="K1162" s="233"/>
      <c r="L1162" s="239"/>
      <c r="M1162" s="240"/>
      <c r="N1162" s="241"/>
      <c r="O1162" s="241"/>
      <c r="P1162" s="241"/>
      <c r="Q1162" s="241"/>
      <c r="R1162" s="241"/>
      <c r="S1162" s="241"/>
      <c r="T1162" s="242"/>
      <c r="U1162" s="13"/>
      <c r="V1162" s="13"/>
      <c r="W1162" s="13"/>
      <c r="X1162" s="13"/>
      <c r="Y1162" s="13"/>
      <c r="Z1162" s="13"/>
      <c r="AA1162" s="13"/>
      <c r="AB1162" s="13"/>
      <c r="AC1162" s="13"/>
      <c r="AD1162" s="13"/>
      <c r="AE1162" s="13"/>
      <c r="AT1162" s="243" t="s">
        <v>168</v>
      </c>
      <c r="AU1162" s="243" t="s">
        <v>87</v>
      </c>
      <c r="AV1162" s="13" t="s">
        <v>87</v>
      </c>
      <c r="AW1162" s="13" t="s">
        <v>32</v>
      </c>
      <c r="AX1162" s="13" t="s">
        <v>77</v>
      </c>
      <c r="AY1162" s="243" t="s">
        <v>159</v>
      </c>
    </row>
    <row r="1163" s="13" customFormat="1">
      <c r="A1163" s="13"/>
      <c r="B1163" s="232"/>
      <c r="C1163" s="233"/>
      <c r="D1163" s="234" t="s">
        <v>168</v>
      </c>
      <c r="E1163" s="235" t="s">
        <v>1</v>
      </c>
      <c r="F1163" s="236" t="s">
        <v>1928</v>
      </c>
      <c r="G1163" s="233"/>
      <c r="H1163" s="237">
        <v>2.2749999999999999</v>
      </c>
      <c r="I1163" s="238"/>
      <c r="J1163" s="233"/>
      <c r="K1163" s="233"/>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168</v>
      </c>
      <c r="AU1163" s="243" t="s">
        <v>87</v>
      </c>
      <c r="AV1163" s="13" t="s">
        <v>87</v>
      </c>
      <c r="AW1163" s="13" t="s">
        <v>32</v>
      </c>
      <c r="AX1163" s="13" t="s">
        <v>77</v>
      </c>
      <c r="AY1163" s="243" t="s">
        <v>159</v>
      </c>
    </row>
    <row r="1164" s="13" customFormat="1">
      <c r="A1164" s="13"/>
      <c r="B1164" s="232"/>
      <c r="C1164" s="233"/>
      <c r="D1164" s="234" t="s">
        <v>168</v>
      </c>
      <c r="E1164" s="235" t="s">
        <v>1</v>
      </c>
      <c r="F1164" s="236" t="s">
        <v>1929</v>
      </c>
      <c r="G1164" s="233"/>
      <c r="H1164" s="237">
        <v>0.098000000000000004</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168</v>
      </c>
      <c r="AU1164" s="243" t="s">
        <v>87</v>
      </c>
      <c r="AV1164" s="13" t="s">
        <v>87</v>
      </c>
      <c r="AW1164" s="13" t="s">
        <v>32</v>
      </c>
      <c r="AX1164" s="13" t="s">
        <v>77</v>
      </c>
      <c r="AY1164" s="243" t="s">
        <v>159</v>
      </c>
    </row>
    <row r="1165" s="13" customFormat="1">
      <c r="A1165" s="13"/>
      <c r="B1165" s="232"/>
      <c r="C1165" s="233"/>
      <c r="D1165" s="234" t="s">
        <v>168</v>
      </c>
      <c r="E1165" s="235" t="s">
        <v>1</v>
      </c>
      <c r="F1165" s="236" t="s">
        <v>1930</v>
      </c>
      <c r="G1165" s="233"/>
      <c r="H1165" s="237">
        <v>0.158</v>
      </c>
      <c r="I1165" s="238"/>
      <c r="J1165" s="233"/>
      <c r="K1165" s="233"/>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168</v>
      </c>
      <c r="AU1165" s="243" t="s">
        <v>87</v>
      </c>
      <c r="AV1165" s="13" t="s">
        <v>87</v>
      </c>
      <c r="AW1165" s="13" t="s">
        <v>32</v>
      </c>
      <c r="AX1165" s="13" t="s">
        <v>77</v>
      </c>
      <c r="AY1165" s="243" t="s">
        <v>159</v>
      </c>
    </row>
    <row r="1166" s="13" customFormat="1">
      <c r="A1166" s="13"/>
      <c r="B1166" s="232"/>
      <c r="C1166" s="233"/>
      <c r="D1166" s="234" t="s">
        <v>168</v>
      </c>
      <c r="E1166" s="235" t="s">
        <v>1</v>
      </c>
      <c r="F1166" s="236" t="s">
        <v>1931</v>
      </c>
      <c r="G1166" s="233"/>
      <c r="H1166" s="237">
        <v>0.184</v>
      </c>
      <c r="I1166" s="238"/>
      <c r="J1166" s="233"/>
      <c r="K1166" s="233"/>
      <c r="L1166" s="239"/>
      <c r="M1166" s="240"/>
      <c r="N1166" s="241"/>
      <c r="O1166" s="241"/>
      <c r="P1166" s="241"/>
      <c r="Q1166" s="241"/>
      <c r="R1166" s="241"/>
      <c r="S1166" s="241"/>
      <c r="T1166" s="242"/>
      <c r="U1166" s="13"/>
      <c r="V1166" s="13"/>
      <c r="W1166" s="13"/>
      <c r="X1166" s="13"/>
      <c r="Y1166" s="13"/>
      <c r="Z1166" s="13"/>
      <c r="AA1166" s="13"/>
      <c r="AB1166" s="13"/>
      <c r="AC1166" s="13"/>
      <c r="AD1166" s="13"/>
      <c r="AE1166" s="13"/>
      <c r="AT1166" s="243" t="s">
        <v>168</v>
      </c>
      <c r="AU1166" s="243" t="s">
        <v>87</v>
      </c>
      <c r="AV1166" s="13" t="s">
        <v>87</v>
      </c>
      <c r="AW1166" s="13" t="s">
        <v>32</v>
      </c>
      <c r="AX1166" s="13" t="s">
        <v>77</v>
      </c>
      <c r="AY1166" s="243" t="s">
        <v>159</v>
      </c>
    </row>
    <row r="1167" s="13" customFormat="1">
      <c r="A1167" s="13"/>
      <c r="B1167" s="232"/>
      <c r="C1167" s="233"/>
      <c r="D1167" s="234" t="s">
        <v>168</v>
      </c>
      <c r="E1167" s="235" t="s">
        <v>1</v>
      </c>
      <c r="F1167" s="236" t="s">
        <v>1932</v>
      </c>
      <c r="G1167" s="233"/>
      <c r="H1167" s="237">
        <v>0.191</v>
      </c>
      <c r="I1167" s="238"/>
      <c r="J1167" s="233"/>
      <c r="K1167" s="233"/>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168</v>
      </c>
      <c r="AU1167" s="243" t="s">
        <v>87</v>
      </c>
      <c r="AV1167" s="13" t="s">
        <v>87</v>
      </c>
      <c r="AW1167" s="13" t="s">
        <v>32</v>
      </c>
      <c r="AX1167" s="13" t="s">
        <v>77</v>
      </c>
      <c r="AY1167" s="243" t="s">
        <v>159</v>
      </c>
    </row>
    <row r="1168" s="13" customFormat="1">
      <c r="A1168" s="13"/>
      <c r="B1168" s="232"/>
      <c r="C1168" s="233"/>
      <c r="D1168" s="234" t="s">
        <v>168</v>
      </c>
      <c r="E1168" s="235" t="s">
        <v>1</v>
      </c>
      <c r="F1168" s="236" t="s">
        <v>1933</v>
      </c>
      <c r="G1168" s="233"/>
      <c r="H1168" s="237">
        <v>0.91700000000000004</v>
      </c>
      <c r="I1168" s="238"/>
      <c r="J1168" s="233"/>
      <c r="K1168" s="233"/>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168</v>
      </c>
      <c r="AU1168" s="243" t="s">
        <v>87</v>
      </c>
      <c r="AV1168" s="13" t="s">
        <v>87</v>
      </c>
      <c r="AW1168" s="13" t="s">
        <v>32</v>
      </c>
      <c r="AX1168" s="13" t="s">
        <v>77</v>
      </c>
      <c r="AY1168" s="243" t="s">
        <v>159</v>
      </c>
    </row>
    <row r="1169" s="16" customFormat="1">
      <c r="A1169" s="16"/>
      <c r="B1169" s="279"/>
      <c r="C1169" s="280"/>
      <c r="D1169" s="234" t="s">
        <v>168</v>
      </c>
      <c r="E1169" s="281" t="s">
        <v>1</v>
      </c>
      <c r="F1169" s="282" t="s">
        <v>1898</v>
      </c>
      <c r="G1169" s="280"/>
      <c r="H1169" s="281" t="s">
        <v>1</v>
      </c>
      <c r="I1169" s="283"/>
      <c r="J1169" s="280"/>
      <c r="K1169" s="280"/>
      <c r="L1169" s="284"/>
      <c r="M1169" s="285"/>
      <c r="N1169" s="286"/>
      <c r="O1169" s="286"/>
      <c r="P1169" s="286"/>
      <c r="Q1169" s="286"/>
      <c r="R1169" s="286"/>
      <c r="S1169" s="286"/>
      <c r="T1169" s="287"/>
      <c r="U1169" s="16"/>
      <c r="V1169" s="16"/>
      <c r="W1169" s="16"/>
      <c r="X1169" s="16"/>
      <c r="Y1169" s="16"/>
      <c r="Z1169" s="16"/>
      <c r="AA1169" s="16"/>
      <c r="AB1169" s="16"/>
      <c r="AC1169" s="16"/>
      <c r="AD1169" s="16"/>
      <c r="AE1169" s="16"/>
      <c r="AT1169" s="288" t="s">
        <v>168</v>
      </c>
      <c r="AU1169" s="288" t="s">
        <v>87</v>
      </c>
      <c r="AV1169" s="16" t="s">
        <v>85</v>
      </c>
      <c r="AW1169" s="16" t="s">
        <v>32</v>
      </c>
      <c r="AX1169" s="16" t="s">
        <v>77</v>
      </c>
      <c r="AY1169" s="288" t="s">
        <v>159</v>
      </c>
    </row>
    <row r="1170" s="13" customFormat="1">
      <c r="A1170" s="13"/>
      <c r="B1170" s="232"/>
      <c r="C1170" s="233"/>
      <c r="D1170" s="234" t="s">
        <v>168</v>
      </c>
      <c r="E1170" s="235" t="s">
        <v>1</v>
      </c>
      <c r="F1170" s="236" t="s">
        <v>1934</v>
      </c>
      <c r="G1170" s="233"/>
      <c r="H1170" s="237">
        <v>0.089999999999999997</v>
      </c>
      <c r="I1170" s="238"/>
      <c r="J1170" s="233"/>
      <c r="K1170" s="233"/>
      <c r="L1170" s="239"/>
      <c r="M1170" s="240"/>
      <c r="N1170" s="241"/>
      <c r="O1170" s="241"/>
      <c r="P1170" s="241"/>
      <c r="Q1170" s="241"/>
      <c r="R1170" s="241"/>
      <c r="S1170" s="241"/>
      <c r="T1170" s="242"/>
      <c r="U1170" s="13"/>
      <c r="V1170" s="13"/>
      <c r="W1170" s="13"/>
      <c r="X1170" s="13"/>
      <c r="Y1170" s="13"/>
      <c r="Z1170" s="13"/>
      <c r="AA1170" s="13"/>
      <c r="AB1170" s="13"/>
      <c r="AC1170" s="13"/>
      <c r="AD1170" s="13"/>
      <c r="AE1170" s="13"/>
      <c r="AT1170" s="243" t="s">
        <v>168</v>
      </c>
      <c r="AU1170" s="243" t="s">
        <v>87</v>
      </c>
      <c r="AV1170" s="13" t="s">
        <v>87</v>
      </c>
      <c r="AW1170" s="13" t="s">
        <v>32</v>
      </c>
      <c r="AX1170" s="13" t="s">
        <v>77</v>
      </c>
      <c r="AY1170" s="243" t="s">
        <v>159</v>
      </c>
    </row>
    <row r="1171" s="13" customFormat="1">
      <c r="A1171" s="13"/>
      <c r="B1171" s="232"/>
      <c r="C1171" s="233"/>
      <c r="D1171" s="234" t="s">
        <v>168</v>
      </c>
      <c r="E1171" s="235" t="s">
        <v>1</v>
      </c>
      <c r="F1171" s="236" t="s">
        <v>1935</v>
      </c>
      <c r="G1171" s="233"/>
      <c r="H1171" s="237">
        <v>0.081000000000000003</v>
      </c>
      <c r="I1171" s="238"/>
      <c r="J1171" s="233"/>
      <c r="K1171" s="233"/>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168</v>
      </c>
      <c r="AU1171" s="243" t="s">
        <v>87</v>
      </c>
      <c r="AV1171" s="13" t="s">
        <v>87</v>
      </c>
      <c r="AW1171" s="13" t="s">
        <v>32</v>
      </c>
      <c r="AX1171" s="13" t="s">
        <v>77</v>
      </c>
      <c r="AY1171" s="243" t="s">
        <v>159</v>
      </c>
    </row>
    <row r="1172" s="13" customFormat="1">
      <c r="A1172" s="13"/>
      <c r="B1172" s="232"/>
      <c r="C1172" s="233"/>
      <c r="D1172" s="234" t="s">
        <v>168</v>
      </c>
      <c r="E1172" s="235" t="s">
        <v>1</v>
      </c>
      <c r="F1172" s="236" t="s">
        <v>1936</v>
      </c>
      <c r="G1172" s="233"/>
      <c r="H1172" s="237">
        <v>0.27000000000000002</v>
      </c>
      <c r="I1172" s="238"/>
      <c r="J1172" s="233"/>
      <c r="K1172" s="233"/>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168</v>
      </c>
      <c r="AU1172" s="243" t="s">
        <v>87</v>
      </c>
      <c r="AV1172" s="13" t="s">
        <v>87</v>
      </c>
      <c r="AW1172" s="13" t="s">
        <v>32</v>
      </c>
      <c r="AX1172" s="13" t="s">
        <v>77</v>
      </c>
      <c r="AY1172" s="243" t="s">
        <v>159</v>
      </c>
    </row>
    <row r="1173" s="13" customFormat="1">
      <c r="A1173" s="13"/>
      <c r="B1173" s="232"/>
      <c r="C1173" s="233"/>
      <c r="D1173" s="234" t="s">
        <v>168</v>
      </c>
      <c r="E1173" s="235" t="s">
        <v>1</v>
      </c>
      <c r="F1173" s="236" t="s">
        <v>1937</v>
      </c>
      <c r="G1173" s="233"/>
      <c r="H1173" s="237">
        <v>0.27000000000000002</v>
      </c>
      <c r="I1173" s="238"/>
      <c r="J1173" s="233"/>
      <c r="K1173" s="233"/>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168</v>
      </c>
      <c r="AU1173" s="243" t="s">
        <v>87</v>
      </c>
      <c r="AV1173" s="13" t="s">
        <v>87</v>
      </c>
      <c r="AW1173" s="13" t="s">
        <v>32</v>
      </c>
      <c r="AX1173" s="13" t="s">
        <v>77</v>
      </c>
      <c r="AY1173" s="243" t="s">
        <v>159</v>
      </c>
    </row>
    <row r="1174" s="16" customFormat="1">
      <c r="A1174" s="16"/>
      <c r="B1174" s="279"/>
      <c r="C1174" s="280"/>
      <c r="D1174" s="234" t="s">
        <v>168</v>
      </c>
      <c r="E1174" s="281" t="s">
        <v>1</v>
      </c>
      <c r="F1174" s="282" t="s">
        <v>1907</v>
      </c>
      <c r="G1174" s="280"/>
      <c r="H1174" s="281" t="s">
        <v>1</v>
      </c>
      <c r="I1174" s="283"/>
      <c r="J1174" s="280"/>
      <c r="K1174" s="280"/>
      <c r="L1174" s="284"/>
      <c r="M1174" s="285"/>
      <c r="N1174" s="286"/>
      <c r="O1174" s="286"/>
      <c r="P1174" s="286"/>
      <c r="Q1174" s="286"/>
      <c r="R1174" s="286"/>
      <c r="S1174" s="286"/>
      <c r="T1174" s="287"/>
      <c r="U1174" s="16"/>
      <c r="V1174" s="16"/>
      <c r="W1174" s="16"/>
      <c r="X1174" s="16"/>
      <c r="Y1174" s="16"/>
      <c r="Z1174" s="16"/>
      <c r="AA1174" s="16"/>
      <c r="AB1174" s="16"/>
      <c r="AC1174" s="16"/>
      <c r="AD1174" s="16"/>
      <c r="AE1174" s="16"/>
      <c r="AT1174" s="288" t="s">
        <v>168</v>
      </c>
      <c r="AU1174" s="288" t="s">
        <v>87</v>
      </c>
      <c r="AV1174" s="16" t="s">
        <v>85</v>
      </c>
      <c r="AW1174" s="16" t="s">
        <v>32</v>
      </c>
      <c r="AX1174" s="16" t="s">
        <v>77</v>
      </c>
      <c r="AY1174" s="288" t="s">
        <v>159</v>
      </c>
    </row>
    <row r="1175" s="13" customFormat="1">
      <c r="A1175" s="13"/>
      <c r="B1175" s="232"/>
      <c r="C1175" s="233"/>
      <c r="D1175" s="234" t="s">
        <v>168</v>
      </c>
      <c r="E1175" s="235" t="s">
        <v>1</v>
      </c>
      <c r="F1175" s="236" t="s">
        <v>1938</v>
      </c>
      <c r="G1175" s="233"/>
      <c r="H1175" s="237">
        <v>0.122</v>
      </c>
      <c r="I1175" s="238"/>
      <c r="J1175" s="233"/>
      <c r="K1175" s="233"/>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168</v>
      </c>
      <c r="AU1175" s="243" t="s">
        <v>87</v>
      </c>
      <c r="AV1175" s="13" t="s">
        <v>87</v>
      </c>
      <c r="AW1175" s="13" t="s">
        <v>32</v>
      </c>
      <c r="AX1175" s="13" t="s">
        <v>77</v>
      </c>
      <c r="AY1175" s="243" t="s">
        <v>159</v>
      </c>
    </row>
    <row r="1176" s="16" customFormat="1">
      <c r="A1176" s="16"/>
      <c r="B1176" s="279"/>
      <c r="C1176" s="280"/>
      <c r="D1176" s="234" t="s">
        <v>168</v>
      </c>
      <c r="E1176" s="281" t="s">
        <v>1</v>
      </c>
      <c r="F1176" s="282" t="s">
        <v>1939</v>
      </c>
      <c r="G1176" s="280"/>
      <c r="H1176" s="281" t="s">
        <v>1</v>
      </c>
      <c r="I1176" s="283"/>
      <c r="J1176" s="280"/>
      <c r="K1176" s="280"/>
      <c r="L1176" s="284"/>
      <c r="M1176" s="285"/>
      <c r="N1176" s="286"/>
      <c r="O1176" s="286"/>
      <c r="P1176" s="286"/>
      <c r="Q1176" s="286"/>
      <c r="R1176" s="286"/>
      <c r="S1176" s="286"/>
      <c r="T1176" s="287"/>
      <c r="U1176" s="16"/>
      <c r="V1176" s="16"/>
      <c r="W1176" s="16"/>
      <c r="X1176" s="16"/>
      <c r="Y1176" s="16"/>
      <c r="Z1176" s="16"/>
      <c r="AA1176" s="16"/>
      <c r="AB1176" s="16"/>
      <c r="AC1176" s="16"/>
      <c r="AD1176" s="16"/>
      <c r="AE1176" s="16"/>
      <c r="AT1176" s="288" t="s">
        <v>168</v>
      </c>
      <c r="AU1176" s="288" t="s">
        <v>87</v>
      </c>
      <c r="AV1176" s="16" t="s">
        <v>85</v>
      </c>
      <c r="AW1176" s="16" t="s">
        <v>32</v>
      </c>
      <c r="AX1176" s="16" t="s">
        <v>77</v>
      </c>
      <c r="AY1176" s="288" t="s">
        <v>159</v>
      </c>
    </row>
    <row r="1177" s="13" customFormat="1">
      <c r="A1177" s="13"/>
      <c r="B1177" s="232"/>
      <c r="C1177" s="233"/>
      <c r="D1177" s="234" t="s">
        <v>168</v>
      </c>
      <c r="E1177" s="235" t="s">
        <v>1</v>
      </c>
      <c r="F1177" s="236" t="s">
        <v>1940</v>
      </c>
      <c r="G1177" s="233"/>
      <c r="H1177" s="237">
        <v>1.3129999999999999</v>
      </c>
      <c r="I1177" s="238"/>
      <c r="J1177" s="233"/>
      <c r="K1177" s="233"/>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168</v>
      </c>
      <c r="AU1177" s="243" t="s">
        <v>87</v>
      </c>
      <c r="AV1177" s="13" t="s">
        <v>87</v>
      </c>
      <c r="AW1177" s="13" t="s">
        <v>32</v>
      </c>
      <c r="AX1177" s="13" t="s">
        <v>77</v>
      </c>
      <c r="AY1177" s="243" t="s">
        <v>159</v>
      </c>
    </row>
    <row r="1178" s="16" customFormat="1">
      <c r="A1178" s="16"/>
      <c r="B1178" s="279"/>
      <c r="C1178" s="280"/>
      <c r="D1178" s="234" t="s">
        <v>168</v>
      </c>
      <c r="E1178" s="281" t="s">
        <v>1</v>
      </c>
      <c r="F1178" s="282" t="s">
        <v>1941</v>
      </c>
      <c r="G1178" s="280"/>
      <c r="H1178" s="281" t="s">
        <v>1</v>
      </c>
      <c r="I1178" s="283"/>
      <c r="J1178" s="280"/>
      <c r="K1178" s="280"/>
      <c r="L1178" s="284"/>
      <c r="M1178" s="285"/>
      <c r="N1178" s="286"/>
      <c r="O1178" s="286"/>
      <c r="P1178" s="286"/>
      <c r="Q1178" s="286"/>
      <c r="R1178" s="286"/>
      <c r="S1178" s="286"/>
      <c r="T1178" s="287"/>
      <c r="U1178" s="16"/>
      <c r="V1178" s="16"/>
      <c r="W1178" s="16"/>
      <c r="X1178" s="16"/>
      <c r="Y1178" s="16"/>
      <c r="Z1178" s="16"/>
      <c r="AA1178" s="16"/>
      <c r="AB1178" s="16"/>
      <c r="AC1178" s="16"/>
      <c r="AD1178" s="16"/>
      <c r="AE1178" s="16"/>
      <c r="AT1178" s="288" t="s">
        <v>168</v>
      </c>
      <c r="AU1178" s="288" t="s">
        <v>87</v>
      </c>
      <c r="AV1178" s="16" t="s">
        <v>85</v>
      </c>
      <c r="AW1178" s="16" t="s">
        <v>32</v>
      </c>
      <c r="AX1178" s="16" t="s">
        <v>77</v>
      </c>
      <c r="AY1178" s="288" t="s">
        <v>159</v>
      </c>
    </row>
    <row r="1179" s="13" customFormat="1">
      <c r="A1179" s="13"/>
      <c r="B1179" s="232"/>
      <c r="C1179" s="233"/>
      <c r="D1179" s="234" t="s">
        <v>168</v>
      </c>
      <c r="E1179" s="235" t="s">
        <v>1</v>
      </c>
      <c r="F1179" s="236" t="s">
        <v>1942</v>
      </c>
      <c r="G1179" s="233"/>
      <c r="H1179" s="237">
        <v>0.22500000000000001</v>
      </c>
      <c r="I1179" s="238"/>
      <c r="J1179" s="233"/>
      <c r="K1179" s="233"/>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168</v>
      </c>
      <c r="AU1179" s="243" t="s">
        <v>87</v>
      </c>
      <c r="AV1179" s="13" t="s">
        <v>87</v>
      </c>
      <c r="AW1179" s="13" t="s">
        <v>32</v>
      </c>
      <c r="AX1179" s="13" t="s">
        <v>77</v>
      </c>
      <c r="AY1179" s="243" t="s">
        <v>159</v>
      </c>
    </row>
    <row r="1180" s="13" customFormat="1">
      <c r="A1180" s="13"/>
      <c r="B1180" s="232"/>
      <c r="C1180" s="233"/>
      <c r="D1180" s="234" t="s">
        <v>168</v>
      </c>
      <c r="E1180" s="235" t="s">
        <v>1</v>
      </c>
      <c r="F1180" s="236" t="s">
        <v>1943</v>
      </c>
      <c r="G1180" s="233"/>
      <c r="H1180" s="237">
        <v>0.069000000000000006</v>
      </c>
      <c r="I1180" s="238"/>
      <c r="J1180" s="233"/>
      <c r="K1180" s="233"/>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168</v>
      </c>
      <c r="AU1180" s="243" t="s">
        <v>87</v>
      </c>
      <c r="AV1180" s="13" t="s">
        <v>87</v>
      </c>
      <c r="AW1180" s="13" t="s">
        <v>32</v>
      </c>
      <c r="AX1180" s="13" t="s">
        <v>77</v>
      </c>
      <c r="AY1180" s="243" t="s">
        <v>159</v>
      </c>
    </row>
    <row r="1181" s="15" customFormat="1">
      <c r="A1181" s="15"/>
      <c r="B1181" s="268"/>
      <c r="C1181" s="269"/>
      <c r="D1181" s="234" t="s">
        <v>168</v>
      </c>
      <c r="E1181" s="270" t="s">
        <v>1</v>
      </c>
      <c r="F1181" s="271" t="s">
        <v>361</v>
      </c>
      <c r="G1181" s="269"/>
      <c r="H1181" s="272">
        <v>35.195999999999998</v>
      </c>
      <c r="I1181" s="273"/>
      <c r="J1181" s="269"/>
      <c r="K1181" s="269"/>
      <c r="L1181" s="274"/>
      <c r="M1181" s="275"/>
      <c r="N1181" s="276"/>
      <c r="O1181" s="276"/>
      <c r="P1181" s="276"/>
      <c r="Q1181" s="276"/>
      <c r="R1181" s="276"/>
      <c r="S1181" s="276"/>
      <c r="T1181" s="277"/>
      <c r="U1181" s="15"/>
      <c r="V1181" s="15"/>
      <c r="W1181" s="15"/>
      <c r="X1181" s="15"/>
      <c r="Y1181" s="15"/>
      <c r="Z1181" s="15"/>
      <c r="AA1181" s="15"/>
      <c r="AB1181" s="15"/>
      <c r="AC1181" s="15"/>
      <c r="AD1181" s="15"/>
      <c r="AE1181" s="15"/>
      <c r="AT1181" s="278" t="s">
        <v>168</v>
      </c>
      <c r="AU1181" s="278" t="s">
        <v>87</v>
      </c>
      <c r="AV1181" s="15" t="s">
        <v>175</v>
      </c>
      <c r="AW1181" s="15" t="s">
        <v>32</v>
      </c>
      <c r="AX1181" s="15" t="s">
        <v>77</v>
      </c>
      <c r="AY1181" s="278" t="s">
        <v>159</v>
      </c>
    </row>
    <row r="1182" s="16" customFormat="1">
      <c r="A1182" s="16"/>
      <c r="B1182" s="279"/>
      <c r="C1182" s="280"/>
      <c r="D1182" s="234" t="s">
        <v>168</v>
      </c>
      <c r="E1182" s="281" t="s">
        <v>1</v>
      </c>
      <c r="F1182" s="282" t="s">
        <v>1944</v>
      </c>
      <c r="G1182" s="280"/>
      <c r="H1182" s="281" t="s">
        <v>1</v>
      </c>
      <c r="I1182" s="283"/>
      <c r="J1182" s="280"/>
      <c r="K1182" s="280"/>
      <c r="L1182" s="284"/>
      <c r="M1182" s="285"/>
      <c r="N1182" s="286"/>
      <c r="O1182" s="286"/>
      <c r="P1182" s="286"/>
      <c r="Q1182" s="286"/>
      <c r="R1182" s="286"/>
      <c r="S1182" s="286"/>
      <c r="T1182" s="287"/>
      <c r="U1182" s="16"/>
      <c r="V1182" s="16"/>
      <c r="W1182" s="16"/>
      <c r="X1182" s="16"/>
      <c r="Y1182" s="16"/>
      <c r="Z1182" s="16"/>
      <c r="AA1182" s="16"/>
      <c r="AB1182" s="16"/>
      <c r="AC1182" s="16"/>
      <c r="AD1182" s="16"/>
      <c r="AE1182" s="16"/>
      <c r="AT1182" s="288" t="s">
        <v>168</v>
      </c>
      <c r="AU1182" s="288" t="s">
        <v>87</v>
      </c>
      <c r="AV1182" s="16" t="s">
        <v>85</v>
      </c>
      <c r="AW1182" s="16" t="s">
        <v>32</v>
      </c>
      <c r="AX1182" s="16" t="s">
        <v>77</v>
      </c>
      <c r="AY1182" s="288" t="s">
        <v>159</v>
      </c>
    </row>
    <row r="1183" s="13" customFormat="1">
      <c r="A1183" s="13"/>
      <c r="B1183" s="232"/>
      <c r="C1183" s="233"/>
      <c r="D1183" s="234" t="s">
        <v>168</v>
      </c>
      <c r="E1183" s="235" t="s">
        <v>1</v>
      </c>
      <c r="F1183" s="236" t="s">
        <v>1945</v>
      </c>
      <c r="G1183" s="233"/>
      <c r="H1183" s="237">
        <v>0.45000000000000001</v>
      </c>
      <c r="I1183" s="238"/>
      <c r="J1183" s="233"/>
      <c r="K1183" s="233"/>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168</v>
      </c>
      <c r="AU1183" s="243" t="s">
        <v>87</v>
      </c>
      <c r="AV1183" s="13" t="s">
        <v>87</v>
      </c>
      <c r="AW1183" s="13" t="s">
        <v>32</v>
      </c>
      <c r="AX1183" s="13" t="s">
        <v>77</v>
      </c>
      <c r="AY1183" s="243" t="s">
        <v>159</v>
      </c>
    </row>
    <row r="1184" s="13" customFormat="1">
      <c r="A1184" s="13"/>
      <c r="B1184" s="232"/>
      <c r="C1184" s="233"/>
      <c r="D1184" s="234" t="s">
        <v>168</v>
      </c>
      <c r="E1184" s="235" t="s">
        <v>1</v>
      </c>
      <c r="F1184" s="236" t="s">
        <v>1946</v>
      </c>
      <c r="G1184" s="233"/>
      <c r="H1184" s="237">
        <v>1.522</v>
      </c>
      <c r="I1184" s="238"/>
      <c r="J1184" s="233"/>
      <c r="K1184" s="233"/>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168</v>
      </c>
      <c r="AU1184" s="243" t="s">
        <v>87</v>
      </c>
      <c r="AV1184" s="13" t="s">
        <v>87</v>
      </c>
      <c r="AW1184" s="13" t="s">
        <v>32</v>
      </c>
      <c r="AX1184" s="13" t="s">
        <v>77</v>
      </c>
      <c r="AY1184" s="243" t="s">
        <v>159</v>
      </c>
    </row>
    <row r="1185" s="16" customFormat="1">
      <c r="A1185" s="16"/>
      <c r="B1185" s="279"/>
      <c r="C1185" s="280"/>
      <c r="D1185" s="234" t="s">
        <v>168</v>
      </c>
      <c r="E1185" s="281" t="s">
        <v>1</v>
      </c>
      <c r="F1185" s="282" t="s">
        <v>1889</v>
      </c>
      <c r="G1185" s="280"/>
      <c r="H1185" s="281" t="s">
        <v>1</v>
      </c>
      <c r="I1185" s="283"/>
      <c r="J1185" s="280"/>
      <c r="K1185" s="280"/>
      <c r="L1185" s="284"/>
      <c r="M1185" s="285"/>
      <c r="N1185" s="286"/>
      <c r="O1185" s="286"/>
      <c r="P1185" s="286"/>
      <c r="Q1185" s="286"/>
      <c r="R1185" s="286"/>
      <c r="S1185" s="286"/>
      <c r="T1185" s="287"/>
      <c r="U1185" s="16"/>
      <c r="V1185" s="16"/>
      <c r="W1185" s="16"/>
      <c r="X1185" s="16"/>
      <c r="Y1185" s="16"/>
      <c r="Z1185" s="16"/>
      <c r="AA1185" s="16"/>
      <c r="AB1185" s="16"/>
      <c r="AC1185" s="16"/>
      <c r="AD1185" s="16"/>
      <c r="AE1185" s="16"/>
      <c r="AT1185" s="288" t="s">
        <v>168</v>
      </c>
      <c r="AU1185" s="288" t="s">
        <v>87</v>
      </c>
      <c r="AV1185" s="16" t="s">
        <v>85</v>
      </c>
      <c r="AW1185" s="16" t="s">
        <v>32</v>
      </c>
      <c r="AX1185" s="16" t="s">
        <v>77</v>
      </c>
      <c r="AY1185" s="288" t="s">
        <v>159</v>
      </c>
    </row>
    <row r="1186" s="13" customFormat="1">
      <c r="A1186" s="13"/>
      <c r="B1186" s="232"/>
      <c r="C1186" s="233"/>
      <c r="D1186" s="234" t="s">
        <v>168</v>
      </c>
      <c r="E1186" s="235" t="s">
        <v>1</v>
      </c>
      <c r="F1186" s="236" t="s">
        <v>1947</v>
      </c>
      <c r="G1186" s="233"/>
      <c r="H1186" s="237">
        <v>0.29599999999999999</v>
      </c>
      <c r="I1186" s="238"/>
      <c r="J1186" s="233"/>
      <c r="K1186" s="233"/>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168</v>
      </c>
      <c r="AU1186" s="243" t="s">
        <v>87</v>
      </c>
      <c r="AV1186" s="13" t="s">
        <v>87</v>
      </c>
      <c r="AW1186" s="13" t="s">
        <v>32</v>
      </c>
      <c r="AX1186" s="13" t="s">
        <v>77</v>
      </c>
      <c r="AY1186" s="243" t="s">
        <v>159</v>
      </c>
    </row>
    <row r="1187" s="13" customFormat="1">
      <c r="A1187" s="13"/>
      <c r="B1187" s="232"/>
      <c r="C1187" s="233"/>
      <c r="D1187" s="234" t="s">
        <v>168</v>
      </c>
      <c r="E1187" s="235" t="s">
        <v>1</v>
      </c>
      <c r="F1187" s="236" t="s">
        <v>1948</v>
      </c>
      <c r="G1187" s="233"/>
      <c r="H1187" s="237">
        <v>2.8069999999999999</v>
      </c>
      <c r="I1187" s="238"/>
      <c r="J1187" s="233"/>
      <c r="K1187" s="233"/>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168</v>
      </c>
      <c r="AU1187" s="243" t="s">
        <v>87</v>
      </c>
      <c r="AV1187" s="13" t="s">
        <v>87</v>
      </c>
      <c r="AW1187" s="13" t="s">
        <v>32</v>
      </c>
      <c r="AX1187" s="13" t="s">
        <v>77</v>
      </c>
      <c r="AY1187" s="243" t="s">
        <v>159</v>
      </c>
    </row>
    <row r="1188" s="16" customFormat="1">
      <c r="A1188" s="16"/>
      <c r="B1188" s="279"/>
      <c r="C1188" s="280"/>
      <c r="D1188" s="234" t="s">
        <v>168</v>
      </c>
      <c r="E1188" s="281" t="s">
        <v>1</v>
      </c>
      <c r="F1188" s="282" t="s">
        <v>1898</v>
      </c>
      <c r="G1188" s="280"/>
      <c r="H1188" s="281" t="s">
        <v>1</v>
      </c>
      <c r="I1188" s="283"/>
      <c r="J1188" s="280"/>
      <c r="K1188" s="280"/>
      <c r="L1188" s="284"/>
      <c r="M1188" s="285"/>
      <c r="N1188" s="286"/>
      <c r="O1188" s="286"/>
      <c r="P1188" s="286"/>
      <c r="Q1188" s="286"/>
      <c r="R1188" s="286"/>
      <c r="S1188" s="286"/>
      <c r="T1188" s="287"/>
      <c r="U1188" s="16"/>
      <c r="V1188" s="16"/>
      <c r="W1188" s="16"/>
      <c r="X1188" s="16"/>
      <c r="Y1188" s="16"/>
      <c r="Z1188" s="16"/>
      <c r="AA1188" s="16"/>
      <c r="AB1188" s="16"/>
      <c r="AC1188" s="16"/>
      <c r="AD1188" s="16"/>
      <c r="AE1188" s="16"/>
      <c r="AT1188" s="288" t="s">
        <v>168</v>
      </c>
      <c r="AU1188" s="288" t="s">
        <v>87</v>
      </c>
      <c r="AV1188" s="16" t="s">
        <v>85</v>
      </c>
      <c r="AW1188" s="16" t="s">
        <v>32</v>
      </c>
      <c r="AX1188" s="16" t="s">
        <v>77</v>
      </c>
      <c r="AY1188" s="288" t="s">
        <v>159</v>
      </c>
    </row>
    <row r="1189" s="13" customFormat="1">
      <c r="A1189" s="13"/>
      <c r="B1189" s="232"/>
      <c r="C1189" s="233"/>
      <c r="D1189" s="234" t="s">
        <v>168</v>
      </c>
      <c r="E1189" s="235" t="s">
        <v>1</v>
      </c>
      <c r="F1189" s="236" t="s">
        <v>1949</v>
      </c>
      <c r="G1189" s="233"/>
      <c r="H1189" s="237">
        <v>0.052999999999999998</v>
      </c>
      <c r="I1189" s="238"/>
      <c r="J1189" s="233"/>
      <c r="K1189" s="233"/>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168</v>
      </c>
      <c r="AU1189" s="243" t="s">
        <v>87</v>
      </c>
      <c r="AV1189" s="13" t="s">
        <v>87</v>
      </c>
      <c r="AW1189" s="13" t="s">
        <v>32</v>
      </c>
      <c r="AX1189" s="13" t="s">
        <v>77</v>
      </c>
      <c r="AY1189" s="243" t="s">
        <v>159</v>
      </c>
    </row>
    <row r="1190" s="15" customFormat="1">
      <c r="A1190" s="15"/>
      <c r="B1190" s="268"/>
      <c r="C1190" s="269"/>
      <c r="D1190" s="234" t="s">
        <v>168</v>
      </c>
      <c r="E1190" s="270" t="s">
        <v>1</v>
      </c>
      <c r="F1190" s="271" t="s">
        <v>361</v>
      </c>
      <c r="G1190" s="269"/>
      <c r="H1190" s="272">
        <v>5.1280000000000001</v>
      </c>
      <c r="I1190" s="273"/>
      <c r="J1190" s="269"/>
      <c r="K1190" s="269"/>
      <c r="L1190" s="274"/>
      <c r="M1190" s="275"/>
      <c r="N1190" s="276"/>
      <c r="O1190" s="276"/>
      <c r="P1190" s="276"/>
      <c r="Q1190" s="276"/>
      <c r="R1190" s="276"/>
      <c r="S1190" s="276"/>
      <c r="T1190" s="277"/>
      <c r="U1190" s="15"/>
      <c r="V1190" s="15"/>
      <c r="W1190" s="15"/>
      <c r="X1190" s="15"/>
      <c r="Y1190" s="15"/>
      <c r="Z1190" s="15"/>
      <c r="AA1190" s="15"/>
      <c r="AB1190" s="15"/>
      <c r="AC1190" s="15"/>
      <c r="AD1190" s="15"/>
      <c r="AE1190" s="15"/>
      <c r="AT1190" s="278" t="s">
        <v>168</v>
      </c>
      <c r="AU1190" s="278" t="s">
        <v>87</v>
      </c>
      <c r="AV1190" s="15" t="s">
        <v>175</v>
      </c>
      <c r="AW1190" s="15" t="s">
        <v>32</v>
      </c>
      <c r="AX1190" s="15" t="s">
        <v>77</v>
      </c>
      <c r="AY1190" s="278" t="s">
        <v>159</v>
      </c>
    </row>
    <row r="1191" s="14" customFormat="1">
      <c r="A1191" s="14"/>
      <c r="B1191" s="244"/>
      <c r="C1191" s="245"/>
      <c r="D1191" s="234" t="s">
        <v>168</v>
      </c>
      <c r="E1191" s="246" t="s">
        <v>1</v>
      </c>
      <c r="F1191" s="247" t="s">
        <v>174</v>
      </c>
      <c r="G1191" s="245"/>
      <c r="H1191" s="248">
        <v>133.62600000000001</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168</v>
      </c>
      <c r="AU1191" s="254" t="s">
        <v>87</v>
      </c>
      <c r="AV1191" s="14" t="s">
        <v>166</v>
      </c>
      <c r="AW1191" s="14" t="s">
        <v>32</v>
      </c>
      <c r="AX1191" s="14" t="s">
        <v>85</v>
      </c>
      <c r="AY1191" s="254" t="s">
        <v>159</v>
      </c>
    </row>
    <row r="1192" s="2" customFormat="1" ht="24.15" customHeight="1">
      <c r="A1192" s="39"/>
      <c r="B1192" s="40"/>
      <c r="C1192" s="219" t="s">
        <v>1950</v>
      </c>
      <c r="D1192" s="219" t="s">
        <v>161</v>
      </c>
      <c r="E1192" s="220" t="s">
        <v>1951</v>
      </c>
      <c r="F1192" s="221" t="s">
        <v>1952</v>
      </c>
      <c r="G1192" s="222" t="s">
        <v>181</v>
      </c>
      <c r="H1192" s="223">
        <v>3.492</v>
      </c>
      <c r="I1192" s="224"/>
      <c r="J1192" s="225">
        <f>ROUND(I1192*H1192,2)</f>
        <v>0</v>
      </c>
      <c r="K1192" s="221" t="s">
        <v>165</v>
      </c>
      <c r="L1192" s="45"/>
      <c r="M1192" s="226" t="s">
        <v>1</v>
      </c>
      <c r="N1192" s="227" t="s">
        <v>42</v>
      </c>
      <c r="O1192" s="92"/>
      <c r="P1192" s="228">
        <f>O1192*H1192</f>
        <v>0</v>
      </c>
      <c r="Q1192" s="228">
        <v>0</v>
      </c>
      <c r="R1192" s="228">
        <f>Q1192*H1192</f>
        <v>0</v>
      </c>
      <c r="S1192" s="228">
        <v>1.5940000000000001</v>
      </c>
      <c r="T1192" s="229">
        <f>S1192*H1192</f>
        <v>5.5662479999999999</v>
      </c>
      <c r="U1192" s="39"/>
      <c r="V1192" s="39"/>
      <c r="W1192" s="39"/>
      <c r="X1192" s="39"/>
      <c r="Y1192" s="39"/>
      <c r="Z1192" s="39"/>
      <c r="AA1192" s="39"/>
      <c r="AB1192" s="39"/>
      <c r="AC1192" s="39"/>
      <c r="AD1192" s="39"/>
      <c r="AE1192" s="39"/>
      <c r="AR1192" s="230" t="s">
        <v>166</v>
      </c>
      <c r="AT1192" s="230" t="s">
        <v>161</v>
      </c>
      <c r="AU1192" s="230" t="s">
        <v>87</v>
      </c>
      <c r="AY1192" s="18" t="s">
        <v>159</v>
      </c>
      <c r="BE1192" s="231">
        <f>IF(N1192="základní",J1192,0)</f>
        <v>0</v>
      </c>
      <c r="BF1192" s="231">
        <f>IF(N1192="snížená",J1192,0)</f>
        <v>0</v>
      </c>
      <c r="BG1192" s="231">
        <f>IF(N1192="zákl. přenesená",J1192,0)</f>
        <v>0</v>
      </c>
      <c r="BH1192" s="231">
        <f>IF(N1192="sníž. přenesená",J1192,0)</f>
        <v>0</v>
      </c>
      <c r="BI1192" s="231">
        <f>IF(N1192="nulová",J1192,0)</f>
        <v>0</v>
      </c>
      <c r="BJ1192" s="18" t="s">
        <v>85</v>
      </c>
      <c r="BK1192" s="231">
        <f>ROUND(I1192*H1192,2)</f>
        <v>0</v>
      </c>
      <c r="BL1192" s="18" t="s">
        <v>166</v>
      </c>
      <c r="BM1192" s="230" t="s">
        <v>1953</v>
      </c>
    </row>
    <row r="1193" s="16" customFormat="1">
      <c r="A1193" s="16"/>
      <c r="B1193" s="279"/>
      <c r="C1193" s="280"/>
      <c r="D1193" s="234" t="s">
        <v>168</v>
      </c>
      <c r="E1193" s="281" t="s">
        <v>1</v>
      </c>
      <c r="F1193" s="282" t="s">
        <v>1099</v>
      </c>
      <c r="G1193" s="280"/>
      <c r="H1193" s="281" t="s">
        <v>1</v>
      </c>
      <c r="I1193" s="283"/>
      <c r="J1193" s="280"/>
      <c r="K1193" s="280"/>
      <c r="L1193" s="284"/>
      <c r="M1193" s="285"/>
      <c r="N1193" s="286"/>
      <c r="O1193" s="286"/>
      <c r="P1193" s="286"/>
      <c r="Q1193" s="286"/>
      <c r="R1193" s="286"/>
      <c r="S1193" s="286"/>
      <c r="T1193" s="287"/>
      <c r="U1193" s="16"/>
      <c r="V1193" s="16"/>
      <c r="W1193" s="16"/>
      <c r="X1193" s="16"/>
      <c r="Y1193" s="16"/>
      <c r="Z1193" s="16"/>
      <c r="AA1193" s="16"/>
      <c r="AB1193" s="16"/>
      <c r="AC1193" s="16"/>
      <c r="AD1193" s="16"/>
      <c r="AE1193" s="16"/>
      <c r="AT1193" s="288" t="s">
        <v>168</v>
      </c>
      <c r="AU1193" s="288" t="s">
        <v>87</v>
      </c>
      <c r="AV1193" s="16" t="s">
        <v>85</v>
      </c>
      <c r="AW1193" s="16" t="s">
        <v>32</v>
      </c>
      <c r="AX1193" s="16" t="s">
        <v>77</v>
      </c>
      <c r="AY1193" s="288" t="s">
        <v>159</v>
      </c>
    </row>
    <row r="1194" s="13" customFormat="1">
      <c r="A1194" s="13"/>
      <c r="B1194" s="232"/>
      <c r="C1194" s="233"/>
      <c r="D1194" s="234" t="s">
        <v>168</v>
      </c>
      <c r="E1194" s="235" t="s">
        <v>1</v>
      </c>
      <c r="F1194" s="236" t="s">
        <v>1954</v>
      </c>
      <c r="G1194" s="233"/>
      <c r="H1194" s="237">
        <v>2.089</v>
      </c>
      <c r="I1194" s="238"/>
      <c r="J1194" s="233"/>
      <c r="K1194" s="233"/>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168</v>
      </c>
      <c r="AU1194" s="243" t="s">
        <v>87</v>
      </c>
      <c r="AV1194" s="13" t="s">
        <v>87</v>
      </c>
      <c r="AW1194" s="13" t="s">
        <v>32</v>
      </c>
      <c r="AX1194" s="13" t="s">
        <v>77</v>
      </c>
      <c r="AY1194" s="243" t="s">
        <v>159</v>
      </c>
    </row>
    <row r="1195" s="13" customFormat="1">
      <c r="A1195" s="13"/>
      <c r="B1195" s="232"/>
      <c r="C1195" s="233"/>
      <c r="D1195" s="234" t="s">
        <v>168</v>
      </c>
      <c r="E1195" s="235" t="s">
        <v>1</v>
      </c>
      <c r="F1195" s="236" t="s">
        <v>1955</v>
      </c>
      <c r="G1195" s="233"/>
      <c r="H1195" s="237">
        <v>1.403</v>
      </c>
      <c r="I1195" s="238"/>
      <c r="J1195" s="233"/>
      <c r="K1195" s="233"/>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168</v>
      </c>
      <c r="AU1195" s="243" t="s">
        <v>87</v>
      </c>
      <c r="AV1195" s="13" t="s">
        <v>87</v>
      </c>
      <c r="AW1195" s="13" t="s">
        <v>32</v>
      </c>
      <c r="AX1195" s="13" t="s">
        <v>77</v>
      </c>
      <c r="AY1195" s="243" t="s">
        <v>159</v>
      </c>
    </row>
    <row r="1196" s="14" customFormat="1">
      <c r="A1196" s="14"/>
      <c r="B1196" s="244"/>
      <c r="C1196" s="245"/>
      <c r="D1196" s="234" t="s">
        <v>168</v>
      </c>
      <c r="E1196" s="246" t="s">
        <v>1</v>
      </c>
      <c r="F1196" s="247" t="s">
        <v>174</v>
      </c>
      <c r="G1196" s="245"/>
      <c r="H1196" s="248">
        <v>3.492</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168</v>
      </c>
      <c r="AU1196" s="254" t="s">
        <v>87</v>
      </c>
      <c r="AV1196" s="14" t="s">
        <v>166</v>
      </c>
      <c r="AW1196" s="14" t="s">
        <v>32</v>
      </c>
      <c r="AX1196" s="14" t="s">
        <v>85</v>
      </c>
      <c r="AY1196" s="254" t="s">
        <v>159</v>
      </c>
    </row>
    <row r="1197" s="2" customFormat="1" ht="21.75" customHeight="1">
      <c r="A1197" s="39"/>
      <c r="B1197" s="40"/>
      <c r="C1197" s="219" t="s">
        <v>1956</v>
      </c>
      <c r="D1197" s="219" t="s">
        <v>161</v>
      </c>
      <c r="E1197" s="220" t="s">
        <v>1957</v>
      </c>
      <c r="F1197" s="221" t="s">
        <v>1958</v>
      </c>
      <c r="G1197" s="222" t="s">
        <v>164</v>
      </c>
      <c r="H1197" s="223">
        <v>24.891999999999999</v>
      </c>
      <c r="I1197" s="224"/>
      <c r="J1197" s="225">
        <f>ROUND(I1197*H1197,2)</f>
        <v>0</v>
      </c>
      <c r="K1197" s="221" t="s">
        <v>165</v>
      </c>
      <c r="L1197" s="45"/>
      <c r="M1197" s="226" t="s">
        <v>1</v>
      </c>
      <c r="N1197" s="227" t="s">
        <v>42</v>
      </c>
      <c r="O1197" s="92"/>
      <c r="P1197" s="228">
        <f>O1197*H1197</f>
        <v>0</v>
      </c>
      <c r="Q1197" s="228">
        <v>0</v>
      </c>
      <c r="R1197" s="228">
        <f>Q1197*H1197</f>
        <v>0</v>
      </c>
      <c r="S1197" s="228">
        <v>0.055</v>
      </c>
      <c r="T1197" s="229">
        <f>S1197*H1197</f>
        <v>1.3690599999999999</v>
      </c>
      <c r="U1197" s="39"/>
      <c r="V1197" s="39"/>
      <c r="W1197" s="39"/>
      <c r="X1197" s="39"/>
      <c r="Y1197" s="39"/>
      <c r="Z1197" s="39"/>
      <c r="AA1197" s="39"/>
      <c r="AB1197" s="39"/>
      <c r="AC1197" s="39"/>
      <c r="AD1197" s="39"/>
      <c r="AE1197" s="39"/>
      <c r="AR1197" s="230" t="s">
        <v>166</v>
      </c>
      <c r="AT1197" s="230" t="s">
        <v>161</v>
      </c>
      <c r="AU1197" s="230" t="s">
        <v>87</v>
      </c>
      <c r="AY1197" s="18" t="s">
        <v>159</v>
      </c>
      <c r="BE1197" s="231">
        <f>IF(N1197="základní",J1197,0)</f>
        <v>0</v>
      </c>
      <c r="BF1197" s="231">
        <f>IF(N1197="snížená",J1197,0)</f>
        <v>0</v>
      </c>
      <c r="BG1197" s="231">
        <f>IF(N1197="zákl. přenesená",J1197,0)</f>
        <v>0</v>
      </c>
      <c r="BH1197" s="231">
        <f>IF(N1197="sníž. přenesená",J1197,0)</f>
        <v>0</v>
      </c>
      <c r="BI1197" s="231">
        <f>IF(N1197="nulová",J1197,0)</f>
        <v>0</v>
      </c>
      <c r="BJ1197" s="18" t="s">
        <v>85</v>
      </c>
      <c r="BK1197" s="231">
        <f>ROUND(I1197*H1197,2)</f>
        <v>0</v>
      </c>
      <c r="BL1197" s="18" t="s">
        <v>166</v>
      </c>
      <c r="BM1197" s="230" t="s">
        <v>1959</v>
      </c>
    </row>
    <row r="1198" s="16" customFormat="1">
      <c r="A1198" s="16"/>
      <c r="B1198" s="279"/>
      <c r="C1198" s="280"/>
      <c r="D1198" s="234" t="s">
        <v>168</v>
      </c>
      <c r="E1198" s="281" t="s">
        <v>1</v>
      </c>
      <c r="F1198" s="282" t="s">
        <v>1960</v>
      </c>
      <c r="G1198" s="280"/>
      <c r="H1198" s="281" t="s">
        <v>1</v>
      </c>
      <c r="I1198" s="283"/>
      <c r="J1198" s="280"/>
      <c r="K1198" s="280"/>
      <c r="L1198" s="284"/>
      <c r="M1198" s="285"/>
      <c r="N1198" s="286"/>
      <c r="O1198" s="286"/>
      <c r="P1198" s="286"/>
      <c r="Q1198" s="286"/>
      <c r="R1198" s="286"/>
      <c r="S1198" s="286"/>
      <c r="T1198" s="287"/>
      <c r="U1198" s="16"/>
      <c r="V1198" s="16"/>
      <c r="W1198" s="16"/>
      <c r="X1198" s="16"/>
      <c r="Y1198" s="16"/>
      <c r="Z1198" s="16"/>
      <c r="AA1198" s="16"/>
      <c r="AB1198" s="16"/>
      <c r="AC1198" s="16"/>
      <c r="AD1198" s="16"/>
      <c r="AE1198" s="16"/>
      <c r="AT1198" s="288" t="s">
        <v>168</v>
      </c>
      <c r="AU1198" s="288" t="s">
        <v>87</v>
      </c>
      <c r="AV1198" s="16" t="s">
        <v>85</v>
      </c>
      <c r="AW1198" s="16" t="s">
        <v>32</v>
      </c>
      <c r="AX1198" s="16" t="s">
        <v>77</v>
      </c>
      <c r="AY1198" s="288" t="s">
        <v>159</v>
      </c>
    </row>
    <row r="1199" s="13" customFormat="1">
      <c r="A1199" s="13"/>
      <c r="B1199" s="232"/>
      <c r="C1199" s="233"/>
      <c r="D1199" s="234" t="s">
        <v>168</v>
      </c>
      <c r="E1199" s="235" t="s">
        <v>1</v>
      </c>
      <c r="F1199" s="236" t="s">
        <v>1961</v>
      </c>
      <c r="G1199" s="233"/>
      <c r="H1199" s="237">
        <v>1.425</v>
      </c>
      <c r="I1199" s="238"/>
      <c r="J1199" s="233"/>
      <c r="K1199" s="233"/>
      <c r="L1199" s="239"/>
      <c r="M1199" s="240"/>
      <c r="N1199" s="241"/>
      <c r="O1199" s="241"/>
      <c r="P1199" s="241"/>
      <c r="Q1199" s="241"/>
      <c r="R1199" s="241"/>
      <c r="S1199" s="241"/>
      <c r="T1199" s="242"/>
      <c r="U1199" s="13"/>
      <c r="V1199" s="13"/>
      <c r="W1199" s="13"/>
      <c r="X1199" s="13"/>
      <c r="Y1199" s="13"/>
      <c r="Z1199" s="13"/>
      <c r="AA1199" s="13"/>
      <c r="AB1199" s="13"/>
      <c r="AC1199" s="13"/>
      <c r="AD1199" s="13"/>
      <c r="AE1199" s="13"/>
      <c r="AT1199" s="243" t="s">
        <v>168</v>
      </c>
      <c r="AU1199" s="243" t="s">
        <v>87</v>
      </c>
      <c r="AV1199" s="13" t="s">
        <v>87</v>
      </c>
      <c r="AW1199" s="13" t="s">
        <v>32</v>
      </c>
      <c r="AX1199" s="13" t="s">
        <v>77</v>
      </c>
      <c r="AY1199" s="243" t="s">
        <v>159</v>
      </c>
    </row>
    <row r="1200" s="13" customFormat="1">
      <c r="A1200" s="13"/>
      <c r="B1200" s="232"/>
      <c r="C1200" s="233"/>
      <c r="D1200" s="234" t="s">
        <v>168</v>
      </c>
      <c r="E1200" s="235" t="s">
        <v>1</v>
      </c>
      <c r="F1200" s="236" t="s">
        <v>1962</v>
      </c>
      <c r="G1200" s="233"/>
      <c r="H1200" s="237">
        <v>11.414999999999999</v>
      </c>
      <c r="I1200" s="238"/>
      <c r="J1200" s="233"/>
      <c r="K1200" s="233"/>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168</v>
      </c>
      <c r="AU1200" s="243" t="s">
        <v>87</v>
      </c>
      <c r="AV1200" s="13" t="s">
        <v>87</v>
      </c>
      <c r="AW1200" s="13" t="s">
        <v>32</v>
      </c>
      <c r="AX1200" s="13" t="s">
        <v>77</v>
      </c>
      <c r="AY1200" s="243" t="s">
        <v>159</v>
      </c>
    </row>
    <row r="1201" s="13" customFormat="1">
      <c r="A1201" s="13"/>
      <c r="B1201" s="232"/>
      <c r="C1201" s="233"/>
      <c r="D1201" s="234" t="s">
        <v>168</v>
      </c>
      <c r="E1201" s="235" t="s">
        <v>1</v>
      </c>
      <c r="F1201" s="236" t="s">
        <v>1963</v>
      </c>
      <c r="G1201" s="233"/>
      <c r="H1201" s="237">
        <v>1.6799999999999999</v>
      </c>
      <c r="I1201" s="238"/>
      <c r="J1201" s="233"/>
      <c r="K1201" s="233"/>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168</v>
      </c>
      <c r="AU1201" s="243" t="s">
        <v>87</v>
      </c>
      <c r="AV1201" s="13" t="s">
        <v>87</v>
      </c>
      <c r="AW1201" s="13" t="s">
        <v>32</v>
      </c>
      <c r="AX1201" s="13" t="s">
        <v>77</v>
      </c>
      <c r="AY1201" s="243" t="s">
        <v>159</v>
      </c>
    </row>
    <row r="1202" s="15" customFormat="1">
      <c r="A1202" s="15"/>
      <c r="B1202" s="268"/>
      <c r="C1202" s="269"/>
      <c r="D1202" s="234" t="s">
        <v>168</v>
      </c>
      <c r="E1202" s="270" t="s">
        <v>1</v>
      </c>
      <c r="F1202" s="271" t="s">
        <v>361</v>
      </c>
      <c r="G1202" s="269"/>
      <c r="H1202" s="272">
        <v>14.52</v>
      </c>
      <c r="I1202" s="273"/>
      <c r="J1202" s="269"/>
      <c r="K1202" s="269"/>
      <c r="L1202" s="274"/>
      <c r="M1202" s="275"/>
      <c r="N1202" s="276"/>
      <c r="O1202" s="276"/>
      <c r="P1202" s="276"/>
      <c r="Q1202" s="276"/>
      <c r="R1202" s="276"/>
      <c r="S1202" s="276"/>
      <c r="T1202" s="277"/>
      <c r="U1202" s="15"/>
      <c r="V1202" s="15"/>
      <c r="W1202" s="15"/>
      <c r="X1202" s="15"/>
      <c r="Y1202" s="15"/>
      <c r="Z1202" s="15"/>
      <c r="AA1202" s="15"/>
      <c r="AB1202" s="15"/>
      <c r="AC1202" s="15"/>
      <c r="AD1202" s="15"/>
      <c r="AE1202" s="15"/>
      <c r="AT1202" s="278" t="s">
        <v>168</v>
      </c>
      <c r="AU1202" s="278" t="s">
        <v>87</v>
      </c>
      <c r="AV1202" s="15" t="s">
        <v>175</v>
      </c>
      <c r="AW1202" s="15" t="s">
        <v>32</v>
      </c>
      <c r="AX1202" s="15" t="s">
        <v>77</v>
      </c>
      <c r="AY1202" s="278" t="s">
        <v>159</v>
      </c>
    </row>
    <row r="1203" s="16" customFormat="1">
      <c r="A1203" s="16"/>
      <c r="B1203" s="279"/>
      <c r="C1203" s="280"/>
      <c r="D1203" s="234" t="s">
        <v>168</v>
      </c>
      <c r="E1203" s="281" t="s">
        <v>1</v>
      </c>
      <c r="F1203" s="282" t="s">
        <v>1129</v>
      </c>
      <c r="G1203" s="280"/>
      <c r="H1203" s="281" t="s">
        <v>1</v>
      </c>
      <c r="I1203" s="283"/>
      <c r="J1203" s="280"/>
      <c r="K1203" s="280"/>
      <c r="L1203" s="284"/>
      <c r="M1203" s="285"/>
      <c r="N1203" s="286"/>
      <c r="O1203" s="286"/>
      <c r="P1203" s="286"/>
      <c r="Q1203" s="286"/>
      <c r="R1203" s="286"/>
      <c r="S1203" s="286"/>
      <c r="T1203" s="287"/>
      <c r="U1203" s="16"/>
      <c r="V1203" s="16"/>
      <c r="W1203" s="16"/>
      <c r="X1203" s="16"/>
      <c r="Y1203" s="16"/>
      <c r="Z1203" s="16"/>
      <c r="AA1203" s="16"/>
      <c r="AB1203" s="16"/>
      <c r="AC1203" s="16"/>
      <c r="AD1203" s="16"/>
      <c r="AE1203" s="16"/>
      <c r="AT1203" s="288" t="s">
        <v>168</v>
      </c>
      <c r="AU1203" s="288" t="s">
        <v>87</v>
      </c>
      <c r="AV1203" s="16" t="s">
        <v>85</v>
      </c>
      <c r="AW1203" s="16" t="s">
        <v>32</v>
      </c>
      <c r="AX1203" s="16" t="s">
        <v>77</v>
      </c>
      <c r="AY1203" s="288" t="s">
        <v>159</v>
      </c>
    </row>
    <row r="1204" s="13" customFormat="1">
      <c r="A1204" s="13"/>
      <c r="B1204" s="232"/>
      <c r="C1204" s="233"/>
      <c r="D1204" s="234" t="s">
        <v>168</v>
      </c>
      <c r="E1204" s="235" t="s">
        <v>1</v>
      </c>
      <c r="F1204" s="236" t="s">
        <v>1964</v>
      </c>
      <c r="G1204" s="233"/>
      <c r="H1204" s="237">
        <v>4.3200000000000003</v>
      </c>
      <c r="I1204" s="238"/>
      <c r="J1204" s="233"/>
      <c r="K1204" s="233"/>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168</v>
      </c>
      <c r="AU1204" s="243" t="s">
        <v>87</v>
      </c>
      <c r="AV1204" s="13" t="s">
        <v>87</v>
      </c>
      <c r="AW1204" s="13" t="s">
        <v>32</v>
      </c>
      <c r="AX1204" s="13" t="s">
        <v>77</v>
      </c>
      <c r="AY1204" s="243" t="s">
        <v>159</v>
      </c>
    </row>
    <row r="1205" s="13" customFormat="1">
      <c r="A1205" s="13"/>
      <c r="B1205" s="232"/>
      <c r="C1205" s="233"/>
      <c r="D1205" s="234" t="s">
        <v>168</v>
      </c>
      <c r="E1205" s="235" t="s">
        <v>1</v>
      </c>
      <c r="F1205" s="236" t="s">
        <v>1965</v>
      </c>
      <c r="G1205" s="233"/>
      <c r="H1205" s="237">
        <v>2.3919999999999999</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168</v>
      </c>
      <c r="AU1205" s="243" t="s">
        <v>87</v>
      </c>
      <c r="AV1205" s="13" t="s">
        <v>87</v>
      </c>
      <c r="AW1205" s="13" t="s">
        <v>32</v>
      </c>
      <c r="AX1205" s="13" t="s">
        <v>77</v>
      </c>
      <c r="AY1205" s="243" t="s">
        <v>159</v>
      </c>
    </row>
    <row r="1206" s="15" customFormat="1">
      <c r="A1206" s="15"/>
      <c r="B1206" s="268"/>
      <c r="C1206" s="269"/>
      <c r="D1206" s="234" t="s">
        <v>168</v>
      </c>
      <c r="E1206" s="270" t="s">
        <v>1</v>
      </c>
      <c r="F1206" s="271" t="s">
        <v>361</v>
      </c>
      <c r="G1206" s="269"/>
      <c r="H1206" s="272">
        <v>6.7119999999999997</v>
      </c>
      <c r="I1206" s="273"/>
      <c r="J1206" s="269"/>
      <c r="K1206" s="269"/>
      <c r="L1206" s="274"/>
      <c r="M1206" s="275"/>
      <c r="N1206" s="276"/>
      <c r="O1206" s="276"/>
      <c r="P1206" s="276"/>
      <c r="Q1206" s="276"/>
      <c r="R1206" s="276"/>
      <c r="S1206" s="276"/>
      <c r="T1206" s="277"/>
      <c r="U1206" s="15"/>
      <c r="V1206" s="15"/>
      <c r="W1206" s="15"/>
      <c r="X1206" s="15"/>
      <c r="Y1206" s="15"/>
      <c r="Z1206" s="15"/>
      <c r="AA1206" s="15"/>
      <c r="AB1206" s="15"/>
      <c r="AC1206" s="15"/>
      <c r="AD1206" s="15"/>
      <c r="AE1206" s="15"/>
      <c r="AT1206" s="278" t="s">
        <v>168</v>
      </c>
      <c r="AU1206" s="278" t="s">
        <v>87</v>
      </c>
      <c r="AV1206" s="15" t="s">
        <v>175</v>
      </c>
      <c r="AW1206" s="15" t="s">
        <v>32</v>
      </c>
      <c r="AX1206" s="15" t="s">
        <v>77</v>
      </c>
      <c r="AY1206" s="278" t="s">
        <v>159</v>
      </c>
    </row>
    <row r="1207" s="16" customFormat="1">
      <c r="A1207" s="16"/>
      <c r="B1207" s="279"/>
      <c r="C1207" s="280"/>
      <c r="D1207" s="234" t="s">
        <v>168</v>
      </c>
      <c r="E1207" s="281" t="s">
        <v>1</v>
      </c>
      <c r="F1207" s="282" t="s">
        <v>1099</v>
      </c>
      <c r="G1207" s="280"/>
      <c r="H1207" s="281" t="s">
        <v>1</v>
      </c>
      <c r="I1207" s="283"/>
      <c r="J1207" s="280"/>
      <c r="K1207" s="280"/>
      <c r="L1207" s="284"/>
      <c r="M1207" s="285"/>
      <c r="N1207" s="286"/>
      <c r="O1207" s="286"/>
      <c r="P1207" s="286"/>
      <c r="Q1207" s="286"/>
      <c r="R1207" s="286"/>
      <c r="S1207" s="286"/>
      <c r="T1207" s="287"/>
      <c r="U1207" s="16"/>
      <c r="V1207" s="16"/>
      <c r="W1207" s="16"/>
      <c r="X1207" s="16"/>
      <c r="Y1207" s="16"/>
      <c r="Z1207" s="16"/>
      <c r="AA1207" s="16"/>
      <c r="AB1207" s="16"/>
      <c r="AC1207" s="16"/>
      <c r="AD1207" s="16"/>
      <c r="AE1207" s="16"/>
      <c r="AT1207" s="288" t="s">
        <v>168</v>
      </c>
      <c r="AU1207" s="288" t="s">
        <v>87</v>
      </c>
      <c r="AV1207" s="16" t="s">
        <v>85</v>
      </c>
      <c r="AW1207" s="16" t="s">
        <v>32</v>
      </c>
      <c r="AX1207" s="16" t="s">
        <v>77</v>
      </c>
      <c r="AY1207" s="288" t="s">
        <v>159</v>
      </c>
    </row>
    <row r="1208" s="13" customFormat="1">
      <c r="A1208" s="13"/>
      <c r="B1208" s="232"/>
      <c r="C1208" s="233"/>
      <c r="D1208" s="234" t="s">
        <v>168</v>
      </c>
      <c r="E1208" s="235" t="s">
        <v>1</v>
      </c>
      <c r="F1208" s="236" t="s">
        <v>1966</v>
      </c>
      <c r="G1208" s="233"/>
      <c r="H1208" s="237">
        <v>3.6600000000000001</v>
      </c>
      <c r="I1208" s="238"/>
      <c r="J1208" s="233"/>
      <c r="K1208" s="233"/>
      <c r="L1208" s="239"/>
      <c r="M1208" s="240"/>
      <c r="N1208" s="241"/>
      <c r="O1208" s="241"/>
      <c r="P1208" s="241"/>
      <c r="Q1208" s="241"/>
      <c r="R1208" s="241"/>
      <c r="S1208" s="241"/>
      <c r="T1208" s="242"/>
      <c r="U1208" s="13"/>
      <c r="V1208" s="13"/>
      <c r="W1208" s="13"/>
      <c r="X1208" s="13"/>
      <c r="Y1208" s="13"/>
      <c r="Z1208" s="13"/>
      <c r="AA1208" s="13"/>
      <c r="AB1208" s="13"/>
      <c r="AC1208" s="13"/>
      <c r="AD1208" s="13"/>
      <c r="AE1208" s="13"/>
      <c r="AT1208" s="243" t="s">
        <v>168</v>
      </c>
      <c r="AU1208" s="243" t="s">
        <v>87</v>
      </c>
      <c r="AV1208" s="13" t="s">
        <v>87</v>
      </c>
      <c r="AW1208" s="13" t="s">
        <v>32</v>
      </c>
      <c r="AX1208" s="13" t="s">
        <v>77</v>
      </c>
      <c r="AY1208" s="243" t="s">
        <v>159</v>
      </c>
    </row>
    <row r="1209" s="14" customFormat="1">
      <c r="A1209" s="14"/>
      <c r="B1209" s="244"/>
      <c r="C1209" s="245"/>
      <c r="D1209" s="234" t="s">
        <v>168</v>
      </c>
      <c r="E1209" s="246" t="s">
        <v>1</v>
      </c>
      <c r="F1209" s="247" t="s">
        <v>174</v>
      </c>
      <c r="G1209" s="245"/>
      <c r="H1209" s="248">
        <v>24.891999999999999</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168</v>
      </c>
      <c r="AU1209" s="254" t="s">
        <v>87</v>
      </c>
      <c r="AV1209" s="14" t="s">
        <v>166</v>
      </c>
      <c r="AW1209" s="14" t="s">
        <v>32</v>
      </c>
      <c r="AX1209" s="14" t="s">
        <v>85</v>
      </c>
      <c r="AY1209" s="254" t="s">
        <v>159</v>
      </c>
    </row>
    <row r="1210" s="2" customFormat="1" ht="21.75" customHeight="1">
      <c r="A1210" s="39"/>
      <c r="B1210" s="40"/>
      <c r="C1210" s="219" t="s">
        <v>1967</v>
      </c>
      <c r="D1210" s="219" t="s">
        <v>161</v>
      </c>
      <c r="E1210" s="220" t="s">
        <v>1968</v>
      </c>
      <c r="F1210" s="221" t="s">
        <v>1969</v>
      </c>
      <c r="G1210" s="222" t="s">
        <v>181</v>
      </c>
      <c r="H1210" s="223">
        <v>2.8010000000000002</v>
      </c>
      <c r="I1210" s="224"/>
      <c r="J1210" s="225">
        <f>ROUND(I1210*H1210,2)</f>
        <v>0</v>
      </c>
      <c r="K1210" s="221" t="s">
        <v>165</v>
      </c>
      <c r="L1210" s="45"/>
      <c r="M1210" s="226" t="s">
        <v>1</v>
      </c>
      <c r="N1210" s="227" t="s">
        <v>42</v>
      </c>
      <c r="O1210" s="92"/>
      <c r="P1210" s="228">
        <f>O1210*H1210</f>
        <v>0</v>
      </c>
      <c r="Q1210" s="228">
        <v>0</v>
      </c>
      <c r="R1210" s="228">
        <f>Q1210*H1210</f>
        <v>0</v>
      </c>
      <c r="S1210" s="228">
        <v>2.1000000000000001</v>
      </c>
      <c r="T1210" s="229">
        <f>S1210*H1210</f>
        <v>5.8821000000000003</v>
      </c>
      <c r="U1210" s="39"/>
      <c r="V1210" s="39"/>
      <c r="W1210" s="39"/>
      <c r="X1210" s="39"/>
      <c r="Y1210" s="39"/>
      <c r="Z1210" s="39"/>
      <c r="AA1210" s="39"/>
      <c r="AB1210" s="39"/>
      <c r="AC1210" s="39"/>
      <c r="AD1210" s="39"/>
      <c r="AE1210" s="39"/>
      <c r="AR1210" s="230" t="s">
        <v>166</v>
      </c>
      <c r="AT1210" s="230" t="s">
        <v>161</v>
      </c>
      <c r="AU1210" s="230" t="s">
        <v>87</v>
      </c>
      <c r="AY1210" s="18" t="s">
        <v>159</v>
      </c>
      <c r="BE1210" s="231">
        <f>IF(N1210="základní",J1210,0)</f>
        <v>0</v>
      </c>
      <c r="BF1210" s="231">
        <f>IF(N1210="snížená",J1210,0)</f>
        <v>0</v>
      </c>
      <c r="BG1210" s="231">
        <f>IF(N1210="zákl. přenesená",J1210,0)</f>
        <v>0</v>
      </c>
      <c r="BH1210" s="231">
        <f>IF(N1210="sníž. přenesená",J1210,0)</f>
        <v>0</v>
      </c>
      <c r="BI1210" s="231">
        <f>IF(N1210="nulová",J1210,0)</f>
        <v>0</v>
      </c>
      <c r="BJ1210" s="18" t="s">
        <v>85</v>
      </c>
      <c r="BK1210" s="231">
        <f>ROUND(I1210*H1210,2)</f>
        <v>0</v>
      </c>
      <c r="BL1210" s="18" t="s">
        <v>166</v>
      </c>
      <c r="BM1210" s="230" t="s">
        <v>1970</v>
      </c>
    </row>
    <row r="1211" s="16" customFormat="1">
      <c r="A1211" s="16"/>
      <c r="B1211" s="279"/>
      <c r="C1211" s="280"/>
      <c r="D1211" s="234" t="s">
        <v>168</v>
      </c>
      <c r="E1211" s="281" t="s">
        <v>1</v>
      </c>
      <c r="F1211" s="282" t="s">
        <v>1971</v>
      </c>
      <c r="G1211" s="280"/>
      <c r="H1211" s="281" t="s">
        <v>1</v>
      </c>
      <c r="I1211" s="283"/>
      <c r="J1211" s="280"/>
      <c r="K1211" s="280"/>
      <c r="L1211" s="284"/>
      <c r="M1211" s="285"/>
      <c r="N1211" s="286"/>
      <c r="O1211" s="286"/>
      <c r="P1211" s="286"/>
      <c r="Q1211" s="286"/>
      <c r="R1211" s="286"/>
      <c r="S1211" s="286"/>
      <c r="T1211" s="287"/>
      <c r="U1211" s="16"/>
      <c r="V1211" s="16"/>
      <c r="W1211" s="16"/>
      <c r="X1211" s="16"/>
      <c r="Y1211" s="16"/>
      <c r="Z1211" s="16"/>
      <c r="AA1211" s="16"/>
      <c r="AB1211" s="16"/>
      <c r="AC1211" s="16"/>
      <c r="AD1211" s="16"/>
      <c r="AE1211" s="16"/>
      <c r="AT1211" s="288" t="s">
        <v>168</v>
      </c>
      <c r="AU1211" s="288" t="s">
        <v>87</v>
      </c>
      <c r="AV1211" s="16" t="s">
        <v>85</v>
      </c>
      <c r="AW1211" s="16" t="s">
        <v>32</v>
      </c>
      <c r="AX1211" s="16" t="s">
        <v>77</v>
      </c>
      <c r="AY1211" s="288" t="s">
        <v>159</v>
      </c>
    </row>
    <row r="1212" s="13" customFormat="1">
      <c r="A1212" s="13"/>
      <c r="B1212" s="232"/>
      <c r="C1212" s="233"/>
      <c r="D1212" s="234" t="s">
        <v>168</v>
      </c>
      <c r="E1212" s="235" t="s">
        <v>1</v>
      </c>
      <c r="F1212" s="236" t="s">
        <v>1972</v>
      </c>
      <c r="G1212" s="233"/>
      <c r="H1212" s="237">
        <v>1.7470000000000001</v>
      </c>
      <c r="I1212" s="238"/>
      <c r="J1212" s="233"/>
      <c r="K1212" s="233"/>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168</v>
      </c>
      <c r="AU1212" s="243" t="s">
        <v>87</v>
      </c>
      <c r="AV1212" s="13" t="s">
        <v>87</v>
      </c>
      <c r="AW1212" s="13" t="s">
        <v>32</v>
      </c>
      <c r="AX1212" s="13" t="s">
        <v>77</v>
      </c>
      <c r="AY1212" s="243" t="s">
        <v>159</v>
      </c>
    </row>
    <row r="1213" s="13" customFormat="1">
      <c r="A1213" s="13"/>
      <c r="B1213" s="232"/>
      <c r="C1213" s="233"/>
      <c r="D1213" s="234" t="s">
        <v>168</v>
      </c>
      <c r="E1213" s="235" t="s">
        <v>1</v>
      </c>
      <c r="F1213" s="236" t="s">
        <v>1973</v>
      </c>
      <c r="G1213" s="233"/>
      <c r="H1213" s="237">
        <v>0.78200000000000003</v>
      </c>
      <c r="I1213" s="238"/>
      <c r="J1213" s="233"/>
      <c r="K1213" s="233"/>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168</v>
      </c>
      <c r="AU1213" s="243" t="s">
        <v>87</v>
      </c>
      <c r="AV1213" s="13" t="s">
        <v>87</v>
      </c>
      <c r="AW1213" s="13" t="s">
        <v>32</v>
      </c>
      <c r="AX1213" s="13" t="s">
        <v>77</v>
      </c>
      <c r="AY1213" s="243" t="s">
        <v>159</v>
      </c>
    </row>
    <row r="1214" s="16" customFormat="1">
      <c r="A1214" s="16"/>
      <c r="B1214" s="279"/>
      <c r="C1214" s="280"/>
      <c r="D1214" s="234" t="s">
        <v>168</v>
      </c>
      <c r="E1214" s="281" t="s">
        <v>1</v>
      </c>
      <c r="F1214" s="282" t="s">
        <v>1974</v>
      </c>
      <c r="G1214" s="280"/>
      <c r="H1214" s="281" t="s">
        <v>1</v>
      </c>
      <c r="I1214" s="283"/>
      <c r="J1214" s="280"/>
      <c r="K1214" s="280"/>
      <c r="L1214" s="284"/>
      <c r="M1214" s="285"/>
      <c r="N1214" s="286"/>
      <c r="O1214" s="286"/>
      <c r="P1214" s="286"/>
      <c r="Q1214" s="286"/>
      <c r="R1214" s="286"/>
      <c r="S1214" s="286"/>
      <c r="T1214" s="287"/>
      <c r="U1214" s="16"/>
      <c r="V1214" s="16"/>
      <c r="W1214" s="16"/>
      <c r="X1214" s="16"/>
      <c r="Y1214" s="16"/>
      <c r="Z1214" s="16"/>
      <c r="AA1214" s="16"/>
      <c r="AB1214" s="16"/>
      <c r="AC1214" s="16"/>
      <c r="AD1214" s="16"/>
      <c r="AE1214" s="16"/>
      <c r="AT1214" s="288" t="s">
        <v>168</v>
      </c>
      <c r="AU1214" s="288" t="s">
        <v>87</v>
      </c>
      <c r="AV1214" s="16" t="s">
        <v>85</v>
      </c>
      <c r="AW1214" s="16" t="s">
        <v>32</v>
      </c>
      <c r="AX1214" s="16" t="s">
        <v>77</v>
      </c>
      <c r="AY1214" s="288" t="s">
        <v>159</v>
      </c>
    </row>
    <row r="1215" s="13" customFormat="1">
      <c r="A1215" s="13"/>
      <c r="B1215" s="232"/>
      <c r="C1215" s="233"/>
      <c r="D1215" s="234" t="s">
        <v>168</v>
      </c>
      <c r="E1215" s="235" t="s">
        <v>1</v>
      </c>
      <c r="F1215" s="236" t="s">
        <v>1975</v>
      </c>
      <c r="G1215" s="233"/>
      <c r="H1215" s="237">
        <v>0.27200000000000002</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168</v>
      </c>
      <c r="AU1215" s="243" t="s">
        <v>87</v>
      </c>
      <c r="AV1215" s="13" t="s">
        <v>87</v>
      </c>
      <c r="AW1215" s="13" t="s">
        <v>32</v>
      </c>
      <c r="AX1215" s="13" t="s">
        <v>77</v>
      </c>
      <c r="AY1215" s="243" t="s">
        <v>159</v>
      </c>
    </row>
    <row r="1216" s="15" customFormat="1">
      <c r="A1216" s="15"/>
      <c r="B1216" s="268"/>
      <c r="C1216" s="269"/>
      <c r="D1216" s="234" t="s">
        <v>168</v>
      </c>
      <c r="E1216" s="270" t="s">
        <v>1</v>
      </c>
      <c r="F1216" s="271" t="s">
        <v>361</v>
      </c>
      <c r="G1216" s="269"/>
      <c r="H1216" s="272">
        <v>2.8010000000000002</v>
      </c>
      <c r="I1216" s="273"/>
      <c r="J1216" s="269"/>
      <c r="K1216" s="269"/>
      <c r="L1216" s="274"/>
      <c r="M1216" s="275"/>
      <c r="N1216" s="276"/>
      <c r="O1216" s="276"/>
      <c r="P1216" s="276"/>
      <c r="Q1216" s="276"/>
      <c r="R1216" s="276"/>
      <c r="S1216" s="276"/>
      <c r="T1216" s="277"/>
      <c r="U1216" s="15"/>
      <c r="V1216" s="15"/>
      <c r="W1216" s="15"/>
      <c r="X1216" s="15"/>
      <c r="Y1216" s="15"/>
      <c r="Z1216" s="15"/>
      <c r="AA1216" s="15"/>
      <c r="AB1216" s="15"/>
      <c r="AC1216" s="15"/>
      <c r="AD1216" s="15"/>
      <c r="AE1216" s="15"/>
      <c r="AT1216" s="278" t="s">
        <v>168</v>
      </c>
      <c r="AU1216" s="278" t="s">
        <v>87</v>
      </c>
      <c r="AV1216" s="15" t="s">
        <v>175</v>
      </c>
      <c r="AW1216" s="15" t="s">
        <v>32</v>
      </c>
      <c r="AX1216" s="15" t="s">
        <v>85</v>
      </c>
      <c r="AY1216" s="278" t="s">
        <v>159</v>
      </c>
    </row>
    <row r="1217" s="2" customFormat="1" ht="16.5" customHeight="1">
      <c r="A1217" s="39"/>
      <c r="B1217" s="40"/>
      <c r="C1217" s="219" t="s">
        <v>1976</v>
      </c>
      <c r="D1217" s="219" t="s">
        <v>161</v>
      </c>
      <c r="E1217" s="220" t="s">
        <v>1977</v>
      </c>
      <c r="F1217" s="221" t="s">
        <v>1978</v>
      </c>
      <c r="G1217" s="222" t="s">
        <v>181</v>
      </c>
      <c r="H1217" s="223">
        <v>0.497</v>
      </c>
      <c r="I1217" s="224"/>
      <c r="J1217" s="225">
        <f>ROUND(I1217*H1217,2)</f>
        <v>0</v>
      </c>
      <c r="K1217" s="221" t="s">
        <v>165</v>
      </c>
      <c r="L1217" s="45"/>
      <c r="M1217" s="226" t="s">
        <v>1</v>
      </c>
      <c r="N1217" s="227" t="s">
        <v>42</v>
      </c>
      <c r="O1217" s="92"/>
      <c r="P1217" s="228">
        <f>O1217*H1217</f>
        <v>0</v>
      </c>
      <c r="Q1217" s="228">
        <v>0</v>
      </c>
      <c r="R1217" s="228">
        <f>Q1217*H1217</f>
        <v>0</v>
      </c>
      <c r="S1217" s="228">
        <v>1.7</v>
      </c>
      <c r="T1217" s="229">
        <f>S1217*H1217</f>
        <v>0.84489999999999998</v>
      </c>
      <c r="U1217" s="39"/>
      <c r="V1217" s="39"/>
      <c r="W1217" s="39"/>
      <c r="X1217" s="39"/>
      <c r="Y1217" s="39"/>
      <c r="Z1217" s="39"/>
      <c r="AA1217" s="39"/>
      <c r="AB1217" s="39"/>
      <c r="AC1217" s="39"/>
      <c r="AD1217" s="39"/>
      <c r="AE1217" s="39"/>
      <c r="AR1217" s="230" t="s">
        <v>166</v>
      </c>
      <c r="AT1217" s="230" t="s">
        <v>161</v>
      </c>
      <c r="AU1217" s="230" t="s">
        <v>87</v>
      </c>
      <c r="AY1217" s="18" t="s">
        <v>159</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166</v>
      </c>
      <c r="BM1217" s="230" t="s">
        <v>1979</v>
      </c>
    </row>
    <row r="1218" s="13" customFormat="1">
      <c r="A1218" s="13"/>
      <c r="B1218" s="232"/>
      <c r="C1218" s="233"/>
      <c r="D1218" s="234" t="s">
        <v>168</v>
      </c>
      <c r="E1218" s="235" t="s">
        <v>1</v>
      </c>
      <c r="F1218" s="236" t="s">
        <v>1980</v>
      </c>
      <c r="G1218" s="233"/>
      <c r="H1218" s="237">
        <v>0.497</v>
      </c>
      <c r="I1218" s="238"/>
      <c r="J1218" s="233"/>
      <c r="K1218" s="233"/>
      <c r="L1218" s="239"/>
      <c r="M1218" s="240"/>
      <c r="N1218" s="241"/>
      <c r="O1218" s="241"/>
      <c r="P1218" s="241"/>
      <c r="Q1218" s="241"/>
      <c r="R1218" s="241"/>
      <c r="S1218" s="241"/>
      <c r="T1218" s="242"/>
      <c r="U1218" s="13"/>
      <c r="V1218" s="13"/>
      <c r="W1218" s="13"/>
      <c r="X1218" s="13"/>
      <c r="Y1218" s="13"/>
      <c r="Z1218" s="13"/>
      <c r="AA1218" s="13"/>
      <c r="AB1218" s="13"/>
      <c r="AC1218" s="13"/>
      <c r="AD1218" s="13"/>
      <c r="AE1218" s="13"/>
      <c r="AT1218" s="243" t="s">
        <v>168</v>
      </c>
      <c r="AU1218" s="243" t="s">
        <v>87</v>
      </c>
      <c r="AV1218" s="13" t="s">
        <v>87</v>
      </c>
      <c r="AW1218" s="13" t="s">
        <v>32</v>
      </c>
      <c r="AX1218" s="13" t="s">
        <v>85</v>
      </c>
      <c r="AY1218" s="243" t="s">
        <v>159</v>
      </c>
    </row>
    <row r="1219" s="2" customFormat="1" ht="24.15" customHeight="1">
      <c r="A1219" s="39"/>
      <c r="B1219" s="40"/>
      <c r="C1219" s="219" t="s">
        <v>1981</v>
      </c>
      <c r="D1219" s="219" t="s">
        <v>161</v>
      </c>
      <c r="E1219" s="220" t="s">
        <v>1982</v>
      </c>
      <c r="F1219" s="221" t="s">
        <v>1983</v>
      </c>
      <c r="G1219" s="222" t="s">
        <v>164</v>
      </c>
      <c r="H1219" s="223">
        <v>9.1999999999999993</v>
      </c>
      <c r="I1219" s="224"/>
      <c r="J1219" s="225">
        <f>ROUND(I1219*H1219,2)</f>
        <v>0</v>
      </c>
      <c r="K1219" s="221" t="s">
        <v>165</v>
      </c>
      <c r="L1219" s="45"/>
      <c r="M1219" s="226" t="s">
        <v>1</v>
      </c>
      <c r="N1219" s="227" t="s">
        <v>42</v>
      </c>
      <c r="O1219" s="92"/>
      <c r="P1219" s="228">
        <f>O1219*H1219</f>
        <v>0</v>
      </c>
      <c r="Q1219" s="228">
        <v>0</v>
      </c>
      <c r="R1219" s="228">
        <f>Q1219*H1219</f>
        <v>0</v>
      </c>
      <c r="S1219" s="228">
        <v>0.27900000000000003</v>
      </c>
      <c r="T1219" s="229">
        <f>S1219*H1219</f>
        <v>2.5668000000000002</v>
      </c>
      <c r="U1219" s="39"/>
      <c r="V1219" s="39"/>
      <c r="W1219" s="39"/>
      <c r="X1219" s="39"/>
      <c r="Y1219" s="39"/>
      <c r="Z1219" s="39"/>
      <c r="AA1219" s="39"/>
      <c r="AB1219" s="39"/>
      <c r="AC1219" s="39"/>
      <c r="AD1219" s="39"/>
      <c r="AE1219" s="39"/>
      <c r="AR1219" s="230" t="s">
        <v>166</v>
      </c>
      <c r="AT1219" s="230" t="s">
        <v>161</v>
      </c>
      <c r="AU1219" s="230" t="s">
        <v>87</v>
      </c>
      <c r="AY1219" s="18" t="s">
        <v>159</v>
      </c>
      <c r="BE1219" s="231">
        <f>IF(N1219="základní",J1219,0)</f>
        <v>0</v>
      </c>
      <c r="BF1219" s="231">
        <f>IF(N1219="snížená",J1219,0)</f>
        <v>0</v>
      </c>
      <c r="BG1219" s="231">
        <f>IF(N1219="zákl. přenesená",J1219,0)</f>
        <v>0</v>
      </c>
      <c r="BH1219" s="231">
        <f>IF(N1219="sníž. přenesená",J1219,0)</f>
        <v>0</v>
      </c>
      <c r="BI1219" s="231">
        <f>IF(N1219="nulová",J1219,0)</f>
        <v>0</v>
      </c>
      <c r="BJ1219" s="18" t="s">
        <v>85</v>
      </c>
      <c r="BK1219" s="231">
        <f>ROUND(I1219*H1219,2)</f>
        <v>0</v>
      </c>
      <c r="BL1219" s="18" t="s">
        <v>166</v>
      </c>
      <c r="BM1219" s="230" t="s">
        <v>1984</v>
      </c>
    </row>
    <row r="1220" s="13" customFormat="1">
      <c r="A1220" s="13"/>
      <c r="B1220" s="232"/>
      <c r="C1220" s="233"/>
      <c r="D1220" s="234" t="s">
        <v>168</v>
      </c>
      <c r="E1220" s="235" t="s">
        <v>1</v>
      </c>
      <c r="F1220" s="236" t="s">
        <v>1985</v>
      </c>
      <c r="G1220" s="233"/>
      <c r="H1220" s="237">
        <v>9.1999999999999993</v>
      </c>
      <c r="I1220" s="238"/>
      <c r="J1220" s="233"/>
      <c r="K1220" s="233"/>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168</v>
      </c>
      <c r="AU1220" s="243" t="s">
        <v>87</v>
      </c>
      <c r="AV1220" s="13" t="s">
        <v>87</v>
      </c>
      <c r="AW1220" s="13" t="s">
        <v>32</v>
      </c>
      <c r="AX1220" s="13" t="s">
        <v>85</v>
      </c>
      <c r="AY1220" s="243" t="s">
        <v>159</v>
      </c>
    </row>
    <row r="1221" s="2" customFormat="1" ht="24.15" customHeight="1">
      <c r="A1221" s="39"/>
      <c r="B1221" s="40"/>
      <c r="C1221" s="219" t="s">
        <v>1986</v>
      </c>
      <c r="D1221" s="219" t="s">
        <v>161</v>
      </c>
      <c r="E1221" s="220" t="s">
        <v>1987</v>
      </c>
      <c r="F1221" s="221" t="s">
        <v>1988</v>
      </c>
      <c r="G1221" s="222" t="s">
        <v>268</v>
      </c>
      <c r="H1221" s="223">
        <v>2.2400000000000002</v>
      </c>
      <c r="I1221" s="224"/>
      <c r="J1221" s="225">
        <f>ROUND(I1221*H1221,2)</f>
        <v>0</v>
      </c>
      <c r="K1221" s="221" t="s">
        <v>165</v>
      </c>
      <c r="L1221" s="45"/>
      <c r="M1221" s="226" t="s">
        <v>1</v>
      </c>
      <c r="N1221" s="227" t="s">
        <v>42</v>
      </c>
      <c r="O1221" s="92"/>
      <c r="P1221" s="228">
        <f>O1221*H1221</f>
        <v>0</v>
      </c>
      <c r="Q1221" s="228">
        <v>0</v>
      </c>
      <c r="R1221" s="228">
        <f>Q1221*H1221</f>
        <v>0</v>
      </c>
      <c r="S1221" s="228">
        <v>0.070000000000000007</v>
      </c>
      <c r="T1221" s="229">
        <f>S1221*H1221</f>
        <v>0.15680000000000002</v>
      </c>
      <c r="U1221" s="39"/>
      <c r="V1221" s="39"/>
      <c r="W1221" s="39"/>
      <c r="X1221" s="39"/>
      <c r="Y1221" s="39"/>
      <c r="Z1221" s="39"/>
      <c r="AA1221" s="39"/>
      <c r="AB1221" s="39"/>
      <c r="AC1221" s="39"/>
      <c r="AD1221" s="39"/>
      <c r="AE1221" s="39"/>
      <c r="AR1221" s="230" t="s">
        <v>166</v>
      </c>
      <c r="AT1221" s="230" t="s">
        <v>161</v>
      </c>
      <c r="AU1221" s="230" t="s">
        <v>87</v>
      </c>
      <c r="AY1221" s="18" t="s">
        <v>159</v>
      </c>
      <c r="BE1221" s="231">
        <f>IF(N1221="základní",J1221,0)</f>
        <v>0</v>
      </c>
      <c r="BF1221" s="231">
        <f>IF(N1221="snížená",J1221,0)</f>
        <v>0</v>
      </c>
      <c r="BG1221" s="231">
        <f>IF(N1221="zákl. přenesená",J1221,0)</f>
        <v>0</v>
      </c>
      <c r="BH1221" s="231">
        <f>IF(N1221="sníž. přenesená",J1221,0)</f>
        <v>0</v>
      </c>
      <c r="BI1221" s="231">
        <f>IF(N1221="nulová",J1221,0)</f>
        <v>0</v>
      </c>
      <c r="BJ1221" s="18" t="s">
        <v>85</v>
      </c>
      <c r="BK1221" s="231">
        <f>ROUND(I1221*H1221,2)</f>
        <v>0</v>
      </c>
      <c r="BL1221" s="18" t="s">
        <v>166</v>
      </c>
      <c r="BM1221" s="230" t="s">
        <v>1989</v>
      </c>
    </row>
    <row r="1222" s="16" customFormat="1">
      <c r="A1222" s="16"/>
      <c r="B1222" s="279"/>
      <c r="C1222" s="280"/>
      <c r="D1222" s="234" t="s">
        <v>168</v>
      </c>
      <c r="E1222" s="281" t="s">
        <v>1</v>
      </c>
      <c r="F1222" s="282" t="s">
        <v>1990</v>
      </c>
      <c r="G1222" s="280"/>
      <c r="H1222" s="281" t="s">
        <v>1</v>
      </c>
      <c r="I1222" s="283"/>
      <c r="J1222" s="280"/>
      <c r="K1222" s="280"/>
      <c r="L1222" s="284"/>
      <c r="M1222" s="285"/>
      <c r="N1222" s="286"/>
      <c r="O1222" s="286"/>
      <c r="P1222" s="286"/>
      <c r="Q1222" s="286"/>
      <c r="R1222" s="286"/>
      <c r="S1222" s="286"/>
      <c r="T1222" s="287"/>
      <c r="U1222" s="16"/>
      <c r="V1222" s="16"/>
      <c r="W1222" s="16"/>
      <c r="X1222" s="16"/>
      <c r="Y1222" s="16"/>
      <c r="Z1222" s="16"/>
      <c r="AA1222" s="16"/>
      <c r="AB1222" s="16"/>
      <c r="AC1222" s="16"/>
      <c r="AD1222" s="16"/>
      <c r="AE1222" s="16"/>
      <c r="AT1222" s="288" t="s">
        <v>168</v>
      </c>
      <c r="AU1222" s="288" t="s">
        <v>87</v>
      </c>
      <c r="AV1222" s="16" t="s">
        <v>85</v>
      </c>
      <c r="AW1222" s="16" t="s">
        <v>32</v>
      </c>
      <c r="AX1222" s="16" t="s">
        <v>77</v>
      </c>
      <c r="AY1222" s="288" t="s">
        <v>159</v>
      </c>
    </row>
    <row r="1223" s="13" customFormat="1">
      <c r="A1223" s="13"/>
      <c r="B1223" s="232"/>
      <c r="C1223" s="233"/>
      <c r="D1223" s="234" t="s">
        <v>168</v>
      </c>
      <c r="E1223" s="235" t="s">
        <v>1</v>
      </c>
      <c r="F1223" s="236" t="s">
        <v>1991</v>
      </c>
      <c r="G1223" s="233"/>
      <c r="H1223" s="237">
        <v>2.2400000000000002</v>
      </c>
      <c r="I1223" s="238"/>
      <c r="J1223" s="233"/>
      <c r="K1223" s="233"/>
      <c r="L1223" s="239"/>
      <c r="M1223" s="240"/>
      <c r="N1223" s="241"/>
      <c r="O1223" s="241"/>
      <c r="P1223" s="241"/>
      <c r="Q1223" s="241"/>
      <c r="R1223" s="241"/>
      <c r="S1223" s="241"/>
      <c r="T1223" s="242"/>
      <c r="U1223" s="13"/>
      <c r="V1223" s="13"/>
      <c r="W1223" s="13"/>
      <c r="X1223" s="13"/>
      <c r="Y1223" s="13"/>
      <c r="Z1223" s="13"/>
      <c r="AA1223" s="13"/>
      <c r="AB1223" s="13"/>
      <c r="AC1223" s="13"/>
      <c r="AD1223" s="13"/>
      <c r="AE1223" s="13"/>
      <c r="AT1223" s="243" t="s">
        <v>168</v>
      </c>
      <c r="AU1223" s="243" t="s">
        <v>87</v>
      </c>
      <c r="AV1223" s="13" t="s">
        <v>87</v>
      </c>
      <c r="AW1223" s="13" t="s">
        <v>32</v>
      </c>
      <c r="AX1223" s="13" t="s">
        <v>85</v>
      </c>
      <c r="AY1223" s="243" t="s">
        <v>159</v>
      </c>
    </row>
    <row r="1224" s="2" customFormat="1" ht="24.15" customHeight="1">
      <c r="A1224" s="39"/>
      <c r="B1224" s="40"/>
      <c r="C1224" s="219" t="s">
        <v>1992</v>
      </c>
      <c r="D1224" s="219" t="s">
        <v>161</v>
      </c>
      <c r="E1224" s="220" t="s">
        <v>1993</v>
      </c>
      <c r="F1224" s="221" t="s">
        <v>1994</v>
      </c>
      <c r="G1224" s="222" t="s">
        <v>201</v>
      </c>
      <c r="H1224" s="223">
        <v>0.066000000000000003</v>
      </c>
      <c r="I1224" s="224"/>
      <c r="J1224" s="225">
        <f>ROUND(I1224*H1224,2)</f>
        <v>0</v>
      </c>
      <c r="K1224" s="221" t="s">
        <v>165</v>
      </c>
      <c r="L1224" s="45"/>
      <c r="M1224" s="226" t="s">
        <v>1</v>
      </c>
      <c r="N1224" s="227" t="s">
        <v>42</v>
      </c>
      <c r="O1224" s="92"/>
      <c r="P1224" s="228">
        <f>O1224*H1224</f>
        <v>0</v>
      </c>
      <c r="Q1224" s="228">
        <v>0</v>
      </c>
      <c r="R1224" s="228">
        <f>Q1224*H1224</f>
        <v>0</v>
      </c>
      <c r="S1224" s="228">
        <v>1.244</v>
      </c>
      <c r="T1224" s="229">
        <f>S1224*H1224</f>
        <v>0.08210400000000001</v>
      </c>
      <c r="U1224" s="39"/>
      <c r="V1224" s="39"/>
      <c r="W1224" s="39"/>
      <c r="X1224" s="39"/>
      <c r="Y1224" s="39"/>
      <c r="Z1224" s="39"/>
      <c r="AA1224" s="39"/>
      <c r="AB1224" s="39"/>
      <c r="AC1224" s="39"/>
      <c r="AD1224" s="39"/>
      <c r="AE1224" s="39"/>
      <c r="AR1224" s="230" t="s">
        <v>166</v>
      </c>
      <c r="AT1224" s="230" t="s">
        <v>161</v>
      </c>
      <c r="AU1224" s="230" t="s">
        <v>87</v>
      </c>
      <c r="AY1224" s="18" t="s">
        <v>159</v>
      </c>
      <c r="BE1224" s="231">
        <f>IF(N1224="základní",J1224,0)</f>
        <v>0</v>
      </c>
      <c r="BF1224" s="231">
        <f>IF(N1224="snížená",J1224,0)</f>
        <v>0</v>
      </c>
      <c r="BG1224" s="231">
        <f>IF(N1224="zákl. přenesená",J1224,0)</f>
        <v>0</v>
      </c>
      <c r="BH1224" s="231">
        <f>IF(N1224="sníž. přenesená",J1224,0)</f>
        <v>0</v>
      </c>
      <c r="BI1224" s="231">
        <f>IF(N1224="nulová",J1224,0)</f>
        <v>0</v>
      </c>
      <c r="BJ1224" s="18" t="s">
        <v>85</v>
      </c>
      <c r="BK1224" s="231">
        <f>ROUND(I1224*H1224,2)</f>
        <v>0</v>
      </c>
      <c r="BL1224" s="18" t="s">
        <v>166</v>
      </c>
      <c r="BM1224" s="230" t="s">
        <v>1995</v>
      </c>
    </row>
    <row r="1225" s="13" customFormat="1">
      <c r="A1225" s="13"/>
      <c r="B1225" s="232"/>
      <c r="C1225" s="233"/>
      <c r="D1225" s="234" t="s">
        <v>168</v>
      </c>
      <c r="E1225" s="235" t="s">
        <v>1</v>
      </c>
      <c r="F1225" s="236" t="s">
        <v>1996</v>
      </c>
      <c r="G1225" s="233"/>
      <c r="H1225" s="237">
        <v>0.066000000000000003</v>
      </c>
      <c r="I1225" s="238"/>
      <c r="J1225" s="233"/>
      <c r="K1225" s="233"/>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168</v>
      </c>
      <c r="AU1225" s="243" t="s">
        <v>87</v>
      </c>
      <c r="AV1225" s="13" t="s">
        <v>87</v>
      </c>
      <c r="AW1225" s="13" t="s">
        <v>32</v>
      </c>
      <c r="AX1225" s="13" t="s">
        <v>85</v>
      </c>
      <c r="AY1225" s="243" t="s">
        <v>159</v>
      </c>
    </row>
    <row r="1226" s="2" customFormat="1" ht="24.15" customHeight="1">
      <c r="A1226" s="39"/>
      <c r="B1226" s="40"/>
      <c r="C1226" s="219" t="s">
        <v>1997</v>
      </c>
      <c r="D1226" s="219" t="s">
        <v>161</v>
      </c>
      <c r="E1226" s="220" t="s">
        <v>1998</v>
      </c>
      <c r="F1226" s="221" t="s">
        <v>1999</v>
      </c>
      <c r="G1226" s="222" t="s">
        <v>164</v>
      </c>
      <c r="H1226" s="223">
        <v>3.4199999999999999</v>
      </c>
      <c r="I1226" s="224"/>
      <c r="J1226" s="225">
        <f>ROUND(I1226*H1226,2)</f>
        <v>0</v>
      </c>
      <c r="K1226" s="221" t="s">
        <v>165</v>
      </c>
      <c r="L1226" s="45"/>
      <c r="M1226" s="226" t="s">
        <v>1</v>
      </c>
      <c r="N1226" s="227" t="s">
        <v>42</v>
      </c>
      <c r="O1226" s="92"/>
      <c r="P1226" s="228">
        <f>O1226*H1226</f>
        <v>0</v>
      </c>
      <c r="Q1226" s="228">
        <v>0</v>
      </c>
      <c r="R1226" s="228">
        <f>Q1226*H1226</f>
        <v>0</v>
      </c>
      <c r="S1226" s="228">
        <v>0.122</v>
      </c>
      <c r="T1226" s="229">
        <f>S1226*H1226</f>
        <v>0.41724</v>
      </c>
      <c r="U1226" s="39"/>
      <c r="V1226" s="39"/>
      <c r="W1226" s="39"/>
      <c r="X1226" s="39"/>
      <c r="Y1226" s="39"/>
      <c r="Z1226" s="39"/>
      <c r="AA1226" s="39"/>
      <c r="AB1226" s="39"/>
      <c r="AC1226" s="39"/>
      <c r="AD1226" s="39"/>
      <c r="AE1226" s="39"/>
      <c r="AR1226" s="230" t="s">
        <v>166</v>
      </c>
      <c r="AT1226" s="230" t="s">
        <v>161</v>
      </c>
      <c r="AU1226" s="230" t="s">
        <v>87</v>
      </c>
      <c r="AY1226" s="18" t="s">
        <v>159</v>
      </c>
      <c r="BE1226" s="231">
        <f>IF(N1226="základní",J1226,0)</f>
        <v>0</v>
      </c>
      <c r="BF1226" s="231">
        <f>IF(N1226="snížená",J1226,0)</f>
        <v>0</v>
      </c>
      <c r="BG1226" s="231">
        <f>IF(N1226="zákl. přenesená",J1226,0)</f>
        <v>0</v>
      </c>
      <c r="BH1226" s="231">
        <f>IF(N1226="sníž. přenesená",J1226,0)</f>
        <v>0</v>
      </c>
      <c r="BI1226" s="231">
        <f>IF(N1226="nulová",J1226,0)</f>
        <v>0</v>
      </c>
      <c r="BJ1226" s="18" t="s">
        <v>85</v>
      </c>
      <c r="BK1226" s="231">
        <f>ROUND(I1226*H1226,2)</f>
        <v>0</v>
      </c>
      <c r="BL1226" s="18" t="s">
        <v>166</v>
      </c>
      <c r="BM1226" s="230" t="s">
        <v>2000</v>
      </c>
    </row>
    <row r="1227" s="16" customFormat="1">
      <c r="A1227" s="16"/>
      <c r="B1227" s="279"/>
      <c r="C1227" s="280"/>
      <c r="D1227" s="234" t="s">
        <v>168</v>
      </c>
      <c r="E1227" s="281" t="s">
        <v>1</v>
      </c>
      <c r="F1227" s="282" t="s">
        <v>2001</v>
      </c>
      <c r="G1227" s="280"/>
      <c r="H1227" s="281" t="s">
        <v>1</v>
      </c>
      <c r="I1227" s="283"/>
      <c r="J1227" s="280"/>
      <c r="K1227" s="280"/>
      <c r="L1227" s="284"/>
      <c r="M1227" s="285"/>
      <c r="N1227" s="286"/>
      <c r="O1227" s="286"/>
      <c r="P1227" s="286"/>
      <c r="Q1227" s="286"/>
      <c r="R1227" s="286"/>
      <c r="S1227" s="286"/>
      <c r="T1227" s="287"/>
      <c r="U1227" s="16"/>
      <c r="V1227" s="16"/>
      <c r="W1227" s="16"/>
      <c r="X1227" s="16"/>
      <c r="Y1227" s="16"/>
      <c r="Z1227" s="16"/>
      <c r="AA1227" s="16"/>
      <c r="AB1227" s="16"/>
      <c r="AC1227" s="16"/>
      <c r="AD1227" s="16"/>
      <c r="AE1227" s="16"/>
      <c r="AT1227" s="288" t="s">
        <v>168</v>
      </c>
      <c r="AU1227" s="288" t="s">
        <v>87</v>
      </c>
      <c r="AV1227" s="16" t="s">
        <v>85</v>
      </c>
      <c r="AW1227" s="16" t="s">
        <v>32</v>
      </c>
      <c r="AX1227" s="16" t="s">
        <v>77</v>
      </c>
      <c r="AY1227" s="288" t="s">
        <v>159</v>
      </c>
    </row>
    <row r="1228" s="13" customFormat="1">
      <c r="A1228" s="13"/>
      <c r="B1228" s="232"/>
      <c r="C1228" s="233"/>
      <c r="D1228" s="234" t="s">
        <v>168</v>
      </c>
      <c r="E1228" s="235" t="s">
        <v>1</v>
      </c>
      <c r="F1228" s="236" t="s">
        <v>2002</v>
      </c>
      <c r="G1228" s="233"/>
      <c r="H1228" s="237">
        <v>3.4199999999999999</v>
      </c>
      <c r="I1228" s="238"/>
      <c r="J1228" s="233"/>
      <c r="K1228" s="233"/>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168</v>
      </c>
      <c r="AU1228" s="243" t="s">
        <v>87</v>
      </c>
      <c r="AV1228" s="13" t="s">
        <v>87</v>
      </c>
      <c r="AW1228" s="13" t="s">
        <v>32</v>
      </c>
      <c r="AX1228" s="13" t="s">
        <v>85</v>
      </c>
      <c r="AY1228" s="243" t="s">
        <v>159</v>
      </c>
    </row>
    <row r="1229" s="2" customFormat="1" ht="37.8" customHeight="1">
      <c r="A1229" s="39"/>
      <c r="B1229" s="40"/>
      <c r="C1229" s="219" t="s">
        <v>2003</v>
      </c>
      <c r="D1229" s="219" t="s">
        <v>161</v>
      </c>
      <c r="E1229" s="220" t="s">
        <v>2004</v>
      </c>
      <c r="F1229" s="221" t="s">
        <v>2005</v>
      </c>
      <c r="G1229" s="222" t="s">
        <v>181</v>
      </c>
      <c r="H1229" s="223">
        <v>0.93500000000000005</v>
      </c>
      <c r="I1229" s="224"/>
      <c r="J1229" s="225">
        <f>ROUND(I1229*H1229,2)</f>
        <v>0</v>
      </c>
      <c r="K1229" s="221" t="s">
        <v>165</v>
      </c>
      <c r="L1229" s="45"/>
      <c r="M1229" s="226" t="s">
        <v>1</v>
      </c>
      <c r="N1229" s="227" t="s">
        <v>42</v>
      </c>
      <c r="O1229" s="92"/>
      <c r="P1229" s="228">
        <f>O1229*H1229</f>
        <v>0</v>
      </c>
      <c r="Q1229" s="228">
        <v>0</v>
      </c>
      <c r="R1229" s="228">
        <f>Q1229*H1229</f>
        <v>0</v>
      </c>
      <c r="S1229" s="228">
        <v>2.2000000000000002</v>
      </c>
      <c r="T1229" s="229">
        <f>S1229*H1229</f>
        <v>2.0570000000000004</v>
      </c>
      <c r="U1229" s="39"/>
      <c r="V1229" s="39"/>
      <c r="W1229" s="39"/>
      <c r="X1229" s="39"/>
      <c r="Y1229" s="39"/>
      <c r="Z1229" s="39"/>
      <c r="AA1229" s="39"/>
      <c r="AB1229" s="39"/>
      <c r="AC1229" s="39"/>
      <c r="AD1229" s="39"/>
      <c r="AE1229" s="39"/>
      <c r="AR1229" s="230" t="s">
        <v>166</v>
      </c>
      <c r="AT1229" s="230" t="s">
        <v>161</v>
      </c>
      <c r="AU1229" s="230" t="s">
        <v>87</v>
      </c>
      <c r="AY1229" s="18" t="s">
        <v>159</v>
      </c>
      <c r="BE1229" s="231">
        <f>IF(N1229="základní",J1229,0)</f>
        <v>0</v>
      </c>
      <c r="BF1229" s="231">
        <f>IF(N1229="snížená",J1229,0)</f>
        <v>0</v>
      </c>
      <c r="BG1229" s="231">
        <f>IF(N1229="zákl. přenesená",J1229,0)</f>
        <v>0</v>
      </c>
      <c r="BH1229" s="231">
        <f>IF(N1229="sníž. přenesená",J1229,0)</f>
        <v>0</v>
      </c>
      <c r="BI1229" s="231">
        <f>IF(N1229="nulová",J1229,0)</f>
        <v>0</v>
      </c>
      <c r="BJ1229" s="18" t="s">
        <v>85</v>
      </c>
      <c r="BK1229" s="231">
        <f>ROUND(I1229*H1229,2)</f>
        <v>0</v>
      </c>
      <c r="BL1229" s="18" t="s">
        <v>166</v>
      </c>
      <c r="BM1229" s="230" t="s">
        <v>2006</v>
      </c>
    </row>
    <row r="1230" s="16" customFormat="1">
      <c r="A1230" s="16"/>
      <c r="B1230" s="279"/>
      <c r="C1230" s="280"/>
      <c r="D1230" s="234" t="s">
        <v>168</v>
      </c>
      <c r="E1230" s="281" t="s">
        <v>1</v>
      </c>
      <c r="F1230" s="282" t="s">
        <v>2001</v>
      </c>
      <c r="G1230" s="280"/>
      <c r="H1230" s="281" t="s">
        <v>1</v>
      </c>
      <c r="I1230" s="283"/>
      <c r="J1230" s="280"/>
      <c r="K1230" s="280"/>
      <c r="L1230" s="284"/>
      <c r="M1230" s="285"/>
      <c r="N1230" s="286"/>
      <c r="O1230" s="286"/>
      <c r="P1230" s="286"/>
      <c r="Q1230" s="286"/>
      <c r="R1230" s="286"/>
      <c r="S1230" s="286"/>
      <c r="T1230" s="287"/>
      <c r="U1230" s="16"/>
      <c r="V1230" s="16"/>
      <c r="W1230" s="16"/>
      <c r="X1230" s="16"/>
      <c r="Y1230" s="16"/>
      <c r="Z1230" s="16"/>
      <c r="AA1230" s="16"/>
      <c r="AB1230" s="16"/>
      <c r="AC1230" s="16"/>
      <c r="AD1230" s="16"/>
      <c r="AE1230" s="16"/>
      <c r="AT1230" s="288" t="s">
        <v>168</v>
      </c>
      <c r="AU1230" s="288" t="s">
        <v>87</v>
      </c>
      <c r="AV1230" s="16" t="s">
        <v>85</v>
      </c>
      <c r="AW1230" s="16" t="s">
        <v>32</v>
      </c>
      <c r="AX1230" s="16" t="s">
        <v>77</v>
      </c>
      <c r="AY1230" s="288" t="s">
        <v>159</v>
      </c>
    </row>
    <row r="1231" s="13" customFormat="1">
      <c r="A1231" s="13"/>
      <c r="B1231" s="232"/>
      <c r="C1231" s="233"/>
      <c r="D1231" s="234" t="s">
        <v>168</v>
      </c>
      <c r="E1231" s="235" t="s">
        <v>1</v>
      </c>
      <c r="F1231" s="236" t="s">
        <v>2007</v>
      </c>
      <c r="G1231" s="233"/>
      <c r="H1231" s="237">
        <v>0.10299999999999999</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168</v>
      </c>
      <c r="AU1231" s="243" t="s">
        <v>87</v>
      </c>
      <c r="AV1231" s="13" t="s">
        <v>87</v>
      </c>
      <c r="AW1231" s="13" t="s">
        <v>32</v>
      </c>
      <c r="AX1231" s="13" t="s">
        <v>77</v>
      </c>
      <c r="AY1231" s="243" t="s">
        <v>159</v>
      </c>
    </row>
    <row r="1232" s="16" customFormat="1">
      <c r="A1232" s="16"/>
      <c r="B1232" s="279"/>
      <c r="C1232" s="280"/>
      <c r="D1232" s="234" t="s">
        <v>168</v>
      </c>
      <c r="E1232" s="281" t="s">
        <v>1</v>
      </c>
      <c r="F1232" s="282" t="s">
        <v>2008</v>
      </c>
      <c r="G1232" s="280"/>
      <c r="H1232" s="281" t="s">
        <v>1</v>
      </c>
      <c r="I1232" s="283"/>
      <c r="J1232" s="280"/>
      <c r="K1232" s="280"/>
      <c r="L1232" s="284"/>
      <c r="M1232" s="285"/>
      <c r="N1232" s="286"/>
      <c r="O1232" s="286"/>
      <c r="P1232" s="286"/>
      <c r="Q1232" s="286"/>
      <c r="R1232" s="286"/>
      <c r="S1232" s="286"/>
      <c r="T1232" s="287"/>
      <c r="U1232" s="16"/>
      <c r="V1232" s="16"/>
      <c r="W1232" s="16"/>
      <c r="X1232" s="16"/>
      <c r="Y1232" s="16"/>
      <c r="Z1232" s="16"/>
      <c r="AA1232" s="16"/>
      <c r="AB1232" s="16"/>
      <c r="AC1232" s="16"/>
      <c r="AD1232" s="16"/>
      <c r="AE1232" s="16"/>
      <c r="AT1232" s="288" t="s">
        <v>168</v>
      </c>
      <c r="AU1232" s="288" t="s">
        <v>87</v>
      </c>
      <c r="AV1232" s="16" t="s">
        <v>85</v>
      </c>
      <c r="AW1232" s="16" t="s">
        <v>32</v>
      </c>
      <c r="AX1232" s="16" t="s">
        <v>77</v>
      </c>
      <c r="AY1232" s="288" t="s">
        <v>159</v>
      </c>
    </row>
    <row r="1233" s="13" customFormat="1">
      <c r="A1233" s="13"/>
      <c r="B1233" s="232"/>
      <c r="C1233" s="233"/>
      <c r="D1233" s="234" t="s">
        <v>168</v>
      </c>
      <c r="E1233" s="235" t="s">
        <v>1</v>
      </c>
      <c r="F1233" s="236" t="s">
        <v>2009</v>
      </c>
      <c r="G1233" s="233"/>
      <c r="H1233" s="237">
        <v>0.22800000000000001</v>
      </c>
      <c r="I1233" s="238"/>
      <c r="J1233" s="233"/>
      <c r="K1233" s="233"/>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168</v>
      </c>
      <c r="AU1233" s="243" t="s">
        <v>87</v>
      </c>
      <c r="AV1233" s="13" t="s">
        <v>87</v>
      </c>
      <c r="AW1233" s="13" t="s">
        <v>32</v>
      </c>
      <c r="AX1233" s="13" t="s">
        <v>77</v>
      </c>
      <c r="AY1233" s="243" t="s">
        <v>159</v>
      </c>
    </row>
    <row r="1234" s="13" customFormat="1">
      <c r="A1234" s="13"/>
      <c r="B1234" s="232"/>
      <c r="C1234" s="233"/>
      <c r="D1234" s="234" t="s">
        <v>168</v>
      </c>
      <c r="E1234" s="235" t="s">
        <v>1</v>
      </c>
      <c r="F1234" s="236" t="s">
        <v>2010</v>
      </c>
      <c r="G1234" s="233"/>
      <c r="H1234" s="237">
        <v>0.074999999999999997</v>
      </c>
      <c r="I1234" s="238"/>
      <c r="J1234" s="233"/>
      <c r="K1234" s="233"/>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168</v>
      </c>
      <c r="AU1234" s="243" t="s">
        <v>87</v>
      </c>
      <c r="AV1234" s="13" t="s">
        <v>87</v>
      </c>
      <c r="AW1234" s="13" t="s">
        <v>32</v>
      </c>
      <c r="AX1234" s="13" t="s">
        <v>77</v>
      </c>
      <c r="AY1234" s="243" t="s">
        <v>159</v>
      </c>
    </row>
    <row r="1235" s="15" customFormat="1">
      <c r="A1235" s="15"/>
      <c r="B1235" s="268"/>
      <c r="C1235" s="269"/>
      <c r="D1235" s="234" t="s">
        <v>168</v>
      </c>
      <c r="E1235" s="270" t="s">
        <v>1</v>
      </c>
      <c r="F1235" s="271" t="s">
        <v>361</v>
      </c>
      <c r="G1235" s="269"/>
      <c r="H1235" s="272">
        <v>0.40600000000000003</v>
      </c>
      <c r="I1235" s="273"/>
      <c r="J1235" s="269"/>
      <c r="K1235" s="269"/>
      <c r="L1235" s="274"/>
      <c r="M1235" s="275"/>
      <c r="N1235" s="276"/>
      <c r="O1235" s="276"/>
      <c r="P1235" s="276"/>
      <c r="Q1235" s="276"/>
      <c r="R1235" s="276"/>
      <c r="S1235" s="276"/>
      <c r="T1235" s="277"/>
      <c r="U1235" s="15"/>
      <c r="V1235" s="15"/>
      <c r="W1235" s="15"/>
      <c r="X1235" s="15"/>
      <c r="Y1235" s="15"/>
      <c r="Z1235" s="15"/>
      <c r="AA1235" s="15"/>
      <c r="AB1235" s="15"/>
      <c r="AC1235" s="15"/>
      <c r="AD1235" s="15"/>
      <c r="AE1235" s="15"/>
      <c r="AT1235" s="278" t="s">
        <v>168</v>
      </c>
      <c r="AU1235" s="278" t="s">
        <v>87</v>
      </c>
      <c r="AV1235" s="15" t="s">
        <v>175</v>
      </c>
      <c r="AW1235" s="15" t="s">
        <v>32</v>
      </c>
      <c r="AX1235" s="15" t="s">
        <v>77</v>
      </c>
      <c r="AY1235" s="278" t="s">
        <v>159</v>
      </c>
    </row>
    <row r="1236" s="13" customFormat="1">
      <c r="A1236" s="13"/>
      <c r="B1236" s="232"/>
      <c r="C1236" s="233"/>
      <c r="D1236" s="234" t="s">
        <v>168</v>
      </c>
      <c r="E1236" s="235" t="s">
        <v>1</v>
      </c>
      <c r="F1236" s="236" t="s">
        <v>2011</v>
      </c>
      <c r="G1236" s="233"/>
      <c r="H1236" s="237">
        <v>0.184</v>
      </c>
      <c r="I1236" s="238"/>
      <c r="J1236" s="233"/>
      <c r="K1236" s="233"/>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168</v>
      </c>
      <c r="AU1236" s="243" t="s">
        <v>87</v>
      </c>
      <c r="AV1236" s="13" t="s">
        <v>87</v>
      </c>
      <c r="AW1236" s="13" t="s">
        <v>32</v>
      </c>
      <c r="AX1236" s="13" t="s">
        <v>77</v>
      </c>
      <c r="AY1236" s="243" t="s">
        <v>159</v>
      </c>
    </row>
    <row r="1237" s="13" customFormat="1">
      <c r="A1237" s="13"/>
      <c r="B1237" s="232"/>
      <c r="C1237" s="233"/>
      <c r="D1237" s="234" t="s">
        <v>168</v>
      </c>
      <c r="E1237" s="235" t="s">
        <v>1</v>
      </c>
      <c r="F1237" s="236" t="s">
        <v>2012</v>
      </c>
      <c r="G1237" s="233"/>
      <c r="H1237" s="237">
        <v>0.34499999999999997</v>
      </c>
      <c r="I1237" s="238"/>
      <c r="J1237" s="233"/>
      <c r="K1237" s="233"/>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168</v>
      </c>
      <c r="AU1237" s="243" t="s">
        <v>87</v>
      </c>
      <c r="AV1237" s="13" t="s">
        <v>87</v>
      </c>
      <c r="AW1237" s="13" t="s">
        <v>32</v>
      </c>
      <c r="AX1237" s="13" t="s">
        <v>77</v>
      </c>
      <c r="AY1237" s="243" t="s">
        <v>159</v>
      </c>
    </row>
    <row r="1238" s="14" customFormat="1">
      <c r="A1238" s="14"/>
      <c r="B1238" s="244"/>
      <c r="C1238" s="245"/>
      <c r="D1238" s="234" t="s">
        <v>168</v>
      </c>
      <c r="E1238" s="246" t="s">
        <v>1</v>
      </c>
      <c r="F1238" s="247" t="s">
        <v>174</v>
      </c>
      <c r="G1238" s="245"/>
      <c r="H1238" s="248">
        <v>0.93500000000000005</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168</v>
      </c>
      <c r="AU1238" s="254" t="s">
        <v>87</v>
      </c>
      <c r="AV1238" s="14" t="s">
        <v>166</v>
      </c>
      <c r="AW1238" s="14" t="s">
        <v>32</v>
      </c>
      <c r="AX1238" s="14" t="s">
        <v>85</v>
      </c>
      <c r="AY1238" s="254" t="s">
        <v>159</v>
      </c>
    </row>
    <row r="1239" s="2" customFormat="1" ht="37.8" customHeight="1">
      <c r="A1239" s="39"/>
      <c r="B1239" s="40"/>
      <c r="C1239" s="219" t="s">
        <v>2013</v>
      </c>
      <c r="D1239" s="219" t="s">
        <v>161</v>
      </c>
      <c r="E1239" s="220" t="s">
        <v>2014</v>
      </c>
      <c r="F1239" s="221" t="s">
        <v>2015</v>
      </c>
      <c r="G1239" s="222" t="s">
        <v>181</v>
      </c>
      <c r="H1239" s="223">
        <v>19.914999999999999</v>
      </c>
      <c r="I1239" s="224"/>
      <c r="J1239" s="225">
        <f>ROUND(I1239*H1239,2)</f>
        <v>0</v>
      </c>
      <c r="K1239" s="221" t="s">
        <v>165</v>
      </c>
      <c r="L1239" s="45"/>
      <c r="M1239" s="226" t="s">
        <v>1</v>
      </c>
      <c r="N1239" s="227" t="s">
        <v>42</v>
      </c>
      <c r="O1239" s="92"/>
      <c r="P1239" s="228">
        <f>O1239*H1239</f>
        <v>0</v>
      </c>
      <c r="Q1239" s="228">
        <v>0</v>
      </c>
      <c r="R1239" s="228">
        <f>Q1239*H1239</f>
        <v>0</v>
      </c>
      <c r="S1239" s="228">
        <v>2.2000000000000002</v>
      </c>
      <c r="T1239" s="229">
        <f>S1239*H1239</f>
        <v>43.813000000000002</v>
      </c>
      <c r="U1239" s="39"/>
      <c r="V1239" s="39"/>
      <c r="W1239" s="39"/>
      <c r="X1239" s="39"/>
      <c r="Y1239" s="39"/>
      <c r="Z1239" s="39"/>
      <c r="AA1239" s="39"/>
      <c r="AB1239" s="39"/>
      <c r="AC1239" s="39"/>
      <c r="AD1239" s="39"/>
      <c r="AE1239" s="39"/>
      <c r="AR1239" s="230" t="s">
        <v>166</v>
      </c>
      <c r="AT1239" s="230" t="s">
        <v>161</v>
      </c>
      <c r="AU1239" s="230" t="s">
        <v>87</v>
      </c>
      <c r="AY1239" s="18" t="s">
        <v>159</v>
      </c>
      <c r="BE1239" s="231">
        <f>IF(N1239="základní",J1239,0)</f>
        <v>0</v>
      </c>
      <c r="BF1239" s="231">
        <f>IF(N1239="snížená",J1239,0)</f>
        <v>0</v>
      </c>
      <c r="BG1239" s="231">
        <f>IF(N1239="zákl. přenesená",J1239,0)</f>
        <v>0</v>
      </c>
      <c r="BH1239" s="231">
        <f>IF(N1239="sníž. přenesená",J1239,0)</f>
        <v>0</v>
      </c>
      <c r="BI1239" s="231">
        <f>IF(N1239="nulová",J1239,0)</f>
        <v>0</v>
      </c>
      <c r="BJ1239" s="18" t="s">
        <v>85</v>
      </c>
      <c r="BK1239" s="231">
        <f>ROUND(I1239*H1239,2)</f>
        <v>0</v>
      </c>
      <c r="BL1239" s="18" t="s">
        <v>166</v>
      </c>
      <c r="BM1239" s="230" t="s">
        <v>2016</v>
      </c>
    </row>
    <row r="1240" s="16" customFormat="1">
      <c r="A1240" s="16"/>
      <c r="B1240" s="279"/>
      <c r="C1240" s="280"/>
      <c r="D1240" s="234" t="s">
        <v>168</v>
      </c>
      <c r="E1240" s="281" t="s">
        <v>1</v>
      </c>
      <c r="F1240" s="282" t="s">
        <v>2017</v>
      </c>
      <c r="G1240" s="280"/>
      <c r="H1240" s="281" t="s">
        <v>1</v>
      </c>
      <c r="I1240" s="283"/>
      <c r="J1240" s="280"/>
      <c r="K1240" s="280"/>
      <c r="L1240" s="284"/>
      <c r="M1240" s="285"/>
      <c r="N1240" s="286"/>
      <c r="O1240" s="286"/>
      <c r="P1240" s="286"/>
      <c r="Q1240" s="286"/>
      <c r="R1240" s="286"/>
      <c r="S1240" s="286"/>
      <c r="T1240" s="287"/>
      <c r="U1240" s="16"/>
      <c r="V1240" s="16"/>
      <c r="W1240" s="16"/>
      <c r="X1240" s="16"/>
      <c r="Y1240" s="16"/>
      <c r="Z1240" s="16"/>
      <c r="AA1240" s="16"/>
      <c r="AB1240" s="16"/>
      <c r="AC1240" s="16"/>
      <c r="AD1240" s="16"/>
      <c r="AE1240" s="16"/>
      <c r="AT1240" s="288" t="s">
        <v>168</v>
      </c>
      <c r="AU1240" s="288" t="s">
        <v>87</v>
      </c>
      <c r="AV1240" s="16" t="s">
        <v>85</v>
      </c>
      <c r="AW1240" s="16" t="s">
        <v>32</v>
      </c>
      <c r="AX1240" s="16" t="s">
        <v>77</v>
      </c>
      <c r="AY1240" s="288" t="s">
        <v>159</v>
      </c>
    </row>
    <row r="1241" s="13" customFormat="1">
      <c r="A1241" s="13"/>
      <c r="B1241" s="232"/>
      <c r="C1241" s="233"/>
      <c r="D1241" s="234" t="s">
        <v>168</v>
      </c>
      <c r="E1241" s="235" t="s">
        <v>1</v>
      </c>
      <c r="F1241" s="236" t="s">
        <v>2018</v>
      </c>
      <c r="G1241" s="233"/>
      <c r="H1241" s="237">
        <v>5.0810000000000004</v>
      </c>
      <c r="I1241" s="238"/>
      <c r="J1241" s="233"/>
      <c r="K1241" s="233"/>
      <c r="L1241" s="239"/>
      <c r="M1241" s="240"/>
      <c r="N1241" s="241"/>
      <c r="O1241" s="241"/>
      <c r="P1241" s="241"/>
      <c r="Q1241" s="241"/>
      <c r="R1241" s="241"/>
      <c r="S1241" s="241"/>
      <c r="T1241" s="242"/>
      <c r="U1241" s="13"/>
      <c r="V1241" s="13"/>
      <c r="W1241" s="13"/>
      <c r="X1241" s="13"/>
      <c r="Y1241" s="13"/>
      <c r="Z1241" s="13"/>
      <c r="AA1241" s="13"/>
      <c r="AB1241" s="13"/>
      <c r="AC1241" s="13"/>
      <c r="AD1241" s="13"/>
      <c r="AE1241" s="13"/>
      <c r="AT1241" s="243" t="s">
        <v>168</v>
      </c>
      <c r="AU1241" s="243" t="s">
        <v>87</v>
      </c>
      <c r="AV1241" s="13" t="s">
        <v>87</v>
      </c>
      <c r="AW1241" s="13" t="s">
        <v>32</v>
      </c>
      <c r="AX1241" s="13" t="s">
        <v>77</v>
      </c>
      <c r="AY1241" s="243" t="s">
        <v>159</v>
      </c>
    </row>
    <row r="1242" s="13" customFormat="1">
      <c r="A1242" s="13"/>
      <c r="B1242" s="232"/>
      <c r="C1242" s="233"/>
      <c r="D1242" s="234" t="s">
        <v>168</v>
      </c>
      <c r="E1242" s="235" t="s">
        <v>1</v>
      </c>
      <c r="F1242" s="236" t="s">
        <v>2019</v>
      </c>
      <c r="G1242" s="233"/>
      <c r="H1242" s="237">
        <v>4.7110000000000003</v>
      </c>
      <c r="I1242" s="238"/>
      <c r="J1242" s="233"/>
      <c r="K1242" s="233"/>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168</v>
      </c>
      <c r="AU1242" s="243" t="s">
        <v>87</v>
      </c>
      <c r="AV1242" s="13" t="s">
        <v>87</v>
      </c>
      <c r="AW1242" s="13" t="s">
        <v>32</v>
      </c>
      <c r="AX1242" s="13" t="s">
        <v>77</v>
      </c>
      <c r="AY1242" s="243" t="s">
        <v>159</v>
      </c>
    </row>
    <row r="1243" s="13" customFormat="1">
      <c r="A1243" s="13"/>
      <c r="B1243" s="232"/>
      <c r="C1243" s="233"/>
      <c r="D1243" s="234" t="s">
        <v>168</v>
      </c>
      <c r="E1243" s="235" t="s">
        <v>1</v>
      </c>
      <c r="F1243" s="236" t="s">
        <v>2020</v>
      </c>
      <c r="G1243" s="233"/>
      <c r="H1243" s="237">
        <v>-0.439</v>
      </c>
      <c r="I1243" s="238"/>
      <c r="J1243" s="233"/>
      <c r="K1243" s="233"/>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168</v>
      </c>
      <c r="AU1243" s="243" t="s">
        <v>87</v>
      </c>
      <c r="AV1243" s="13" t="s">
        <v>87</v>
      </c>
      <c r="AW1243" s="13" t="s">
        <v>32</v>
      </c>
      <c r="AX1243" s="13" t="s">
        <v>77</v>
      </c>
      <c r="AY1243" s="243" t="s">
        <v>159</v>
      </c>
    </row>
    <row r="1244" s="15" customFormat="1">
      <c r="A1244" s="15"/>
      <c r="B1244" s="268"/>
      <c r="C1244" s="269"/>
      <c r="D1244" s="234" t="s">
        <v>168</v>
      </c>
      <c r="E1244" s="270" t="s">
        <v>1</v>
      </c>
      <c r="F1244" s="271" t="s">
        <v>361</v>
      </c>
      <c r="G1244" s="269"/>
      <c r="H1244" s="272">
        <v>9.3529999999999998</v>
      </c>
      <c r="I1244" s="273"/>
      <c r="J1244" s="269"/>
      <c r="K1244" s="269"/>
      <c r="L1244" s="274"/>
      <c r="M1244" s="275"/>
      <c r="N1244" s="276"/>
      <c r="O1244" s="276"/>
      <c r="P1244" s="276"/>
      <c r="Q1244" s="276"/>
      <c r="R1244" s="276"/>
      <c r="S1244" s="276"/>
      <c r="T1244" s="277"/>
      <c r="U1244" s="15"/>
      <c r="V1244" s="15"/>
      <c r="W1244" s="15"/>
      <c r="X1244" s="15"/>
      <c r="Y1244" s="15"/>
      <c r="Z1244" s="15"/>
      <c r="AA1244" s="15"/>
      <c r="AB1244" s="15"/>
      <c r="AC1244" s="15"/>
      <c r="AD1244" s="15"/>
      <c r="AE1244" s="15"/>
      <c r="AT1244" s="278" t="s">
        <v>168</v>
      </c>
      <c r="AU1244" s="278" t="s">
        <v>87</v>
      </c>
      <c r="AV1244" s="15" t="s">
        <v>175</v>
      </c>
      <c r="AW1244" s="15" t="s">
        <v>32</v>
      </c>
      <c r="AX1244" s="15" t="s">
        <v>77</v>
      </c>
      <c r="AY1244" s="278" t="s">
        <v>159</v>
      </c>
    </row>
    <row r="1245" s="16" customFormat="1">
      <c r="A1245" s="16"/>
      <c r="B1245" s="279"/>
      <c r="C1245" s="280"/>
      <c r="D1245" s="234" t="s">
        <v>168</v>
      </c>
      <c r="E1245" s="281" t="s">
        <v>1</v>
      </c>
      <c r="F1245" s="282" t="s">
        <v>2021</v>
      </c>
      <c r="G1245" s="280"/>
      <c r="H1245" s="281" t="s">
        <v>1</v>
      </c>
      <c r="I1245" s="283"/>
      <c r="J1245" s="280"/>
      <c r="K1245" s="280"/>
      <c r="L1245" s="284"/>
      <c r="M1245" s="285"/>
      <c r="N1245" s="286"/>
      <c r="O1245" s="286"/>
      <c r="P1245" s="286"/>
      <c r="Q1245" s="286"/>
      <c r="R1245" s="286"/>
      <c r="S1245" s="286"/>
      <c r="T1245" s="287"/>
      <c r="U1245" s="16"/>
      <c r="V1245" s="16"/>
      <c r="W1245" s="16"/>
      <c r="X1245" s="16"/>
      <c r="Y1245" s="16"/>
      <c r="Z1245" s="16"/>
      <c r="AA1245" s="16"/>
      <c r="AB1245" s="16"/>
      <c r="AC1245" s="16"/>
      <c r="AD1245" s="16"/>
      <c r="AE1245" s="16"/>
      <c r="AT1245" s="288" t="s">
        <v>168</v>
      </c>
      <c r="AU1245" s="288" t="s">
        <v>87</v>
      </c>
      <c r="AV1245" s="16" t="s">
        <v>85</v>
      </c>
      <c r="AW1245" s="16" t="s">
        <v>32</v>
      </c>
      <c r="AX1245" s="16" t="s">
        <v>77</v>
      </c>
      <c r="AY1245" s="288" t="s">
        <v>159</v>
      </c>
    </row>
    <row r="1246" s="13" customFormat="1">
      <c r="A1246" s="13"/>
      <c r="B1246" s="232"/>
      <c r="C1246" s="233"/>
      <c r="D1246" s="234" t="s">
        <v>168</v>
      </c>
      <c r="E1246" s="235" t="s">
        <v>1</v>
      </c>
      <c r="F1246" s="236" t="s">
        <v>2022</v>
      </c>
      <c r="G1246" s="233"/>
      <c r="H1246" s="237">
        <v>2.226</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168</v>
      </c>
      <c r="AU1246" s="243" t="s">
        <v>87</v>
      </c>
      <c r="AV1246" s="13" t="s">
        <v>87</v>
      </c>
      <c r="AW1246" s="13" t="s">
        <v>32</v>
      </c>
      <c r="AX1246" s="13" t="s">
        <v>77</v>
      </c>
      <c r="AY1246" s="243" t="s">
        <v>159</v>
      </c>
    </row>
    <row r="1247" s="13" customFormat="1">
      <c r="A1247" s="13"/>
      <c r="B1247" s="232"/>
      <c r="C1247" s="233"/>
      <c r="D1247" s="234" t="s">
        <v>168</v>
      </c>
      <c r="E1247" s="235" t="s">
        <v>1</v>
      </c>
      <c r="F1247" s="236" t="s">
        <v>2023</v>
      </c>
      <c r="G1247" s="233"/>
      <c r="H1247" s="237">
        <v>4.1280000000000001</v>
      </c>
      <c r="I1247" s="238"/>
      <c r="J1247" s="233"/>
      <c r="K1247" s="233"/>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168</v>
      </c>
      <c r="AU1247" s="243" t="s">
        <v>87</v>
      </c>
      <c r="AV1247" s="13" t="s">
        <v>87</v>
      </c>
      <c r="AW1247" s="13" t="s">
        <v>32</v>
      </c>
      <c r="AX1247" s="13" t="s">
        <v>77</v>
      </c>
      <c r="AY1247" s="243" t="s">
        <v>159</v>
      </c>
    </row>
    <row r="1248" s="13" customFormat="1">
      <c r="A1248" s="13"/>
      <c r="B1248" s="232"/>
      <c r="C1248" s="233"/>
      <c r="D1248" s="234" t="s">
        <v>168</v>
      </c>
      <c r="E1248" s="235" t="s">
        <v>1</v>
      </c>
      <c r="F1248" s="236" t="s">
        <v>2024</v>
      </c>
      <c r="G1248" s="233"/>
      <c r="H1248" s="237">
        <v>4.2619999999999996</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168</v>
      </c>
      <c r="AU1248" s="243" t="s">
        <v>87</v>
      </c>
      <c r="AV1248" s="13" t="s">
        <v>87</v>
      </c>
      <c r="AW1248" s="13" t="s">
        <v>32</v>
      </c>
      <c r="AX1248" s="13" t="s">
        <v>77</v>
      </c>
      <c r="AY1248" s="243" t="s">
        <v>159</v>
      </c>
    </row>
    <row r="1249" s="13" customFormat="1">
      <c r="A1249" s="13"/>
      <c r="B1249" s="232"/>
      <c r="C1249" s="233"/>
      <c r="D1249" s="234" t="s">
        <v>168</v>
      </c>
      <c r="E1249" s="235" t="s">
        <v>1</v>
      </c>
      <c r="F1249" s="236" t="s">
        <v>2025</v>
      </c>
      <c r="G1249" s="233"/>
      <c r="H1249" s="237">
        <v>-0.46800000000000003</v>
      </c>
      <c r="I1249" s="238"/>
      <c r="J1249" s="233"/>
      <c r="K1249" s="233"/>
      <c r="L1249" s="239"/>
      <c r="M1249" s="240"/>
      <c r="N1249" s="241"/>
      <c r="O1249" s="241"/>
      <c r="P1249" s="241"/>
      <c r="Q1249" s="241"/>
      <c r="R1249" s="241"/>
      <c r="S1249" s="241"/>
      <c r="T1249" s="242"/>
      <c r="U1249" s="13"/>
      <c r="V1249" s="13"/>
      <c r="W1249" s="13"/>
      <c r="X1249" s="13"/>
      <c r="Y1249" s="13"/>
      <c r="Z1249" s="13"/>
      <c r="AA1249" s="13"/>
      <c r="AB1249" s="13"/>
      <c r="AC1249" s="13"/>
      <c r="AD1249" s="13"/>
      <c r="AE1249" s="13"/>
      <c r="AT1249" s="243" t="s">
        <v>168</v>
      </c>
      <c r="AU1249" s="243" t="s">
        <v>87</v>
      </c>
      <c r="AV1249" s="13" t="s">
        <v>87</v>
      </c>
      <c r="AW1249" s="13" t="s">
        <v>32</v>
      </c>
      <c r="AX1249" s="13" t="s">
        <v>77</v>
      </c>
      <c r="AY1249" s="243" t="s">
        <v>159</v>
      </c>
    </row>
    <row r="1250" s="15" customFormat="1">
      <c r="A1250" s="15"/>
      <c r="B1250" s="268"/>
      <c r="C1250" s="269"/>
      <c r="D1250" s="234" t="s">
        <v>168</v>
      </c>
      <c r="E1250" s="270" t="s">
        <v>1</v>
      </c>
      <c r="F1250" s="271" t="s">
        <v>361</v>
      </c>
      <c r="G1250" s="269"/>
      <c r="H1250" s="272">
        <v>10.148</v>
      </c>
      <c r="I1250" s="273"/>
      <c r="J1250" s="269"/>
      <c r="K1250" s="269"/>
      <c r="L1250" s="274"/>
      <c r="M1250" s="275"/>
      <c r="N1250" s="276"/>
      <c r="O1250" s="276"/>
      <c r="P1250" s="276"/>
      <c r="Q1250" s="276"/>
      <c r="R1250" s="276"/>
      <c r="S1250" s="276"/>
      <c r="T1250" s="277"/>
      <c r="U1250" s="15"/>
      <c r="V1250" s="15"/>
      <c r="W1250" s="15"/>
      <c r="X1250" s="15"/>
      <c r="Y1250" s="15"/>
      <c r="Z1250" s="15"/>
      <c r="AA1250" s="15"/>
      <c r="AB1250" s="15"/>
      <c r="AC1250" s="15"/>
      <c r="AD1250" s="15"/>
      <c r="AE1250" s="15"/>
      <c r="AT1250" s="278" t="s">
        <v>168</v>
      </c>
      <c r="AU1250" s="278" t="s">
        <v>87</v>
      </c>
      <c r="AV1250" s="15" t="s">
        <v>175</v>
      </c>
      <c r="AW1250" s="15" t="s">
        <v>32</v>
      </c>
      <c r="AX1250" s="15" t="s">
        <v>77</v>
      </c>
      <c r="AY1250" s="278" t="s">
        <v>159</v>
      </c>
    </row>
    <row r="1251" s="13" customFormat="1">
      <c r="A1251" s="13"/>
      <c r="B1251" s="232"/>
      <c r="C1251" s="233"/>
      <c r="D1251" s="234" t="s">
        <v>168</v>
      </c>
      <c r="E1251" s="235" t="s">
        <v>1</v>
      </c>
      <c r="F1251" s="236" t="s">
        <v>2026</v>
      </c>
      <c r="G1251" s="233"/>
      <c r="H1251" s="237">
        <v>0.41399999999999998</v>
      </c>
      <c r="I1251" s="238"/>
      <c r="J1251" s="233"/>
      <c r="K1251" s="233"/>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168</v>
      </c>
      <c r="AU1251" s="243" t="s">
        <v>87</v>
      </c>
      <c r="AV1251" s="13" t="s">
        <v>87</v>
      </c>
      <c r="AW1251" s="13" t="s">
        <v>32</v>
      </c>
      <c r="AX1251" s="13" t="s">
        <v>77</v>
      </c>
      <c r="AY1251" s="243" t="s">
        <v>159</v>
      </c>
    </row>
    <row r="1252" s="14" customFormat="1">
      <c r="A1252" s="14"/>
      <c r="B1252" s="244"/>
      <c r="C1252" s="245"/>
      <c r="D1252" s="234" t="s">
        <v>168</v>
      </c>
      <c r="E1252" s="246" t="s">
        <v>1</v>
      </c>
      <c r="F1252" s="247" t="s">
        <v>174</v>
      </c>
      <c r="G1252" s="245"/>
      <c r="H1252" s="248">
        <v>19.914999999999999</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168</v>
      </c>
      <c r="AU1252" s="254" t="s">
        <v>87</v>
      </c>
      <c r="AV1252" s="14" t="s">
        <v>166</v>
      </c>
      <c r="AW1252" s="14" t="s">
        <v>32</v>
      </c>
      <c r="AX1252" s="14" t="s">
        <v>85</v>
      </c>
      <c r="AY1252" s="254" t="s">
        <v>159</v>
      </c>
    </row>
    <row r="1253" s="2" customFormat="1" ht="37.8" customHeight="1">
      <c r="A1253" s="39"/>
      <c r="B1253" s="40"/>
      <c r="C1253" s="219" t="s">
        <v>2027</v>
      </c>
      <c r="D1253" s="219" t="s">
        <v>161</v>
      </c>
      <c r="E1253" s="220" t="s">
        <v>2028</v>
      </c>
      <c r="F1253" s="221" t="s">
        <v>2029</v>
      </c>
      <c r="G1253" s="222" t="s">
        <v>181</v>
      </c>
      <c r="H1253" s="223">
        <v>15.069000000000001</v>
      </c>
      <c r="I1253" s="224"/>
      <c r="J1253" s="225">
        <f>ROUND(I1253*H1253,2)</f>
        <v>0</v>
      </c>
      <c r="K1253" s="221" t="s">
        <v>165</v>
      </c>
      <c r="L1253" s="45"/>
      <c r="M1253" s="226" t="s">
        <v>1</v>
      </c>
      <c r="N1253" s="227" t="s">
        <v>42</v>
      </c>
      <c r="O1253" s="92"/>
      <c r="P1253" s="228">
        <f>O1253*H1253</f>
        <v>0</v>
      </c>
      <c r="Q1253" s="228">
        <v>0</v>
      </c>
      <c r="R1253" s="228">
        <f>Q1253*H1253</f>
        <v>0</v>
      </c>
      <c r="S1253" s="228">
        <v>2.2000000000000002</v>
      </c>
      <c r="T1253" s="229">
        <f>S1253*H1253</f>
        <v>33.151800000000001</v>
      </c>
      <c r="U1253" s="39"/>
      <c r="V1253" s="39"/>
      <c r="W1253" s="39"/>
      <c r="X1253" s="39"/>
      <c r="Y1253" s="39"/>
      <c r="Z1253" s="39"/>
      <c r="AA1253" s="39"/>
      <c r="AB1253" s="39"/>
      <c r="AC1253" s="39"/>
      <c r="AD1253" s="39"/>
      <c r="AE1253" s="39"/>
      <c r="AR1253" s="230" t="s">
        <v>166</v>
      </c>
      <c r="AT1253" s="230" t="s">
        <v>161</v>
      </c>
      <c r="AU1253" s="230" t="s">
        <v>87</v>
      </c>
      <c r="AY1253" s="18" t="s">
        <v>159</v>
      </c>
      <c r="BE1253" s="231">
        <f>IF(N1253="základní",J1253,0)</f>
        <v>0</v>
      </c>
      <c r="BF1253" s="231">
        <f>IF(N1253="snížená",J1253,0)</f>
        <v>0</v>
      </c>
      <c r="BG1253" s="231">
        <f>IF(N1253="zákl. přenesená",J1253,0)</f>
        <v>0</v>
      </c>
      <c r="BH1253" s="231">
        <f>IF(N1253="sníž. přenesená",J1253,0)</f>
        <v>0</v>
      </c>
      <c r="BI1253" s="231">
        <f>IF(N1253="nulová",J1253,0)</f>
        <v>0</v>
      </c>
      <c r="BJ1253" s="18" t="s">
        <v>85</v>
      </c>
      <c r="BK1253" s="231">
        <f>ROUND(I1253*H1253,2)</f>
        <v>0</v>
      </c>
      <c r="BL1253" s="18" t="s">
        <v>166</v>
      </c>
      <c r="BM1253" s="230" t="s">
        <v>2030</v>
      </c>
    </row>
    <row r="1254" s="16" customFormat="1">
      <c r="A1254" s="16"/>
      <c r="B1254" s="279"/>
      <c r="C1254" s="280"/>
      <c r="D1254" s="234" t="s">
        <v>168</v>
      </c>
      <c r="E1254" s="281" t="s">
        <v>1</v>
      </c>
      <c r="F1254" s="282" t="s">
        <v>2031</v>
      </c>
      <c r="G1254" s="280"/>
      <c r="H1254" s="281" t="s">
        <v>1</v>
      </c>
      <c r="I1254" s="283"/>
      <c r="J1254" s="280"/>
      <c r="K1254" s="280"/>
      <c r="L1254" s="284"/>
      <c r="M1254" s="285"/>
      <c r="N1254" s="286"/>
      <c r="O1254" s="286"/>
      <c r="P1254" s="286"/>
      <c r="Q1254" s="286"/>
      <c r="R1254" s="286"/>
      <c r="S1254" s="286"/>
      <c r="T1254" s="287"/>
      <c r="U1254" s="16"/>
      <c r="V1254" s="16"/>
      <c r="W1254" s="16"/>
      <c r="X1254" s="16"/>
      <c r="Y1254" s="16"/>
      <c r="Z1254" s="16"/>
      <c r="AA1254" s="16"/>
      <c r="AB1254" s="16"/>
      <c r="AC1254" s="16"/>
      <c r="AD1254" s="16"/>
      <c r="AE1254" s="16"/>
      <c r="AT1254" s="288" t="s">
        <v>168</v>
      </c>
      <c r="AU1254" s="288" t="s">
        <v>87</v>
      </c>
      <c r="AV1254" s="16" t="s">
        <v>85</v>
      </c>
      <c r="AW1254" s="16" t="s">
        <v>32</v>
      </c>
      <c r="AX1254" s="16" t="s">
        <v>77</v>
      </c>
      <c r="AY1254" s="288" t="s">
        <v>159</v>
      </c>
    </row>
    <row r="1255" s="13" customFormat="1">
      <c r="A1255" s="13"/>
      <c r="B1255" s="232"/>
      <c r="C1255" s="233"/>
      <c r="D1255" s="234" t="s">
        <v>168</v>
      </c>
      <c r="E1255" s="235" t="s">
        <v>1</v>
      </c>
      <c r="F1255" s="236" t="s">
        <v>2032</v>
      </c>
      <c r="G1255" s="233"/>
      <c r="H1255" s="237">
        <v>2.0089999999999999</v>
      </c>
      <c r="I1255" s="238"/>
      <c r="J1255" s="233"/>
      <c r="K1255" s="233"/>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168</v>
      </c>
      <c r="AU1255" s="243" t="s">
        <v>87</v>
      </c>
      <c r="AV1255" s="13" t="s">
        <v>87</v>
      </c>
      <c r="AW1255" s="13" t="s">
        <v>32</v>
      </c>
      <c r="AX1255" s="13" t="s">
        <v>77</v>
      </c>
      <c r="AY1255" s="243" t="s">
        <v>159</v>
      </c>
    </row>
    <row r="1256" s="13" customFormat="1">
      <c r="A1256" s="13"/>
      <c r="B1256" s="232"/>
      <c r="C1256" s="233"/>
      <c r="D1256" s="234" t="s">
        <v>168</v>
      </c>
      <c r="E1256" s="235" t="s">
        <v>1</v>
      </c>
      <c r="F1256" s="236" t="s">
        <v>2033</v>
      </c>
      <c r="G1256" s="233"/>
      <c r="H1256" s="237">
        <v>8.5820000000000007</v>
      </c>
      <c r="I1256" s="238"/>
      <c r="J1256" s="233"/>
      <c r="K1256" s="233"/>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168</v>
      </c>
      <c r="AU1256" s="243" t="s">
        <v>87</v>
      </c>
      <c r="AV1256" s="13" t="s">
        <v>87</v>
      </c>
      <c r="AW1256" s="13" t="s">
        <v>32</v>
      </c>
      <c r="AX1256" s="13" t="s">
        <v>77</v>
      </c>
      <c r="AY1256" s="243" t="s">
        <v>159</v>
      </c>
    </row>
    <row r="1257" s="13" customFormat="1">
      <c r="A1257" s="13"/>
      <c r="B1257" s="232"/>
      <c r="C1257" s="233"/>
      <c r="D1257" s="234" t="s">
        <v>168</v>
      </c>
      <c r="E1257" s="235" t="s">
        <v>1</v>
      </c>
      <c r="F1257" s="236" t="s">
        <v>2034</v>
      </c>
      <c r="G1257" s="233"/>
      <c r="H1257" s="237">
        <v>1.6020000000000001</v>
      </c>
      <c r="I1257" s="238"/>
      <c r="J1257" s="233"/>
      <c r="K1257" s="233"/>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168</v>
      </c>
      <c r="AU1257" s="243" t="s">
        <v>87</v>
      </c>
      <c r="AV1257" s="13" t="s">
        <v>87</v>
      </c>
      <c r="AW1257" s="13" t="s">
        <v>32</v>
      </c>
      <c r="AX1257" s="13" t="s">
        <v>77</v>
      </c>
      <c r="AY1257" s="243" t="s">
        <v>159</v>
      </c>
    </row>
    <row r="1258" s="13" customFormat="1">
      <c r="A1258" s="13"/>
      <c r="B1258" s="232"/>
      <c r="C1258" s="233"/>
      <c r="D1258" s="234" t="s">
        <v>168</v>
      </c>
      <c r="E1258" s="235" t="s">
        <v>1</v>
      </c>
      <c r="F1258" s="236" t="s">
        <v>2035</v>
      </c>
      <c r="G1258" s="233"/>
      <c r="H1258" s="237">
        <v>2.3929999999999998</v>
      </c>
      <c r="I1258" s="238"/>
      <c r="J1258" s="233"/>
      <c r="K1258" s="233"/>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168</v>
      </c>
      <c r="AU1258" s="243" t="s">
        <v>87</v>
      </c>
      <c r="AV1258" s="13" t="s">
        <v>87</v>
      </c>
      <c r="AW1258" s="13" t="s">
        <v>32</v>
      </c>
      <c r="AX1258" s="13" t="s">
        <v>77</v>
      </c>
      <c r="AY1258" s="243" t="s">
        <v>159</v>
      </c>
    </row>
    <row r="1259" s="15" customFormat="1">
      <c r="A1259" s="15"/>
      <c r="B1259" s="268"/>
      <c r="C1259" s="269"/>
      <c r="D1259" s="234" t="s">
        <v>168</v>
      </c>
      <c r="E1259" s="270" t="s">
        <v>1</v>
      </c>
      <c r="F1259" s="271" t="s">
        <v>361</v>
      </c>
      <c r="G1259" s="269"/>
      <c r="H1259" s="272">
        <v>14.586</v>
      </c>
      <c r="I1259" s="273"/>
      <c r="J1259" s="269"/>
      <c r="K1259" s="269"/>
      <c r="L1259" s="274"/>
      <c r="M1259" s="275"/>
      <c r="N1259" s="276"/>
      <c r="O1259" s="276"/>
      <c r="P1259" s="276"/>
      <c r="Q1259" s="276"/>
      <c r="R1259" s="276"/>
      <c r="S1259" s="276"/>
      <c r="T1259" s="277"/>
      <c r="U1259" s="15"/>
      <c r="V1259" s="15"/>
      <c r="W1259" s="15"/>
      <c r="X1259" s="15"/>
      <c r="Y1259" s="15"/>
      <c r="Z1259" s="15"/>
      <c r="AA1259" s="15"/>
      <c r="AB1259" s="15"/>
      <c r="AC1259" s="15"/>
      <c r="AD1259" s="15"/>
      <c r="AE1259" s="15"/>
      <c r="AT1259" s="278" t="s">
        <v>168</v>
      </c>
      <c r="AU1259" s="278" t="s">
        <v>87</v>
      </c>
      <c r="AV1259" s="15" t="s">
        <v>175</v>
      </c>
      <c r="AW1259" s="15" t="s">
        <v>32</v>
      </c>
      <c r="AX1259" s="15" t="s">
        <v>77</v>
      </c>
      <c r="AY1259" s="278" t="s">
        <v>159</v>
      </c>
    </row>
    <row r="1260" s="13" customFormat="1">
      <c r="A1260" s="13"/>
      <c r="B1260" s="232"/>
      <c r="C1260" s="233"/>
      <c r="D1260" s="234" t="s">
        <v>168</v>
      </c>
      <c r="E1260" s="235" t="s">
        <v>1</v>
      </c>
      <c r="F1260" s="236" t="s">
        <v>2036</v>
      </c>
      <c r="G1260" s="233"/>
      <c r="H1260" s="237">
        <v>0.48299999999999998</v>
      </c>
      <c r="I1260" s="238"/>
      <c r="J1260" s="233"/>
      <c r="K1260" s="233"/>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168</v>
      </c>
      <c r="AU1260" s="243" t="s">
        <v>87</v>
      </c>
      <c r="AV1260" s="13" t="s">
        <v>87</v>
      </c>
      <c r="AW1260" s="13" t="s">
        <v>32</v>
      </c>
      <c r="AX1260" s="13" t="s">
        <v>77</v>
      </c>
      <c r="AY1260" s="243" t="s">
        <v>159</v>
      </c>
    </row>
    <row r="1261" s="14" customFormat="1">
      <c r="A1261" s="14"/>
      <c r="B1261" s="244"/>
      <c r="C1261" s="245"/>
      <c r="D1261" s="234" t="s">
        <v>168</v>
      </c>
      <c r="E1261" s="246" t="s">
        <v>1</v>
      </c>
      <c r="F1261" s="247" t="s">
        <v>174</v>
      </c>
      <c r="G1261" s="245"/>
      <c r="H1261" s="248">
        <v>15.069000000000001</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168</v>
      </c>
      <c r="AU1261" s="254" t="s">
        <v>87</v>
      </c>
      <c r="AV1261" s="14" t="s">
        <v>166</v>
      </c>
      <c r="AW1261" s="14" t="s">
        <v>32</v>
      </c>
      <c r="AX1261" s="14" t="s">
        <v>85</v>
      </c>
      <c r="AY1261" s="254" t="s">
        <v>159</v>
      </c>
    </row>
    <row r="1262" s="2" customFormat="1" ht="33" customHeight="1">
      <c r="A1262" s="39"/>
      <c r="B1262" s="40"/>
      <c r="C1262" s="219" t="s">
        <v>2037</v>
      </c>
      <c r="D1262" s="219" t="s">
        <v>161</v>
      </c>
      <c r="E1262" s="220" t="s">
        <v>2038</v>
      </c>
      <c r="F1262" s="221" t="s">
        <v>2039</v>
      </c>
      <c r="G1262" s="222" t="s">
        <v>181</v>
      </c>
      <c r="H1262" s="223">
        <v>0.93500000000000005</v>
      </c>
      <c r="I1262" s="224"/>
      <c r="J1262" s="225">
        <f>ROUND(I1262*H1262,2)</f>
        <v>0</v>
      </c>
      <c r="K1262" s="221" t="s">
        <v>165</v>
      </c>
      <c r="L1262" s="45"/>
      <c r="M1262" s="226" t="s">
        <v>1</v>
      </c>
      <c r="N1262" s="227" t="s">
        <v>42</v>
      </c>
      <c r="O1262" s="92"/>
      <c r="P1262" s="228">
        <f>O1262*H1262</f>
        <v>0</v>
      </c>
      <c r="Q1262" s="228">
        <v>0</v>
      </c>
      <c r="R1262" s="228">
        <f>Q1262*H1262</f>
        <v>0</v>
      </c>
      <c r="S1262" s="228">
        <v>0.043999999999999997</v>
      </c>
      <c r="T1262" s="229">
        <f>S1262*H1262</f>
        <v>0.041140000000000003</v>
      </c>
      <c r="U1262" s="39"/>
      <c r="V1262" s="39"/>
      <c r="W1262" s="39"/>
      <c r="X1262" s="39"/>
      <c r="Y1262" s="39"/>
      <c r="Z1262" s="39"/>
      <c r="AA1262" s="39"/>
      <c r="AB1262" s="39"/>
      <c r="AC1262" s="39"/>
      <c r="AD1262" s="39"/>
      <c r="AE1262" s="39"/>
      <c r="AR1262" s="230" t="s">
        <v>166</v>
      </c>
      <c r="AT1262" s="230" t="s">
        <v>161</v>
      </c>
      <c r="AU1262" s="230" t="s">
        <v>87</v>
      </c>
      <c r="AY1262" s="18" t="s">
        <v>159</v>
      </c>
      <c r="BE1262" s="231">
        <f>IF(N1262="základní",J1262,0)</f>
        <v>0</v>
      </c>
      <c r="BF1262" s="231">
        <f>IF(N1262="snížená",J1262,0)</f>
        <v>0</v>
      </c>
      <c r="BG1262" s="231">
        <f>IF(N1262="zákl. přenesená",J1262,0)</f>
        <v>0</v>
      </c>
      <c r="BH1262" s="231">
        <f>IF(N1262="sníž. přenesená",J1262,0)</f>
        <v>0</v>
      </c>
      <c r="BI1262" s="231">
        <f>IF(N1262="nulová",J1262,0)</f>
        <v>0</v>
      </c>
      <c r="BJ1262" s="18" t="s">
        <v>85</v>
      </c>
      <c r="BK1262" s="231">
        <f>ROUND(I1262*H1262,2)</f>
        <v>0</v>
      </c>
      <c r="BL1262" s="18" t="s">
        <v>166</v>
      </c>
      <c r="BM1262" s="230" t="s">
        <v>2040</v>
      </c>
    </row>
    <row r="1263" s="2" customFormat="1" ht="21.75" customHeight="1">
      <c r="A1263" s="39"/>
      <c r="B1263" s="40"/>
      <c r="C1263" s="219" t="s">
        <v>2041</v>
      </c>
      <c r="D1263" s="219" t="s">
        <v>161</v>
      </c>
      <c r="E1263" s="220" t="s">
        <v>2042</v>
      </c>
      <c r="F1263" s="221" t="s">
        <v>2043</v>
      </c>
      <c r="G1263" s="222" t="s">
        <v>164</v>
      </c>
      <c r="H1263" s="223">
        <v>360.87</v>
      </c>
      <c r="I1263" s="224"/>
      <c r="J1263" s="225">
        <f>ROUND(I1263*H1263,2)</f>
        <v>0</v>
      </c>
      <c r="K1263" s="221" t="s">
        <v>165</v>
      </c>
      <c r="L1263" s="45"/>
      <c r="M1263" s="226" t="s">
        <v>1</v>
      </c>
      <c r="N1263" s="227" t="s">
        <v>42</v>
      </c>
      <c r="O1263" s="92"/>
      <c r="P1263" s="228">
        <f>O1263*H1263</f>
        <v>0</v>
      </c>
      <c r="Q1263" s="228">
        <v>0</v>
      </c>
      <c r="R1263" s="228">
        <f>Q1263*H1263</f>
        <v>0</v>
      </c>
      <c r="S1263" s="228">
        <v>0.044999999999999998</v>
      </c>
      <c r="T1263" s="229">
        <f>S1263*H1263</f>
        <v>16.239149999999999</v>
      </c>
      <c r="U1263" s="39"/>
      <c r="V1263" s="39"/>
      <c r="W1263" s="39"/>
      <c r="X1263" s="39"/>
      <c r="Y1263" s="39"/>
      <c r="Z1263" s="39"/>
      <c r="AA1263" s="39"/>
      <c r="AB1263" s="39"/>
      <c r="AC1263" s="39"/>
      <c r="AD1263" s="39"/>
      <c r="AE1263" s="39"/>
      <c r="AR1263" s="230" t="s">
        <v>166</v>
      </c>
      <c r="AT1263" s="230" t="s">
        <v>161</v>
      </c>
      <c r="AU1263" s="230" t="s">
        <v>87</v>
      </c>
      <c r="AY1263" s="18" t="s">
        <v>159</v>
      </c>
      <c r="BE1263" s="231">
        <f>IF(N1263="základní",J1263,0)</f>
        <v>0</v>
      </c>
      <c r="BF1263" s="231">
        <f>IF(N1263="snížená",J1263,0)</f>
        <v>0</v>
      </c>
      <c r="BG1263" s="231">
        <f>IF(N1263="zákl. přenesená",J1263,0)</f>
        <v>0</v>
      </c>
      <c r="BH1263" s="231">
        <f>IF(N1263="sníž. přenesená",J1263,0)</f>
        <v>0</v>
      </c>
      <c r="BI1263" s="231">
        <f>IF(N1263="nulová",J1263,0)</f>
        <v>0</v>
      </c>
      <c r="BJ1263" s="18" t="s">
        <v>85</v>
      </c>
      <c r="BK1263" s="231">
        <f>ROUND(I1263*H1263,2)</f>
        <v>0</v>
      </c>
      <c r="BL1263" s="18" t="s">
        <v>166</v>
      </c>
      <c r="BM1263" s="230" t="s">
        <v>2044</v>
      </c>
    </row>
    <row r="1264" s="16" customFormat="1">
      <c r="A1264" s="16"/>
      <c r="B1264" s="279"/>
      <c r="C1264" s="280"/>
      <c r="D1264" s="234" t="s">
        <v>168</v>
      </c>
      <c r="E1264" s="281" t="s">
        <v>1</v>
      </c>
      <c r="F1264" s="282" t="s">
        <v>2045</v>
      </c>
      <c r="G1264" s="280"/>
      <c r="H1264" s="281" t="s">
        <v>1</v>
      </c>
      <c r="I1264" s="283"/>
      <c r="J1264" s="280"/>
      <c r="K1264" s="280"/>
      <c r="L1264" s="284"/>
      <c r="M1264" s="285"/>
      <c r="N1264" s="286"/>
      <c r="O1264" s="286"/>
      <c r="P1264" s="286"/>
      <c r="Q1264" s="286"/>
      <c r="R1264" s="286"/>
      <c r="S1264" s="286"/>
      <c r="T1264" s="287"/>
      <c r="U1264" s="16"/>
      <c r="V1264" s="16"/>
      <c r="W1264" s="16"/>
      <c r="X1264" s="16"/>
      <c r="Y1264" s="16"/>
      <c r="Z1264" s="16"/>
      <c r="AA1264" s="16"/>
      <c r="AB1264" s="16"/>
      <c r="AC1264" s="16"/>
      <c r="AD1264" s="16"/>
      <c r="AE1264" s="16"/>
      <c r="AT1264" s="288" t="s">
        <v>168</v>
      </c>
      <c r="AU1264" s="288" t="s">
        <v>87</v>
      </c>
      <c r="AV1264" s="16" t="s">
        <v>85</v>
      </c>
      <c r="AW1264" s="16" t="s">
        <v>32</v>
      </c>
      <c r="AX1264" s="16" t="s">
        <v>77</v>
      </c>
      <c r="AY1264" s="288" t="s">
        <v>159</v>
      </c>
    </row>
    <row r="1265" s="13" customFormat="1">
      <c r="A1265" s="13"/>
      <c r="B1265" s="232"/>
      <c r="C1265" s="233"/>
      <c r="D1265" s="234" t="s">
        <v>168</v>
      </c>
      <c r="E1265" s="235" t="s">
        <v>1</v>
      </c>
      <c r="F1265" s="236" t="s">
        <v>2046</v>
      </c>
      <c r="G1265" s="233"/>
      <c r="H1265" s="237">
        <v>360.87</v>
      </c>
      <c r="I1265" s="238"/>
      <c r="J1265" s="233"/>
      <c r="K1265" s="233"/>
      <c r="L1265" s="239"/>
      <c r="M1265" s="240"/>
      <c r="N1265" s="241"/>
      <c r="O1265" s="241"/>
      <c r="P1265" s="241"/>
      <c r="Q1265" s="241"/>
      <c r="R1265" s="241"/>
      <c r="S1265" s="241"/>
      <c r="T1265" s="242"/>
      <c r="U1265" s="13"/>
      <c r="V1265" s="13"/>
      <c r="W1265" s="13"/>
      <c r="X1265" s="13"/>
      <c r="Y1265" s="13"/>
      <c r="Z1265" s="13"/>
      <c r="AA1265" s="13"/>
      <c r="AB1265" s="13"/>
      <c r="AC1265" s="13"/>
      <c r="AD1265" s="13"/>
      <c r="AE1265" s="13"/>
      <c r="AT1265" s="243" t="s">
        <v>168</v>
      </c>
      <c r="AU1265" s="243" t="s">
        <v>87</v>
      </c>
      <c r="AV1265" s="13" t="s">
        <v>87</v>
      </c>
      <c r="AW1265" s="13" t="s">
        <v>32</v>
      </c>
      <c r="AX1265" s="13" t="s">
        <v>85</v>
      </c>
      <c r="AY1265" s="243" t="s">
        <v>159</v>
      </c>
    </row>
    <row r="1266" s="2" customFormat="1" ht="24.15" customHeight="1">
      <c r="A1266" s="39"/>
      <c r="B1266" s="40"/>
      <c r="C1266" s="219" t="s">
        <v>2047</v>
      </c>
      <c r="D1266" s="219" t="s">
        <v>161</v>
      </c>
      <c r="E1266" s="220" t="s">
        <v>2048</v>
      </c>
      <c r="F1266" s="221" t="s">
        <v>2049</v>
      </c>
      <c r="G1266" s="222" t="s">
        <v>181</v>
      </c>
      <c r="H1266" s="223">
        <v>27.065000000000001</v>
      </c>
      <c r="I1266" s="224"/>
      <c r="J1266" s="225">
        <f>ROUND(I1266*H1266,2)</f>
        <v>0</v>
      </c>
      <c r="K1266" s="221" t="s">
        <v>165</v>
      </c>
      <c r="L1266" s="45"/>
      <c r="M1266" s="226" t="s">
        <v>1</v>
      </c>
      <c r="N1266" s="227" t="s">
        <v>42</v>
      </c>
      <c r="O1266" s="92"/>
      <c r="P1266" s="228">
        <f>O1266*H1266</f>
        <v>0</v>
      </c>
      <c r="Q1266" s="228">
        <v>0</v>
      </c>
      <c r="R1266" s="228">
        <f>Q1266*H1266</f>
        <v>0</v>
      </c>
      <c r="S1266" s="228">
        <v>1.3999999999999999</v>
      </c>
      <c r="T1266" s="229">
        <f>S1266*H1266</f>
        <v>37.890999999999998</v>
      </c>
      <c r="U1266" s="39"/>
      <c r="V1266" s="39"/>
      <c r="W1266" s="39"/>
      <c r="X1266" s="39"/>
      <c r="Y1266" s="39"/>
      <c r="Z1266" s="39"/>
      <c r="AA1266" s="39"/>
      <c r="AB1266" s="39"/>
      <c r="AC1266" s="39"/>
      <c r="AD1266" s="39"/>
      <c r="AE1266" s="39"/>
      <c r="AR1266" s="230" t="s">
        <v>166</v>
      </c>
      <c r="AT1266" s="230" t="s">
        <v>161</v>
      </c>
      <c r="AU1266" s="230" t="s">
        <v>87</v>
      </c>
      <c r="AY1266" s="18" t="s">
        <v>159</v>
      </c>
      <c r="BE1266" s="231">
        <f>IF(N1266="základní",J1266,0)</f>
        <v>0</v>
      </c>
      <c r="BF1266" s="231">
        <f>IF(N1266="snížená",J1266,0)</f>
        <v>0</v>
      </c>
      <c r="BG1266" s="231">
        <f>IF(N1266="zákl. přenesená",J1266,0)</f>
        <v>0</v>
      </c>
      <c r="BH1266" s="231">
        <f>IF(N1266="sníž. přenesená",J1266,0)</f>
        <v>0</v>
      </c>
      <c r="BI1266" s="231">
        <f>IF(N1266="nulová",J1266,0)</f>
        <v>0</v>
      </c>
      <c r="BJ1266" s="18" t="s">
        <v>85</v>
      </c>
      <c r="BK1266" s="231">
        <f>ROUND(I1266*H1266,2)</f>
        <v>0</v>
      </c>
      <c r="BL1266" s="18" t="s">
        <v>166</v>
      </c>
      <c r="BM1266" s="230" t="s">
        <v>2050</v>
      </c>
    </row>
    <row r="1267" s="16" customFormat="1">
      <c r="A1267" s="16"/>
      <c r="B1267" s="279"/>
      <c r="C1267" s="280"/>
      <c r="D1267" s="234" t="s">
        <v>168</v>
      </c>
      <c r="E1267" s="281" t="s">
        <v>1</v>
      </c>
      <c r="F1267" s="282" t="s">
        <v>2045</v>
      </c>
      <c r="G1267" s="280"/>
      <c r="H1267" s="281" t="s">
        <v>1</v>
      </c>
      <c r="I1267" s="283"/>
      <c r="J1267" s="280"/>
      <c r="K1267" s="280"/>
      <c r="L1267" s="284"/>
      <c r="M1267" s="285"/>
      <c r="N1267" s="286"/>
      <c r="O1267" s="286"/>
      <c r="P1267" s="286"/>
      <c r="Q1267" s="286"/>
      <c r="R1267" s="286"/>
      <c r="S1267" s="286"/>
      <c r="T1267" s="287"/>
      <c r="U1267" s="16"/>
      <c r="V1267" s="16"/>
      <c r="W1267" s="16"/>
      <c r="X1267" s="16"/>
      <c r="Y1267" s="16"/>
      <c r="Z1267" s="16"/>
      <c r="AA1267" s="16"/>
      <c r="AB1267" s="16"/>
      <c r="AC1267" s="16"/>
      <c r="AD1267" s="16"/>
      <c r="AE1267" s="16"/>
      <c r="AT1267" s="288" t="s">
        <v>168</v>
      </c>
      <c r="AU1267" s="288" t="s">
        <v>87</v>
      </c>
      <c r="AV1267" s="16" t="s">
        <v>85</v>
      </c>
      <c r="AW1267" s="16" t="s">
        <v>32</v>
      </c>
      <c r="AX1267" s="16" t="s">
        <v>77</v>
      </c>
      <c r="AY1267" s="288" t="s">
        <v>159</v>
      </c>
    </row>
    <row r="1268" s="13" customFormat="1">
      <c r="A1268" s="13"/>
      <c r="B1268" s="232"/>
      <c r="C1268" s="233"/>
      <c r="D1268" s="234" t="s">
        <v>168</v>
      </c>
      <c r="E1268" s="235" t="s">
        <v>1</v>
      </c>
      <c r="F1268" s="236" t="s">
        <v>2051</v>
      </c>
      <c r="G1268" s="233"/>
      <c r="H1268" s="237">
        <v>27.065000000000001</v>
      </c>
      <c r="I1268" s="238"/>
      <c r="J1268" s="233"/>
      <c r="K1268" s="233"/>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168</v>
      </c>
      <c r="AU1268" s="243" t="s">
        <v>87</v>
      </c>
      <c r="AV1268" s="13" t="s">
        <v>87</v>
      </c>
      <c r="AW1268" s="13" t="s">
        <v>32</v>
      </c>
      <c r="AX1268" s="13" t="s">
        <v>85</v>
      </c>
      <c r="AY1268" s="243" t="s">
        <v>159</v>
      </c>
    </row>
    <row r="1269" s="2" customFormat="1" ht="24.15" customHeight="1">
      <c r="A1269" s="39"/>
      <c r="B1269" s="40"/>
      <c r="C1269" s="219" t="s">
        <v>2052</v>
      </c>
      <c r="D1269" s="219" t="s">
        <v>161</v>
      </c>
      <c r="E1269" s="220" t="s">
        <v>2053</v>
      </c>
      <c r="F1269" s="221" t="s">
        <v>2054</v>
      </c>
      <c r="G1269" s="222" t="s">
        <v>268</v>
      </c>
      <c r="H1269" s="223">
        <v>2.7149999999999999</v>
      </c>
      <c r="I1269" s="224"/>
      <c r="J1269" s="225">
        <f>ROUND(I1269*H1269,2)</f>
        <v>0</v>
      </c>
      <c r="K1269" s="221" t="s">
        <v>165</v>
      </c>
      <c r="L1269" s="45"/>
      <c r="M1269" s="226" t="s">
        <v>1</v>
      </c>
      <c r="N1269" s="227" t="s">
        <v>42</v>
      </c>
      <c r="O1269" s="92"/>
      <c r="P1269" s="228">
        <f>O1269*H1269</f>
        <v>0</v>
      </c>
      <c r="Q1269" s="228">
        <v>0</v>
      </c>
      <c r="R1269" s="228">
        <f>Q1269*H1269</f>
        <v>0</v>
      </c>
      <c r="S1269" s="228">
        <v>0.11</v>
      </c>
      <c r="T1269" s="229">
        <f>S1269*H1269</f>
        <v>0.29864999999999997</v>
      </c>
      <c r="U1269" s="39"/>
      <c r="V1269" s="39"/>
      <c r="W1269" s="39"/>
      <c r="X1269" s="39"/>
      <c r="Y1269" s="39"/>
      <c r="Z1269" s="39"/>
      <c r="AA1269" s="39"/>
      <c r="AB1269" s="39"/>
      <c r="AC1269" s="39"/>
      <c r="AD1269" s="39"/>
      <c r="AE1269" s="39"/>
      <c r="AR1269" s="230" t="s">
        <v>166</v>
      </c>
      <c r="AT1269" s="230" t="s">
        <v>161</v>
      </c>
      <c r="AU1269" s="230" t="s">
        <v>87</v>
      </c>
      <c r="AY1269" s="18" t="s">
        <v>159</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166</v>
      </c>
      <c r="BM1269" s="230" t="s">
        <v>2055</v>
      </c>
    </row>
    <row r="1270" s="16" customFormat="1">
      <c r="A1270" s="16"/>
      <c r="B1270" s="279"/>
      <c r="C1270" s="280"/>
      <c r="D1270" s="234" t="s">
        <v>168</v>
      </c>
      <c r="E1270" s="281" t="s">
        <v>1</v>
      </c>
      <c r="F1270" s="282" t="s">
        <v>2056</v>
      </c>
      <c r="G1270" s="280"/>
      <c r="H1270" s="281" t="s">
        <v>1</v>
      </c>
      <c r="I1270" s="283"/>
      <c r="J1270" s="280"/>
      <c r="K1270" s="280"/>
      <c r="L1270" s="284"/>
      <c r="M1270" s="285"/>
      <c r="N1270" s="286"/>
      <c r="O1270" s="286"/>
      <c r="P1270" s="286"/>
      <c r="Q1270" s="286"/>
      <c r="R1270" s="286"/>
      <c r="S1270" s="286"/>
      <c r="T1270" s="287"/>
      <c r="U1270" s="16"/>
      <c r="V1270" s="16"/>
      <c r="W1270" s="16"/>
      <c r="X1270" s="16"/>
      <c r="Y1270" s="16"/>
      <c r="Z1270" s="16"/>
      <c r="AA1270" s="16"/>
      <c r="AB1270" s="16"/>
      <c r="AC1270" s="16"/>
      <c r="AD1270" s="16"/>
      <c r="AE1270" s="16"/>
      <c r="AT1270" s="288" t="s">
        <v>168</v>
      </c>
      <c r="AU1270" s="288" t="s">
        <v>87</v>
      </c>
      <c r="AV1270" s="16" t="s">
        <v>85</v>
      </c>
      <c r="AW1270" s="16" t="s">
        <v>32</v>
      </c>
      <c r="AX1270" s="16" t="s">
        <v>77</v>
      </c>
      <c r="AY1270" s="288" t="s">
        <v>159</v>
      </c>
    </row>
    <row r="1271" s="13" customFormat="1">
      <c r="A1271" s="13"/>
      <c r="B1271" s="232"/>
      <c r="C1271" s="233"/>
      <c r="D1271" s="234" t="s">
        <v>168</v>
      </c>
      <c r="E1271" s="235" t="s">
        <v>1</v>
      </c>
      <c r="F1271" s="236" t="s">
        <v>2057</v>
      </c>
      <c r="G1271" s="233"/>
      <c r="H1271" s="237">
        <v>2.7149999999999999</v>
      </c>
      <c r="I1271" s="238"/>
      <c r="J1271" s="233"/>
      <c r="K1271" s="233"/>
      <c r="L1271" s="239"/>
      <c r="M1271" s="240"/>
      <c r="N1271" s="241"/>
      <c r="O1271" s="241"/>
      <c r="P1271" s="241"/>
      <c r="Q1271" s="241"/>
      <c r="R1271" s="241"/>
      <c r="S1271" s="241"/>
      <c r="T1271" s="242"/>
      <c r="U1271" s="13"/>
      <c r="V1271" s="13"/>
      <c r="W1271" s="13"/>
      <c r="X1271" s="13"/>
      <c r="Y1271" s="13"/>
      <c r="Z1271" s="13"/>
      <c r="AA1271" s="13"/>
      <c r="AB1271" s="13"/>
      <c r="AC1271" s="13"/>
      <c r="AD1271" s="13"/>
      <c r="AE1271" s="13"/>
      <c r="AT1271" s="243" t="s">
        <v>168</v>
      </c>
      <c r="AU1271" s="243" t="s">
        <v>87</v>
      </c>
      <c r="AV1271" s="13" t="s">
        <v>87</v>
      </c>
      <c r="AW1271" s="13" t="s">
        <v>32</v>
      </c>
      <c r="AX1271" s="13" t="s">
        <v>85</v>
      </c>
      <c r="AY1271" s="243" t="s">
        <v>159</v>
      </c>
    </row>
    <row r="1272" s="2" customFormat="1" ht="24.15" customHeight="1">
      <c r="A1272" s="39"/>
      <c r="B1272" s="40"/>
      <c r="C1272" s="219" t="s">
        <v>2058</v>
      </c>
      <c r="D1272" s="219" t="s">
        <v>161</v>
      </c>
      <c r="E1272" s="220" t="s">
        <v>2059</v>
      </c>
      <c r="F1272" s="221" t="s">
        <v>2060</v>
      </c>
      <c r="G1272" s="222" t="s">
        <v>164</v>
      </c>
      <c r="H1272" s="223">
        <v>5.1970000000000001</v>
      </c>
      <c r="I1272" s="224"/>
      <c r="J1272" s="225">
        <f>ROUND(I1272*H1272,2)</f>
        <v>0</v>
      </c>
      <c r="K1272" s="221" t="s">
        <v>165</v>
      </c>
      <c r="L1272" s="45"/>
      <c r="M1272" s="226" t="s">
        <v>1</v>
      </c>
      <c r="N1272" s="227" t="s">
        <v>42</v>
      </c>
      <c r="O1272" s="92"/>
      <c r="P1272" s="228">
        <f>O1272*H1272</f>
        <v>0</v>
      </c>
      <c r="Q1272" s="228">
        <v>0</v>
      </c>
      <c r="R1272" s="228">
        <f>Q1272*H1272</f>
        <v>0</v>
      </c>
      <c r="S1272" s="228">
        <v>0.048000000000000001</v>
      </c>
      <c r="T1272" s="229">
        <f>S1272*H1272</f>
        <v>0.24945600000000001</v>
      </c>
      <c r="U1272" s="39"/>
      <c r="V1272" s="39"/>
      <c r="W1272" s="39"/>
      <c r="X1272" s="39"/>
      <c r="Y1272" s="39"/>
      <c r="Z1272" s="39"/>
      <c r="AA1272" s="39"/>
      <c r="AB1272" s="39"/>
      <c r="AC1272" s="39"/>
      <c r="AD1272" s="39"/>
      <c r="AE1272" s="39"/>
      <c r="AR1272" s="230" t="s">
        <v>166</v>
      </c>
      <c r="AT1272" s="230" t="s">
        <v>161</v>
      </c>
      <c r="AU1272" s="230" t="s">
        <v>87</v>
      </c>
      <c r="AY1272" s="18" t="s">
        <v>159</v>
      </c>
      <c r="BE1272" s="231">
        <f>IF(N1272="základní",J1272,0)</f>
        <v>0</v>
      </c>
      <c r="BF1272" s="231">
        <f>IF(N1272="snížená",J1272,0)</f>
        <v>0</v>
      </c>
      <c r="BG1272" s="231">
        <f>IF(N1272="zákl. přenesená",J1272,0)</f>
        <v>0</v>
      </c>
      <c r="BH1272" s="231">
        <f>IF(N1272="sníž. přenesená",J1272,0)</f>
        <v>0</v>
      </c>
      <c r="BI1272" s="231">
        <f>IF(N1272="nulová",J1272,0)</f>
        <v>0</v>
      </c>
      <c r="BJ1272" s="18" t="s">
        <v>85</v>
      </c>
      <c r="BK1272" s="231">
        <f>ROUND(I1272*H1272,2)</f>
        <v>0</v>
      </c>
      <c r="BL1272" s="18" t="s">
        <v>166</v>
      </c>
      <c r="BM1272" s="230" t="s">
        <v>2061</v>
      </c>
    </row>
    <row r="1273" s="16" customFormat="1">
      <c r="A1273" s="16"/>
      <c r="B1273" s="279"/>
      <c r="C1273" s="280"/>
      <c r="D1273" s="234" t="s">
        <v>168</v>
      </c>
      <c r="E1273" s="281" t="s">
        <v>1</v>
      </c>
      <c r="F1273" s="282" t="s">
        <v>2062</v>
      </c>
      <c r="G1273" s="280"/>
      <c r="H1273" s="281" t="s">
        <v>1</v>
      </c>
      <c r="I1273" s="283"/>
      <c r="J1273" s="280"/>
      <c r="K1273" s="280"/>
      <c r="L1273" s="284"/>
      <c r="M1273" s="285"/>
      <c r="N1273" s="286"/>
      <c r="O1273" s="286"/>
      <c r="P1273" s="286"/>
      <c r="Q1273" s="286"/>
      <c r="R1273" s="286"/>
      <c r="S1273" s="286"/>
      <c r="T1273" s="287"/>
      <c r="U1273" s="16"/>
      <c r="V1273" s="16"/>
      <c r="W1273" s="16"/>
      <c r="X1273" s="16"/>
      <c r="Y1273" s="16"/>
      <c r="Z1273" s="16"/>
      <c r="AA1273" s="16"/>
      <c r="AB1273" s="16"/>
      <c r="AC1273" s="16"/>
      <c r="AD1273" s="16"/>
      <c r="AE1273" s="16"/>
      <c r="AT1273" s="288" t="s">
        <v>168</v>
      </c>
      <c r="AU1273" s="288" t="s">
        <v>87</v>
      </c>
      <c r="AV1273" s="16" t="s">
        <v>85</v>
      </c>
      <c r="AW1273" s="16" t="s">
        <v>32</v>
      </c>
      <c r="AX1273" s="16" t="s">
        <v>77</v>
      </c>
      <c r="AY1273" s="288" t="s">
        <v>159</v>
      </c>
    </row>
    <row r="1274" s="13" customFormat="1">
      <c r="A1274" s="13"/>
      <c r="B1274" s="232"/>
      <c r="C1274" s="233"/>
      <c r="D1274" s="234" t="s">
        <v>168</v>
      </c>
      <c r="E1274" s="235" t="s">
        <v>1</v>
      </c>
      <c r="F1274" s="236" t="s">
        <v>2063</v>
      </c>
      <c r="G1274" s="233"/>
      <c r="H1274" s="237">
        <v>0.42999999999999999</v>
      </c>
      <c r="I1274" s="238"/>
      <c r="J1274" s="233"/>
      <c r="K1274" s="233"/>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168</v>
      </c>
      <c r="AU1274" s="243" t="s">
        <v>87</v>
      </c>
      <c r="AV1274" s="13" t="s">
        <v>87</v>
      </c>
      <c r="AW1274" s="13" t="s">
        <v>32</v>
      </c>
      <c r="AX1274" s="13" t="s">
        <v>77</v>
      </c>
      <c r="AY1274" s="243" t="s">
        <v>159</v>
      </c>
    </row>
    <row r="1275" s="13" customFormat="1">
      <c r="A1275" s="13"/>
      <c r="B1275" s="232"/>
      <c r="C1275" s="233"/>
      <c r="D1275" s="234" t="s">
        <v>168</v>
      </c>
      <c r="E1275" s="235" t="s">
        <v>1</v>
      </c>
      <c r="F1275" s="236" t="s">
        <v>2064</v>
      </c>
      <c r="G1275" s="233"/>
      <c r="H1275" s="237">
        <v>0.68799999999999994</v>
      </c>
      <c r="I1275" s="238"/>
      <c r="J1275" s="233"/>
      <c r="K1275" s="233"/>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168</v>
      </c>
      <c r="AU1275" s="243" t="s">
        <v>87</v>
      </c>
      <c r="AV1275" s="13" t="s">
        <v>87</v>
      </c>
      <c r="AW1275" s="13" t="s">
        <v>32</v>
      </c>
      <c r="AX1275" s="13" t="s">
        <v>77</v>
      </c>
      <c r="AY1275" s="243" t="s">
        <v>159</v>
      </c>
    </row>
    <row r="1276" s="13" customFormat="1">
      <c r="A1276" s="13"/>
      <c r="B1276" s="232"/>
      <c r="C1276" s="233"/>
      <c r="D1276" s="234" t="s">
        <v>168</v>
      </c>
      <c r="E1276" s="235" t="s">
        <v>1</v>
      </c>
      <c r="F1276" s="236" t="s">
        <v>2065</v>
      </c>
      <c r="G1276" s="233"/>
      <c r="H1276" s="237">
        <v>1.2210000000000001</v>
      </c>
      <c r="I1276" s="238"/>
      <c r="J1276" s="233"/>
      <c r="K1276" s="233"/>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168</v>
      </c>
      <c r="AU1276" s="243" t="s">
        <v>87</v>
      </c>
      <c r="AV1276" s="13" t="s">
        <v>87</v>
      </c>
      <c r="AW1276" s="13" t="s">
        <v>32</v>
      </c>
      <c r="AX1276" s="13" t="s">
        <v>77</v>
      </c>
      <c r="AY1276" s="243" t="s">
        <v>159</v>
      </c>
    </row>
    <row r="1277" s="13" customFormat="1">
      <c r="A1277" s="13"/>
      <c r="B1277" s="232"/>
      <c r="C1277" s="233"/>
      <c r="D1277" s="234" t="s">
        <v>168</v>
      </c>
      <c r="E1277" s="235" t="s">
        <v>1</v>
      </c>
      <c r="F1277" s="236" t="s">
        <v>2066</v>
      </c>
      <c r="G1277" s="233"/>
      <c r="H1277" s="237">
        <v>0.439</v>
      </c>
      <c r="I1277" s="238"/>
      <c r="J1277" s="233"/>
      <c r="K1277" s="233"/>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168</v>
      </c>
      <c r="AU1277" s="243" t="s">
        <v>87</v>
      </c>
      <c r="AV1277" s="13" t="s">
        <v>87</v>
      </c>
      <c r="AW1277" s="13" t="s">
        <v>32</v>
      </c>
      <c r="AX1277" s="13" t="s">
        <v>77</v>
      </c>
      <c r="AY1277" s="243" t="s">
        <v>159</v>
      </c>
    </row>
    <row r="1278" s="13" customFormat="1">
      <c r="A1278" s="13"/>
      <c r="B1278" s="232"/>
      <c r="C1278" s="233"/>
      <c r="D1278" s="234" t="s">
        <v>168</v>
      </c>
      <c r="E1278" s="235" t="s">
        <v>1</v>
      </c>
      <c r="F1278" s="236" t="s">
        <v>2067</v>
      </c>
      <c r="G1278" s="233"/>
      <c r="H1278" s="237">
        <v>1.159</v>
      </c>
      <c r="I1278" s="238"/>
      <c r="J1278" s="233"/>
      <c r="K1278" s="233"/>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168</v>
      </c>
      <c r="AU1278" s="243" t="s">
        <v>87</v>
      </c>
      <c r="AV1278" s="13" t="s">
        <v>87</v>
      </c>
      <c r="AW1278" s="13" t="s">
        <v>32</v>
      </c>
      <c r="AX1278" s="13" t="s">
        <v>77</v>
      </c>
      <c r="AY1278" s="243" t="s">
        <v>159</v>
      </c>
    </row>
    <row r="1279" s="15" customFormat="1">
      <c r="A1279" s="15"/>
      <c r="B1279" s="268"/>
      <c r="C1279" s="269"/>
      <c r="D1279" s="234" t="s">
        <v>168</v>
      </c>
      <c r="E1279" s="270" t="s">
        <v>1</v>
      </c>
      <c r="F1279" s="271" t="s">
        <v>361</v>
      </c>
      <c r="G1279" s="269"/>
      <c r="H1279" s="272">
        <v>3.9369999999999998</v>
      </c>
      <c r="I1279" s="273"/>
      <c r="J1279" s="269"/>
      <c r="K1279" s="269"/>
      <c r="L1279" s="274"/>
      <c r="M1279" s="275"/>
      <c r="N1279" s="276"/>
      <c r="O1279" s="276"/>
      <c r="P1279" s="276"/>
      <c r="Q1279" s="276"/>
      <c r="R1279" s="276"/>
      <c r="S1279" s="276"/>
      <c r="T1279" s="277"/>
      <c r="U1279" s="15"/>
      <c r="V1279" s="15"/>
      <c r="W1279" s="15"/>
      <c r="X1279" s="15"/>
      <c r="Y1279" s="15"/>
      <c r="Z1279" s="15"/>
      <c r="AA1279" s="15"/>
      <c r="AB1279" s="15"/>
      <c r="AC1279" s="15"/>
      <c r="AD1279" s="15"/>
      <c r="AE1279" s="15"/>
      <c r="AT1279" s="278" t="s">
        <v>168</v>
      </c>
      <c r="AU1279" s="278" t="s">
        <v>87</v>
      </c>
      <c r="AV1279" s="15" t="s">
        <v>175</v>
      </c>
      <c r="AW1279" s="15" t="s">
        <v>32</v>
      </c>
      <c r="AX1279" s="15" t="s">
        <v>77</v>
      </c>
      <c r="AY1279" s="278" t="s">
        <v>159</v>
      </c>
    </row>
    <row r="1280" s="16" customFormat="1">
      <c r="A1280" s="16"/>
      <c r="B1280" s="279"/>
      <c r="C1280" s="280"/>
      <c r="D1280" s="234" t="s">
        <v>168</v>
      </c>
      <c r="E1280" s="281" t="s">
        <v>1</v>
      </c>
      <c r="F1280" s="282" t="s">
        <v>2068</v>
      </c>
      <c r="G1280" s="280"/>
      <c r="H1280" s="281" t="s">
        <v>1</v>
      </c>
      <c r="I1280" s="283"/>
      <c r="J1280" s="280"/>
      <c r="K1280" s="280"/>
      <c r="L1280" s="284"/>
      <c r="M1280" s="285"/>
      <c r="N1280" s="286"/>
      <c r="O1280" s="286"/>
      <c r="P1280" s="286"/>
      <c r="Q1280" s="286"/>
      <c r="R1280" s="286"/>
      <c r="S1280" s="286"/>
      <c r="T1280" s="287"/>
      <c r="U1280" s="16"/>
      <c r="V1280" s="16"/>
      <c r="W1280" s="16"/>
      <c r="X1280" s="16"/>
      <c r="Y1280" s="16"/>
      <c r="Z1280" s="16"/>
      <c r="AA1280" s="16"/>
      <c r="AB1280" s="16"/>
      <c r="AC1280" s="16"/>
      <c r="AD1280" s="16"/>
      <c r="AE1280" s="16"/>
      <c r="AT1280" s="288" t="s">
        <v>168</v>
      </c>
      <c r="AU1280" s="288" t="s">
        <v>87</v>
      </c>
      <c r="AV1280" s="16" t="s">
        <v>85</v>
      </c>
      <c r="AW1280" s="16" t="s">
        <v>32</v>
      </c>
      <c r="AX1280" s="16" t="s">
        <v>77</v>
      </c>
      <c r="AY1280" s="288" t="s">
        <v>159</v>
      </c>
    </row>
    <row r="1281" s="13" customFormat="1">
      <c r="A1281" s="13"/>
      <c r="B1281" s="232"/>
      <c r="C1281" s="233"/>
      <c r="D1281" s="234" t="s">
        <v>168</v>
      </c>
      <c r="E1281" s="235" t="s">
        <v>1</v>
      </c>
      <c r="F1281" s="236" t="s">
        <v>2069</v>
      </c>
      <c r="G1281" s="233"/>
      <c r="H1281" s="237">
        <v>1.26</v>
      </c>
      <c r="I1281" s="238"/>
      <c r="J1281" s="233"/>
      <c r="K1281" s="233"/>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168</v>
      </c>
      <c r="AU1281" s="243" t="s">
        <v>87</v>
      </c>
      <c r="AV1281" s="13" t="s">
        <v>87</v>
      </c>
      <c r="AW1281" s="13" t="s">
        <v>32</v>
      </c>
      <c r="AX1281" s="13" t="s">
        <v>77</v>
      </c>
      <c r="AY1281" s="243" t="s">
        <v>159</v>
      </c>
    </row>
    <row r="1282" s="14" customFormat="1">
      <c r="A1282" s="14"/>
      <c r="B1282" s="244"/>
      <c r="C1282" s="245"/>
      <c r="D1282" s="234" t="s">
        <v>168</v>
      </c>
      <c r="E1282" s="246" t="s">
        <v>1</v>
      </c>
      <c r="F1282" s="247" t="s">
        <v>174</v>
      </c>
      <c r="G1282" s="245"/>
      <c r="H1282" s="248">
        <v>5.1970000000000001</v>
      </c>
      <c r="I1282" s="249"/>
      <c r="J1282" s="245"/>
      <c r="K1282" s="245"/>
      <c r="L1282" s="250"/>
      <c r="M1282" s="251"/>
      <c r="N1282" s="252"/>
      <c r="O1282" s="252"/>
      <c r="P1282" s="252"/>
      <c r="Q1282" s="252"/>
      <c r="R1282" s="252"/>
      <c r="S1282" s="252"/>
      <c r="T1282" s="253"/>
      <c r="U1282" s="14"/>
      <c r="V1282" s="14"/>
      <c r="W1282" s="14"/>
      <c r="X1282" s="14"/>
      <c r="Y1282" s="14"/>
      <c r="Z1282" s="14"/>
      <c r="AA1282" s="14"/>
      <c r="AB1282" s="14"/>
      <c r="AC1282" s="14"/>
      <c r="AD1282" s="14"/>
      <c r="AE1282" s="14"/>
      <c r="AT1282" s="254" t="s">
        <v>168</v>
      </c>
      <c r="AU1282" s="254" t="s">
        <v>87</v>
      </c>
      <c r="AV1282" s="14" t="s">
        <v>166</v>
      </c>
      <c r="AW1282" s="14" t="s">
        <v>32</v>
      </c>
      <c r="AX1282" s="14" t="s">
        <v>85</v>
      </c>
      <c r="AY1282" s="254" t="s">
        <v>159</v>
      </c>
    </row>
    <row r="1283" s="2" customFormat="1" ht="24.15" customHeight="1">
      <c r="A1283" s="39"/>
      <c r="B1283" s="40"/>
      <c r="C1283" s="219" t="s">
        <v>2070</v>
      </c>
      <c r="D1283" s="219" t="s">
        <v>161</v>
      </c>
      <c r="E1283" s="220" t="s">
        <v>2071</v>
      </c>
      <c r="F1283" s="221" t="s">
        <v>2072</v>
      </c>
      <c r="G1283" s="222" t="s">
        <v>164</v>
      </c>
      <c r="H1283" s="223">
        <v>52.975999999999999</v>
      </c>
      <c r="I1283" s="224"/>
      <c r="J1283" s="225">
        <f>ROUND(I1283*H1283,2)</f>
        <v>0</v>
      </c>
      <c r="K1283" s="221" t="s">
        <v>165</v>
      </c>
      <c r="L1283" s="45"/>
      <c r="M1283" s="226" t="s">
        <v>1</v>
      </c>
      <c r="N1283" s="227" t="s">
        <v>42</v>
      </c>
      <c r="O1283" s="92"/>
      <c r="P1283" s="228">
        <f>O1283*H1283</f>
        <v>0</v>
      </c>
      <c r="Q1283" s="228">
        <v>0</v>
      </c>
      <c r="R1283" s="228">
        <f>Q1283*H1283</f>
        <v>0</v>
      </c>
      <c r="S1283" s="228">
        <v>0.034000000000000002</v>
      </c>
      <c r="T1283" s="229">
        <f>S1283*H1283</f>
        <v>1.8011840000000001</v>
      </c>
      <c r="U1283" s="39"/>
      <c r="V1283" s="39"/>
      <c r="W1283" s="39"/>
      <c r="X1283" s="39"/>
      <c r="Y1283" s="39"/>
      <c r="Z1283" s="39"/>
      <c r="AA1283" s="39"/>
      <c r="AB1283" s="39"/>
      <c r="AC1283" s="39"/>
      <c r="AD1283" s="39"/>
      <c r="AE1283" s="39"/>
      <c r="AR1283" s="230" t="s">
        <v>166</v>
      </c>
      <c r="AT1283" s="230" t="s">
        <v>161</v>
      </c>
      <c r="AU1283" s="230" t="s">
        <v>87</v>
      </c>
      <c r="AY1283" s="18" t="s">
        <v>159</v>
      </c>
      <c r="BE1283" s="231">
        <f>IF(N1283="základní",J1283,0)</f>
        <v>0</v>
      </c>
      <c r="BF1283" s="231">
        <f>IF(N1283="snížená",J1283,0)</f>
        <v>0</v>
      </c>
      <c r="BG1283" s="231">
        <f>IF(N1283="zákl. přenesená",J1283,0)</f>
        <v>0</v>
      </c>
      <c r="BH1283" s="231">
        <f>IF(N1283="sníž. přenesená",J1283,0)</f>
        <v>0</v>
      </c>
      <c r="BI1283" s="231">
        <f>IF(N1283="nulová",J1283,0)</f>
        <v>0</v>
      </c>
      <c r="BJ1283" s="18" t="s">
        <v>85</v>
      </c>
      <c r="BK1283" s="231">
        <f>ROUND(I1283*H1283,2)</f>
        <v>0</v>
      </c>
      <c r="BL1283" s="18" t="s">
        <v>166</v>
      </c>
      <c r="BM1283" s="230" t="s">
        <v>2073</v>
      </c>
    </row>
    <row r="1284" s="16" customFormat="1">
      <c r="A1284" s="16"/>
      <c r="B1284" s="279"/>
      <c r="C1284" s="280"/>
      <c r="D1284" s="234" t="s">
        <v>168</v>
      </c>
      <c r="E1284" s="281" t="s">
        <v>1</v>
      </c>
      <c r="F1284" s="282" t="s">
        <v>1122</v>
      </c>
      <c r="G1284" s="280"/>
      <c r="H1284" s="281" t="s">
        <v>1</v>
      </c>
      <c r="I1284" s="283"/>
      <c r="J1284" s="280"/>
      <c r="K1284" s="280"/>
      <c r="L1284" s="284"/>
      <c r="M1284" s="285"/>
      <c r="N1284" s="286"/>
      <c r="O1284" s="286"/>
      <c r="P1284" s="286"/>
      <c r="Q1284" s="286"/>
      <c r="R1284" s="286"/>
      <c r="S1284" s="286"/>
      <c r="T1284" s="287"/>
      <c r="U1284" s="16"/>
      <c r="V1284" s="16"/>
      <c r="W1284" s="16"/>
      <c r="X1284" s="16"/>
      <c r="Y1284" s="16"/>
      <c r="Z1284" s="16"/>
      <c r="AA1284" s="16"/>
      <c r="AB1284" s="16"/>
      <c r="AC1284" s="16"/>
      <c r="AD1284" s="16"/>
      <c r="AE1284" s="16"/>
      <c r="AT1284" s="288" t="s">
        <v>168</v>
      </c>
      <c r="AU1284" s="288" t="s">
        <v>87</v>
      </c>
      <c r="AV1284" s="16" t="s">
        <v>85</v>
      </c>
      <c r="AW1284" s="16" t="s">
        <v>32</v>
      </c>
      <c r="AX1284" s="16" t="s">
        <v>77</v>
      </c>
      <c r="AY1284" s="288" t="s">
        <v>159</v>
      </c>
    </row>
    <row r="1285" s="13" customFormat="1">
      <c r="A1285" s="13"/>
      <c r="B1285" s="232"/>
      <c r="C1285" s="233"/>
      <c r="D1285" s="234" t="s">
        <v>168</v>
      </c>
      <c r="E1285" s="235" t="s">
        <v>1</v>
      </c>
      <c r="F1285" s="236" t="s">
        <v>2074</v>
      </c>
      <c r="G1285" s="233"/>
      <c r="H1285" s="237">
        <v>19.890000000000001</v>
      </c>
      <c r="I1285" s="238"/>
      <c r="J1285" s="233"/>
      <c r="K1285" s="233"/>
      <c r="L1285" s="239"/>
      <c r="M1285" s="240"/>
      <c r="N1285" s="241"/>
      <c r="O1285" s="241"/>
      <c r="P1285" s="241"/>
      <c r="Q1285" s="241"/>
      <c r="R1285" s="241"/>
      <c r="S1285" s="241"/>
      <c r="T1285" s="242"/>
      <c r="U1285" s="13"/>
      <c r="V1285" s="13"/>
      <c r="W1285" s="13"/>
      <c r="X1285" s="13"/>
      <c r="Y1285" s="13"/>
      <c r="Z1285" s="13"/>
      <c r="AA1285" s="13"/>
      <c r="AB1285" s="13"/>
      <c r="AC1285" s="13"/>
      <c r="AD1285" s="13"/>
      <c r="AE1285" s="13"/>
      <c r="AT1285" s="243" t="s">
        <v>168</v>
      </c>
      <c r="AU1285" s="243" t="s">
        <v>87</v>
      </c>
      <c r="AV1285" s="13" t="s">
        <v>87</v>
      </c>
      <c r="AW1285" s="13" t="s">
        <v>32</v>
      </c>
      <c r="AX1285" s="13" t="s">
        <v>77</v>
      </c>
      <c r="AY1285" s="243" t="s">
        <v>159</v>
      </c>
    </row>
    <row r="1286" s="13" customFormat="1">
      <c r="A1286" s="13"/>
      <c r="B1286" s="232"/>
      <c r="C1286" s="233"/>
      <c r="D1286" s="234" t="s">
        <v>168</v>
      </c>
      <c r="E1286" s="235" t="s">
        <v>1</v>
      </c>
      <c r="F1286" s="236" t="s">
        <v>2075</v>
      </c>
      <c r="G1286" s="233"/>
      <c r="H1286" s="237">
        <v>17.940000000000001</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168</v>
      </c>
      <c r="AU1286" s="243" t="s">
        <v>87</v>
      </c>
      <c r="AV1286" s="13" t="s">
        <v>87</v>
      </c>
      <c r="AW1286" s="13" t="s">
        <v>32</v>
      </c>
      <c r="AX1286" s="13" t="s">
        <v>77</v>
      </c>
      <c r="AY1286" s="243" t="s">
        <v>159</v>
      </c>
    </row>
    <row r="1287" s="13" customFormat="1">
      <c r="A1287" s="13"/>
      <c r="B1287" s="232"/>
      <c r="C1287" s="233"/>
      <c r="D1287" s="234" t="s">
        <v>168</v>
      </c>
      <c r="E1287" s="235" t="s">
        <v>1</v>
      </c>
      <c r="F1287" s="236" t="s">
        <v>2076</v>
      </c>
      <c r="G1287" s="233"/>
      <c r="H1287" s="237">
        <v>5.46</v>
      </c>
      <c r="I1287" s="238"/>
      <c r="J1287" s="233"/>
      <c r="K1287" s="233"/>
      <c r="L1287" s="239"/>
      <c r="M1287" s="240"/>
      <c r="N1287" s="241"/>
      <c r="O1287" s="241"/>
      <c r="P1287" s="241"/>
      <c r="Q1287" s="241"/>
      <c r="R1287" s="241"/>
      <c r="S1287" s="241"/>
      <c r="T1287" s="242"/>
      <c r="U1287" s="13"/>
      <c r="V1287" s="13"/>
      <c r="W1287" s="13"/>
      <c r="X1287" s="13"/>
      <c r="Y1287" s="13"/>
      <c r="Z1287" s="13"/>
      <c r="AA1287" s="13"/>
      <c r="AB1287" s="13"/>
      <c r="AC1287" s="13"/>
      <c r="AD1287" s="13"/>
      <c r="AE1287" s="13"/>
      <c r="AT1287" s="243" t="s">
        <v>168</v>
      </c>
      <c r="AU1287" s="243" t="s">
        <v>87</v>
      </c>
      <c r="AV1287" s="13" t="s">
        <v>87</v>
      </c>
      <c r="AW1287" s="13" t="s">
        <v>32</v>
      </c>
      <c r="AX1287" s="13" t="s">
        <v>77</v>
      </c>
      <c r="AY1287" s="243" t="s">
        <v>159</v>
      </c>
    </row>
    <row r="1288" s="13" customFormat="1">
      <c r="A1288" s="13"/>
      <c r="B1288" s="232"/>
      <c r="C1288" s="233"/>
      <c r="D1288" s="234" t="s">
        <v>168</v>
      </c>
      <c r="E1288" s="235" t="s">
        <v>1</v>
      </c>
      <c r="F1288" s="236" t="s">
        <v>2077</v>
      </c>
      <c r="G1288" s="233"/>
      <c r="H1288" s="237">
        <v>2.835</v>
      </c>
      <c r="I1288" s="238"/>
      <c r="J1288" s="233"/>
      <c r="K1288" s="233"/>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168</v>
      </c>
      <c r="AU1288" s="243" t="s">
        <v>87</v>
      </c>
      <c r="AV1288" s="13" t="s">
        <v>87</v>
      </c>
      <c r="AW1288" s="13" t="s">
        <v>32</v>
      </c>
      <c r="AX1288" s="13" t="s">
        <v>77</v>
      </c>
      <c r="AY1288" s="243" t="s">
        <v>159</v>
      </c>
    </row>
    <row r="1289" s="13" customFormat="1">
      <c r="A1289" s="13"/>
      <c r="B1289" s="232"/>
      <c r="C1289" s="233"/>
      <c r="D1289" s="234" t="s">
        <v>168</v>
      </c>
      <c r="E1289" s="235" t="s">
        <v>1</v>
      </c>
      <c r="F1289" s="236" t="s">
        <v>2078</v>
      </c>
      <c r="G1289" s="233"/>
      <c r="H1289" s="237">
        <v>1.1399999999999999</v>
      </c>
      <c r="I1289" s="238"/>
      <c r="J1289" s="233"/>
      <c r="K1289" s="233"/>
      <c r="L1289" s="239"/>
      <c r="M1289" s="240"/>
      <c r="N1289" s="241"/>
      <c r="O1289" s="241"/>
      <c r="P1289" s="241"/>
      <c r="Q1289" s="241"/>
      <c r="R1289" s="241"/>
      <c r="S1289" s="241"/>
      <c r="T1289" s="242"/>
      <c r="U1289" s="13"/>
      <c r="V1289" s="13"/>
      <c r="W1289" s="13"/>
      <c r="X1289" s="13"/>
      <c r="Y1289" s="13"/>
      <c r="Z1289" s="13"/>
      <c r="AA1289" s="13"/>
      <c r="AB1289" s="13"/>
      <c r="AC1289" s="13"/>
      <c r="AD1289" s="13"/>
      <c r="AE1289" s="13"/>
      <c r="AT1289" s="243" t="s">
        <v>168</v>
      </c>
      <c r="AU1289" s="243" t="s">
        <v>87</v>
      </c>
      <c r="AV1289" s="13" t="s">
        <v>87</v>
      </c>
      <c r="AW1289" s="13" t="s">
        <v>32</v>
      </c>
      <c r="AX1289" s="13" t="s">
        <v>77</v>
      </c>
      <c r="AY1289" s="243" t="s">
        <v>159</v>
      </c>
    </row>
    <row r="1290" s="13" customFormat="1">
      <c r="A1290" s="13"/>
      <c r="B1290" s="232"/>
      <c r="C1290" s="233"/>
      <c r="D1290" s="234" t="s">
        <v>168</v>
      </c>
      <c r="E1290" s="235" t="s">
        <v>1</v>
      </c>
      <c r="F1290" s="236" t="s">
        <v>2079</v>
      </c>
      <c r="G1290" s="233"/>
      <c r="H1290" s="237">
        <v>2.6099999999999999</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168</v>
      </c>
      <c r="AU1290" s="243" t="s">
        <v>87</v>
      </c>
      <c r="AV1290" s="13" t="s">
        <v>87</v>
      </c>
      <c r="AW1290" s="13" t="s">
        <v>32</v>
      </c>
      <c r="AX1290" s="13" t="s">
        <v>77</v>
      </c>
      <c r="AY1290" s="243" t="s">
        <v>159</v>
      </c>
    </row>
    <row r="1291" s="15" customFormat="1">
      <c r="A1291" s="15"/>
      <c r="B1291" s="268"/>
      <c r="C1291" s="269"/>
      <c r="D1291" s="234" t="s">
        <v>168</v>
      </c>
      <c r="E1291" s="270" t="s">
        <v>1</v>
      </c>
      <c r="F1291" s="271" t="s">
        <v>361</v>
      </c>
      <c r="G1291" s="269"/>
      <c r="H1291" s="272">
        <v>49.875</v>
      </c>
      <c r="I1291" s="273"/>
      <c r="J1291" s="269"/>
      <c r="K1291" s="269"/>
      <c r="L1291" s="274"/>
      <c r="M1291" s="275"/>
      <c r="N1291" s="276"/>
      <c r="O1291" s="276"/>
      <c r="P1291" s="276"/>
      <c r="Q1291" s="276"/>
      <c r="R1291" s="276"/>
      <c r="S1291" s="276"/>
      <c r="T1291" s="277"/>
      <c r="U1291" s="15"/>
      <c r="V1291" s="15"/>
      <c r="W1291" s="15"/>
      <c r="X1291" s="15"/>
      <c r="Y1291" s="15"/>
      <c r="Z1291" s="15"/>
      <c r="AA1291" s="15"/>
      <c r="AB1291" s="15"/>
      <c r="AC1291" s="15"/>
      <c r="AD1291" s="15"/>
      <c r="AE1291" s="15"/>
      <c r="AT1291" s="278" t="s">
        <v>168</v>
      </c>
      <c r="AU1291" s="278" t="s">
        <v>87</v>
      </c>
      <c r="AV1291" s="15" t="s">
        <v>175</v>
      </c>
      <c r="AW1291" s="15" t="s">
        <v>32</v>
      </c>
      <c r="AX1291" s="15" t="s">
        <v>77</v>
      </c>
      <c r="AY1291" s="278" t="s">
        <v>159</v>
      </c>
    </row>
    <row r="1292" s="16" customFormat="1">
      <c r="A1292" s="16"/>
      <c r="B1292" s="279"/>
      <c r="C1292" s="280"/>
      <c r="D1292" s="234" t="s">
        <v>168</v>
      </c>
      <c r="E1292" s="281" t="s">
        <v>1</v>
      </c>
      <c r="F1292" s="282" t="s">
        <v>1129</v>
      </c>
      <c r="G1292" s="280"/>
      <c r="H1292" s="281" t="s">
        <v>1</v>
      </c>
      <c r="I1292" s="283"/>
      <c r="J1292" s="280"/>
      <c r="K1292" s="280"/>
      <c r="L1292" s="284"/>
      <c r="M1292" s="285"/>
      <c r="N1292" s="286"/>
      <c r="O1292" s="286"/>
      <c r="P1292" s="286"/>
      <c r="Q1292" s="286"/>
      <c r="R1292" s="286"/>
      <c r="S1292" s="286"/>
      <c r="T1292" s="287"/>
      <c r="U1292" s="16"/>
      <c r="V1292" s="16"/>
      <c r="W1292" s="16"/>
      <c r="X1292" s="16"/>
      <c r="Y1292" s="16"/>
      <c r="Z1292" s="16"/>
      <c r="AA1292" s="16"/>
      <c r="AB1292" s="16"/>
      <c r="AC1292" s="16"/>
      <c r="AD1292" s="16"/>
      <c r="AE1292" s="16"/>
      <c r="AT1292" s="288" t="s">
        <v>168</v>
      </c>
      <c r="AU1292" s="288" t="s">
        <v>87</v>
      </c>
      <c r="AV1292" s="16" t="s">
        <v>85</v>
      </c>
      <c r="AW1292" s="16" t="s">
        <v>32</v>
      </c>
      <c r="AX1292" s="16" t="s">
        <v>77</v>
      </c>
      <c r="AY1292" s="288" t="s">
        <v>159</v>
      </c>
    </row>
    <row r="1293" s="13" customFormat="1">
      <c r="A1293" s="13"/>
      <c r="B1293" s="232"/>
      <c r="C1293" s="233"/>
      <c r="D1293" s="234" t="s">
        <v>168</v>
      </c>
      <c r="E1293" s="235" t="s">
        <v>1</v>
      </c>
      <c r="F1293" s="236" t="s">
        <v>2080</v>
      </c>
      <c r="G1293" s="233"/>
      <c r="H1293" s="237">
        <v>29.835000000000001</v>
      </c>
      <c r="I1293" s="238"/>
      <c r="J1293" s="233"/>
      <c r="K1293" s="233"/>
      <c r="L1293" s="239"/>
      <c r="M1293" s="240"/>
      <c r="N1293" s="241"/>
      <c r="O1293" s="241"/>
      <c r="P1293" s="241"/>
      <c r="Q1293" s="241"/>
      <c r="R1293" s="241"/>
      <c r="S1293" s="241"/>
      <c r="T1293" s="242"/>
      <c r="U1293" s="13"/>
      <c r="V1293" s="13"/>
      <c r="W1293" s="13"/>
      <c r="X1293" s="13"/>
      <c r="Y1293" s="13"/>
      <c r="Z1293" s="13"/>
      <c r="AA1293" s="13"/>
      <c r="AB1293" s="13"/>
      <c r="AC1293" s="13"/>
      <c r="AD1293" s="13"/>
      <c r="AE1293" s="13"/>
      <c r="AT1293" s="243" t="s">
        <v>168</v>
      </c>
      <c r="AU1293" s="243" t="s">
        <v>87</v>
      </c>
      <c r="AV1293" s="13" t="s">
        <v>87</v>
      </c>
      <c r="AW1293" s="13" t="s">
        <v>32</v>
      </c>
      <c r="AX1293" s="13" t="s">
        <v>77</v>
      </c>
      <c r="AY1293" s="243" t="s">
        <v>159</v>
      </c>
    </row>
    <row r="1294" s="13" customFormat="1">
      <c r="A1294" s="13"/>
      <c r="B1294" s="232"/>
      <c r="C1294" s="233"/>
      <c r="D1294" s="234" t="s">
        <v>168</v>
      </c>
      <c r="E1294" s="235" t="s">
        <v>1</v>
      </c>
      <c r="F1294" s="236" t="s">
        <v>2081</v>
      </c>
      <c r="G1294" s="233"/>
      <c r="H1294" s="237">
        <v>4.3879999999999999</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168</v>
      </c>
      <c r="AU1294" s="243" t="s">
        <v>87</v>
      </c>
      <c r="AV1294" s="13" t="s">
        <v>87</v>
      </c>
      <c r="AW1294" s="13" t="s">
        <v>32</v>
      </c>
      <c r="AX1294" s="13" t="s">
        <v>77</v>
      </c>
      <c r="AY1294" s="243" t="s">
        <v>159</v>
      </c>
    </row>
    <row r="1295" s="13" customFormat="1">
      <c r="A1295" s="13"/>
      <c r="B1295" s="232"/>
      <c r="C1295" s="233"/>
      <c r="D1295" s="234" t="s">
        <v>168</v>
      </c>
      <c r="E1295" s="235" t="s">
        <v>1</v>
      </c>
      <c r="F1295" s="236" t="s">
        <v>2076</v>
      </c>
      <c r="G1295" s="233"/>
      <c r="H1295" s="237">
        <v>5.46</v>
      </c>
      <c r="I1295" s="238"/>
      <c r="J1295" s="233"/>
      <c r="K1295" s="233"/>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168</v>
      </c>
      <c r="AU1295" s="243" t="s">
        <v>87</v>
      </c>
      <c r="AV1295" s="13" t="s">
        <v>87</v>
      </c>
      <c r="AW1295" s="13" t="s">
        <v>32</v>
      </c>
      <c r="AX1295" s="13" t="s">
        <v>77</v>
      </c>
      <c r="AY1295" s="243" t="s">
        <v>159</v>
      </c>
    </row>
    <row r="1296" s="13" customFormat="1">
      <c r="A1296" s="13"/>
      <c r="B1296" s="232"/>
      <c r="C1296" s="233"/>
      <c r="D1296" s="234" t="s">
        <v>168</v>
      </c>
      <c r="E1296" s="235" t="s">
        <v>1</v>
      </c>
      <c r="F1296" s="236" t="s">
        <v>2082</v>
      </c>
      <c r="G1296" s="233"/>
      <c r="H1296" s="237">
        <v>3.1080000000000001</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168</v>
      </c>
      <c r="AU1296" s="243" t="s">
        <v>87</v>
      </c>
      <c r="AV1296" s="13" t="s">
        <v>87</v>
      </c>
      <c r="AW1296" s="13" t="s">
        <v>32</v>
      </c>
      <c r="AX1296" s="13" t="s">
        <v>77</v>
      </c>
      <c r="AY1296" s="243" t="s">
        <v>159</v>
      </c>
    </row>
    <row r="1297" s="13" customFormat="1">
      <c r="A1297" s="13"/>
      <c r="B1297" s="232"/>
      <c r="C1297" s="233"/>
      <c r="D1297" s="234" t="s">
        <v>168</v>
      </c>
      <c r="E1297" s="235" t="s">
        <v>1</v>
      </c>
      <c r="F1297" s="236" t="s">
        <v>2083</v>
      </c>
      <c r="G1297" s="233"/>
      <c r="H1297" s="237">
        <v>1.71</v>
      </c>
      <c r="I1297" s="238"/>
      <c r="J1297" s="233"/>
      <c r="K1297" s="233"/>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168</v>
      </c>
      <c r="AU1297" s="243" t="s">
        <v>87</v>
      </c>
      <c r="AV1297" s="13" t="s">
        <v>87</v>
      </c>
      <c r="AW1297" s="13" t="s">
        <v>32</v>
      </c>
      <c r="AX1297" s="13" t="s">
        <v>77</v>
      </c>
      <c r="AY1297" s="243" t="s">
        <v>159</v>
      </c>
    </row>
    <row r="1298" s="13" customFormat="1">
      <c r="A1298" s="13"/>
      <c r="B1298" s="232"/>
      <c r="C1298" s="233"/>
      <c r="D1298" s="234" t="s">
        <v>168</v>
      </c>
      <c r="E1298" s="235" t="s">
        <v>1</v>
      </c>
      <c r="F1298" s="236" t="s">
        <v>2084</v>
      </c>
      <c r="G1298" s="233"/>
      <c r="H1298" s="237">
        <v>1.8899999999999999</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168</v>
      </c>
      <c r="AU1298" s="243" t="s">
        <v>87</v>
      </c>
      <c r="AV1298" s="13" t="s">
        <v>87</v>
      </c>
      <c r="AW1298" s="13" t="s">
        <v>32</v>
      </c>
      <c r="AX1298" s="13" t="s">
        <v>77</v>
      </c>
      <c r="AY1298" s="243" t="s">
        <v>159</v>
      </c>
    </row>
    <row r="1299" s="13" customFormat="1">
      <c r="A1299" s="13"/>
      <c r="B1299" s="232"/>
      <c r="C1299" s="233"/>
      <c r="D1299" s="234" t="s">
        <v>168</v>
      </c>
      <c r="E1299" s="235" t="s">
        <v>1</v>
      </c>
      <c r="F1299" s="236" t="s">
        <v>2085</v>
      </c>
      <c r="G1299" s="233"/>
      <c r="H1299" s="237">
        <v>1.125</v>
      </c>
      <c r="I1299" s="238"/>
      <c r="J1299" s="233"/>
      <c r="K1299" s="233"/>
      <c r="L1299" s="239"/>
      <c r="M1299" s="240"/>
      <c r="N1299" s="241"/>
      <c r="O1299" s="241"/>
      <c r="P1299" s="241"/>
      <c r="Q1299" s="241"/>
      <c r="R1299" s="241"/>
      <c r="S1299" s="241"/>
      <c r="T1299" s="242"/>
      <c r="U1299" s="13"/>
      <c r="V1299" s="13"/>
      <c r="W1299" s="13"/>
      <c r="X1299" s="13"/>
      <c r="Y1299" s="13"/>
      <c r="Z1299" s="13"/>
      <c r="AA1299" s="13"/>
      <c r="AB1299" s="13"/>
      <c r="AC1299" s="13"/>
      <c r="AD1299" s="13"/>
      <c r="AE1299" s="13"/>
      <c r="AT1299" s="243" t="s">
        <v>168</v>
      </c>
      <c r="AU1299" s="243" t="s">
        <v>87</v>
      </c>
      <c r="AV1299" s="13" t="s">
        <v>87</v>
      </c>
      <c r="AW1299" s="13" t="s">
        <v>32</v>
      </c>
      <c r="AX1299" s="13" t="s">
        <v>77</v>
      </c>
      <c r="AY1299" s="243" t="s">
        <v>159</v>
      </c>
    </row>
    <row r="1300" s="13" customFormat="1">
      <c r="A1300" s="13"/>
      <c r="B1300" s="232"/>
      <c r="C1300" s="233"/>
      <c r="D1300" s="234" t="s">
        <v>168</v>
      </c>
      <c r="E1300" s="235" t="s">
        <v>1</v>
      </c>
      <c r="F1300" s="236" t="s">
        <v>2078</v>
      </c>
      <c r="G1300" s="233"/>
      <c r="H1300" s="237">
        <v>1.1399999999999999</v>
      </c>
      <c r="I1300" s="238"/>
      <c r="J1300" s="233"/>
      <c r="K1300" s="233"/>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168</v>
      </c>
      <c r="AU1300" s="243" t="s">
        <v>87</v>
      </c>
      <c r="AV1300" s="13" t="s">
        <v>87</v>
      </c>
      <c r="AW1300" s="13" t="s">
        <v>32</v>
      </c>
      <c r="AX1300" s="13" t="s">
        <v>77</v>
      </c>
      <c r="AY1300" s="243" t="s">
        <v>159</v>
      </c>
    </row>
    <row r="1301" s="13" customFormat="1">
      <c r="A1301" s="13"/>
      <c r="B1301" s="232"/>
      <c r="C1301" s="233"/>
      <c r="D1301" s="234" t="s">
        <v>168</v>
      </c>
      <c r="E1301" s="235" t="s">
        <v>1</v>
      </c>
      <c r="F1301" s="236" t="s">
        <v>2086</v>
      </c>
      <c r="G1301" s="233"/>
      <c r="H1301" s="237">
        <v>4.3200000000000003</v>
      </c>
      <c r="I1301" s="238"/>
      <c r="J1301" s="233"/>
      <c r="K1301" s="233"/>
      <c r="L1301" s="239"/>
      <c r="M1301" s="240"/>
      <c r="N1301" s="241"/>
      <c r="O1301" s="241"/>
      <c r="P1301" s="241"/>
      <c r="Q1301" s="241"/>
      <c r="R1301" s="241"/>
      <c r="S1301" s="241"/>
      <c r="T1301" s="242"/>
      <c r="U1301" s="13"/>
      <c r="V1301" s="13"/>
      <c r="W1301" s="13"/>
      <c r="X1301" s="13"/>
      <c r="Y1301" s="13"/>
      <c r="Z1301" s="13"/>
      <c r="AA1301" s="13"/>
      <c r="AB1301" s="13"/>
      <c r="AC1301" s="13"/>
      <c r="AD1301" s="13"/>
      <c r="AE1301" s="13"/>
      <c r="AT1301" s="243" t="s">
        <v>168</v>
      </c>
      <c r="AU1301" s="243" t="s">
        <v>87</v>
      </c>
      <c r="AV1301" s="13" t="s">
        <v>87</v>
      </c>
      <c r="AW1301" s="13" t="s">
        <v>32</v>
      </c>
      <c r="AX1301" s="13" t="s">
        <v>77</v>
      </c>
      <c r="AY1301" s="243" t="s">
        <v>159</v>
      </c>
    </row>
    <row r="1302" s="15" customFormat="1">
      <c r="A1302" s="15"/>
      <c r="B1302" s="268"/>
      <c r="C1302" s="269"/>
      <c r="D1302" s="234" t="s">
        <v>168</v>
      </c>
      <c r="E1302" s="270" t="s">
        <v>1</v>
      </c>
      <c r="F1302" s="271" t="s">
        <v>361</v>
      </c>
      <c r="G1302" s="269"/>
      <c r="H1302" s="272">
        <v>52.975999999999999</v>
      </c>
      <c r="I1302" s="273"/>
      <c r="J1302" s="269"/>
      <c r="K1302" s="269"/>
      <c r="L1302" s="274"/>
      <c r="M1302" s="275"/>
      <c r="N1302" s="276"/>
      <c r="O1302" s="276"/>
      <c r="P1302" s="276"/>
      <c r="Q1302" s="276"/>
      <c r="R1302" s="276"/>
      <c r="S1302" s="276"/>
      <c r="T1302" s="277"/>
      <c r="U1302" s="15"/>
      <c r="V1302" s="15"/>
      <c r="W1302" s="15"/>
      <c r="X1302" s="15"/>
      <c r="Y1302" s="15"/>
      <c r="Z1302" s="15"/>
      <c r="AA1302" s="15"/>
      <c r="AB1302" s="15"/>
      <c r="AC1302" s="15"/>
      <c r="AD1302" s="15"/>
      <c r="AE1302" s="15"/>
      <c r="AT1302" s="278" t="s">
        <v>168</v>
      </c>
      <c r="AU1302" s="278" t="s">
        <v>87</v>
      </c>
      <c r="AV1302" s="15" t="s">
        <v>175</v>
      </c>
      <c r="AW1302" s="15" t="s">
        <v>32</v>
      </c>
      <c r="AX1302" s="15" t="s">
        <v>85</v>
      </c>
      <c r="AY1302" s="278" t="s">
        <v>159</v>
      </c>
    </row>
    <row r="1303" s="2" customFormat="1" ht="21.75" customHeight="1">
      <c r="A1303" s="39"/>
      <c r="B1303" s="40"/>
      <c r="C1303" s="219" t="s">
        <v>2087</v>
      </c>
      <c r="D1303" s="219" t="s">
        <v>161</v>
      </c>
      <c r="E1303" s="220" t="s">
        <v>2088</v>
      </c>
      <c r="F1303" s="221" t="s">
        <v>2089</v>
      </c>
      <c r="G1303" s="222" t="s">
        <v>164</v>
      </c>
      <c r="H1303" s="223">
        <v>7.5999999999999996</v>
      </c>
      <c r="I1303" s="224"/>
      <c r="J1303" s="225">
        <f>ROUND(I1303*H1303,2)</f>
        <v>0</v>
      </c>
      <c r="K1303" s="221" t="s">
        <v>165</v>
      </c>
      <c r="L1303" s="45"/>
      <c r="M1303" s="226" t="s">
        <v>1</v>
      </c>
      <c r="N1303" s="227" t="s">
        <v>42</v>
      </c>
      <c r="O1303" s="92"/>
      <c r="P1303" s="228">
        <f>O1303*H1303</f>
        <v>0</v>
      </c>
      <c r="Q1303" s="228">
        <v>0</v>
      </c>
      <c r="R1303" s="228">
        <f>Q1303*H1303</f>
        <v>0</v>
      </c>
      <c r="S1303" s="228">
        <v>0.087999999999999995</v>
      </c>
      <c r="T1303" s="229">
        <f>S1303*H1303</f>
        <v>0.66879999999999995</v>
      </c>
      <c r="U1303" s="39"/>
      <c r="V1303" s="39"/>
      <c r="W1303" s="39"/>
      <c r="X1303" s="39"/>
      <c r="Y1303" s="39"/>
      <c r="Z1303" s="39"/>
      <c r="AA1303" s="39"/>
      <c r="AB1303" s="39"/>
      <c r="AC1303" s="39"/>
      <c r="AD1303" s="39"/>
      <c r="AE1303" s="39"/>
      <c r="AR1303" s="230" t="s">
        <v>166</v>
      </c>
      <c r="AT1303" s="230" t="s">
        <v>161</v>
      </c>
      <c r="AU1303" s="230" t="s">
        <v>87</v>
      </c>
      <c r="AY1303" s="18" t="s">
        <v>159</v>
      </c>
      <c r="BE1303" s="231">
        <f>IF(N1303="základní",J1303,0)</f>
        <v>0</v>
      </c>
      <c r="BF1303" s="231">
        <f>IF(N1303="snížená",J1303,0)</f>
        <v>0</v>
      </c>
      <c r="BG1303" s="231">
        <f>IF(N1303="zákl. přenesená",J1303,0)</f>
        <v>0</v>
      </c>
      <c r="BH1303" s="231">
        <f>IF(N1303="sníž. přenesená",J1303,0)</f>
        <v>0</v>
      </c>
      <c r="BI1303" s="231">
        <f>IF(N1303="nulová",J1303,0)</f>
        <v>0</v>
      </c>
      <c r="BJ1303" s="18" t="s">
        <v>85</v>
      </c>
      <c r="BK1303" s="231">
        <f>ROUND(I1303*H1303,2)</f>
        <v>0</v>
      </c>
      <c r="BL1303" s="18" t="s">
        <v>166</v>
      </c>
      <c r="BM1303" s="230" t="s">
        <v>2090</v>
      </c>
    </row>
    <row r="1304" s="16" customFormat="1">
      <c r="A1304" s="16"/>
      <c r="B1304" s="279"/>
      <c r="C1304" s="280"/>
      <c r="D1304" s="234" t="s">
        <v>168</v>
      </c>
      <c r="E1304" s="281" t="s">
        <v>1</v>
      </c>
      <c r="F1304" s="282" t="s">
        <v>2091</v>
      </c>
      <c r="G1304" s="280"/>
      <c r="H1304" s="281" t="s">
        <v>1</v>
      </c>
      <c r="I1304" s="283"/>
      <c r="J1304" s="280"/>
      <c r="K1304" s="280"/>
      <c r="L1304" s="284"/>
      <c r="M1304" s="285"/>
      <c r="N1304" s="286"/>
      <c r="O1304" s="286"/>
      <c r="P1304" s="286"/>
      <c r="Q1304" s="286"/>
      <c r="R1304" s="286"/>
      <c r="S1304" s="286"/>
      <c r="T1304" s="287"/>
      <c r="U1304" s="16"/>
      <c r="V1304" s="16"/>
      <c r="W1304" s="16"/>
      <c r="X1304" s="16"/>
      <c r="Y1304" s="16"/>
      <c r="Z1304" s="16"/>
      <c r="AA1304" s="16"/>
      <c r="AB1304" s="16"/>
      <c r="AC1304" s="16"/>
      <c r="AD1304" s="16"/>
      <c r="AE1304" s="16"/>
      <c r="AT1304" s="288" t="s">
        <v>168</v>
      </c>
      <c r="AU1304" s="288" t="s">
        <v>87</v>
      </c>
      <c r="AV1304" s="16" t="s">
        <v>85</v>
      </c>
      <c r="AW1304" s="16" t="s">
        <v>32</v>
      </c>
      <c r="AX1304" s="16" t="s">
        <v>77</v>
      </c>
      <c r="AY1304" s="288" t="s">
        <v>159</v>
      </c>
    </row>
    <row r="1305" s="13" customFormat="1">
      <c r="A1305" s="13"/>
      <c r="B1305" s="232"/>
      <c r="C1305" s="233"/>
      <c r="D1305" s="234" t="s">
        <v>168</v>
      </c>
      <c r="E1305" s="235" t="s">
        <v>1</v>
      </c>
      <c r="F1305" s="236" t="s">
        <v>2092</v>
      </c>
      <c r="G1305" s="233"/>
      <c r="H1305" s="237">
        <v>7.5999999999999996</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168</v>
      </c>
      <c r="AU1305" s="243" t="s">
        <v>87</v>
      </c>
      <c r="AV1305" s="13" t="s">
        <v>87</v>
      </c>
      <c r="AW1305" s="13" t="s">
        <v>32</v>
      </c>
      <c r="AX1305" s="13" t="s">
        <v>85</v>
      </c>
      <c r="AY1305" s="243" t="s">
        <v>159</v>
      </c>
    </row>
    <row r="1306" s="2" customFormat="1" ht="21.75" customHeight="1">
      <c r="A1306" s="39"/>
      <c r="B1306" s="40"/>
      <c r="C1306" s="219" t="s">
        <v>2093</v>
      </c>
      <c r="D1306" s="219" t="s">
        <v>161</v>
      </c>
      <c r="E1306" s="220" t="s">
        <v>2094</v>
      </c>
      <c r="F1306" s="221" t="s">
        <v>2095</v>
      </c>
      <c r="G1306" s="222" t="s">
        <v>164</v>
      </c>
      <c r="H1306" s="223">
        <v>63.548999999999999</v>
      </c>
      <c r="I1306" s="224"/>
      <c r="J1306" s="225">
        <f>ROUND(I1306*H1306,2)</f>
        <v>0</v>
      </c>
      <c r="K1306" s="221" t="s">
        <v>165</v>
      </c>
      <c r="L1306" s="45"/>
      <c r="M1306" s="226" t="s">
        <v>1</v>
      </c>
      <c r="N1306" s="227" t="s">
        <v>42</v>
      </c>
      <c r="O1306" s="92"/>
      <c r="P1306" s="228">
        <f>O1306*H1306</f>
        <v>0</v>
      </c>
      <c r="Q1306" s="228">
        <v>0</v>
      </c>
      <c r="R1306" s="228">
        <f>Q1306*H1306</f>
        <v>0</v>
      </c>
      <c r="S1306" s="228">
        <v>0.075999999999999998</v>
      </c>
      <c r="T1306" s="229">
        <f>S1306*H1306</f>
        <v>4.8297239999999997</v>
      </c>
      <c r="U1306" s="39"/>
      <c r="V1306" s="39"/>
      <c r="W1306" s="39"/>
      <c r="X1306" s="39"/>
      <c r="Y1306" s="39"/>
      <c r="Z1306" s="39"/>
      <c r="AA1306" s="39"/>
      <c r="AB1306" s="39"/>
      <c r="AC1306" s="39"/>
      <c r="AD1306" s="39"/>
      <c r="AE1306" s="39"/>
      <c r="AR1306" s="230" t="s">
        <v>166</v>
      </c>
      <c r="AT1306" s="230" t="s">
        <v>161</v>
      </c>
      <c r="AU1306" s="230" t="s">
        <v>87</v>
      </c>
      <c r="AY1306" s="18" t="s">
        <v>159</v>
      </c>
      <c r="BE1306" s="231">
        <f>IF(N1306="základní",J1306,0)</f>
        <v>0</v>
      </c>
      <c r="BF1306" s="231">
        <f>IF(N1306="snížená",J1306,0)</f>
        <v>0</v>
      </c>
      <c r="BG1306" s="231">
        <f>IF(N1306="zákl. přenesená",J1306,0)</f>
        <v>0</v>
      </c>
      <c r="BH1306" s="231">
        <f>IF(N1306="sníž. přenesená",J1306,0)</f>
        <v>0</v>
      </c>
      <c r="BI1306" s="231">
        <f>IF(N1306="nulová",J1306,0)</f>
        <v>0</v>
      </c>
      <c r="BJ1306" s="18" t="s">
        <v>85</v>
      </c>
      <c r="BK1306" s="231">
        <f>ROUND(I1306*H1306,2)</f>
        <v>0</v>
      </c>
      <c r="BL1306" s="18" t="s">
        <v>166</v>
      </c>
      <c r="BM1306" s="230" t="s">
        <v>2096</v>
      </c>
    </row>
    <row r="1307" s="16" customFormat="1">
      <c r="A1307" s="16"/>
      <c r="B1307" s="279"/>
      <c r="C1307" s="280"/>
      <c r="D1307" s="234" t="s">
        <v>168</v>
      </c>
      <c r="E1307" s="281" t="s">
        <v>1</v>
      </c>
      <c r="F1307" s="282" t="s">
        <v>2097</v>
      </c>
      <c r="G1307" s="280"/>
      <c r="H1307" s="281" t="s">
        <v>1</v>
      </c>
      <c r="I1307" s="283"/>
      <c r="J1307" s="280"/>
      <c r="K1307" s="280"/>
      <c r="L1307" s="284"/>
      <c r="M1307" s="285"/>
      <c r="N1307" s="286"/>
      <c r="O1307" s="286"/>
      <c r="P1307" s="286"/>
      <c r="Q1307" s="286"/>
      <c r="R1307" s="286"/>
      <c r="S1307" s="286"/>
      <c r="T1307" s="287"/>
      <c r="U1307" s="16"/>
      <c r="V1307" s="16"/>
      <c r="W1307" s="16"/>
      <c r="X1307" s="16"/>
      <c r="Y1307" s="16"/>
      <c r="Z1307" s="16"/>
      <c r="AA1307" s="16"/>
      <c r="AB1307" s="16"/>
      <c r="AC1307" s="16"/>
      <c r="AD1307" s="16"/>
      <c r="AE1307" s="16"/>
      <c r="AT1307" s="288" t="s">
        <v>168</v>
      </c>
      <c r="AU1307" s="288" t="s">
        <v>87</v>
      </c>
      <c r="AV1307" s="16" t="s">
        <v>85</v>
      </c>
      <c r="AW1307" s="16" t="s">
        <v>32</v>
      </c>
      <c r="AX1307" s="16" t="s">
        <v>77</v>
      </c>
      <c r="AY1307" s="288" t="s">
        <v>159</v>
      </c>
    </row>
    <row r="1308" s="13" customFormat="1">
      <c r="A1308" s="13"/>
      <c r="B1308" s="232"/>
      <c r="C1308" s="233"/>
      <c r="D1308" s="234" t="s">
        <v>168</v>
      </c>
      <c r="E1308" s="235" t="s">
        <v>1</v>
      </c>
      <c r="F1308" s="236" t="s">
        <v>2098</v>
      </c>
      <c r="G1308" s="233"/>
      <c r="H1308" s="237">
        <v>10.359999999999999</v>
      </c>
      <c r="I1308" s="238"/>
      <c r="J1308" s="233"/>
      <c r="K1308" s="233"/>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168</v>
      </c>
      <c r="AU1308" s="243" t="s">
        <v>87</v>
      </c>
      <c r="AV1308" s="13" t="s">
        <v>87</v>
      </c>
      <c r="AW1308" s="13" t="s">
        <v>32</v>
      </c>
      <c r="AX1308" s="13" t="s">
        <v>77</v>
      </c>
      <c r="AY1308" s="243" t="s">
        <v>159</v>
      </c>
    </row>
    <row r="1309" s="13" customFormat="1">
      <c r="A1309" s="13"/>
      <c r="B1309" s="232"/>
      <c r="C1309" s="233"/>
      <c r="D1309" s="234" t="s">
        <v>168</v>
      </c>
      <c r="E1309" s="235" t="s">
        <v>1</v>
      </c>
      <c r="F1309" s="236" t="s">
        <v>2099</v>
      </c>
      <c r="G1309" s="233"/>
      <c r="H1309" s="237">
        <v>1.665</v>
      </c>
      <c r="I1309" s="238"/>
      <c r="J1309" s="233"/>
      <c r="K1309" s="233"/>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168</v>
      </c>
      <c r="AU1309" s="243" t="s">
        <v>87</v>
      </c>
      <c r="AV1309" s="13" t="s">
        <v>87</v>
      </c>
      <c r="AW1309" s="13" t="s">
        <v>32</v>
      </c>
      <c r="AX1309" s="13" t="s">
        <v>77</v>
      </c>
      <c r="AY1309" s="243" t="s">
        <v>159</v>
      </c>
    </row>
    <row r="1310" s="13" customFormat="1">
      <c r="A1310" s="13"/>
      <c r="B1310" s="232"/>
      <c r="C1310" s="233"/>
      <c r="D1310" s="234" t="s">
        <v>168</v>
      </c>
      <c r="E1310" s="235" t="s">
        <v>1</v>
      </c>
      <c r="F1310" s="236" t="s">
        <v>2100</v>
      </c>
      <c r="G1310" s="233"/>
      <c r="H1310" s="237">
        <v>3.456</v>
      </c>
      <c r="I1310" s="238"/>
      <c r="J1310" s="233"/>
      <c r="K1310" s="233"/>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168</v>
      </c>
      <c r="AU1310" s="243" t="s">
        <v>87</v>
      </c>
      <c r="AV1310" s="13" t="s">
        <v>87</v>
      </c>
      <c r="AW1310" s="13" t="s">
        <v>32</v>
      </c>
      <c r="AX1310" s="13" t="s">
        <v>77</v>
      </c>
      <c r="AY1310" s="243" t="s">
        <v>159</v>
      </c>
    </row>
    <row r="1311" s="15" customFormat="1">
      <c r="A1311" s="15"/>
      <c r="B1311" s="268"/>
      <c r="C1311" s="269"/>
      <c r="D1311" s="234" t="s">
        <v>168</v>
      </c>
      <c r="E1311" s="270" t="s">
        <v>1</v>
      </c>
      <c r="F1311" s="271" t="s">
        <v>361</v>
      </c>
      <c r="G1311" s="269"/>
      <c r="H1311" s="272">
        <v>15.481</v>
      </c>
      <c r="I1311" s="273"/>
      <c r="J1311" s="269"/>
      <c r="K1311" s="269"/>
      <c r="L1311" s="274"/>
      <c r="M1311" s="275"/>
      <c r="N1311" s="276"/>
      <c r="O1311" s="276"/>
      <c r="P1311" s="276"/>
      <c r="Q1311" s="276"/>
      <c r="R1311" s="276"/>
      <c r="S1311" s="276"/>
      <c r="T1311" s="277"/>
      <c r="U1311" s="15"/>
      <c r="V1311" s="15"/>
      <c r="W1311" s="15"/>
      <c r="X1311" s="15"/>
      <c r="Y1311" s="15"/>
      <c r="Z1311" s="15"/>
      <c r="AA1311" s="15"/>
      <c r="AB1311" s="15"/>
      <c r="AC1311" s="15"/>
      <c r="AD1311" s="15"/>
      <c r="AE1311" s="15"/>
      <c r="AT1311" s="278" t="s">
        <v>168</v>
      </c>
      <c r="AU1311" s="278" t="s">
        <v>87</v>
      </c>
      <c r="AV1311" s="15" t="s">
        <v>175</v>
      </c>
      <c r="AW1311" s="15" t="s">
        <v>32</v>
      </c>
      <c r="AX1311" s="15" t="s">
        <v>77</v>
      </c>
      <c r="AY1311" s="278" t="s">
        <v>159</v>
      </c>
    </row>
    <row r="1312" s="16" customFormat="1">
      <c r="A1312" s="16"/>
      <c r="B1312" s="279"/>
      <c r="C1312" s="280"/>
      <c r="D1312" s="234" t="s">
        <v>168</v>
      </c>
      <c r="E1312" s="281" t="s">
        <v>1</v>
      </c>
      <c r="F1312" s="282" t="s">
        <v>2101</v>
      </c>
      <c r="G1312" s="280"/>
      <c r="H1312" s="281" t="s">
        <v>1</v>
      </c>
      <c r="I1312" s="283"/>
      <c r="J1312" s="280"/>
      <c r="K1312" s="280"/>
      <c r="L1312" s="284"/>
      <c r="M1312" s="285"/>
      <c r="N1312" s="286"/>
      <c r="O1312" s="286"/>
      <c r="P1312" s="286"/>
      <c r="Q1312" s="286"/>
      <c r="R1312" s="286"/>
      <c r="S1312" s="286"/>
      <c r="T1312" s="287"/>
      <c r="U1312" s="16"/>
      <c r="V1312" s="16"/>
      <c r="W1312" s="16"/>
      <c r="X1312" s="16"/>
      <c r="Y1312" s="16"/>
      <c r="Z1312" s="16"/>
      <c r="AA1312" s="16"/>
      <c r="AB1312" s="16"/>
      <c r="AC1312" s="16"/>
      <c r="AD1312" s="16"/>
      <c r="AE1312" s="16"/>
      <c r="AT1312" s="288" t="s">
        <v>168</v>
      </c>
      <c r="AU1312" s="288" t="s">
        <v>87</v>
      </c>
      <c r="AV1312" s="16" t="s">
        <v>85</v>
      </c>
      <c r="AW1312" s="16" t="s">
        <v>32</v>
      </c>
      <c r="AX1312" s="16" t="s">
        <v>77</v>
      </c>
      <c r="AY1312" s="288" t="s">
        <v>159</v>
      </c>
    </row>
    <row r="1313" s="13" customFormat="1">
      <c r="A1313" s="13"/>
      <c r="B1313" s="232"/>
      <c r="C1313" s="233"/>
      <c r="D1313" s="234" t="s">
        <v>168</v>
      </c>
      <c r="E1313" s="235" t="s">
        <v>1</v>
      </c>
      <c r="F1313" s="236" t="s">
        <v>2102</v>
      </c>
      <c r="G1313" s="233"/>
      <c r="H1313" s="237">
        <v>12.608000000000001</v>
      </c>
      <c r="I1313" s="238"/>
      <c r="J1313" s="233"/>
      <c r="K1313" s="233"/>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168</v>
      </c>
      <c r="AU1313" s="243" t="s">
        <v>87</v>
      </c>
      <c r="AV1313" s="13" t="s">
        <v>87</v>
      </c>
      <c r="AW1313" s="13" t="s">
        <v>32</v>
      </c>
      <c r="AX1313" s="13" t="s">
        <v>77</v>
      </c>
      <c r="AY1313" s="243" t="s">
        <v>159</v>
      </c>
    </row>
    <row r="1314" s="13" customFormat="1">
      <c r="A1314" s="13"/>
      <c r="B1314" s="232"/>
      <c r="C1314" s="233"/>
      <c r="D1314" s="234" t="s">
        <v>168</v>
      </c>
      <c r="E1314" s="235" t="s">
        <v>1</v>
      </c>
      <c r="F1314" s="236" t="s">
        <v>2103</v>
      </c>
      <c r="G1314" s="233"/>
      <c r="H1314" s="237">
        <v>2.3639999999999999</v>
      </c>
      <c r="I1314" s="238"/>
      <c r="J1314" s="233"/>
      <c r="K1314" s="233"/>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168</v>
      </c>
      <c r="AU1314" s="243" t="s">
        <v>87</v>
      </c>
      <c r="AV1314" s="13" t="s">
        <v>87</v>
      </c>
      <c r="AW1314" s="13" t="s">
        <v>32</v>
      </c>
      <c r="AX1314" s="13" t="s">
        <v>77</v>
      </c>
      <c r="AY1314" s="243" t="s">
        <v>159</v>
      </c>
    </row>
    <row r="1315" s="15" customFormat="1">
      <c r="A1315" s="15"/>
      <c r="B1315" s="268"/>
      <c r="C1315" s="269"/>
      <c r="D1315" s="234" t="s">
        <v>168</v>
      </c>
      <c r="E1315" s="270" t="s">
        <v>1</v>
      </c>
      <c r="F1315" s="271" t="s">
        <v>361</v>
      </c>
      <c r="G1315" s="269"/>
      <c r="H1315" s="272">
        <v>14.972</v>
      </c>
      <c r="I1315" s="273"/>
      <c r="J1315" s="269"/>
      <c r="K1315" s="269"/>
      <c r="L1315" s="274"/>
      <c r="M1315" s="275"/>
      <c r="N1315" s="276"/>
      <c r="O1315" s="276"/>
      <c r="P1315" s="276"/>
      <c r="Q1315" s="276"/>
      <c r="R1315" s="276"/>
      <c r="S1315" s="276"/>
      <c r="T1315" s="277"/>
      <c r="U1315" s="15"/>
      <c r="V1315" s="15"/>
      <c r="W1315" s="15"/>
      <c r="X1315" s="15"/>
      <c r="Y1315" s="15"/>
      <c r="Z1315" s="15"/>
      <c r="AA1315" s="15"/>
      <c r="AB1315" s="15"/>
      <c r="AC1315" s="15"/>
      <c r="AD1315" s="15"/>
      <c r="AE1315" s="15"/>
      <c r="AT1315" s="278" t="s">
        <v>168</v>
      </c>
      <c r="AU1315" s="278" t="s">
        <v>87</v>
      </c>
      <c r="AV1315" s="15" t="s">
        <v>175</v>
      </c>
      <c r="AW1315" s="15" t="s">
        <v>32</v>
      </c>
      <c r="AX1315" s="15" t="s">
        <v>77</v>
      </c>
      <c r="AY1315" s="278" t="s">
        <v>159</v>
      </c>
    </row>
    <row r="1316" s="16" customFormat="1">
      <c r="A1316" s="16"/>
      <c r="B1316" s="279"/>
      <c r="C1316" s="280"/>
      <c r="D1316" s="234" t="s">
        <v>168</v>
      </c>
      <c r="E1316" s="281" t="s">
        <v>1</v>
      </c>
      <c r="F1316" s="282" t="s">
        <v>2104</v>
      </c>
      <c r="G1316" s="280"/>
      <c r="H1316" s="281" t="s">
        <v>1</v>
      </c>
      <c r="I1316" s="283"/>
      <c r="J1316" s="280"/>
      <c r="K1316" s="280"/>
      <c r="L1316" s="284"/>
      <c r="M1316" s="285"/>
      <c r="N1316" s="286"/>
      <c r="O1316" s="286"/>
      <c r="P1316" s="286"/>
      <c r="Q1316" s="286"/>
      <c r="R1316" s="286"/>
      <c r="S1316" s="286"/>
      <c r="T1316" s="287"/>
      <c r="U1316" s="16"/>
      <c r="V1316" s="16"/>
      <c r="W1316" s="16"/>
      <c r="X1316" s="16"/>
      <c r="Y1316" s="16"/>
      <c r="Z1316" s="16"/>
      <c r="AA1316" s="16"/>
      <c r="AB1316" s="16"/>
      <c r="AC1316" s="16"/>
      <c r="AD1316" s="16"/>
      <c r="AE1316" s="16"/>
      <c r="AT1316" s="288" t="s">
        <v>168</v>
      </c>
      <c r="AU1316" s="288" t="s">
        <v>87</v>
      </c>
      <c r="AV1316" s="16" t="s">
        <v>85</v>
      </c>
      <c r="AW1316" s="16" t="s">
        <v>32</v>
      </c>
      <c r="AX1316" s="16" t="s">
        <v>77</v>
      </c>
      <c r="AY1316" s="288" t="s">
        <v>159</v>
      </c>
    </row>
    <row r="1317" s="13" customFormat="1">
      <c r="A1317" s="13"/>
      <c r="B1317" s="232"/>
      <c r="C1317" s="233"/>
      <c r="D1317" s="234" t="s">
        <v>168</v>
      </c>
      <c r="E1317" s="235" t="s">
        <v>1</v>
      </c>
      <c r="F1317" s="236" t="s">
        <v>2105</v>
      </c>
      <c r="G1317" s="233"/>
      <c r="H1317" s="237">
        <v>23.640000000000001</v>
      </c>
      <c r="I1317" s="238"/>
      <c r="J1317" s="233"/>
      <c r="K1317" s="233"/>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168</v>
      </c>
      <c r="AU1317" s="243" t="s">
        <v>87</v>
      </c>
      <c r="AV1317" s="13" t="s">
        <v>87</v>
      </c>
      <c r="AW1317" s="13" t="s">
        <v>32</v>
      </c>
      <c r="AX1317" s="13" t="s">
        <v>77</v>
      </c>
      <c r="AY1317" s="243" t="s">
        <v>159</v>
      </c>
    </row>
    <row r="1318" s="13" customFormat="1">
      <c r="A1318" s="13"/>
      <c r="B1318" s="232"/>
      <c r="C1318" s="233"/>
      <c r="D1318" s="234" t="s">
        <v>168</v>
      </c>
      <c r="E1318" s="235" t="s">
        <v>1</v>
      </c>
      <c r="F1318" s="236" t="s">
        <v>2106</v>
      </c>
      <c r="G1318" s="233"/>
      <c r="H1318" s="237">
        <v>9.4559999999999995</v>
      </c>
      <c r="I1318" s="238"/>
      <c r="J1318" s="233"/>
      <c r="K1318" s="233"/>
      <c r="L1318" s="239"/>
      <c r="M1318" s="240"/>
      <c r="N1318" s="241"/>
      <c r="O1318" s="241"/>
      <c r="P1318" s="241"/>
      <c r="Q1318" s="241"/>
      <c r="R1318" s="241"/>
      <c r="S1318" s="241"/>
      <c r="T1318" s="242"/>
      <c r="U1318" s="13"/>
      <c r="V1318" s="13"/>
      <c r="W1318" s="13"/>
      <c r="X1318" s="13"/>
      <c r="Y1318" s="13"/>
      <c r="Z1318" s="13"/>
      <c r="AA1318" s="13"/>
      <c r="AB1318" s="13"/>
      <c r="AC1318" s="13"/>
      <c r="AD1318" s="13"/>
      <c r="AE1318" s="13"/>
      <c r="AT1318" s="243" t="s">
        <v>168</v>
      </c>
      <c r="AU1318" s="243" t="s">
        <v>87</v>
      </c>
      <c r="AV1318" s="13" t="s">
        <v>87</v>
      </c>
      <c r="AW1318" s="13" t="s">
        <v>32</v>
      </c>
      <c r="AX1318" s="13" t="s">
        <v>77</v>
      </c>
      <c r="AY1318" s="243" t="s">
        <v>159</v>
      </c>
    </row>
    <row r="1319" s="15" customFormat="1">
      <c r="A1319" s="15"/>
      <c r="B1319" s="268"/>
      <c r="C1319" s="269"/>
      <c r="D1319" s="234" t="s">
        <v>168</v>
      </c>
      <c r="E1319" s="270" t="s">
        <v>1</v>
      </c>
      <c r="F1319" s="271" t="s">
        <v>361</v>
      </c>
      <c r="G1319" s="269"/>
      <c r="H1319" s="272">
        <v>33.095999999999997</v>
      </c>
      <c r="I1319" s="273"/>
      <c r="J1319" s="269"/>
      <c r="K1319" s="269"/>
      <c r="L1319" s="274"/>
      <c r="M1319" s="275"/>
      <c r="N1319" s="276"/>
      <c r="O1319" s="276"/>
      <c r="P1319" s="276"/>
      <c r="Q1319" s="276"/>
      <c r="R1319" s="276"/>
      <c r="S1319" s="276"/>
      <c r="T1319" s="277"/>
      <c r="U1319" s="15"/>
      <c r="V1319" s="15"/>
      <c r="W1319" s="15"/>
      <c r="X1319" s="15"/>
      <c r="Y1319" s="15"/>
      <c r="Z1319" s="15"/>
      <c r="AA1319" s="15"/>
      <c r="AB1319" s="15"/>
      <c r="AC1319" s="15"/>
      <c r="AD1319" s="15"/>
      <c r="AE1319" s="15"/>
      <c r="AT1319" s="278" t="s">
        <v>168</v>
      </c>
      <c r="AU1319" s="278" t="s">
        <v>87</v>
      </c>
      <c r="AV1319" s="15" t="s">
        <v>175</v>
      </c>
      <c r="AW1319" s="15" t="s">
        <v>32</v>
      </c>
      <c r="AX1319" s="15" t="s">
        <v>77</v>
      </c>
      <c r="AY1319" s="278" t="s">
        <v>159</v>
      </c>
    </row>
    <row r="1320" s="14" customFormat="1">
      <c r="A1320" s="14"/>
      <c r="B1320" s="244"/>
      <c r="C1320" s="245"/>
      <c r="D1320" s="234" t="s">
        <v>168</v>
      </c>
      <c r="E1320" s="246" t="s">
        <v>1</v>
      </c>
      <c r="F1320" s="247" t="s">
        <v>174</v>
      </c>
      <c r="G1320" s="245"/>
      <c r="H1320" s="248">
        <v>63.548999999999999</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168</v>
      </c>
      <c r="AU1320" s="254" t="s">
        <v>87</v>
      </c>
      <c r="AV1320" s="14" t="s">
        <v>166</v>
      </c>
      <c r="AW1320" s="14" t="s">
        <v>32</v>
      </c>
      <c r="AX1320" s="14" t="s">
        <v>85</v>
      </c>
      <c r="AY1320" s="254" t="s">
        <v>159</v>
      </c>
    </row>
    <row r="1321" s="2" customFormat="1" ht="21.75" customHeight="1">
      <c r="A1321" s="39"/>
      <c r="B1321" s="40"/>
      <c r="C1321" s="219" t="s">
        <v>2107</v>
      </c>
      <c r="D1321" s="219" t="s">
        <v>161</v>
      </c>
      <c r="E1321" s="220" t="s">
        <v>2108</v>
      </c>
      <c r="F1321" s="221" t="s">
        <v>2109</v>
      </c>
      <c r="G1321" s="222" t="s">
        <v>164</v>
      </c>
      <c r="H1321" s="223">
        <v>27.628</v>
      </c>
      <c r="I1321" s="224"/>
      <c r="J1321" s="225">
        <f>ROUND(I1321*H1321,2)</f>
        <v>0</v>
      </c>
      <c r="K1321" s="221" t="s">
        <v>165</v>
      </c>
      <c r="L1321" s="45"/>
      <c r="M1321" s="226" t="s">
        <v>1</v>
      </c>
      <c r="N1321" s="227" t="s">
        <v>42</v>
      </c>
      <c r="O1321" s="92"/>
      <c r="P1321" s="228">
        <f>O1321*H1321</f>
        <v>0</v>
      </c>
      <c r="Q1321" s="228">
        <v>0</v>
      </c>
      <c r="R1321" s="228">
        <f>Q1321*H1321</f>
        <v>0</v>
      </c>
      <c r="S1321" s="228">
        <v>0.063</v>
      </c>
      <c r="T1321" s="229">
        <f>S1321*H1321</f>
        <v>1.740564</v>
      </c>
      <c r="U1321" s="39"/>
      <c r="V1321" s="39"/>
      <c r="W1321" s="39"/>
      <c r="X1321" s="39"/>
      <c r="Y1321" s="39"/>
      <c r="Z1321" s="39"/>
      <c r="AA1321" s="39"/>
      <c r="AB1321" s="39"/>
      <c r="AC1321" s="39"/>
      <c r="AD1321" s="39"/>
      <c r="AE1321" s="39"/>
      <c r="AR1321" s="230" t="s">
        <v>166</v>
      </c>
      <c r="AT1321" s="230" t="s">
        <v>161</v>
      </c>
      <c r="AU1321" s="230" t="s">
        <v>87</v>
      </c>
      <c r="AY1321" s="18" t="s">
        <v>159</v>
      </c>
      <c r="BE1321" s="231">
        <f>IF(N1321="základní",J1321,0)</f>
        <v>0</v>
      </c>
      <c r="BF1321" s="231">
        <f>IF(N1321="snížená",J1321,0)</f>
        <v>0</v>
      </c>
      <c r="BG1321" s="231">
        <f>IF(N1321="zákl. přenesená",J1321,0)</f>
        <v>0</v>
      </c>
      <c r="BH1321" s="231">
        <f>IF(N1321="sníž. přenesená",J1321,0)</f>
        <v>0</v>
      </c>
      <c r="BI1321" s="231">
        <f>IF(N1321="nulová",J1321,0)</f>
        <v>0</v>
      </c>
      <c r="BJ1321" s="18" t="s">
        <v>85</v>
      </c>
      <c r="BK1321" s="231">
        <f>ROUND(I1321*H1321,2)</f>
        <v>0</v>
      </c>
      <c r="BL1321" s="18" t="s">
        <v>166</v>
      </c>
      <c r="BM1321" s="230" t="s">
        <v>2110</v>
      </c>
    </row>
    <row r="1322" s="16" customFormat="1">
      <c r="A1322" s="16"/>
      <c r="B1322" s="279"/>
      <c r="C1322" s="280"/>
      <c r="D1322" s="234" t="s">
        <v>168</v>
      </c>
      <c r="E1322" s="281" t="s">
        <v>1</v>
      </c>
      <c r="F1322" s="282" t="s">
        <v>2101</v>
      </c>
      <c r="G1322" s="280"/>
      <c r="H1322" s="281" t="s">
        <v>1</v>
      </c>
      <c r="I1322" s="283"/>
      <c r="J1322" s="280"/>
      <c r="K1322" s="280"/>
      <c r="L1322" s="284"/>
      <c r="M1322" s="285"/>
      <c r="N1322" s="286"/>
      <c r="O1322" s="286"/>
      <c r="P1322" s="286"/>
      <c r="Q1322" s="286"/>
      <c r="R1322" s="286"/>
      <c r="S1322" s="286"/>
      <c r="T1322" s="287"/>
      <c r="U1322" s="16"/>
      <c r="V1322" s="16"/>
      <c r="W1322" s="16"/>
      <c r="X1322" s="16"/>
      <c r="Y1322" s="16"/>
      <c r="Z1322" s="16"/>
      <c r="AA1322" s="16"/>
      <c r="AB1322" s="16"/>
      <c r="AC1322" s="16"/>
      <c r="AD1322" s="16"/>
      <c r="AE1322" s="16"/>
      <c r="AT1322" s="288" t="s">
        <v>168</v>
      </c>
      <c r="AU1322" s="288" t="s">
        <v>87</v>
      </c>
      <c r="AV1322" s="16" t="s">
        <v>85</v>
      </c>
      <c r="AW1322" s="16" t="s">
        <v>32</v>
      </c>
      <c r="AX1322" s="16" t="s">
        <v>77</v>
      </c>
      <c r="AY1322" s="288" t="s">
        <v>159</v>
      </c>
    </row>
    <row r="1323" s="13" customFormat="1">
      <c r="A1323" s="13"/>
      <c r="B1323" s="232"/>
      <c r="C1323" s="233"/>
      <c r="D1323" s="234" t="s">
        <v>168</v>
      </c>
      <c r="E1323" s="235" t="s">
        <v>1</v>
      </c>
      <c r="F1323" s="236" t="s">
        <v>2111</v>
      </c>
      <c r="G1323" s="233"/>
      <c r="H1323" s="237">
        <v>8.0999999999999996</v>
      </c>
      <c r="I1323" s="238"/>
      <c r="J1323" s="233"/>
      <c r="K1323" s="233"/>
      <c r="L1323" s="239"/>
      <c r="M1323" s="240"/>
      <c r="N1323" s="241"/>
      <c r="O1323" s="241"/>
      <c r="P1323" s="241"/>
      <c r="Q1323" s="241"/>
      <c r="R1323" s="241"/>
      <c r="S1323" s="241"/>
      <c r="T1323" s="242"/>
      <c r="U1323" s="13"/>
      <c r="V1323" s="13"/>
      <c r="W1323" s="13"/>
      <c r="X1323" s="13"/>
      <c r="Y1323" s="13"/>
      <c r="Z1323" s="13"/>
      <c r="AA1323" s="13"/>
      <c r="AB1323" s="13"/>
      <c r="AC1323" s="13"/>
      <c r="AD1323" s="13"/>
      <c r="AE1323" s="13"/>
      <c r="AT1323" s="243" t="s">
        <v>168</v>
      </c>
      <c r="AU1323" s="243" t="s">
        <v>87</v>
      </c>
      <c r="AV1323" s="13" t="s">
        <v>87</v>
      </c>
      <c r="AW1323" s="13" t="s">
        <v>32</v>
      </c>
      <c r="AX1323" s="13" t="s">
        <v>77</v>
      </c>
      <c r="AY1323" s="243" t="s">
        <v>159</v>
      </c>
    </row>
    <row r="1324" s="13" customFormat="1">
      <c r="A1324" s="13"/>
      <c r="B1324" s="232"/>
      <c r="C1324" s="233"/>
      <c r="D1324" s="234" t="s">
        <v>168</v>
      </c>
      <c r="E1324" s="235" t="s">
        <v>1</v>
      </c>
      <c r="F1324" s="236" t="s">
        <v>2112</v>
      </c>
      <c r="G1324" s="233"/>
      <c r="H1324" s="237">
        <v>8.6999999999999993</v>
      </c>
      <c r="I1324" s="238"/>
      <c r="J1324" s="233"/>
      <c r="K1324" s="233"/>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168</v>
      </c>
      <c r="AU1324" s="243" t="s">
        <v>87</v>
      </c>
      <c r="AV1324" s="13" t="s">
        <v>87</v>
      </c>
      <c r="AW1324" s="13" t="s">
        <v>32</v>
      </c>
      <c r="AX1324" s="13" t="s">
        <v>77</v>
      </c>
      <c r="AY1324" s="243" t="s">
        <v>159</v>
      </c>
    </row>
    <row r="1325" s="15" customFormat="1">
      <c r="A1325" s="15"/>
      <c r="B1325" s="268"/>
      <c r="C1325" s="269"/>
      <c r="D1325" s="234" t="s">
        <v>168</v>
      </c>
      <c r="E1325" s="270" t="s">
        <v>1</v>
      </c>
      <c r="F1325" s="271" t="s">
        <v>361</v>
      </c>
      <c r="G1325" s="269"/>
      <c r="H1325" s="272">
        <v>16.800000000000001</v>
      </c>
      <c r="I1325" s="273"/>
      <c r="J1325" s="269"/>
      <c r="K1325" s="269"/>
      <c r="L1325" s="274"/>
      <c r="M1325" s="275"/>
      <c r="N1325" s="276"/>
      <c r="O1325" s="276"/>
      <c r="P1325" s="276"/>
      <c r="Q1325" s="276"/>
      <c r="R1325" s="276"/>
      <c r="S1325" s="276"/>
      <c r="T1325" s="277"/>
      <c r="U1325" s="15"/>
      <c r="V1325" s="15"/>
      <c r="W1325" s="15"/>
      <c r="X1325" s="15"/>
      <c r="Y1325" s="15"/>
      <c r="Z1325" s="15"/>
      <c r="AA1325" s="15"/>
      <c r="AB1325" s="15"/>
      <c r="AC1325" s="15"/>
      <c r="AD1325" s="15"/>
      <c r="AE1325" s="15"/>
      <c r="AT1325" s="278" t="s">
        <v>168</v>
      </c>
      <c r="AU1325" s="278" t="s">
        <v>87</v>
      </c>
      <c r="AV1325" s="15" t="s">
        <v>175</v>
      </c>
      <c r="AW1325" s="15" t="s">
        <v>32</v>
      </c>
      <c r="AX1325" s="15" t="s">
        <v>77</v>
      </c>
      <c r="AY1325" s="278" t="s">
        <v>159</v>
      </c>
    </row>
    <row r="1326" s="16" customFormat="1">
      <c r="A1326" s="16"/>
      <c r="B1326" s="279"/>
      <c r="C1326" s="280"/>
      <c r="D1326" s="234" t="s">
        <v>168</v>
      </c>
      <c r="E1326" s="281" t="s">
        <v>1</v>
      </c>
      <c r="F1326" s="282" t="s">
        <v>2104</v>
      </c>
      <c r="G1326" s="280"/>
      <c r="H1326" s="281" t="s">
        <v>1</v>
      </c>
      <c r="I1326" s="283"/>
      <c r="J1326" s="280"/>
      <c r="K1326" s="280"/>
      <c r="L1326" s="284"/>
      <c r="M1326" s="285"/>
      <c r="N1326" s="286"/>
      <c r="O1326" s="286"/>
      <c r="P1326" s="286"/>
      <c r="Q1326" s="286"/>
      <c r="R1326" s="286"/>
      <c r="S1326" s="286"/>
      <c r="T1326" s="287"/>
      <c r="U1326" s="16"/>
      <c r="V1326" s="16"/>
      <c r="W1326" s="16"/>
      <c r="X1326" s="16"/>
      <c r="Y1326" s="16"/>
      <c r="Z1326" s="16"/>
      <c r="AA1326" s="16"/>
      <c r="AB1326" s="16"/>
      <c r="AC1326" s="16"/>
      <c r="AD1326" s="16"/>
      <c r="AE1326" s="16"/>
      <c r="AT1326" s="288" t="s">
        <v>168</v>
      </c>
      <c r="AU1326" s="288" t="s">
        <v>87</v>
      </c>
      <c r="AV1326" s="16" t="s">
        <v>85</v>
      </c>
      <c r="AW1326" s="16" t="s">
        <v>32</v>
      </c>
      <c r="AX1326" s="16" t="s">
        <v>77</v>
      </c>
      <c r="AY1326" s="288" t="s">
        <v>159</v>
      </c>
    </row>
    <row r="1327" s="13" customFormat="1">
      <c r="A1327" s="13"/>
      <c r="B1327" s="232"/>
      <c r="C1327" s="233"/>
      <c r="D1327" s="234" t="s">
        <v>168</v>
      </c>
      <c r="E1327" s="235" t="s">
        <v>1</v>
      </c>
      <c r="F1327" s="236" t="s">
        <v>2113</v>
      </c>
      <c r="G1327" s="233"/>
      <c r="H1327" s="237">
        <v>8.6999999999999993</v>
      </c>
      <c r="I1327" s="238"/>
      <c r="J1327" s="233"/>
      <c r="K1327" s="233"/>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168</v>
      </c>
      <c r="AU1327" s="243" t="s">
        <v>87</v>
      </c>
      <c r="AV1327" s="13" t="s">
        <v>87</v>
      </c>
      <c r="AW1327" s="13" t="s">
        <v>32</v>
      </c>
      <c r="AX1327" s="13" t="s">
        <v>77</v>
      </c>
      <c r="AY1327" s="243" t="s">
        <v>159</v>
      </c>
    </row>
    <row r="1328" s="16" customFormat="1">
      <c r="A1328" s="16"/>
      <c r="B1328" s="279"/>
      <c r="C1328" s="280"/>
      <c r="D1328" s="234" t="s">
        <v>168</v>
      </c>
      <c r="E1328" s="281" t="s">
        <v>1</v>
      </c>
      <c r="F1328" s="282" t="s">
        <v>2068</v>
      </c>
      <c r="G1328" s="280"/>
      <c r="H1328" s="281" t="s">
        <v>1</v>
      </c>
      <c r="I1328" s="283"/>
      <c r="J1328" s="280"/>
      <c r="K1328" s="280"/>
      <c r="L1328" s="284"/>
      <c r="M1328" s="285"/>
      <c r="N1328" s="286"/>
      <c r="O1328" s="286"/>
      <c r="P1328" s="286"/>
      <c r="Q1328" s="286"/>
      <c r="R1328" s="286"/>
      <c r="S1328" s="286"/>
      <c r="T1328" s="287"/>
      <c r="U1328" s="16"/>
      <c r="V1328" s="16"/>
      <c r="W1328" s="16"/>
      <c r="X1328" s="16"/>
      <c r="Y1328" s="16"/>
      <c r="Z1328" s="16"/>
      <c r="AA1328" s="16"/>
      <c r="AB1328" s="16"/>
      <c r="AC1328" s="16"/>
      <c r="AD1328" s="16"/>
      <c r="AE1328" s="16"/>
      <c r="AT1328" s="288" t="s">
        <v>168</v>
      </c>
      <c r="AU1328" s="288" t="s">
        <v>87</v>
      </c>
      <c r="AV1328" s="16" t="s">
        <v>85</v>
      </c>
      <c r="AW1328" s="16" t="s">
        <v>32</v>
      </c>
      <c r="AX1328" s="16" t="s">
        <v>77</v>
      </c>
      <c r="AY1328" s="288" t="s">
        <v>159</v>
      </c>
    </row>
    <row r="1329" s="13" customFormat="1">
      <c r="A1329" s="13"/>
      <c r="B1329" s="232"/>
      <c r="C1329" s="233"/>
      <c r="D1329" s="234" t="s">
        <v>168</v>
      </c>
      <c r="E1329" s="235" t="s">
        <v>1</v>
      </c>
      <c r="F1329" s="236" t="s">
        <v>2114</v>
      </c>
      <c r="G1329" s="233"/>
      <c r="H1329" s="237">
        <v>2.1280000000000001</v>
      </c>
      <c r="I1329" s="238"/>
      <c r="J1329" s="233"/>
      <c r="K1329" s="233"/>
      <c r="L1329" s="239"/>
      <c r="M1329" s="240"/>
      <c r="N1329" s="241"/>
      <c r="O1329" s="241"/>
      <c r="P1329" s="241"/>
      <c r="Q1329" s="241"/>
      <c r="R1329" s="241"/>
      <c r="S1329" s="241"/>
      <c r="T1329" s="242"/>
      <c r="U1329" s="13"/>
      <c r="V1329" s="13"/>
      <c r="W1329" s="13"/>
      <c r="X1329" s="13"/>
      <c r="Y1329" s="13"/>
      <c r="Z1329" s="13"/>
      <c r="AA1329" s="13"/>
      <c r="AB1329" s="13"/>
      <c r="AC1329" s="13"/>
      <c r="AD1329" s="13"/>
      <c r="AE1329" s="13"/>
      <c r="AT1329" s="243" t="s">
        <v>168</v>
      </c>
      <c r="AU1329" s="243" t="s">
        <v>87</v>
      </c>
      <c r="AV1329" s="13" t="s">
        <v>87</v>
      </c>
      <c r="AW1329" s="13" t="s">
        <v>32</v>
      </c>
      <c r="AX1329" s="13" t="s">
        <v>77</v>
      </c>
      <c r="AY1329" s="243" t="s">
        <v>159</v>
      </c>
    </row>
    <row r="1330" s="14" customFormat="1">
      <c r="A1330" s="14"/>
      <c r="B1330" s="244"/>
      <c r="C1330" s="245"/>
      <c r="D1330" s="234" t="s">
        <v>168</v>
      </c>
      <c r="E1330" s="246" t="s">
        <v>1</v>
      </c>
      <c r="F1330" s="247" t="s">
        <v>174</v>
      </c>
      <c r="G1330" s="245"/>
      <c r="H1330" s="248">
        <v>27.628</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168</v>
      </c>
      <c r="AU1330" s="254" t="s">
        <v>87</v>
      </c>
      <c r="AV1330" s="14" t="s">
        <v>166</v>
      </c>
      <c r="AW1330" s="14" t="s">
        <v>32</v>
      </c>
      <c r="AX1330" s="14" t="s">
        <v>85</v>
      </c>
      <c r="AY1330" s="254" t="s">
        <v>159</v>
      </c>
    </row>
    <row r="1331" s="2" customFormat="1" ht="33" customHeight="1">
      <c r="A1331" s="39"/>
      <c r="B1331" s="40"/>
      <c r="C1331" s="219" t="s">
        <v>2115</v>
      </c>
      <c r="D1331" s="219" t="s">
        <v>161</v>
      </c>
      <c r="E1331" s="220" t="s">
        <v>2116</v>
      </c>
      <c r="F1331" s="221" t="s">
        <v>2117</v>
      </c>
      <c r="G1331" s="222" t="s">
        <v>164</v>
      </c>
      <c r="H1331" s="223">
        <v>111</v>
      </c>
      <c r="I1331" s="224"/>
      <c r="J1331" s="225">
        <f>ROUND(I1331*H1331,2)</f>
        <v>0</v>
      </c>
      <c r="K1331" s="221" t="s">
        <v>165</v>
      </c>
      <c r="L1331" s="45"/>
      <c r="M1331" s="226" t="s">
        <v>1</v>
      </c>
      <c r="N1331" s="227" t="s">
        <v>42</v>
      </c>
      <c r="O1331" s="92"/>
      <c r="P1331" s="228">
        <f>O1331*H1331</f>
        <v>0</v>
      </c>
      <c r="Q1331" s="228">
        <v>0</v>
      </c>
      <c r="R1331" s="228">
        <f>Q1331*H1331</f>
        <v>0</v>
      </c>
      <c r="S1331" s="228">
        <v>0</v>
      </c>
      <c r="T1331" s="229">
        <f>S1331*H1331</f>
        <v>0</v>
      </c>
      <c r="U1331" s="39"/>
      <c r="V1331" s="39"/>
      <c r="W1331" s="39"/>
      <c r="X1331" s="39"/>
      <c r="Y1331" s="39"/>
      <c r="Z1331" s="39"/>
      <c r="AA1331" s="39"/>
      <c r="AB1331" s="39"/>
      <c r="AC1331" s="39"/>
      <c r="AD1331" s="39"/>
      <c r="AE1331" s="39"/>
      <c r="AR1331" s="230" t="s">
        <v>166</v>
      </c>
      <c r="AT1331" s="230" t="s">
        <v>161</v>
      </c>
      <c r="AU1331" s="230" t="s">
        <v>87</v>
      </c>
      <c r="AY1331" s="18" t="s">
        <v>159</v>
      </c>
      <c r="BE1331" s="231">
        <f>IF(N1331="základní",J1331,0)</f>
        <v>0</v>
      </c>
      <c r="BF1331" s="231">
        <f>IF(N1331="snížená",J1331,0)</f>
        <v>0</v>
      </c>
      <c r="BG1331" s="231">
        <f>IF(N1331="zákl. přenesená",J1331,0)</f>
        <v>0</v>
      </c>
      <c r="BH1331" s="231">
        <f>IF(N1331="sníž. přenesená",J1331,0)</f>
        <v>0</v>
      </c>
      <c r="BI1331" s="231">
        <f>IF(N1331="nulová",J1331,0)</f>
        <v>0</v>
      </c>
      <c r="BJ1331" s="18" t="s">
        <v>85</v>
      </c>
      <c r="BK1331" s="231">
        <f>ROUND(I1331*H1331,2)</f>
        <v>0</v>
      </c>
      <c r="BL1331" s="18" t="s">
        <v>166</v>
      </c>
      <c r="BM1331" s="230" t="s">
        <v>2118</v>
      </c>
    </row>
    <row r="1332" s="16" customFormat="1">
      <c r="A1332" s="16"/>
      <c r="B1332" s="279"/>
      <c r="C1332" s="280"/>
      <c r="D1332" s="234" t="s">
        <v>168</v>
      </c>
      <c r="E1332" s="281" t="s">
        <v>1</v>
      </c>
      <c r="F1332" s="282" t="s">
        <v>2119</v>
      </c>
      <c r="G1332" s="280"/>
      <c r="H1332" s="281" t="s">
        <v>1</v>
      </c>
      <c r="I1332" s="283"/>
      <c r="J1332" s="280"/>
      <c r="K1332" s="280"/>
      <c r="L1332" s="284"/>
      <c r="M1332" s="285"/>
      <c r="N1332" s="286"/>
      <c r="O1332" s="286"/>
      <c r="P1332" s="286"/>
      <c r="Q1332" s="286"/>
      <c r="R1332" s="286"/>
      <c r="S1332" s="286"/>
      <c r="T1332" s="287"/>
      <c r="U1332" s="16"/>
      <c r="V1332" s="16"/>
      <c r="W1332" s="16"/>
      <c r="X1332" s="16"/>
      <c r="Y1332" s="16"/>
      <c r="Z1332" s="16"/>
      <c r="AA1332" s="16"/>
      <c r="AB1332" s="16"/>
      <c r="AC1332" s="16"/>
      <c r="AD1332" s="16"/>
      <c r="AE1332" s="16"/>
      <c r="AT1332" s="288" t="s">
        <v>168</v>
      </c>
      <c r="AU1332" s="288" t="s">
        <v>87</v>
      </c>
      <c r="AV1332" s="16" t="s">
        <v>85</v>
      </c>
      <c r="AW1332" s="16" t="s">
        <v>32</v>
      </c>
      <c r="AX1332" s="16" t="s">
        <v>77</v>
      </c>
      <c r="AY1332" s="288" t="s">
        <v>159</v>
      </c>
    </row>
    <row r="1333" s="13" customFormat="1">
      <c r="A1333" s="13"/>
      <c r="B1333" s="232"/>
      <c r="C1333" s="233"/>
      <c r="D1333" s="234" t="s">
        <v>168</v>
      </c>
      <c r="E1333" s="235" t="s">
        <v>1</v>
      </c>
      <c r="F1333" s="236" t="s">
        <v>2120</v>
      </c>
      <c r="G1333" s="233"/>
      <c r="H1333" s="237">
        <v>63</v>
      </c>
      <c r="I1333" s="238"/>
      <c r="J1333" s="233"/>
      <c r="K1333" s="233"/>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168</v>
      </c>
      <c r="AU1333" s="243" t="s">
        <v>87</v>
      </c>
      <c r="AV1333" s="13" t="s">
        <v>87</v>
      </c>
      <c r="AW1333" s="13" t="s">
        <v>32</v>
      </c>
      <c r="AX1333" s="13" t="s">
        <v>77</v>
      </c>
      <c r="AY1333" s="243" t="s">
        <v>159</v>
      </c>
    </row>
    <row r="1334" s="13" customFormat="1">
      <c r="A1334" s="13"/>
      <c r="B1334" s="232"/>
      <c r="C1334" s="233"/>
      <c r="D1334" s="234" t="s">
        <v>168</v>
      </c>
      <c r="E1334" s="235" t="s">
        <v>1</v>
      </c>
      <c r="F1334" s="236" t="s">
        <v>2121</v>
      </c>
      <c r="G1334" s="233"/>
      <c r="H1334" s="237">
        <v>48</v>
      </c>
      <c r="I1334" s="238"/>
      <c r="J1334" s="233"/>
      <c r="K1334" s="233"/>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168</v>
      </c>
      <c r="AU1334" s="243" t="s">
        <v>87</v>
      </c>
      <c r="AV1334" s="13" t="s">
        <v>87</v>
      </c>
      <c r="AW1334" s="13" t="s">
        <v>32</v>
      </c>
      <c r="AX1334" s="13" t="s">
        <v>77</v>
      </c>
      <c r="AY1334" s="243" t="s">
        <v>159</v>
      </c>
    </row>
    <row r="1335" s="14" customFormat="1">
      <c r="A1335" s="14"/>
      <c r="B1335" s="244"/>
      <c r="C1335" s="245"/>
      <c r="D1335" s="234" t="s">
        <v>168</v>
      </c>
      <c r="E1335" s="246" t="s">
        <v>1</v>
      </c>
      <c r="F1335" s="247" t="s">
        <v>174</v>
      </c>
      <c r="G1335" s="245"/>
      <c r="H1335" s="248">
        <v>111</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168</v>
      </c>
      <c r="AU1335" s="254" t="s">
        <v>87</v>
      </c>
      <c r="AV1335" s="14" t="s">
        <v>166</v>
      </c>
      <c r="AW1335" s="14" t="s">
        <v>32</v>
      </c>
      <c r="AX1335" s="14" t="s">
        <v>85</v>
      </c>
      <c r="AY1335" s="254" t="s">
        <v>159</v>
      </c>
    </row>
    <row r="1336" s="2" customFormat="1" ht="37.8" customHeight="1">
      <c r="A1336" s="39"/>
      <c r="B1336" s="40"/>
      <c r="C1336" s="219" t="s">
        <v>2122</v>
      </c>
      <c r="D1336" s="219" t="s">
        <v>161</v>
      </c>
      <c r="E1336" s="220" t="s">
        <v>2123</v>
      </c>
      <c r="F1336" s="221" t="s">
        <v>2124</v>
      </c>
      <c r="G1336" s="222" t="s">
        <v>164</v>
      </c>
      <c r="H1336" s="223">
        <v>4995</v>
      </c>
      <c r="I1336" s="224"/>
      <c r="J1336" s="225">
        <f>ROUND(I1336*H1336,2)</f>
        <v>0</v>
      </c>
      <c r="K1336" s="221" t="s">
        <v>165</v>
      </c>
      <c r="L1336" s="45"/>
      <c r="M1336" s="226" t="s">
        <v>1</v>
      </c>
      <c r="N1336" s="227" t="s">
        <v>42</v>
      </c>
      <c r="O1336" s="92"/>
      <c r="P1336" s="228">
        <f>O1336*H1336</f>
        <v>0</v>
      </c>
      <c r="Q1336" s="228">
        <v>0</v>
      </c>
      <c r="R1336" s="228">
        <f>Q1336*H1336</f>
        <v>0</v>
      </c>
      <c r="S1336" s="228">
        <v>0</v>
      </c>
      <c r="T1336" s="229">
        <f>S1336*H1336</f>
        <v>0</v>
      </c>
      <c r="U1336" s="39"/>
      <c r="V1336" s="39"/>
      <c r="W1336" s="39"/>
      <c r="X1336" s="39"/>
      <c r="Y1336" s="39"/>
      <c r="Z1336" s="39"/>
      <c r="AA1336" s="39"/>
      <c r="AB1336" s="39"/>
      <c r="AC1336" s="39"/>
      <c r="AD1336" s="39"/>
      <c r="AE1336" s="39"/>
      <c r="AR1336" s="230" t="s">
        <v>166</v>
      </c>
      <c r="AT1336" s="230" t="s">
        <v>161</v>
      </c>
      <c r="AU1336" s="230" t="s">
        <v>87</v>
      </c>
      <c r="AY1336" s="18" t="s">
        <v>159</v>
      </c>
      <c r="BE1336" s="231">
        <f>IF(N1336="základní",J1336,0)</f>
        <v>0</v>
      </c>
      <c r="BF1336" s="231">
        <f>IF(N1336="snížená",J1336,0)</f>
        <v>0</v>
      </c>
      <c r="BG1336" s="231">
        <f>IF(N1336="zákl. přenesená",J1336,0)</f>
        <v>0</v>
      </c>
      <c r="BH1336" s="231">
        <f>IF(N1336="sníž. přenesená",J1336,0)</f>
        <v>0</v>
      </c>
      <c r="BI1336" s="231">
        <f>IF(N1336="nulová",J1336,0)</f>
        <v>0</v>
      </c>
      <c r="BJ1336" s="18" t="s">
        <v>85</v>
      </c>
      <c r="BK1336" s="231">
        <f>ROUND(I1336*H1336,2)</f>
        <v>0</v>
      </c>
      <c r="BL1336" s="18" t="s">
        <v>166</v>
      </c>
      <c r="BM1336" s="230" t="s">
        <v>2125</v>
      </c>
    </row>
    <row r="1337" s="13" customFormat="1">
      <c r="A1337" s="13"/>
      <c r="B1337" s="232"/>
      <c r="C1337" s="233"/>
      <c r="D1337" s="234" t="s">
        <v>168</v>
      </c>
      <c r="E1337" s="235" t="s">
        <v>1</v>
      </c>
      <c r="F1337" s="236" t="s">
        <v>2126</v>
      </c>
      <c r="G1337" s="233"/>
      <c r="H1337" s="237">
        <v>4995</v>
      </c>
      <c r="I1337" s="238"/>
      <c r="J1337" s="233"/>
      <c r="K1337" s="233"/>
      <c r="L1337" s="239"/>
      <c r="M1337" s="240"/>
      <c r="N1337" s="241"/>
      <c r="O1337" s="241"/>
      <c r="P1337" s="241"/>
      <c r="Q1337" s="241"/>
      <c r="R1337" s="241"/>
      <c r="S1337" s="241"/>
      <c r="T1337" s="242"/>
      <c r="U1337" s="13"/>
      <c r="V1337" s="13"/>
      <c r="W1337" s="13"/>
      <c r="X1337" s="13"/>
      <c r="Y1337" s="13"/>
      <c r="Z1337" s="13"/>
      <c r="AA1337" s="13"/>
      <c r="AB1337" s="13"/>
      <c r="AC1337" s="13"/>
      <c r="AD1337" s="13"/>
      <c r="AE1337" s="13"/>
      <c r="AT1337" s="243" t="s">
        <v>168</v>
      </c>
      <c r="AU1337" s="243" t="s">
        <v>87</v>
      </c>
      <c r="AV1337" s="13" t="s">
        <v>87</v>
      </c>
      <c r="AW1337" s="13" t="s">
        <v>32</v>
      </c>
      <c r="AX1337" s="13" t="s">
        <v>85</v>
      </c>
      <c r="AY1337" s="243" t="s">
        <v>159</v>
      </c>
    </row>
    <row r="1338" s="2" customFormat="1" ht="37.8" customHeight="1">
      <c r="A1338" s="39"/>
      <c r="B1338" s="40"/>
      <c r="C1338" s="219" t="s">
        <v>2127</v>
      </c>
      <c r="D1338" s="219" t="s">
        <v>161</v>
      </c>
      <c r="E1338" s="220" t="s">
        <v>2128</v>
      </c>
      <c r="F1338" s="221" t="s">
        <v>2129</v>
      </c>
      <c r="G1338" s="222" t="s">
        <v>164</v>
      </c>
      <c r="H1338" s="223">
        <v>111</v>
      </c>
      <c r="I1338" s="224"/>
      <c r="J1338" s="225">
        <f>ROUND(I1338*H1338,2)</f>
        <v>0</v>
      </c>
      <c r="K1338" s="221" t="s">
        <v>165</v>
      </c>
      <c r="L1338" s="45"/>
      <c r="M1338" s="226" t="s">
        <v>1</v>
      </c>
      <c r="N1338" s="227" t="s">
        <v>42</v>
      </c>
      <c r="O1338" s="92"/>
      <c r="P1338" s="228">
        <f>O1338*H1338</f>
        <v>0</v>
      </c>
      <c r="Q1338" s="228">
        <v>0</v>
      </c>
      <c r="R1338" s="228">
        <f>Q1338*H1338</f>
        <v>0</v>
      </c>
      <c r="S1338" s="228">
        <v>0</v>
      </c>
      <c r="T1338" s="229">
        <f>S1338*H1338</f>
        <v>0</v>
      </c>
      <c r="U1338" s="39"/>
      <c r="V1338" s="39"/>
      <c r="W1338" s="39"/>
      <c r="X1338" s="39"/>
      <c r="Y1338" s="39"/>
      <c r="Z1338" s="39"/>
      <c r="AA1338" s="39"/>
      <c r="AB1338" s="39"/>
      <c r="AC1338" s="39"/>
      <c r="AD1338" s="39"/>
      <c r="AE1338" s="39"/>
      <c r="AR1338" s="230" t="s">
        <v>166</v>
      </c>
      <c r="AT1338" s="230" t="s">
        <v>161</v>
      </c>
      <c r="AU1338" s="230" t="s">
        <v>87</v>
      </c>
      <c r="AY1338" s="18" t="s">
        <v>159</v>
      </c>
      <c r="BE1338" s="231">
        <f>IF(N1338="základní",J1338,0)</f>
        <v>0</v>
      </c>
      <c r="BF1338" s="231">
        <f>IF(N1338="snížená",J1338,0)</f>
        <v>0</v>
      </c>
      <c r="BG1338" s="231">
        <f>IF(N1338="zákl. přenesená",J1338,0)</f>
        <v>0</v>
      </c>
      <c r="BH1338" s="231">
        <f>IF(N1338="sníž. přenesená",J1338,0)</f>
        <v>0</v>
      </c>
      <c r="BI1338" s="231">
        <f>IF(N1338="nulová",J1338,0)</f>
        <v>0</v>
      </c>
      <c r="BJ1338" s="18" t="s">
        <v>85</v>
      </c>
      <c r="BK1338" s="231">
        <f>ROUND(I1338*H1338,2)</f>
        <v>0</v>
      </c>
      <c r="BL1338" s="18" t="s">
        <v>166</v>
      </c>
      <c r="BM1338" s="230" t="s">
        <v>2130</v>
      </c>
    </row>
    <row r="1339" s="2" customFormat="1" ht="24.15" customHeight="1">
      <c r="A1339" s="39"/>
      <c r="B1339" s="40"/>
      <c r="C1339" s="219" t="s">
        <v>2131</v>
      </c>
      <c r="D1339" s="219" t="s">
        <v>161</v>
      </c>
      <c r="E1339" s="220" t="s">
        <v>2132</v>
      </c>
      <c r="F1339" s="221" t="s">
        <v>2133</v>
      </c>
      <c r="G1339" s="222" t="s">
        <v>268</v>
      </c>
      <c r="H1339" s="223">
        <v>0.59999999999999998</v>
      </c>
      <c r="I1339" s="224"/>
      <c r="J1339" s="225">
        <f>ROUND(I1339*H1339,2)</f>
        <v>0</v>
      </c>
      <c r="K1339" s="221" t="s">
        <v>165</v>
      </c>
      <c r="L1339" s="45"/>
      <c r="M1339" s="226" t="s">
        <v>1</v>
      </c>
      <c r="N1339" s="227" t="s">
        <v>42</v>
      </c>
      <c r="O1339" s="92"/>
      <c r="P1339" s="228">
        <f>O1339*H1339</f>
        <v>0</v>
      </c>
      <c r="Q1339" s="228">
        <v>0.00147</v>
      </c>
      <c r="R1339" s="228">
        <f>Q1339*H1339</f>
        <v>0.00088199999999999997</v>
      </c>
      <c r="S1339" s="228">
        <v>0.039</v>
      </c>
      <c r="T1339" s="229">
        <f>S1339*H1339</f>
        <v>0.023400000000000001</v>
      </c>
      <c r="U1339" s="39"/>
      <c r="V1339" s="39"/>
      <c r="W1339" s="39"/>
      <c r="X1339" s="39"/>
      <c r="Y1339" s="39"/>
      <c r="Z1339" s="39"/>
      <c r="AA1339" s="39"/>
      <c r="AB1339" s="39"/>
      <c r="AC1339" s="39"/>
      <c r="AD1339" s="39"/>
      <c r="AE1339" s="39"/>
      <c r="AR1339" s="230" t="s">
        <v>166</v>
      </c>
      <c r="AT1339" s="230" t="s">
        <v>161</v>
      </c>
      <c r="AU1339" s="230" t="s">
        <v>87</v>
      </c>
      <c r="AY1339" s="18" t="s">
        <v>159</v>
      </c>
      <c r="BE1339" s="231">
        <f>IF(N1339="základní",J1339,0)</f>
        <v>0</v>
      </c>
      <c r="BF1339" s="231">
        <f>IF(N1339="snížená",J1339,0)</f>
        <v>0</v>
      </c>
      <c r="BG1339" s="231">
        <f>IF(N1339="zákl. přenesená",J1339,0)</f>
        <v>0</v>
      </c>
      <c r="BH1339" s="231">
        <f>IF(N1339="sníž. přenesená",J1339,0)</f>
        <v>0</v>
      </c>
      <c r="BI1339" s="231">
        <f>IF(N1339="nulová",J1339,0)</f>
        <v>0</v>
      </c>
      <c r="BJ1339" s="18" t="s">
        <v>85</v>
      </c>
      <c r="BK1339" s="231">
        <f>ROUND(I1339*H1339,2)</f>
        <v>0</v>
      </c>
      <c r="BL1339" s="18" t="s">
        <v>166</v>
      </c>
      <c r="BM1339" s="230" t="s">
        <v>2134</v>
      </c>
    </row>
    <row r="1340" s="16" customFormat="1">
      <c r="A1340" s="16"/>
      <c r="B1340" s="279"/>
      <c r="C1340" s="280"/>
      <c r="D1340" s="234" t="s">
        <v>168</v>
      </c>
      <c r="E1340" s="281" t="s">
        <v>1</v>
      </c>
      <c r="F1340" s="282" t="s">
        <v>2135</v>
      </c>
      <c r="G1340" s="280"/>
      <c r="H1340" s="281" t="s">
        <v>1</v>
      </c>
      <c r="I1340" s="283"/>
      <c r="J1340" s="280"/>
      <c r="K1340" s="280"/>
      <c r="L1340" s="284"/>
      <c r="M1340" s="285"/>
      <c r="N1340" s="286"/>
      <c r="O1340" s="286"/>
      <c r="P1340" s="286"/>
      <c r="Q1340" s="286"/>
      <c r="R1340" s="286"/>
      <c r="S1340" s="286"/>
      <c r="T1340" s="287"/>
      <c r="U1340" s="16"/>
      <c r="V1340" s="16"/>
      <c r="W1340" s="16"/>
      <c r="X1340" s="16"/>
      <c r="Y1340" s="16"/>
      <c r="Z1340" s="16"/>
      <c r="AA1340" s="16"/>
      <c r="AB1340" s="16"/>
      <c r="AC1340" s="16"/>
      <c r="AD1340" s="16"/>
      <c r="AE1340" s="16"/>
      <c r="AT1340" s="288" t="s">
        <v>168</v>
      </c>
      <c r="AU1340" s="288" t="s">
        <v>87</v>
      </c>
      <c r="AV1340" s="16" t="s">
        <v>85</v>
      </c>
      <c r="AW1340" s="16" t="s">
        <v>32</v>
      </c>
      <c r="AX1340" s="16" t="s">
        <v>77</v>
      </c>
      <c r="AY1340" s="288" t="s">
        <v>159</v>
      </c>
    </row>
    <row r="1341" s="13" customFormat="1">
      <c r="A1341" s="13"/>
      <c r="B1341" s="232"/>
      <c r="C1341" s="233"/>
      <c r="D1341" s="234" t="s">
        <v>168</v>
      </c>
      <c r="E1341" s="235" t="s">
        <v>1</v>
      </c>
      <c r="F1341" s="236" t="s">
        <v>2136</v>
      </c>
      <c r="G1341" s="233"/>
      <c r="H1341" s="237">
        <v>0.59999999999999998</v>
      </c>
      <c r="I1341" s="238"/>
      <c r="J1341" s="233"/>
      <c r="K1341" s="233"/>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168</v>
      </c>
      <c r="AU1341" s="243" t="s">
        <v>87</v>
      </c>
      <c r="AV1341" s="13" t="s">
        <v>87</v>
      </c>
      <c r="AW1341" s="13" t="s">
        <v>32</v>
      </c>
      <c r="AX1341" s="13" t="s">
        <v>85</v>
      </c>
      <c r="AY1341" s="243" t="s">
        <v>159</v>
      </c>
    </row>
    <row r="1342" s="2" customFormat="1" ht="37.8" customHeight="1">
      <c r="A1342" s="39"/>
      <c r="B1342" s="40"/>
      <c r="C1342" s="219" t="s">
        <v>2137</v>
      </c>
      <c r="D1342" s="219" t="s">
        <v>161</v>
      </c>
      <c r="E1342" s="220" t="s">
        <v>2138</v>
      </c>
      <c r="F1342" s="221" t="s">
        <v>2139</v>
      </c>
      <c r="G1342" s="222" t="s">
        <v>164</v>
      </c>
      <c r="H1342" s="223">
        <v>165.46000000000001</v>
      </c>
      <c r="I1342" s="224"/>
      <c r="J1342" s="225">
        <f>ROUND(I1342*H1342,2)</f>
        <v>0</v>
      </c>
      <c r="K1342" s="221" t="s">
        <v>165</v>
      </c>
      <c r="L1342" s="45"/>
      <c r="M1342" s="226" t="s">
        <v>1</v>
      </c>
      <c r="N1342" s="227" t="s">
        <v>42</v>
      </c>
      <c r="O1342" s="92"/>
      <c r="P1342" s="228">
        <f>O1342*H1342</f>
        <v>0</v>
      </c>
      <c r="Q1342" s="228">
        <v>0</v>
      </c>
      <c r="R1342" s="228">
        <f>Q1342*H1342</f>
        <v>0</v>
      </c>
      <c r="S1342" s="228">
        <v>0.050000000000000003</v>
      </c>
      <c r="T1342" s="229">
        <f>S1342*H1342</f>
        <v>8.2730000000000015</v>
      </c>
      <c r="U1342" s="39"/>
      <c r="V1342" s="39"/>
      <c r="W1342" s="39"/>
      <c r="X1342" s="39"/>
      <c r="Y1342" s="39"/>
      <c r="Z1342" s="39"/>
      <c r="AA1342" s="39"/>
      <c r="AB1342" s="39"/>
      <c r="AC1342" s="39"/>
      <c r="AD1342" s="39"/>
      <c r="AE1342" s="39"/>
      <c r="AR1342" s="230" t="s">
        <v>166</v>
      </c>
      <c r="AT1342" s="230" t="s">
        <v>161</v>
      </c>
      <c r="AU1342" s="230" t="s">
        <v>87</v>
      </c>
      <c r="AY1342" s="18" t="s">
        <v>159</v>
      </c>
      <c r="BE1342" s="231">
        <f>IF(N1342="základní",J1342,0)</f>
        <v>0</v>
      </c>
      <c r="BF1342" s="231">
        <f>IF(N1342="snížená",J1342,0)</f>
        <v>0</v>
      </c>
      <c r="BG1342" s="231">
        <f>IF(N1342="zákl. přenesená",J1342,0)</f>
        <v>0</v>
      </c>
      <c r="BH1342" s="231">
        <f>IF(N1342="sníž. přenesená",J1342,0)</f>
        <v>0</v>
      </c>
      <c r="BI1342" s="231">
        <f>IF(N1342="nulová",J1342,0)</f>
        <v>0</v>
      </c>
      <c r="BJ1342" s="18" t="s">
        <v>85</v>
      </c>
      <c r="BK1342" s="231">
        <f>ROUND(I1342*H1342,2)</f>
        <v>0</v>
      </c>
      <c r="BL1342" s="18" t="s">
        <v>166</v>
      </c>
      <c r="BM1342" s="230" t="s">
        <v>2140</v>
      </c>
    </row>
    <row r="1343" s="13" customFormat="1">
      <c r="A1343" s="13"/>
      <c r="B1343" s="232"/>
      <c r="C1343" s="233"/>
      <c r="D1343" s="234" t="s">
        <v>168</v>
      </c>
      <c r="E1343" s="235" t="s">
        <v>1</v>
      </c>
      <c r="F1343" s="236" t="s">
        <v>2141</v>
      </c>
      <c r="G1343" s="233"/>
      <c r="H1343" s="237">
        <v>165.46000000000001</v>
      </c>
      <c r="I1343" s="238"/>
      <c r="J1343" s="233"/>
      <c r="K1343" s="233"/>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168</v>
      </c>
      <c r="AU1343" s="243" t="s">
        <v>87</v>
      </c>
      <c r="AV1343" s="13" t="s">
        <v>87</v>
      </c>
      <c r="AW1343" s="13" t="s">
        <v>32</v>
      </c>
      <c r="AX1343" s="13" t="s">
        <v>85</v>
      </c>
      <c r="AY1343" s="243" t="s">
        <v>159</v>
      </c>
    </row>
    <row r="1344" s="2" customFormat="1" ht="37.8" customHeight="1">
      <c r="A1344" s="39"/>
      <c r="B1344" s="40"/>
      <c r="C1344" s="219" t="s">
        <v>2142</v>
      </c>
      <c r="D1344" s="219" t="s">
        <v>161</v>
      </c>
      <c r="E1344" s="220" t="s">
        <v>2143</v>
      </c>
      <c r="F1344" s="221" t="s">
        <v>2144</v>
      </c>
      <c r="G1344" s="222" t="s">
        <v>164</v>
      </c>
      <c r="H1344" s="223">
        <v>1898.983</v>
      </c>
      <c r="I1344" s="224"/>
      <c r="J1344" s="225">
        <f>ROUND(I1344*H1344,2)</f>
        <v>0</v>
      </c>
      <c r="K1344" s="221" t="s">
        <v>165</v>
      </c>
      <c r="L1344" s="45"/>
      <c r="M1344" s="226" t="s">
        <v>1</v>
      </c>
      <c r="N1344" s="227" t="s">
        <v>42</v>
      </c>
      <c r="O1344" s="92"/>
      <c r="P1344" s="228">
        <f>O1344*H1344</f>
        <v>0</v>
      </c>
      <c r="Q1344" s="228">
        <v>0</v>
      </c>
      <c r="R1344" s="228">
        <f>Q1344*H1344</f>
        <v>0</v>
      </c>
      <c r="S1344" s="228">
        <v>0.045999999999999999</v>
      </c>
      <c r="T1344" s="229">
        <f>S1344*H1344</f>
        <v>87.353217999999998</v>
      </c>
      <c r="U1344" s="39"/>
      <c r="V1344" s="39"/>
      <c r="W1344" s="39"/>
      <c r="X1344" s="39"/>
      <c r="Y1344" s="39"/>
      <c r="Z1344" s="39"/>
      <c r="AA1344" s="39"/>
      <c r="AB1344" s="39"/>
      <c r="AC1344" s="39"/>
      <c r="AD1344" s="39"/>
      <c r="AE1344" s="39"/>
      <c r="AR1344" s="230" t="s">
        <v>166</v>
      </c>
      <c r="AT1344" s="230" t="s">
        <v>161</v>
      </c>
      <c r="AU1344" s="230" t="s">
        <v>87</v>
      </c>
      <c r="AY1344" s="18" t="s">
        <v>159</v>
      </c>
      <c r="BE1344" s="231">
        <f>IF(N1344="základní",J1344,0)</f>
        <v>0</v>
      </c>
      <c r="BF1344" s="231">
        <f>IF(N1344="snížená",J1344,0)</f>
        <v>0</v>
      </c>
      <c r="BG1344" s="231">
        <f>IF(N1344="zákl. přenesená",J1344,0)</f>
        <v>0</v>
      </c>
      <c r="BH1344" s="231">
        <f>IF(N1344="sníž. přenesená",J1344,0)</f>
        <v>0</v>
      </c>
      <c r="BI1344" s="231">
        <f>IF(N1344="nulová",J1344,0)</f>
        <v>0</v>
      </c>
      <c r="BJ1344" s="18" t="s">
        <v>85</v>
      </c>
      <c r="BK1344" s="231">
        <f>ROUND(I1344*H1344,2)</f>
        <v>0</v>
      </c>
      <c r="BL1344" s="18" t="s">
        <v>166</v>
      </c>
      <c r="BM1344" s="230" t="s">
        <v>2145</v>
      </c>
    </row>
    <row r="1345" s="16" customFormat="1">
      <c r="A1345" s="16"/>
      <c r="B1345" s="279"/>
      <c r="C1345" s="280"/>
      <c r="D1345" s="234" t="s">
        <v>168</v>
      </c>
      <c r="E1345" s="281" t="s">
        <v>1</v>
      </c>
      <c r="F1345" s="282" t="s">
        <v>2146</v>
      </c>
      <c r="G1345" s="280"/>
      <c r="H1345" s="281" t="s">
        <v>1</v>
      </c>
      <c r="I1345" s="283"/>
      <c r="J1345" s="280"/>
      <c r="K1345" s="280"/>
      <c r="L1345" s="284"/>
      <c r="M1345" s="285"/>
      <c r="N1345" s="286"/>
      <c r="O1345" s="286"/>
      <c r="P1345" s="286"/>
      <c r="Q1345" s="286"/>
      <c r="R1345" s="286"/>
      <c r="S1345" s="286"/>
      <c r="T1345" s="287"/>
      <c r="U1345" s="16"/>
      <c r="V1345" s="16"/>
      <c r="W1345" s="16"/>
      <c r="X1345" s="16"/>
      <c r="Y1345" s="16"/>
      <c r="Z1345" s="16"/>
      <c r="AA1345" s="16"/>
      <c r="AB1345" s="16"/>
      <c r="AC1345" s="16"/>
      <c r="AD1345" s="16"/>
      <c r="AE1345" s="16"/>
      <c r="AT1345" s="288" t="s">
        <v>168</v>
      </c>
      <c r="AU1345" s="288" t="s">
        <v>87</v>
      </c>
      <c r="AV1345" s="16" t="s">
        <v>85</v>
      </c>
      <c r="AW1345" s="16" t="s">
        <v>32</v>
      </c>
      <c r="AX1345" s="16" t="s">
        <v>77</v>
      </c>
      <c r="AY1345" s="288" t="s">
        <v>159</v>
      </c>
    </row>
    <row r="1346" s="13" customFormat="1">
      <c r="A1346" s="13"/>
      <c r="B1346" s="232"/>
      <c r="C1346" s="233"/>
      <c r="D1346" s="234" t="s">
        <v>168</v>
      </c>
      <c r="E1346" s="235" t="s">
        <v>1</v>
      </c>
      <c r="F1346" s="236" t="s">
        <v>2147</v>
      </c>
      <c r="G1346" s="233"/>
      <c r="H1346" s="237">
        <v>40.673999999999999</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168</v>
      </c>
      <c r="AU1346" s="243" t="s">
        <v>87</v>
      </c>
      <c r="AV1346" s="13" t="s">
        <v>87</v>
      </c>
      <c r="AW1346" s="13" t="s">
        <v>32</v>
      </c>
      <c r="AX1346" s="13" t="s">
        <v>77</v>
      </c>
      <c r="AY1346" s="243" t="s">
        <v>159</v>
      </c>
    </row>
    <row r="1347" s="13" customFormat="1">
      <c r="A1347" s="13"/>
      <c r="B1347" s="232"/>
      <c r="C1347" s="233"/>
      <c r="D1347" s="234" t="s">
        <v>168</v>
      </c>
      <c r="E1347" s="235" t="s">
        <v>1</v>
      </c>
      <c r="F1347" s="236" t="s">
        <v>2148</v>
      </c>
      <c r="G1347" s="233"/>
      <c r="H1347" s="237">
        <v>37.142000000000003</v>
      </c>
      <c r="I1347" s="238"/>
      <c r="J1347" s="233"/>
      <c r="K1347" s="233"/>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168</v>
      </c>
      <c r="AU1347" s="243" t="s">
        <v>87</v>
      </c>
      <c r="AV1347" s="13" t="s">
        <v>87</v>
      </c>
      <c r="AW1347" s="13" t="s">
        <v>32</v>
      </c>
      <c r="AX1347" s="13" t="s">
        <v>77</v>
      </c>
      <c r="AY1347" s="243" t="s">
        <v>159</v>
      </c>
    </row>
    <row r="1348" s="13" customFormat="1">
      <c r="A1348" s="13"/>
      <c r="B1348" s="232"/>
      <c r="C1348" s="233"/>
      <c r="D1348" s="234" t="s">
        <v>168</v>
      </c>
      <c r="E1348" s="235" t="s">
        <v>1</v>
      </c>
      <c r="F1348" s="236" t="s">
        <v>2149</v>
      </c>
      <c r="G1348" s="233"/>
      <c r="H1348" s="237">
        <v>36.945999999999998</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168</v>
      </c>
      <c r="AU1348" s="243" t="s">
        <v>87</v>
      </c>
      <c r="AV1348" s="13" t="s">
        <v>87</v>
      </c>
      <c r="AW1348" s="13" t="s">
        <v>32</v>
      </c>
      <c r="AX1348" s="13" t="s">
        <v>77</v>
      </c>
      <c r="AY1348" s="243" t="s">
        <v>159</v>
      </c>
    </row>
    <row r="1349" s="13" customFormat="1">
      <c r="A1349" s="13"/>
      <c r="B1349" s="232"/>
      <c r="C1349" s="233"/>
      <c r="D1349" s="234" t="s">
        <v>168</v>
      </c>
      <c r="E1349" s="235" t="s">
        <v>1</v>
      </c>
      <c r="F1349" s="236" t="s">
        <v>2150</v>
      </c>
      <c r="G1349" s="233"/>
      <c r="H1349" s="237">
        <v>76.019999999999996</v>
      </c>
      <c r="I1349" s="238"/>
      <c r="J1349" s="233"/>
      <c r="K1349" s="233"/>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168</v>
      </c>
      <c r="AU1349" s="243" t="s">
        <v>87</v>
      </c>
      <c r="AV1349" s="13" t="s">
        <v>87</v>
      </c>
      <c r="AW1349" s="13" t="s">
        <v>32</v>
      </c>
      <c r="AX1349" s="13" t="s">
        <v>77</v>
      </c>
      <c r="AY1349" s="243" t="s">
        <v>159</v>
      </c>
    </row>
    <row r="1350" s="13" customFormat="1">
      <c r="A1350" s="13"/>
      <c r="B1350" s="232"/>
      <c r="C1350" s="233"/>
      <c r="D1350" s="234" t="s">
        <v>168</v>
      </c>
      <c r="E1350" s="235" t="s">
        <v>1</v>
      </c>
      <c r="F1350" s="236" t="s">
        <v>2151</v>
      </c>
      <c r="G1350" s="233"/>
      <c r="H1350" s="237">
        <v>40.082000000000001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168</v>
      </c>
      <c r="AU1350" s="243" t="s">
        <v>87</v>
      </c>
      <c r="AV1350" s="13" t="s">
        <v>87</v>
      </c>
      <c r="AW1350" s="13" t="s">
        <v>32</v>
      </c>
      <c r="AX1350" s="13" t="s">
        <v>77</v>
      </c>
      <c r="AY1350" s="243" t="s">
        <v>159</v>
      </c>
    </row>
    <row r="1351" s="13" customFormat="1">
      <c r="A1351" s="13"/>
      <c r="B1351" s="232"/>
      <c r="C1351" s="233"/>
      <c r="D1351" s="234" t="s">
        <v>168</v>
      </c>
      <c r="E1351" s="235" t="s">
        <v>1</v>
      </c>
      <c r="F1351" s="236" t="s">
        <v>2152</v>
      </c>
      <c r="G1351" s="233"/>
      <c r="H1351" s="237">
        <v>28.539000000000001</v>
      </c>
      <c r="I1351" s="238"/>
      <c r="J1351" s="233"/>
      <c r="K1351" s="233"/>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168</v>
      </c>
      <c r="AU1351" s="243" t="s">
        <v>87</v>
      </c>
      <c r="AV1351" s="13" t="s">
        <v>87</v>
      </c>
      <c r="AW1351" s="13" t="s">
        <v>32</v>
      </c>
      <c r="AX1351" s="13" t="s">
        <v>77</v>
      </c>
      <c r="AY1351" s="243" t="s">
        <v>159</v>
      </c>
    </row>
    <row r="1352" s="13" customFormat="1">
      <c r="A1352" s="13"/>
      <c r="B1352" s="232"/>
      <c r="C1352" s="233"/>
      <c r="D1352" s="234" t="s">
        <v>168</v>
      </c>
      <c r="E1352" s="235" t="s">
        <v>1</v>
      </c>
      <c r="F1352" s="236" t="s">
        <v>2153</v>
      </c>
      <c r="G1352" s="233"/>
      <c r="H1352" s="237">
        <v>68.572000000000003</v>
      </c>
      <c r="I1352" s="238"/>
      <c r="J1352" s="233"/>
      <c r="K1352" s="233"/>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168</v>
      </c>
      <c r="AU1352" s="243" t="s">
        <v>87</v>
      </c>
      <c r="AV1352" s="13" t="s">
        <v>87</v>
      </c>
      <c r="AW1352" s="13" t="s">
        <v>32</v>
      </c>
      <c r="AX1352" s="13" t="s">
        <v>77</v>
      </c>
      <c r="AY1352" s="243" t="s">
        <v>159</v>
      </c>
    </row>
    <row r="1353" s="13" customFormat="1">
      <c r="A1353" s="13"/>
      <c r="B1353" s="232"/>
      <c r="C1353" s="233"/>
      <c r="D1353" s="234" t="s">
        <v>168</v>
      </c>
      <c r="E1353" s="235" t="s">
        <v>1</v>
      </c>
      <c r="F1353" s="236" t="s">
        <v>2154</v>
      </c>
      <c r="G1353" s="233"/>
      <c r="H1353" s="237">
        <v>39.991</v>
      </c>
      <c r="I1353" s="238"/>
      <c r="J1353" s="233"/>
      <c r="K1353" s="233"/>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168</v>
      </c>
      <c r="AU1353" s="243" t="s">
        <v>87</v>
      </c>
      <c r="AV1353" s="13" t="s">
        <v>87</v>
      </c>
      <c r="AW1353" s="13" t="s">
        <v>32</v>
      </c>
      <c r="AX1353" s="13" t="s">
        <v>77</v>
      </c>
      <c r="AY1353" s="243" t="s">
        <v>159</v>
      </c>
    </row>
    <row r="1354" s="15" customFormat="1">
      <c r="A1354" s="15"/>
      <c r="B1354" s="268"/>
      <c r="C1354" s="269"/>
      <c r="D1354" s="234" t="s">
        <v>168</v>
      </c>
      <c r="E1354" s="270" t="s">
        <v>1</v>
      </c>
      <c r="F1354" s="271" t="s">
        <v>361</v>
      </c>
      <c r="G1354" s="269"/>
      <c r="H1354" s="272">
        <v>367.96600000000001</v>
      </c>
      <c r="I1354" s="273"/>
      <c r="J1354" s="269"/>
      <c r="K1354" s="269"/>
      <c r="L1354" s="274"/>
      <c r="M1354" s="275"/>
      <c r="N1354" s="276"/>
      <c r="O1354" s="276"/>
      <c r="P1354" s="276"/>
      <c r="Q1354" s="276"/>
      <c r="R1354" s="276"/>
      <c r="S1354" s="276"/>
      <c r="T1354" s="277"/>
      <c r="U1354" s="15"/>
      <c r="V1354" s="15"/>
      <c r="W1354" s="15"/>
      <c r="X1354" s="15"/>
      <c r="Y1354" s="15"/>
      <c r="Z1354" s="15"/>
      <c r="AA1354" s="15"/>
      <c r="AB1354" s="15"/>
      <c r="AC1354" s="15"/>
      <c r="AD1354" s="15"/>
      <c r="AE1354" s="15"/>
      <c r="AT1354" s="278" t="s">
        <v>168</v>
      </c>
      <c r="AU1354" s="278" t="s">
        <v>87</v>
      </c>
      <c r="AV1354" s="15" t="s">
        <v>175</v>
      </c>
      <c r="AW1354" s="15" t="s">
        <v>32</v>
      </c>
      <c r="AX1354" s="15" t="s">
        <v>77</v>
      </c>
      <c r="AY1354" s="278" t="s">
        <v>159</v>
      </c>
    </row>
    <row r="1355" s="13" customFormat="1">
      <c r="A1355" s="13"/>
      <c r="B1355" s="232"/>
      <c r="C1355" s="233"/>
      <c r="D1355" s="234" t="s">
        <v>168</v>
      </c>
      <c r="E1355" s="235" t="s">
        <v>1</v>
      </c>
      <c r="F1355" s="236" t="s">
        <v>2155</v>
      </c>
      <c r="G1355" s="233"/>
      <c r="H1355" s="237">
        <v>85.704999999999998</v>
      </c>
      <c r="I1355" s="238"/>
      <c r="J1355" s="233"/>
      <c r="K1355" s="233"/>
      <c r="L1355" s="239"/>
      <c r="M1355" s="240"/>
      <c r="N1355" s="241"/>
      <c r="O1355" s="241"/>
      <c r="P1355" s="241"/>
      <c r="Q1355" s="241"/>
      <c r="R1355" s="241"/>
      <c r="S1355" s="241"/>
      <c r="T1355" s="242"/>
      <c r="U1355" s="13"/>
      <c r="V1355" s="13"/>
      <c r="W1355" s="13"/>
      <c r="X1355" s="13"/>
      <c r="Y1355" s="13"/>
      <c r="Z1355" s="13"/>
      <c r="AA1355" s="13"/>
      <c r="AB1355" s="13"/>
      <c r="AC1355" s="13"/>
      <c r="AD1355" s="13"/>
      <c r="AE1355" s="13"/>
      <c r="AT1355" s="243" t="s">
        <v>168</v>
      </c>
      <c r="AU1355" s="243" t="s">
        <v>87</v>
      </c>
      <c r="AV1355" s="13" t="s">
        <v>87</v>
      </c>
      <c r="AW1355" s="13" t="s">
        <v>32</v>
      </c>
      <c r="AX1355" s="13" t="s">
        <v>77</v>
      </c>
      <c r="AY1355" s="243" t="s">
        <v>159</v>
      </c>
    </row>
    <row r="1356" s="13" customFormat="1">
      <c r="A1356" s="13"/>
      <c r="B1356" s="232"/>
      <c r="C1356" s="233"/>
      <c r="D1356" s="234" t="s">
        <v>168</v>
      </c>
      <c r="E1356" s="235" t="s">
        <v>1</v>
      </c>
      <c r="F1356" s="236" t="s">
        <v>2156</v>
      </c>
      <c r="G1356" s="233"/>
      <c r="H1356" s="237">
        <v>27.052</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168</v>
      </c>
      <c r="AU1356" s="243" t="s">
        <v>87</v>
      </c>
      <c r="AV1356" s="13" t="s">
        <v>87</v>
      </c>
      <c r="AW1356" s="13" t="s">
        <v>32</v>
      </c>
      <c r="AX1356" s="13" t="s">
        <v>77</v>
      </c>
      <c r="AY1356" s="243" t="s">
        <v>159</v>
      </c>
    </row>
    <row r="1357" s="13" customFormat="1">
      <c r="A1357" s="13"/>
      <c r="B1357" s="232"/>
      <c r="C1357" s="233"/>
      <c r="D1357" s="234" t="s">
        <v>168</v>
      </c>
      <c r="E1357" s="235" t="s">
        <v>1</v>
      </c>
      <c r="F1357" s="236" t="s">
        <v>2157</v>
      </c>
      <c r="G1357" s="233"/>
      <c r="H1357" s="237">
        <v>5.8140000000000001</v>
      </c>
      <c r="I1357" s="238"/>
      <c r="J1357" s="233"/>
      <c r="K1357" s="233"/>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168</v>
      </c>
      <c r="AU1357" s="243" t="s">
        <v>87</v>
      </c>
      <c r="AV1357" s="13" t="s">
        <v>87</v>
      </c>
      <c r="AW1357" s="13" t="s">
        <v>32</v>
      </c>
      <c r="AX1357" s="13" t="s">
        <v>77</v>
      </c>
      <c r="AY1357" s="243" t="s">
        <v>159</v>
      </c>
    </row>
    <row r="1358" s="13" customFormat="1">
      <c r="A1358" s="13"/>
      <c r="B1358" s="232"/>
      <c r="C1358" s="233"/>
      <c r="D1358" s="234" t="s">
        <v>168</v>
      </c>
      <c r="E1358" s="235" t="s">
        <v>1</v>
      </c>
      <c r="F1358" s="236" t="s">
        <v>2158</v>
      </c>
      <c r="G1358" s="233"/>
      <c r="H1358" s="237">
        <v>37.277999999999999</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168</v>
      </c>
      <c r="AU1358" s="243" t="s">
        <v>87</v>
      </c>
      <c r="AV1358" s="13" t="s">
        <v>87</v>
      </c>
      <c r="AW1358" s="13" t="s">
        <v>32</v>
      </c>
      <c r="AX1358" s="13" t="s">
        <v>77</v>
      </c>
      <c r="AY1358" s="243" t="s">
        <v>159</v>
      </c>
    </row>
    <row r="1359" s="13" customFormat="1">
      <c r="A1359" s="13"/>
      <c r="B1359" s="232"/>
      <c r="C1359" s="233"/>
      <c r="D1359" s="234" t="s">
        <v>168</v>
      </c>
      <c r="E1359" s="235" t="s">
        <v>1</v>
      </c>
      <c r="F1359" s="236" t="s">
        <v>2159</v>
      </c>
      <c r="G1359" s="233"/>
      <c r="H1359" s="237">
        <v>91.930000000000007</v>
      </c>
      <c r="I1359" s="238"/>
      <c r="J1359" s="233"/>
      <c r="K1359" s="233"/>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168</v>
      </c>
      <c r="AU1359" s="243" t="s">
        <v>87</v>
      </c>
      <c r="AV1359" s="13" t="s">
        <v>87</v>
      </c>
      <c r="AW1359" s="13" t="s">
        <v>32</v>
      </c>
      <c r="AX1359" s="13" t="s">
        <v>77</v>
      </c>
      <c r="AY1359" s="243" t="s">
        <v>159</v>
      </c>
    </row>
    <row r="1360" s="13" customFormat="1">
      <c r="A1360" s="13"/>
      <c r="B1360" s="232"/>
      <c r="C1360" s="233"/>
      <c r="D1360" s="234" t="s">
        <v>168</v>
      </c>
      <c r="E1360" s="235" t="s">
        <v>1</v>
      </c>
      <c r="F1360" s="236" t="s">
        <v>2160</v>
      </c>
      <c r="G1360" s="233"/>
      <c r="H1360" s="237">
        <v>40.219000000000001</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168</v>
      </c>
      <c r="AU1360" s="243" t="s">
        <v>87</v>
      </c>
      <c r="AV1360" s="13" t="s">
        <v>87</v>
      </c>
      <c r="AW1360" s="13" t="s">
        <v>32</v>
      </c>
      <c r="AX1360" s="13" t="s">
        <v>77</v>
      </c>
      <c r="AY1360" s="243" t="s">
        <v>159</v>
      </c>
    </row>
    <row r="1361" s="13" customFormat="1">
      <c r="A1361" s="13"/>
      <c r="B1361" s="232"/>
      <c r="C1361" s="233"/>
      <c r="D1361" s="234" t="s">
        <v>168</v>
      </c>
      <c r="E1361" s="235" t="s">
        <v>1</v>
      </c>
      <c r="F1361" s="236" t="s">
        <v>2161</v>
      </c>
      <c r="G1361" s="233"/>
      <c r="H1361" s="237">
        <v>41.314</v>
      </c>
      <c r="I1361" s="238"/>
      <c r="J1361" s="233"/>
      <c r="K1361" s="233"/>
      <c r="L1361" s="239"/>
      <c r="M1361" s="240"/>
      <c r="N1361" s="241"/>
      <c r="O1361" s="241"/>
      <c r="P1361" s="241"/>
      <c r="Q1361" s="241"/>
      <c r="R1361" s="241"/>
      <c r="S1361" s="241"/>
      <c r="T1361" s="242"/>
      <c r="U1361" s="13"/>
      <c r="V1361" s="13"/>
      <c r="W1361" s="13"/>
      <c r="X1361" s="13"/>
      <c r="Y1361" s="13"/>
      <c r="Z1361" s="13"/>
      <c r="AA1361" s="13"/>
      <c r="AB1361" s="13"/>
      <c r="AC1361" s="13"/>
      <c r="AD1361" s="13"/>
      <c r="AE1361" s="13"/>
      <c r="AT1361" s="243" t="s">
        <v>168</v>
      </c>
      <c r="AU1361" s="243" t="s">
        <v>87</v>
      </c>
      <c r="AV1361" s="13" t="s">
        <v>87</v>
      </c>
      <c r="AW1361" s="13" t="s">
        <v>32</v>
      </c>
      <c r="AX1361" s="13" t="s">
        <v>77</v>
      </c>
      <c r="AY1361" s="243" t="s">
        <v>159</v>
      </c>
    </row>
    <row r="1362" s="13" customFormat="1">
      <c r="A1362" s="13"/>
      <c r="B1362" s="232"/>
      <c r="C1362" s="233"/>
      <c r="D1362" s="234" t="s">
        <v>168</v>
      </c>
      <c r="E1362" s="235" t="s">
        <v>1</v>
      </c>
      <c r="F1362" s="236" t="s">
        <v>2162</v>
      </c>
      <c r="G1362" s="233"/>
      <c r="H1362" s="237">
        <v>126.848</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168</v>
      </c>
      <c r="AU1362" s="243" t="s">
        <v>87</v>
      </c>
      <c r="AV1362" s="13" t="s">
        <v>87</v>
      </c>
      <c r="AW1362" s="13" t="s">
        <v>32</v>
      </c>
      <c r="AX1362" s="13" t="s">
        <v>77</v>
      </c>
      <c r="AY1362" s="243" t="s">
        <v>159</v>
      </c>
    </row>
    <row r="1363" s="13" customFormat="1">
      <c r="A1363" s="13"/>
      <c r="B1363" s="232"/>
      <c r="C1363" s="233"/>
      <c r="D1363" s="234" t="s">
        <v>168</v>
      </c>
      <c r="E1363" s="235" t="s">
        <v>1</v>
      </c>
      <c r="F1363" s="236" t="s">
        <v>2163</v>
      </c>
      <c r="G1363" s="233"/>
      <c r="H1363" s="237">
        <v>45.353000000000002</v>
      </c>
      <c r="I1363" s="238"/>
      <c r="J1363" s="233"/>
      <c r="K1363" s="233"/>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168</v>
      </c>
      <c r="AU1363" s="243" t="s">
        <v>87</v>
      </c>
      <c r="AV1363" s="13" t="s">
        <v>87</v>
      </c>
      <c r="AW1363" s="13" t="s">
        <v>32</v>
      </c>
      <c r="AX1363" s="13" t="s">
        <v>77</v>
      </c>
      <c r="AY1363" s="243" t="s">
        <v>159</v>
      </c>
    </row>
    <row r="1364" s="13" customFormat="1">
      <c r="A1364" s="13"/>
      <c r="B1364" s="232"/>
      <c r="C1364" s="233"/>
      <c r="D1364" s="234" t="s">
        <v>168</v>
      </c>
      <c r="E1364" s="235" t="s">
        <v>1</v>
      </c>
      <c r="F1364" s="236" t="s">
        <v>2164</v>
      </c>
      <c r="G1364" s="233"/>
      <c r="H1364" s="237">
        <v>53.878999999999998</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168</v>
      </c>
      <c r="AU1364" s="243" t="s">
        <v>87</v>
      </c>
      <c r="AV1364" s="13" t="s">
        <v>87</v>
      </c>
      <c r="AW1364" s="13" t="s">
        <v>32</v>
      </c>
      <c r="AX1364" s="13" t="s">
        <v>77</v>
      </c>
      <c r="AY1364" s="243" t="s">
        <v>159</v>
      </c>
    </row>
    <row r="1365" s="13" customFormat="1">
      <c r="A1365" s="13"/>
      <c r="B1365" s="232"/>
      <c r="C1365" s="233"/>
      <c r="D1365" s="234" t="s">
        <v>168</v>
      </c>
      <c r="E1365" s="235" t="s">
        <v>1</v>
      </c>
      <c r="F1365" s="236" t="s">
        <v>2165</v>
      </c>
      <c r="G1365" s="233"/>
      <c r="H1365" s="237">
        <v>57.200000000000003</v>
      </c>
      <c r="I1365" s="238"/>
      <c r="J1365" s="233"/>
      <c r="K1365" s="233"/>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168</v>
      </c>
      <c r="AU1365" s="243" t="s">
        <v>87</v>
      </c>
      <c r="AV1365" s="13" t="s">
        <v>87</v>
      </c>
      <c r="AW1365" s="13" t="s">
        <v>32</v>
      </c>
      <c r="AX1365" s="13" t="s">
        <v>77</v>
      </c>
      <c r="AY1365" s="243" t="s">
        <v>159</v>
      </c>
    </row>
    <row r="1366" s="13" customFormat="1">
      <c r="A1366" s="13"/>
      <c r="B1366" s="232"/>
      <c r="C1366" s="233"/>
      <c r="D1366" s="234" t="s">
        <v>168</v>
      </c>
      <c r="E1366" s="235" t="s">
        <v>1</v>
      </c>
      <c r="F1366" s="236" t="s">
        <v>2166</v>
      </c>
      <c r="G1366" s="233"/>
      <c r="H1366" s="237">
        <v>34.780999999999999</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168</v>
      </c>
      <c r="AU1366" s="243" t="s">
        <v>87</v>
      </c>
      <c r="AV1366" s="13" t="s">
        <v>87</v>
      </c>
      <c r="AW1366" s="13" t="s">
        <v>32</v>
      </c>
      <c r="AX1366" s="13" t="s">
        <v>77</v>
      </c>
      <c r="AY1366" s="243" t="s">
        <v>159</v>
      </c>
    </row>
    <row r="1367" s="13" customFormat="1">
      <c r="A1367" s="13"/>
      <c r="B1367" s="232"/>
      <c r="C1367" s="233"/>
      <c r="D1367" s="234" t="s">
        <v>168</v>
      </c>
      <c r="E1367" s="235" t="s">
        <v>1</v>
      </c>
      <c r="F1367" s="236" t="s">
        <v>2167</v>
      </c>
      <c r="G1367" s="233"/>
      <c r="H1367" s="237">
        <v>62.106999999999999</v>
      </c>
      <c r="I1367" s="238"/>
      <c r="J1367" s="233"/>
      <c r="K1367" s="233"/>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168</v>
      </c>
      <c r="AU1367" s="243" t="s">
        <v>87</v>
      </c>
      <c r="AV1367" s="13" t="s">
        <v>87</v>
      </c>
      <c r="AW1367" s="13" t="s">
        <v>32</v>
      </c>
      <c r="AX1367" s="13" t="s">
        <v>77</v>
      </c>
      <c r="AY1367" s="243" t="s">
        <v>159</v>
      </c>
    </row>
    <row r="1368" s="15" customFormat="1">
      <c r="A1368" s="15"/>
      <c r="B1368" s="268"/>
      <c r="C1368" s="269"/>
      <c r="D1368" s="234" t="s">
        <v>168</v>
      </c>
      <c r="E1368" s="270" t="s">
        <v>1</v>
      </c>
      <c r="F1368" s="271" t="s">
        <v>361</v>
      </c>
      <c r="G1368" s="269"/>
      <c r="H1368" s="272">
        <v>709.48000000000002</v>
      </c>
      <c r="I1368" s="273"/>
      <c r="J1368" s="269"/>
      <c r="K1368" s="269"/>
      <c r="L1368" s="274"/>
      <c r="M1368" s="275"/>
      <c r="N1368" s="276"/>
      <c r="O1368" s="276"/>
      <c r="P1368" s="276"/>
      <c r="Q1368" s="276"/>
      <c r="R1368" s="276"/>
      <c r="S1368" s="276"/>
      <c r="T1368" s="277"/>
      <c r="U1368" s="15"/>
      <c r="V1368" s="15"/>
      <c r="W1368" s="15"/>
      <c r="X1368" s="15"/>
      <c r="Y1368" s="15"/>
      <c r="Z1368" s="15"/>
      <c r="AA1368" s="15"/>
      <c r="AB1368" s="15"/>
      <c r="AC1368" s="15"/>
      <c r="AD1368" s="15"/>
      <c r="AE1368" s="15"/>
      <c r="AT1368" s="278" t="s">
        <v>168</v>
      </c>
      <c r="AU1368" s="278" t="s">
        <v>87</v>
      </c>
      <c r="AV1368" s="15" t="s">
        <v>175</v>
      </c>
      <c r="AW1368" s="15" t="s">
        <v>32</v>
      </c>
      <c r="AX1368" s="15" t="s">
        <v>77</v>
      </c>
      <c r="AY1368" s="278" t="s">
        <v>159</v>
      </c>
    </row>
    <row r="1369" s="13" customFormat="1">
      <c r="A1369" s="13"/>
      <c r="B1369" s="232"/>
      <c r="C1369" s="233"/>
      <c r="D1369" s="234" t="s">
        <v>168</v>
      </c>
      <c r="E1369" s="235" t="s">
        <v>1</v>
      </c>
      <c r="F1369" s="236" t="s">
        <v>2168</v>
      </c>
      <c r="G1369" s="233"/>
      <c r="H1369" s="237">
        <v>61.125</v>
      </c>
      <c r="I1369" s="238"/>
      <c r="J1369" s="233"/>
      <c r="K1369" s="233"/>
      <c r="L1369" s="239"/>
      <c r="M1369" s="240"/>
      <c r="N1369" s="241"/>
      <c r="O1369" s="241"/>
      <c r="P1369" s="241"/>
      <c r="Q1369" s="241"/>
      <c r="R1369" s="241"/>
      <c r="S1369" s="241"/>
      <c r="T1369" s="242"/>
      <c r="U1369" s="13"/>
      <c r="V1369" s="13"/>
      <c r="W1369" s="13"/>
      <c r="X1369" s="13"/>
      <c r="Y1369" s="13"/>
      <c r="Z1369" s="13"/>
      <c r="AA1369" s="13"/>
      <c r="AB1369" s="13"/>
      <c r="AC1369" s="13"/>
      <c r="AD1369" s="13"/>
      <c r="AE1369" s="13"/>
      <c r="AT1369" s="243" t="s">
        <v>168</v>
      </c>
      <c r="AU1369" s="243" t="s">
        <v>87</v>
      </c>
      <c r="AV1369" s="13" t="s">
        <v>87</v>
      </c>
      <c r="AW1369" s="13" t="s">
        <v>32</v>
      </c>
      <c r="AX1369" s="13" t="s">
        <v>77</v>
      </c>
      <c r="AY1369" s="243" t="s">
        <v>159</v>
      </c>
    </row>
    <row r="1370" s="13" customFormat="1">
      <c r="A1370" s="13"/>
      <c r="B1370" s="232"/>
      <c r="C1370" s="233"/>
      <c r="D1370" s="234" t="s">
        <v>168</v>
      </c>
      <c r="E1370" s="235" t="s">
        <v>1</v>
      </c>
      <c r="F1370" s="236" t="s">
        <v>2169</v>
      </c>
      <c r="G1370" s="233"/>
      <c r="H1370" s="237">
        <v>153.68799999999999</v>
      </c>
      <c r="I1370" s="238"/>
      <c r="J1370" s="233"/>
      <c r="K1370" s="233"/>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168</v>
      </c>
      <c r="AU1370" s="243" t="s">
        <v>87</v>
      </c>
      <c r="AV1370" s="13" t="s">
        <v>87</v>
      </c>
      <c r="AW1370" s="13" t="s">
        <v>32</v>
      </c>
      <c r="AX1370" s="13" t="s">
        <v>77</v>
      </c>
      <c r="AY1370" s="243" t="s">
        <v>159</v>
      </c>
    </row>
    <row r="1371" s="13" customFormat="1">
      <c r="A1371" s="13"/>
      <c r="B1371" s="232"/>
      <c r="C1371" s="233"/>
      <c r="D1371" s="234" t="s">
        <v>168</v>
      </c>
      <c r="E1371" s="235" t="s">
        <v>1</v>
      </c>
      <c r="F1371" s="236" t="s">
        <v>2170</v>
      </c>
      <c r="G1371" s="233"/>
      <c r="H1371" s="237">
        <v>54.359999999999999</v>
      </c>
      <c r="I1371" s="238"/>
      <c r="J1371" s="233"/>
      <c r="K1371" s="233"/>
      <c r="L1371" s="239"/>
      <c r="M1371" s="240"/>
      <c r="N1371" s="241"/>
      <c r="O1371" s="241"/>
      <c r="P1371" s="241"/>
      <c r="Q1371" s="241"/>
      <c r="R1371" s="241"/>
      <c r="S1371" s="241"/>
      <c r="T1371" s="242"/>
      <c r="U1371" s="13"/>
      <c r="V1371" s="13"/>
      <c r="W1371" s="13"/>
      <c r="X1371" s="13"/>
      <c r="Y1371" s="13"/>
      <c r="Z1371" s="13"/>
      <c r="AA1371" s="13"/>
      <c r="AB1371" s="13"/>
      <c r="AC1371" s="13"/>
      <c r="AD1371" s="13"/>
      <c r="AE1371" s="13"/>
      <c r="AT1371" s="243" t="s">
        <v>168</v>
      </c>
      <c r="AU1371" s="243" t="s">
        <v>87</v>
      </c>
      <c r="AV1371" s="13" t="s">
        <v>87</v>
      </c>
      <c r="AW1371" s="13" t="s">
        <v>32</v>
      </c>
      <c r="AX1371" s="13" t="s">
        <v>77</v>
      </c>
      <c r="AY1371" s="243" t="s">
        <v>159</v>
      </c>
    </row>
    <row r="1372" s="13" customFormat="1">
      <c r="A1372" s="13"/>
      <c r="B1372" s="232"/>
      <c r="C1372" s="233"/>
      <c r="D1372" s="234" t="s">
        <v>168</v>
      </c>
      <c r="E1372" s="235" t="s">
        <v>1</v>
      </c>
      <c r="F1372" s="236" t="s">
        <v>2171</v>
      </c>
      <c r="G1372" s="233"/>
      <c r="H1372" s="237">
        <v>29.890000000000001</v>
      </c>
      <c r="I1372" s="238"/>
      <c r="J1372" s="233"/>
      <c r="K1372" s="233"/>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168</v>
      </c>
      <c r="AU1372" s="243" t="s">
        <v>87</v>
      </c>
      <c r="AV1372" s="13" t="s">
        <v>87</v>
      </c>
      <c r="AW1372" s="13" t="s">
        <v>32</v>
      </c>
      <c r="AX1372" s="13" t="s">
        <v>77</v>
      </c>
      <c r="AY1372" s="243" t="s">
        <v>159</v>
      </c>
    </row>
    <row r="1373" s="13" customFormat="1">
      <c r="A1373" s="13"/>
      <c r="B1373" s="232"/>
      <c r="C1373" s="233"/>
      <c r="D1373" s="234" t="s">
        <v>168</v>
      </c>
      <c r="E1373" s="235" t="s">
        <v>1</v>
      </c>
      <c r="F1373" s="236" t="s">
        <v>2172</v>
      </c>
      <c r="G1373" s="233"/>
      <c r="H1373" s="237">
        <v>45.75</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168</v>
      </c>
      <c r="AU1373" s="243" t="s">
        <v>87</v>
      </c>
      <c r="AV1373" s="13" t="s">
        <v>87</v>
      </c>
      <c r="AW1373" s="13" t="s">
        <v>32</v>
      </c>
      <c r="AX1373" s="13" t="s">
        <v>77</v>
      </c>
      <c r="AY1373" s="243" t="s">
        <v>159</v>
      </c>
    </row>
    <row r="1374" s="13" customFormat="1">
      <c r="A1374" s="13"/>
      <c r="B1374" s="232"/>
      <c r="C1374" s="233"/>
      <c r="D1374" s="234" t="s">
        <v>168</v>
      </c>
      <c r="E1374" s="235" t="s">
        <v>1</v>
      </c>
      <c r="F1374" s="236" t="s">
        <v>2173</v>
      </c>
      <c r="G1374" s="233"/>
      <c r="H1374" s="237">
        <v>70.222999999999999</v>
      </c>
      <c r="I1374" s="238"/>
      <c r="J1374" s="233"/>
      <c r="K1374" s="233"/>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168</v>
      </c>
      <c r="AU1374" s="243" t="s">
        <v>87</v>
      </c>
      <c r="AV1374" s="13" t="s">
        <v>87</v>
      </c>
      <c r="AW1374" s="13" t="s">
        <v>32</v>
      </c>
      <c r="AX1374" s="13" t="s">
        <v>77</v>
      </c>
      <c r="AY1374" s="243" t="s">
        <v>159</v>
      </c>
    </row>
    <row r="1375" s="13" customFormat="1">
      <c r="A1375" s="13"/>
      <c r="B1375" s="232"/>
      <c r="C1375" s="233"/>
      <c r="D1375" s="234" t="s">
        <v>168</v>
      </c>
      <c r="E1375" s="235" t="s">
        <v>1</v>
      </c>
      <c r="F1375" s="236" t="s">
        <v>2174</v>
      </c>
      <c r="G1375" s="233"/>
      <c r="H1375" s="237">
        <v>24.850999999999999</v>
      </c>
      <c r="I1375" s="238"/>
      <c r="J1375" s="233"/>
      <c r="K1375" s="233"/>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168</v>
      </c>
      <c r="AU1375" s="243" t="s">
        <v>87</v>
      </c>
      <c r="AV1375" s="13" t="s">
        <v>87</v>
      </c>
      <c r="AW1375" s="13" t="s">
        <v>32</v>
      </c>
      <c r="AX1375" s="13" t="s">
        <v>77</v>
      </c>
      <c r="AY1375" s="243" t="s">
        <v>159</v>
      </c>
    </row>
    <row r="1376" s="13" customFormat="1">
      <c r="A1376" s="13"/>
      <c r="B1376" s="232"/>
      <c r="C1376" s="233"/>
      <c r="D1376" s="234" t="s">
        <v>168</v>
      </c>
      <c r="E1376" s="235" t="s">
        <v>1</v>
      </c>
      <c r="F1376" s="236" t="s">
        <v>2175</v>
      </c>
      <c r="G1376" s="233"/>
      <c r="H1376" s="237">
        <v>38.173999999999999</v>
      </c>
      <c r="I1376" s="238"/>
      <c r="J1376" s="233"/>
      <c r="K1376" s="233"/>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168</v>
      </c>
      <c r="AU1376" s="243" t="s">
        <v>87</v>
      </c>
      <c r="AV1376" s="13" t="s">
        <v>87</v>
      </c>
      <c r="AW1376" s="13" t="s">
        <v>32</v>
      </c>
      <c r="AX1376" s="13" t="s">
        <v>77</v>
      </c>
      <c r="AY1376" s="243" t="s">
        <v>159</v>
      </c>
    </row>
    <row r="1377" s="13" customFormat="1">
      <c r="A1377" s="13"/>
      <c r="B1377" s="232"/>
      <c r="C1377" s="233"/>
      <c r="D1377" s="234" t="s">
        <v>168</v>
      </c>
      <c r="E1377" s="235" t="s">
        <v>1</v>
      </c>
      <c r="F1377" s="236" t="s">
        <v>2176</v>
      </c>
      <c r="G1377" s="233"/>
      <c r="H1377" s="237">
        <v>37.542999999999999</v>
      </c>
      <c r="I1377" s="238"/>
      <c r="J1377" s="233"/>
      <c r="K1377" s="233"/>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168</v>
      </c>
      <c r="AU1377" s="243" t="s">
        <v>87</v>
      </c>
      <c r="AV1377" s="13" t="s">
        <v>87</v>
      </c>
      <c r="AW1377" s="13" t="s">
        <v>32</v>
      </c>
      <c r="AX1377" s="13" t="s">
        <v>77</v>
      </c>
      <c r="AY1377" s="243" t="s">
        <v>159</v>
      </c>
    </row>
    <row r="1378" s="13" customFormat="1">
      <c r="A1378" s="13"/>
      <c r="B1378" s="232"/>
      <c r="C1378" s="233"/>
      <c r="D1378" s="234" t="s">
        <v>168</v>
      </c>
      <c r="E1378" s="235" t="s">
        <v>1</v>
      </c>
      <c r="F1378" s="236" t="s">
        <v>2177</v>
      </c>
      <c r="G1378" s="233"/>
      <c r="H1378" s="237">
        <v>78.460999999999999</v>
      </c>
      <c r="I1378" s="238"/>
      <c r="J1378" s="233"/>
      <c r="K1378" s="233"/>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168</v>
      </c>
      <c r="AU1378" s="243" t="s">
        <v>87</v>
      </c>
      <c r="AV1378" s="13" t="s">
        <v>87</v>
      </c>
      <c r="AW1378" s="13" t="s">
        <v>32</v>
      </c>
      <c r="AX1378" s="13" t="s">
        <v>77</v>
      </c>
      <c r="AY1378" s="243" t="s">
        <v>159</v>
      </c>
    </row>
    <row r="1379" s="13" customFormat="1">
      <c r="A1379" s="13"/>
      <c r="B1379" s="232"/>
      <c r="C1379" s="233"/>
      <c r="D1379" s="234" t="s">
        <v>168</v>
      </c>
      <c r="E1379" s="235" t="s">
        <v>1</v>
      </c>
      <c r="F1379" s="236" t="s">
        <v>2178</v>
      </c>
      <c r="G1379" s="233"/>
      <c r="H1379" s="237">
        <v>125.142</v>
      </c>
      <c r="I1379" s="238"/>
      <c r="J1379" s="233"/>
      <c r="K1379" s="233"/>
      <c r="L1379" s="239"/>
      <c r="M1379" s="240"/>
      <c r="N1379" s="241"/>
      <c r="O1379" s="241"/>
      <c r="P1379" s="241"/>
      <c r="Q1379" s="241"/>
      <c r="R1379" s="241"/>
      <c r="S1379" s="241"/>
      <c r="T1379" s="242"/>
      <c r="U1379" s="13"/>
      <c r="V1379" s="13"/>
      <c r="W1379" s="13"/>
      <c r="X1379" s="13"/>
      <c r="Y1379" s="13"/>
      <c r="Z1379" s="13"/>
      <c r="AA1379" s="13"/>
      <c r="AB1379" s="13"/>
      <c r="AC1379" s="13"/>
      <c r="AD1379" s="13"/>
      <c r="AE1379" s="13"/>
      <c r="AT1379" s="243" t="s">
        <v>168</v>
      </c>
      <c r="AU1379" s="243" t="s">
        <v>87</v>
      </c>
      <c r="AV1379" s="13" t="s">
        <v>87</v>
      </c>
      <c r="AW1379" s="13" t="s">
        <v>32</v>
      </c>
      <c r="AX1379" s="13" t="s">
        <v>77</v>
      </c>
      <c r="AY1379" s="243" t="s">
        <v>159</v>
      </c>
    </row>
    <row r="1380" s="13" customFormat="1">
      <c r="A1380" s="13"/>
      <c r="B1380" s="232"/>
      <c r="C1380" s="233"/>
      <c r="D1380" s="234" t="s">
        <v>168</v>
      </c>
      <c r="E1380" s="235" t="s">
        <v>1</v>
      </c>
      <c r="F1380" s="236" t="s">
        <v>2179</v>
      </c>
      <c r="G1380" s="233"/>
      <c r="H1380" s="237">
        <v>83.265000000000001</v>
      </c>
      <c r="I1380" s="238"/>
      <c r="J1380" s="233"/>
      <c r="K1380" s="233"/>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168</v>
      </c>
      <c r="AU1380" s="243" t="s">
        <v>87</v>
      </c>
      <c r="AV1380" s="13" t="s">
        <v>87</v>
      </c>
      <c r="AW1380" s="13" t="s">
        <v>32</v>
      </c>
      <c r="AX1380" s="13" t="s">
        <v>77</v>
      </c>
      <c r="AY1380" s="243" t="s">
        <v>159</v>
      </c>
    </row>
    <row r="1381" s="15" customFormat="1">
      <c r="A1381" s="15"/>
      <c r="B1381" s="268"/>
      <c r="C1381" s="269"/>
      <c r="D1381" s="234" t="s">
        <v>168</v>
      </c>
      <c r="E1381" s="270" t="s">
        <v>1</v>
      </c>
      <c r="F1381" s="271" t="s">
        <v>361</v>
      </c>
      <c r="G1381" s="269"/>
      <c r="H1381" s="272">
        <v>802.47199999999998</v>
      </c>
      <c r="I1381" s="273"/>
      <c r="J1381" s="269"/>
      <c r="K1381" s="269"/>
      <c r="L1381" s="274"/>
      <c r="M1381" s="275"/>
      <c r="N1381" s="276"/>
      <c r="O1381" s="276"/>
      <c r="P1381" s="276"/>
      <c r="Q1381" s="276"/>
      <c r="R1381" s="276"/>
      <c r="S1381" s="276"/>
      <c r="T1381" s="277"/>
      <c r="U1381" s="15"/>
      <c r="V1381" s="15"/>
      <c r="W1381" s="15"/>
      <c r="X1381" s="15"/>
      <c r="Y1381" s="15"/>
      <c r="Z1381" s="15"/>
      <c r="AA1381" s="15"/>
      <c r="AB1381" s="15"/>
      <c r="AC1381" s="15"/>
      <c r="AD1381" s="15"/>
      <c r="AE1381" s="15"/>
      <c r="AT1381" s="278" t="s">
        <v>168</v>
      </c>
      <c r="AU1381" s="278" t="s">
        <v>87</v>
      </c>
      <c r="AV1381" s="15" t="s">
        <v>175</v>
      </c>
      <c r="AW1381" s="15" t="s">
        <v>32</v>
      </c>
      <c r="AX1381" s="15" t="s">
        <v>77</v>
      </c>
      <c r="AY1381" s="278" t="s">
        <v>159</v>
      </c>
    </row>
    <row r="1382" s="13" customFormat="1">
      <c r="A1382" s="13"/>
      <c r="B1382" s="232"/>
      <c r="C1382" s="233"/>
      <c r="D1382" s="234" t="s">
        <v>168</v>
      </c>
      <c r="E1382" s="235" t="s">
        <v>1</v>
      </c>
      <c r="F1382" s="236" t="s">
        <v>2180</v>
      </c>
      <c r="G1382" s="233"/>
      <c r="H1382" s="237">
        <v>19.065000000000001</v>
      </c>
      <c r="I1382" s="238"/>
      <c r="J1382" s="233"/>
      <c r="K1382" s="233"/>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168</v>
      </c>
      <c r="AU1382" s="243" t="s">
        <v>87</v>
      </c>
      <c r="AV1382" s="13" t="s">
        <v>87</v>
      </c>
      <c r="AW1382" s="13" t="s">
        <v>32</v>
      </c>
      <c r="AX1382" s="13" t="s">
        <v>77</v>
      </c>
      <c r="AY1382" s="243" t="s">
        <v>159</v>
      </c>
    </row>
    <row r="1383" s="14" customFormat="1">
      <c r="A1383" s="14"/>
      <c r="B1383" s="244"/>
      <c r="C1383" s="245"/>
      <c r="D1383" s="234" t="s">
        <v>168</v>
      </c>
      <c r="E1383" s="246" t="s">
        <v>1</v>
      </c>
      <c r="F1383" s="247" t="s">
        <v>174</v>
      </c>
      <c r="G1383" s="245"/>
      <c r="H1383" s="248">
        <v>1898.983</v>
      </c>
      <c r="I1383" s="249"/>
      <c r="J1383" s="245"/>
      <c r="K1383" s="245"/>
      <c r="L1383" s="250"/>
      <c r="M1383" s="251"/>
      <c r="N1383" s="252"/>
      <c r="O1383" s="252"/>
      <c r="P1383" s="252"/>
      <c r="Q1383" s="252"/>
      <c r="R1383" s="252"/>
      <c r="S1383" s="252"/>
      <c r="T1383" s="253"/>
      <c r="U1383" s="14"/>
      <c r="V1383" s="14"/>
      <c r="W1383" s="14"/>
      <c r="X1383" s="14"/>
      <c r="Y1383" s="14"/>
      <c r="Z1383" s="14"/>
      <c r="AA1383" s="14"/>
      <c r="AB1383" s="14"/>
      <c r="AC1383" s="14"/>
      <c r="AD1383" s="14"/>
      <c r="AE1383" s="14"/>
      <c r="AT1383" s="254" t="s">
        <v>168</v>
      </c>
      <c r="AU1383" s="254" t="s">
        <v>87</v>
      </c>
      <c r="AV1383" s="14" t="s">
        <v>166</v>
      </c>
      <c r="AW1383" s="14" t="s">
        <v>32</v>
      </c>
      <c r="AX1383" s="14" t="s">
        <v>85</v>
      </c>
      <c r="AY1383" s="254" t="s">
        <v>159</v>
      </c>
    </row>
    <row r="1384" s="2" customFormat="1" ht="37.8" customHeight="1">
      <c r="A1384" s="39"/>
      <c r="B1384" s="40"/>
      <c r="C1384" s="219" t="s">
        <v>2181</v>
      </c>
      <c r="D1384" s="219" t="s">
        <v>161</v>
      </c>
      <c r="E1384" s="220" t="s">
        <v>2182</v>
      </c>
      <c r="F1384" s="221" t="s">
        <v>2183</v>
      </c>
      <c r="G1384" s="222" t="s">
        <v>164</v>
      </c>
      <c r="H1384" s="223">
        <v>395.19999999999999</v>
      </c>
      <c r="I1384" s="224"/>
      <c r="J1384" s="225">
        <f>ROUND(I1384*H1384,2)</f>
        <v>0</v>
      </c>
      <c r="K1384" s="221" t="s">
        <v>165</v>
      </c>
      <c r="L1384" s="45"/>
      <c r="M1384" s="226" t="s">
        <v>1</v>
      </c>
      <c r="N1384" s="227" t="s">
        <v>42</v>
      </c>
      <c r="O1384" s="92"/>
      <c r="P1384" s="228">
        <f>O1384*H1384</f>
        <v>0</v>
      </c>
      <c r="Q1384" s="228">
        <v>0</v>
      </c>
      <c r="R1384" s="228">
        <f>Q1384*H1384</f>
        <v>0</v>
      </c>
      <c r="S1384" s="228">
        <v>0.058999999999999997</v>
      </c>
      <c r="T1384" s="229">
        <f>S1384*H1384</f>
        <v>23.316799999999997</v>
      </c>
      <c r="U1384" s="39"/>
      <c r="V1384" s="39"/>
      <c r="W1384" s="39"/>
      <c r="X1384" s="39"/>
      <c r="Y1384" s="39"/>
      <c r="Z1384" s="39"/>
      <c r="AA1384" s="39"/>
      <c r="AB1384" s="39"/>
      <c r="AC1384" s="39"/>
      <c r="AD1384" s="39"/>
      <c r="AE1384" s="39"/>
      <c r="AR1384" s="230" t="s">
        <v>166</v>
      </c>
      <c r="AT1384" s="230" t="s">
        <v>161</v>
      </c>
      <c r="AU1384" s="230" t="s">
        <v>87</v>
      </c>
      <c r="AY1384" s="18" t="s">
        <v>159</v>
      </c>
      <c r="BE1384" s="231">
        <f>IF(N1384="základní",J1384,0)</f>
        <v>0</v>
      </c>
      <c r="BF1384" s="231">
        <f>IF(N1384="snížená",J1384,0)</f>
        <v>0</v>
      </c>
      <c r="BG1384" s="231">
        <f>IF(N1384="zákl. přenesená",J1384,0)</f>
        <v>0</v>
      </c>
      <c r="BH1384" s="231">
        <f>IF(N1384="sníž. přenesená",J1384,0)</f>
        <v>0</v>
      </c>
      <c r="BI1384" s="231">
        <f>IF(N1384="nulová",J1384,0)</f>
        <v>0</v>
      </c>
      <c r="BJ1384" s="18" t="s">
        <v>85</v>
      </c>
      <c r="BK1384" s="231">
        <f>ROUND(I1384*H1384,2)</f>
        <v>0</v>
      </c>
      <c r="BL1384" s="18" t="s">
        <v>166</v>
      </c>
      <c r="BM1384" s="230" t="s">
        <v>2184</v>
      </c>
    </row>
    <row r="1385" s="16" customFormat="1">
      <c r="A1385" s="16"/>
      <c r="B1385" s="279"/>
      <c r="C1385" s="280"/>
      <c r="D1385" s="234" t="s">
        <v>168</v>
      </c>
      <c r="E1385" s="281" t="s">
        <v>1</v>
      </c>
      <c r="F1385" s="282" t="s">
        <v>2185</v>
      </c>
      <c r="G1385" s="280"/>
      <c r="H1385" s="281" t="s">
        <v>1</v>
      </c>
      <c r="I1385" s="283"/>
      <c r="J1385" s="280"/>
      <c r="K1385" s="280"/>
      <c r="L1385" s="284"/>
      <c r="M1385" s="285"/>
      <c r="N1385" s="286"/>
      <c r="O1385" s="286"/>
      <c r="P1385" s="286"/>
      <c r="Q1385" s="286"/>
      <c r="R1385" s="286"/>
      <c r="S1385" s="286"/>
      <c r="T1385" s="287"/>
      <c r="U1385" s="16"/>
      <c r="V1385" s="16"/>
      <c r="W1385" s="16"/>
      <c r="X1385" s="16"/>
      <c r="Y1385" s="16"/>
      <c r="Z1385" s="16"/>
      <c r="AA1385" s="16"/>
      <c r="AB1385" s="16"/>
      <c r="AC1385" s="16"/>
      <c r="AD1385" s="16"/>
      <c r="AE1385" s="16"/>
      <c r="AT1385" s="288" t="s">
        <v>168</v>
      </c>
      <c r="AU1385" s="288" t="s">
        <v>87</v>
      </c>
      <c r="AV1385" s="16" t="s">
        <v>85</v>
      </c>
      <c r="AW1385" s="16" t="s">
        <v>32</v>
      </c>
      <c r="AX1385" s="16" t="s">
        <v>77</v>
      </c>
      <c r="AY1385" s="288" t="s">
        <v>159</v>
      </c>
    </row>
    <row r="1386" s="13" customFormat="1">
      <c r="A1386" s="13"/>
      <c r="B1386" s="232"/>
      <c r="C1386" s="233"/>
      <c r="D1386" s="234" t="s">
        <v>168</v>
      </c>
      <c r="E1386" s="235" t="s">
        <v>1</v>
      </c>
      <c r="F1386" s="236" t="s">
        <v>2186</v>
      </c>
      <c r="G1386" s="233"/>
      <c r="H1386" s="237">
        <v>34.200000000000003</v>
      </c>
      <c r="I1386" s="238"/>
      <c r="J1386" s="233"/>
      <c r="K1386" s="233"/>
      <c r="L1386" s="239"/>
      <c r="M1386" s="240"/>
      <c r="N1386" s="241"/>
      <c r="O1386" s="241"/>
      <c r="P1386" s="241"/>
      <c r="Q1386" s="241"/>
      <c r="R1386" s="241"/>
      <c r="S1386" s="241"/>
      <c r="T1386" s="242"/>
      <c r="U1386" s="13"/>
      <c r="V1386" s="13"/>
      <c r="W1386" s="13"/>
      <c r="X1386" s="13"/>
      <c r="Y1386" s="13"/>
      <c r="Z1386" s="13"/>
      <c r="AA1386" s="13"/>
      <c r="AB1386" s="13"/>
      <c r="AC1386" s="13"/>
      <c r="AD1386" s="13"/>
      <c r="AE1386" s="13"/>
      <c r="AT1386" s="243" t="s">
        <v>168</v>
      </c>
      <c r="AU1386" s="243" t="s">
        <v>87</v>
      </c>
      <c r="AV1386" s="13" t="s">
        <v>87</v>
      </c>
      <c r="AW1386" s="13" t="s">
        <v>32</v>
      </c>
      <c r="AX1386" s="13" t="s">
        <v>77</v>
      </c>
      <c r="AY1386" s="243" t="s">
        <v>159</v>
      </c>
    </row>
    <row r="1387" s="13" customFormat="1">
      <c r="A1387" s="13"/>
      <c r="B1387" s="232"/>
      <c r="C1387" s="233"/>
      <c r="D1387" s="234" t="s">
        <v>168</v>
      </c>
      <c r="E1387" s="235" t="s">
        <v>1</v>
      </c>
      <c r="F1387" s="236" t="s">
        <v>2187</v>
      </c>
      <c r="G1387" s="233"/>
      <c r="H1387" s="237">
        <v>202.09999999999999</v>
      </c>
      <c r="I1387" s="238"/>
      <c r="J1387" s="233"/>
      <c r="K1387" s="233"/>
      <c r="L1387" s="239"/>
      <c r="M1387" s="240"/>
      <c r="N1387" s="241"/>
      <c r="O1387" s="241"/>
      <c r="P1387" s="241"/>
      <c r="Q1387" s="241"/>
      <c r="R1387" s="241"/>
      <c r="S1387" s="241"/>
      <c r="T1387" s="242"/>
      <c r="U1387" s="13"/>
      <c r="V1387" s="13"/>
      <c r="W1387" s="13"/>
      <c r="X1387" s="13"/>
      <c r="Y1387" s="13"/>
      <c r="Z1387" s="13"/>
      <c r="AA1387" s="13"/>
      <c r="AB1387" s="13"/>
      <c r="AC1387" s="13"/>
      <c r="AD1387" s="13"/>
      <c r="AE1387" s="13"/>
      <c r="AT1387" s="243" t="s">
        <v>168</v>
      </c>
      <c r="AU1387" s="243" t="s">
        <v>87</v>
      </c>
      <c r="AV1387" s="13" t="s">
        <v>87</v>
      </c>
      <c r="AW1387" s="13" t="s">
        <v>32</v>
      </c>
      <c r="AX1387" s="13" t="s">
        <v>77</v>
      </c>
      <c r="AY1387" s="243" t="s">
        <v>159</v>
      </c>
    </row>
    <row r="1388" s="13" customFormat="1">
      <c r="A1388" s="13"/>
      <c r="B1388" s="232"/>
      <c r="C1388" s="233"/>
      <c r="D1388" s="234" t="s">
        <v>168</v>
      </c>
      <c r="E1388" s="235" t="s">
        <v>1</v>
      </c>
      <c r="F1388" s="236" t="s">
        <v>2188</v>
      </c>
      <c r="G1388" s="233"/>
      <c r="H1388" s="237">
        <v>158.90000000000001</v>
      </c>
      <c r="I1388" s="238"/>
      <c r="J1388" s="233"/>
      <c r="K1388" s="233"/>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168</v>
      </c>
      <c r="AU1388" s="243" t="s">
        <v>87</v>
      </c>
      <c r="AV1388" s="13" t="s">
        <v>87</v>
      </c>
      <c r="AW1388" s="13" t="s">
        <v>32</v>
      </c>
      <c r="AX1388" s="13" t="s">
        <v>77</v>
      </c>
      <c r="AY1388" s="243" t="s">
        <v>159</v>
      </c>
    </row>
    <row r="1389" s="14" customFormat="1">
      <c r="A1389" s="14"/>
      <c r="B1389" s="244"/>
      <c r="C1389" s="245"/>
      <c r="D1389" s="234" t="s">
        <v>168</v>
      </c>
      <c r="E1389" s="246" t="s">
        <v>1</v>
      </c>
      <c r="F1389" s="247" t="s">
        <v>174</v>
      </c>
      <c r="G1389" s="245"/>
      <c r="H1389" s="248">
        <v>395.19999999999999</v>
      </c>
      <c r="I1389" s="249"/>
      <c r="J1389" s="245"/>
      <c r="K1389" s="245"/>
      <c r="L1389" s="250"/>
      <c r="M1389" s="251"/>
      <c r="N1389" s="252"/>
      <c r="O1389" s="252"/>
      <c r="P1389" s="252"/>
      <c r="Q1389" s="252"/>
      <c r="R1389" s="252"/>
      <c r="S1389" s="252"/>
      <c r="T1389" s="253"/>
      <c r="U1389" s="14"/>
      <c r="V1389" s="14"/>
      <c r="W1389" s="14"/>
      <c r="X1389" s="14"/>
      <c r="Y1389" s="14"/>
      <c r="Z1389" s="14"/>
      <c r="AA1389" s="14"/>
      <c r="AB1389" s="14"/>
      <c r="AC1389" s="14"/>
      <c r="AD1389" s="14"/>
      <c r="AE1389" s="14"/>
      <c r="AT1389" s="254" t="s">
        <v>168</v>
      </c>
      <c r="AU1389" s="254" t="s">
        <v>87</v>
      </c>
      <c r="AV1389" s="14" t="s">
        <v>166</v>
      </c>
      <c r="AW1389" s="14" t="s">
        <v>32</v>
      </c>
      <c r="AX1389" s="14" t="s">
        <v>85</v>
      </c>
      <c r="AY1389" s="254" t="s">
        <v>159</v>
      </c>
    </row>
    <row r="1390" s="2" customFormat="1" ht="37.8" customHeight="1">
      <c r="A1390" s="39"/>
      <c r="B1390" s="40"/>
      <c r="C1390" s="219" t="s">
        <v>2189</v>
      </c>
      <c r="D1390" s="219" t="s">
        <v>161</v>
      </c>
      <c r="E1390" s="220" t="s">
        <v>2190</v>
      </c>
      <c r="F1390" s="221" t="s">
        <v>2191</v>
      </c>
      <c r="G1390" s="222" t="s">
        <v>164</v>
      </c>
      <c r="H1390" s="223">
        <v>448.18000000000001</v>
      </c>
      <c r="I1390" s="224"/>
      <c r="J1390" s="225">
        <f>ROUND(I1390*H1390,2)</f>
        <v>0</v>
      </c>
      <c r="K1390" s="221" t="s">
        <v>165</v>
      </c>
      <c r="L1390" s="45"/>
      <c r="M1390" s="226" t="s">
        <v>1</v>
      </c>
      <c r="N1390" s="227" t="s">
        <v>42</v>
      </c>
      <c r="O1390" s="92"/>
      <c r="P1390" s="228">
        <f>O1390*H1390</f>
        <v>0</v>
      </c>
      <c r="Q1390" s="228">
        <v>0</v>
      </c>
      <c r="R1390" s="228">
        <f>Q1390*H1390</f>
        <v>0</v>
      </c>
      <c r="S1390" s="228">
        <v>0.071999999999999995</v>
      </c>
      <c r="T1390" s="229">
        <f>S1390*H1390</f>
        <v>32.26896</v>
      </c>
      <c r="U1390" s="39"/>
      <c r="V1390" s="39"/>
      <c r="W1390" s="39"/>
      <c r="X1390" s="39"/>
      <c r="Y1390" s="39"/>
      <c r="Z1390" s="39"/>
      <c r="AA1390" s="39"/>
      <c r="AB1390" s="39"/>
      <c r="AC1390" s="39"/>
      <c r="AD1390" s="39"/>
      <c r="AE1390" s="39"/>
      <c r="AR1390" s="230" t="s">
        <v>166</v>
      </c>
      <c r="AT1390" s="230" t="s">
        <v>161</v>
      </c>
      <c r="AU1390" s="230" t="s">
        <v>87</v>
      </c>
      <c r="AY1390" s="18" t="s">
        <v>159</v>
      </c>
      <c r="BE1390" s="231">
        <f>IF(N1390="základní",J1390,0)</f>
        <v>0</v>
      </c>
      <c r="BF1390" s="231">
        <f>IF(N1390="snížená",J1390,0)</f>
        <v>0</v>
      </c>
      <c r="BG1390" s="231">
        <f>IF(N1390="zákl. přenesená",J1390,0)</f>
        <v>0</v>
      </c>
      <c r="BH1390" s="231">
        <f>IF(N1390="sníž. přenesená",J1390,0)</f>
        <v>0</v>
      </c>
      <c r="BI1390" s="231">
        <f>IF(N1390="nulová",J1390,0)</f>
        <v>0</v>
      </c>
      <c r="BJ1390" s="18" t="s">
        <v>85</v>
      </c>
      <c r="BK1390" s="231">
        <f>ROUND(I1390*H1390,2)</f>
        <v>0</v>
      </c>
      <c r="BL1390" s="18" t="s">
        <v>166</v>
      </c>
      <c r="BM1390" s="230" t="s">
        <v>2192</v>
      </c>
    </row>
    <row r="1391" s="16" customFormat="1">
      <c r="A1391" s="16"/>
      <c r="B1391" s="279"/>
      <c r="C1391" s="280"/>
      <c r="D1391" s="234" t="s">
        <v>168</v>
      </c>
      <c r="E1391" s="281" t="s">
        <v>1</v>
      </c>
      <c r="F1391" s="282" t="s">
        <v>2185</v>
      </c>
      <c r="G1391" s="280"/>
      <c r="H1391" s="281" t="s">
        <v>1</v>
      </c>
      <c r="I1391" s="283"/>
      <c r="J1391" s="280"/>
      <c r="K1391" s="280"/>
      <c r="L1391" s="284"/>
      <c r="M1391" s="285"/>
      <c r="N1391" s="286"/>
      <c r="O1391" s="286"/>
      <c r="P1391" s="286"/>
      <c r="Q1391" s="286"/>
      <c r="R1391" s="286"/>
      <c r="S1391" s="286"/>
      <c r="T1391" s="287"/>
      <c r="U1391" s="16"/>
      <c r="V1391" s="16"/>
      <c r="W1391" s="16"/>
      <c r="X1391" s="16"/>
      <c r="Y1391" s="16"/>
      <c r="Z1391" s="16"/>
      <c r="AA1391" s="16"/>
      <c r="AB1391" s="16"/>
      <c r="AC1391" s="16"/>
      <c r="AD1391" s="16"/>
      <c r="AE1391" s="16"/>
      <c r="AT1391" s="288" t="s">
        <v>168</v>
      </c>
      <c r="AU1391" s="288" t="s">
        <v>87</v>
      </c>
      <c r="AV1391" s="16" t="s">
        <v>85</v>
      </c>
      <c r="AW1391" s="16" t="s">
        <v>32</v>
      </c>
      <c r="AX1391" s="16" t="s">
        <v>77</v>
      </c>
      <c r="AY1391" s="288" t="s">
        <v>159</v>
      </c>
    </row>
    <row r="1392" s="13" customFormat="1">
      <c r="A1392" s="13"/>
      <c r="B1392" s="232"/>
      <c r="C1392" s="233"/>
      <c r="D1392" s="234" t="s">
        <v>168</v>
      </c>
      <c r="E1392" s="235" t="s">
        <v>1</v>
      </c>
      <c r="F1392" s="236" t="s">
        <v>2193</v>
      </c>
      <c r="G1392" s="233"/>
      <c r="H1392" s="237">
        <v>284.69999999999999</v>
      </c>
      <c r="I1392" s="238"/>
      <c r="J1392" s="233"/>
      <c r="K1392" s="233"/>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168</v>
      </c>
      <c r="AU1392" s="243" t="s">
        <v>87</v>
      </c>
      <c r="AV1392" s="13" t="s">
        <v>87</v>
      </c>
      <c r="AW1392" s="13" t="s">
        <v>32</v>
      </c>
      <c r="AX1392" s="13" t="s">
        <v>77</v>
      </c>
      <c r="AY1392" s="243" t="s">
        <v>159</v>
      </c>
    </row>
    <row r="1393" s="13" customFormat="1">
      <c r="A1393" s="13"/>
      <c r="B1393" s="232"/>
      <c r="C1393" s="233"/>
      <c r="D1393" s="234" t="s">
        <v>168</v>
      </c>
      <c r="E1393" s="235" t="s">
        <v>1</v>
      </c>
      <c r="F1393" s="236" t="s">
        <v>2194</v>
      </c>
      <c r="G1393" s="233"/>
      <c r="H1393" s="237">
        <v>52.780000000000001</v>
      </c>
      <c r="I1393" s="238"/>
      <c r="J1393" s="233"/>
      <c r="K1393" s="233"/>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168</v>
      </c>
      <c r="AU1393" s="243" t="s">
        <v>87</v>
      </c>
      <c r="AV1393" s="13" t="s">
        <v>87</v>
      </c>
      <c r="AW1393" s="13" t="s">
        <v>32</v>
      </c>
      <c r="AX1393" s="13" t="s">
        <v>77</v>
      </c>
      <c r="AY1393" s="243" t="s">
        <v>159</v>
      </c>
    </row>
    <row r="1394" s="13" customFormat="1">
      <c r="A1394" s="13"/>
      <c r="B1394" s="232"/>
      <c r="C1394" s="233"/>
      <c r="D1394" s="234" t="s">
        <v>168</v>
      </c>
      <c r="E1394" s="235" t="s">
        <v>1</v>
      </c>
      <c r="F1394" s="236" t="s">
        <v>2195</v>
      </c>
      <c r="G1394" s="233"/>
      <c r="H1394" s="237">
        <v>110.7</v>
      </c>
      <c r="I1394" s="238"/>
      <c r="J1394" s="233"/>
      <c r="K1394" s="233"/>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168</v>
      </c>
      <c r="AU1394" s="243" t="s">
        <v>87</v>
      </c>
      <c r="AV1394" s="13" t="s">
        <v>87</v>
      </c>
      <c r="AW1394" s="13" t="s">
        <v>32</v>
      </c>
      <c r="AX1394" s="13" t="s">
        <v>77</v>
      </c>
      <c r="AY1394" s="243" t="s">
        <v>159</v>
      </c>
    </row>
    <row r="1395" s="14" customFormat="1">
      <c r="A1395" s="14"/>
      <c r="B1395" s="244"/>
      <c r="C1395" s="245"/>
      <c r="D1395" s="234" t="s">
        <v>168</v>
      </c>
      <c r="E1395" s="246" t="s">
        <v>1</v>
      </c>
      <c r="F1395" s="247" t="s">
        <v>174</v>
      </c>
      <c r="G1395" s="245"/>
      <c r="H1395" s="248">
        <v>448.18000000000001</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168</v>
      </c>
      <c r="AU1395" s="254" t="s">
        <v>87</v>
      </c>
      <c r="AV1395" s="14" t="s">
        <v>166</v>
      </c>
      <c r="AW1395" s="14" t="s">
        <v>32</v>
      </c>
      <c r="AX1395" s="14" t="s">
        <v>85</v>
      </c>
      <c r="AY1395" s="254" t="s">
        <v>159</v>
      </c>
    </row>
    <row r="1396" s="2" customFormat="1" ht="21.75" customHeight="1">
      <c r="A1396" s="39"/>
      <c r="B1396" s="40"/>
      <c r="C1396" s="219" t="s">
        <v>2196</v>
      </c>
      <c r="D1396" s="219" t="s">
        <v>161</v>
      </c>
      <c r="E1396" s="220" t="s">
        <v>2197</v>
      </c>
      <c r="F1396" s="221" t="s">
        <v>2198</v>
      </c>
      <c r="G1396" s="222" t="s">
        <v>164</v>
      </c>
      <c r="H1396" s="223">
        <v>2888.7579999999998</v>
      </c>
      <c r="I1396" s="224"/>
      <c r="J1396" s="225">
        <f>ROUND(I1396*H1396,2)</f>
        <v>0</v>
      </c>
      <c r="K1396" s="221" t="s">
        <v>165</v>
      </c>
      <c r="L1396" s="45"/>
      <c r="M1396" s="226" t="s">
        <v>1</v>
      </c>
      <c r="N1396" s="227" t="s">
        <v>42</v>
      </c>
      <c r="O1396" s="92"/>
      <c r="P1396" s="228">
        <f>O1396*H1396</f>
        <v>0</v>
      </c>
      <c r="Q1396" s="228">
        <v>0</v>
      </c>
      <c r="R1396" s="228">
        <f>Q1396*H1396</f>
        <v>0</v>
      </c>
      <c r="S1396" s="228">
        <v>0.014</v>
      </c>
      <c r="T1396" s="229">
        <f>S1396*H1396</f>
        <v>40.442611999999997</v>
      </c>
      <c r="U1396" s="39"/>
      <c r="V1396" s="39"/>
      <c r="W1396" s="39"/>
      <c r="X1396" s="39"/>
      <c r="Y1396" s="39"/>
      <c r="Z1396" s="39"/>
      <c r="AA1396" s="39"/>
      <c r="AB1396" s="39"/>
      <c r="AC1396" s="39"/>
      <c r="AD1396" s="39"/>
      <c r="AE1396" s="39"/>
      <c r="AR1396" s="230" t="s">
        <v>166</v>
      </c>
      <c r="AT1396" s="230" t="s">
        <v>161</v>
      </c>
      <c r="AU1396" s="230" t="s">
        <v>87</v>
      </c>
      <c r="AY1396" s="18" t="s">
        <v>159</v>
      </c>
      <c r="BE1396" s="231">
        <f>IF(N1396="základní",J1396,0)</f>
        <v>0</v>
      </c>
      <c r="BF1396" s="231">
        <f>IF(N1396="snížená",J1396,0)</f>
        <v>0</v>
      </c>
      <c r="BG1396" s="231">
        <f>IF(N1396="zákl. přenesená",J1396,0)</f>
        <v>0</v>
      </c>
      <c r="BH1396" s="231">
        <f>IF(N1396="sníž. přenesená",J1396,0)</f>
        <v>0</v>
      </c>
      <c r="BI1396" s="231">
        <f>IF(N1396="nulová",J1396,0)</f>
        <v>0</v>
      </c>
      <c r="BJ1396" s="18" t="s">
        <v>85</v>
      </c>
      <c r="BK1396" s="231">
        <f>ROUND(I1396*H1396,2)</f>
        <v>0</v>
      </c>
      <c r="BL1396" s="18" t="s">
        <v>166</v>
      </c>
      <c r="BM1396" s="230" t="s">
        <v>2199</v>
      </c>
    </row>
    <row r="1397" s="16" customFormat="1">
      <c r="A1397" s="16"/>
      <c r="B1397" s="279"/>
      <c r="C1397" s="280"/>
      <c r="D1397" s="234" t="s">
        <v>168</v>
      </c>
      <c r="E1397" s="281" t="s">
        <v>1</v>
      </c>
      <c r="F1397" s="282" t="s">
        <v>2146</v>
      </c>
      <c r="G1397" s="280"/>
      <c r="H1397" s="281" t="s">
        <v>1</v>
      </c>
      <c r="I1397" s="283"/>
      <c r="J1397" s="280"/>
      <c r="K1397" s="280"/>
      <c r="L1397" s="284"/>
      <c r="M1397" s="285"/>
      <c r="N1397" s="286"/>
      <c r="O1397" s="286"/>
      <c r="P1397" s="286"/>
      <c r="Q1397" s="286"/>
      <c r="R1397" s="286"/>
      <c r="S1397" s="286"/>
      <c r="T1397" s="287"/>
      <c r="U1397" s="16"/>
      <c r="V1397" s="16"/>
      <c r="W1397" s="16"/>
      <c r="X1397" s="16"/>
      <c r="Y1397" s="16"/>
      <c r="Z1397" s="16"/>
      <c r="AA1397" s="16"/>
      <c r="AB1397" s="16"/>
      <c r="AC1397" s="16"/>
      <c r="AD1397" s="16"/>
      <c r="AE1397" s="16"/>
      <c r="AT1397" s="288" t="s">
        <v>168</v>
      </c>
      <c r="AU1397" s="288" t="s">
        <v>87</v>
      </c>
      <c r="AV1397" s="16" t="s">
        <v>85</v>
      </c>
      <c r="AW1397" s="16" t="s">
        <v>32</v>
      </c>
      <c r="AX1397" s="16" t="s">
        <v>77</v>
      </c>
      <c r="AY1397" s="288" t="s">
        <v>159</v>
      </c>
    </row>
    <row r="1398" s="13" customFormat="1">
      <c r="A1398" s="13"/>
      <c r="B1398" s="232"/>
      <c r="C1398" s="233"/>
      <c r="D1398" s="234" t="s">
        <v>168</v>
      </c>
      <c r="E1398" s="235" t="s">
        <v>1</v>
      </c>
      <c r="F1398" s="236" t="s">
        <v>2147</v>
      </c>
      <c r="G1398" s="233"/>
      <c r="H1398" s="237">
        <v>40.673999999999999</v>
      </c>
      <c r="I1398" s="238"/>
      <c r="J1398" s="233"/>
      <c r="K1398" s="233"/>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168</v>
      </c>
      <c r="AU1398" s="243" t="s">
        <v>87</v>
      </c>
      <c r="AV1398" s="13" t="s">
        <v>87</v>
      </c>
      <c r="AW1398" s="13" t="s">
        <v>32</v>
      </c>
      <c r="AX1398" s="13" t="s">
        <v>77</v>
      </c>
      <c r="AY1398" s="243" t="s">
        <v>159</v>
      </c>
    </row>
    <row r="1399" s="13" customFormat="1">
      <c r="A1399" s="13"/>
      <c r="B1399" s="232"/>
      <c r="C1399" s="233"/>
      <c r="D1399" s="234" t="s">
        <v>168</v>
      </c>
      <c r="E1399" s="235" t="s">
        <v>1</v>
      </c>
      <c r="F1399" s="236" t="s">
        <v>2148</v>
      </c>
      <c r="G1399" s="233"/>
      <c r="H1399" s="237">
        <v>37.142000000000003</v>
      </c>
      <c r="I1399" s="238"/>
      <c r="J1399" s="233"/>
      <c r="K1399" s="233"/>
      <c r="L1399" s="239"/>
      <c r="M1399" s="240"/>
      <c r="N1399" s="241"/>
      <c r="O1399" s="241"/>
      <c r="P1399" s="241"/>
      <c r="Q1399" s="241"/>
      <c r="R1399" s="241"/>
      <c r="S1399" s="241"/>
      <c r="T1399" s="242"/>
      <c r="U1399" s="13"/>
      <c r="V1399" s="13"/>
      <c r="W1399" s="13"/>
      <c r="X1399" s="13"/>
      <c r="Y1399" s="13"/>
      <c r="Z1399" s="13"/>
      <c r="AA1399" s="13"/>
      <c r="AB1399" s="13"/>
      <c r="AC1399" s="13"/>
      <c r="AD1399" s="13"/>
      <c r="AE1399" s="13"/>
      <c r="AT1399" s="243" t="s">
        <v>168</v>
      </c>
      <c r="AU1399" s="243" t="s">
        <v>87</v>
      </c>
      <c r="AV1399" s="13" t="s">
        <v>87</v>
      </c>
      <c r="AW1399" s="13" t="s">
        <v>32</v>
      </c>
      <c r="AX1399" s="13" t="s">
        <v>77</v>
      </c>
      <c r="AY1399" s="243" t="s">
        <v>159</v>
      </c>
    </row>
    <row r="1400" s="13" customFormat="1">
      <c r="A1400" s="13"/>
      <c r="B1400" s="232"/>
      <c r="C1400" s="233"/>
      <c r="D1400" s="234" t="s">
        <v>168</v>
      </c>
      <c r="E1400" s="235" t="s">
        <v>1</v>
      </c>
      <c r="F1400" s="236" t="s">
        <v>2149</v>
      </c>
      <c r="G1400" s="233"/>
      <c r="H1400" s="237">
        <v>36.945999999999998</v>
      </c>
      <c r="I1400" s="238"/>
      <c r="J1400" s="233"/>
      <c r="K1400" s="233"/>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168</v>
      </c>
      <c r="AU1400" s="243" t="s">
        <v>87</v>
      </c>
      <c r="AV1400" s="13" t="s">
        <v>87</v>
      </c>
      <c r="AW1400" s="13" t="s">
        <v>32</v>
      </c>
      <c r="AX1400" s="13" t="s">
        <v>77</v>
      </c>
      <c r="AY1400" s="243" t="s">
        <v>159</v>
      </c>
    </row>
    <row r="1401" s="13" customFormat="1">
      <c r="A1401" s="13"/>
      <c r="B1401" s="232"/>
      <c r="C1401" s="233"/>
      <c r="D1401" s="234" t="s">
        <v>168</v>
      </c>
      <c r="E1401" s="235" t="s">
        <v>1</v>
      </c>
      <c r="F1401" s="236" t="s">
        <v>2150</v>
      </c>
      <c r="G1401" s="233"/>
      <c r="H1401" s="237">
        <v>76.019999999999996</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168</v>
      </c>
      <c r="AU1401" s="243" t="s">
        <v>87</v>
      </c>
      <c r="AV1401" s="13" t="s">
        <v>87</v>
      </c>
      <c r="AW1401" s="13" t="s">
        <v>32</v>
      </c>
      <c r="AX1401" s="13" t="s">
        <v>77</v>
      </c>
      <c r="AY1401" s="243" t="s">
        <v>159</v>
      </c>
    </row>
    <row r="1402" s="13" customFormat="1">
      <c r="A1402" s="13"/>
      <c r="B1402" s="232"/>
      <c r="C1402" s="233"/>
      <c r="D1402" s="234" t="s">
        <v>168</v>
      </c>
      <c r="E1402" s="235" t="s">
        <v>1</v>
      </c>
      <c r="F1402" s="236" t="s">
        <v>2151</v>
      </c>
      <c r="G1402" s="233"/>
      <c r="H1402" s="237">
        <v>40.082000000000001</v>
      </c>
      <c r="I1402" s="238"/>
      <c r="J1402" s="233"/>
      <c r="K1402" s="233"/>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168</v>
      </c>
      <c r="AU1402" s="243" t="s">
        <v>87</v>
      </c>
      <c r="AV1402" s="13" t="s">
        <v>87</v>
      </c>
      <c r="AW1402" s="13" t="s">
        <v>32</v>
      </c>
      <c r="AX1402" s="13" t="s">
        <v>77</v>
      </c>
      <c r="AY1402" s="243" t="s">
        <v>159</v>
      </c>
    </row>
    <row r="1403" s="13" customFormat="1">
      <c r="A1403" s="13"/>
      <c r="B1403" s="232"/>
      <c r="C1403" s="233"/>
      <c r="D1403" s="234" t="s">
        <v>168</v>
      </c>
      <c r="E1403" s="235" t="s">
        <v>1</v>
      </c>
      <c r="F1403" s="236" t="s">
        <v>2152</v>
      </c>
      <c r="G1403" s="233"/>
      <c r="H1403" s="237">
        <v>28.539000000000001</v>
      </c>
      <c r="I1403" s="238"/>
      <c r="J1403" s="233"/>
      <c r="K1403" s="233"/>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168</v>
      </c>
      <c r="AU1403" s="243" t="s">
        <v>87</v>
      </c>
      <c r="AV1403" s="13" t="s">
        <v>87</v>
      </c>
      <c r="AW1403" s="13" t="s">
        <v>32</v>
      </c>
      <c r="AX1403" s="13" t="s">
        <v>77</v>
      </c>
      <c r="AY1403" s="243" t="s">
        <v>159</v>
      </c>
    </row>
    <row r="1404" s="13" customFormat="1">
      <c r="A1404" s="13"/>
      <c r="B1404" s="232"/>
      <c r="C1404" s="233"/>
      <c r="D1404" s="234" t="s">
        <v>168</v>
      </c>
      <c r="E1404" s="235" t="s">
        <v>1</v>
      </c>
      <c r="F1404" s="236" t="s">
        <v>2153</v>
      </c>
      <c r="G1404" s="233"/>
      <c r="H1404" s="237">
        <v>68.572000000000003</v>
      </c>
      <c r="I1404" s="238"/>
      <c r="J1404" s="233"/>
      <c r="K1404" s="233"/>
      <c r="L1404" s="239"/>
      <c r="M1404" s="240"/>
      <c r="N1404" s="241"/>
      <c r="O1404" s="241"/>
      <c r="P1404" s="241"/>
      <c r="Q1404" s="241"/>
      <c r="R1404" s="241"/>
      <c r="S1404" s="241"/>
      <c r="T1404" s="242"/>
      <c r="U1404" s="13"/>
      <c r="V1404" s="13"/>
      <c r="W1404" s="13"/>
      <c r="X1404" s="13"/>
      <c r="Y1404" s="13"/>
      <c r="Z1404" s="13"/>
      <c r="AA1404" s="13"/>
      <c r="AB1404" s="13"/>
      <c r="AC1404" s="13"/>
      <c r="AD1404" s="13"/>
      <c r="AE1404" s="13"/>
      <c r="AT1404" s="243" t="s">
        <v>168</v>
      </c>
      <c r="AU1404" s="243" t="s">
        <v>87</v>
      </c>
      <c r="AV1404" s="13" t="s">
        <v>87</v>
      </c>
      <c r="AW1404" s="13" t="s">
        <v>32</v>
      </c>
      <c r="AX1404" s="13" t="s">
        <v>77</v>
      </c>
      <c r="AY1404" s="243" t="s">
        <v>159</v>
      </c>
    </row>
    <row r="1405" s="13" customFormat="1">
      <c r="A1405" s="13"/>
      <c r="B1405" s="232"/>
      <c r="C1405" s="233"/>
      <c r="D1405" s="234" t="s">
        <v>168</v>
      </c>
      <c r="E1405" s="235" t="s">
        <v>1</v>
      </c>
      <c r="F1405" s="236" t="s">
        <v>2154</v>
      </c>
      <c r="G1405" s="233"/>
      <c r="H1405" s="237">
        <v>39.991</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168</v>
      </c>
      <c r="AU1405" s="243" t="s">
        <v>87</v>
      </c>
      <c r="AV1405" s="13" t="s">
        <v>87</v>
      </c>
      <c r="AW1405" s="13" t="s">
        <v>32</v>
      </c>
      <c r="AX1405" s="13" t="s">
        <v>77</v>
      </c>
      <c r="AY1405" s="243" t="s">
        <v>159</v>
      </c>
    </row>
    <row r="1406" s="15" customFormat="1">
      <c r="A1406" s="15"/>
      <c r="B1406" s="268"/>
      <c r="C1406" s="269"/>
      <c r="D1406" s="234" t="s">
        <v>168</v>
      </c>
      <c r="E1406" s="270" t="s">
        <v>1</v>
      </c>
      <c r="F1406" s="271" t="s">
        <v>361</v>
      </c>
      <c r="G1406" s="269"/>
      <c r="H1406" s="272">
        <v>367.96600000000001</v>
      </c>
      <c r="I1406" s="273"/>
      <c r="J1406" s="269"/>
      <c r="K1406" s="269"/>
      <c r="L1406" s="274"/>
      <c r="M1406" s="275"/>
      <c r="N1406" s="276"/>
      <c r="O1406" s="276"/>
      <c r="P1406" s="276"/>
      <c r="Q1406" s="276"/>
      <c r="R1406" s="276"/>
      <c r="S1406" s="276"/>
      <c r="T1406" s="277"/>
      <c r="U1406" s="15"/>
      <c r="V1406" s="15"/>
      <c r="W1406" s="15"/>
      <c r="X1406" s="15"/>
      <c r="Y1406" s="15"/>
      <c r="Z1406" s="15"/>
      <c r="AA1406" s="15"/>
      <c r="AB1406" s="15"/>
      <c r="AC1406" s="15"/>
      <c r="AD1406" s="15"/>
      <c r="AE1406" s="15"/>
      <c r="AT1406" s="278" t="s">
        <v>168</v>
      </c>
      <c r="AU1406" s="278" t="s">
        <v>87</v>
      </c>
      <c r="AV1406" s="15" t="s">
        <v>175</v>
      </c>
      <c r="AW1406" s="15" t="s">
        <v>32</v>
      </c>
      <c r="AX1406" s="15" t="s">
        <v>77</v>
      </c>
      <c r="AY1406" s="278" t="s">
        <v>159</v>
      </c>
    </row>
    <row r="1407" s="13" customFormat="1">
      <c r="A1407" s="13"/>
      <c r="B1407" s="232"/>
      <c r="C1407" s="233"/>
      <c r="D1407" s="234" t="s">
        <v>168</v>
      </c>
      <c r="E1407" s="235" t="s">
        <v>1</v>
      </c>
      <c r="F1407" s="236" t="s">
        <v>2155</v>
      </c>
      <c r="G1407" s="233"/>
      <c r="H1407" s="237">
        <v>85.704999999999998</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168</v>
      </c>
      <c r="AU1407" s="243" t="s">
        <v>87</v>
      </c>
      <c r="AV1407" s="13" t="s">
        <v>87</v>
      </c>
      <c r="AW1407" s="13" t="s">
        <v>32</v>
      </c>
      <c r="AX1407" s="13" t="s">
        <v>77</v>
      </c>
      <c r="AY1407" s="243" t="s">
        <v>159</v>
      </c>
    </row>
    <row r="1408" s="13" customFormat="1">
      <c r="A1408" s="13"/>
      <c r="B1408" s="232"/>
      <c r="C1408" s="233"/>
      <c r="D1408" s="234" t="s">
        <v>168</v>
      </c>
      <c r="E1408" s="235" t="s">
        <v>1</v>
      </c>
      <c r="F1408" s="236" t="s">
        <v>2156</v>
      </c>
      <c r="G1408" s="233"/>
      <c r="H1408" s="237">
        <v>27.052</v>
      </c>
      <c r="I1408" s="238"/>
      <c r="J1408" s="233"/>
      <c r="K1408" s="233"/>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168</v>
      </c>
      <c r="AU1408" s="243" t="s">
        <v>87</v>
      </c>
      <c r="AV1408" s="13" t="s">
        <v>87</v>
      </c>
      <c r="AW1408" s="13" t="s">
        <v>32</v>
      </c>
      <c r="AX1408" s="13" t="s">
        <v>77</v>
      </c>
      <c r="AY1408" s="243" t="s">
        <v>159</v>
      </c>
    </row>
    <row r="1409" s="13" customFormat="1">
      <c r="A1409" s="13"/>
      <c r="B1409" s="232"/>
      <c r="C1409" s="233"/>
      <c r="D1409" s="234" t="s">
        <v>168</v>
      </c>
      <c r="E1409" s="235" t="s">
        <v>1</v>
      </c>
      <c r="F1409" s="236" t="s">
        <v>2157</v>
      </c>
      <c r="G1409" s="233"/>
      <c r="H1409" s="237">
        <v>5.8140000000000001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168</v>
      </c>
      <c r="AU1409" s="243" t="s">
        <v>87</v>
      </c>
      <c r="AV1409" s="13" t="s">
        <v>87</v>
      </c>
      <c r="AW1409" s="13" t="s">
        <v>32</v>
      </c>
      <c r="AX1409" s="13" t="s">
        <v>77</v>
      </c>
      <c r="AY1409" s="243" t="s">
        <v>159</v>
      </c>
    </row>
    <row r="1410" s="13" customFormat="1">
      <c r="A1410" s="13"/>
      <c r="B1410" s="232"/>
      <c r="C1410" s="233"/>
      <c r="D1410" s="234" t="s">
        <v>168</v>
      </c>
      <c r="E1410" s="235" t="s">
        <v>1</v>
      </c>
      <c r="F1410" s="236" t="s">
        <v>2158</v>
      </c>
      <c r="G1410" s="233"/>
      <c r="H1410" s="237">
        <v>37.277999999999999</v>
      </c>
      <c r="I1410" s="238"/>
      <c r="J1410" s="233"/>
      <c r="K1410" s="233"/>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168</v>
      </c>
      <c r="AU1410" s="243" t="s">
        <v>87</v>
      </c>
      <c r="AV1410" s="13" t="s">
        <v>87</v>
      </c>
      <c r="AW1410" s="13" t="s">
        <v>32</v>
      </c>
      <c r="AX1410" s="13" t="s">
        <v>77</v>
      </c>
      <c r="AY1410" s="243" t="s">
        <v>159</v>
      </c>
    </row>
    <row r="1411" s="13" customFormat="1">
      <c r="A1411" s="13"/>
      <c r="B1411" s="232"/>
      <c r="C1411" s="233"/>
      <c r="D1411" s="234" t="s">
        <v>168</v>
      </c>
      <c r="E1411" s="235" t="s">
        <v>1</v>
      </c>
      <c r="F1411" s="236" t="s">
        <v>2159</v>
      </c>
      <c r="G1411" s="233"/>
      <c r="H1411" s="237">
        <v>91.930000000000007</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168</v>
      </c>
      <c r="AU1411" s="243" t="s">
        <v>87</v>
      </c>
      <c r="AV1411" s="13" t="s">
        <v>87</v>
      </c>
      <c r="AW1411" s="13" t="s">
        <v>32</v>
      </c>
      <c r="AX1411" s="13" t="s">
        <v>77</v>
      </c>
      <c r="AY1411" s="243" t="s">
        <v>159</v>
      </c>
    </row>
    <row r="1412" s="13" customFormat="1">
      <c r="A1412" s="13"/>
      <c r="B1412" s="232"/>
      <c r="C1412" s="233"/>
      <c r="D1412" s="234" t="s">
        <v>168</v>
      </c>
      <c r="E1412" s="235" t="s">
        <v>1</v>
      </c>
      <c r="F1412" s="236" t="s">
        <v>2160</v>
      </c>
      <c r="G1412" s="233"/>
      <c r="H1412" s="237">
        <v>40.219000000000001</v>
      </c>
      <c r="I1412" s="238"/>
      <c r="J1412" s="233"/>
      <c r="K1412" s="233"/>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168</v>
      </c>
      <c r="AU1412" s="243" t="s">
        <v>87</v>
      </c>
      <c r="AV1412" s="13" t="s">
        <v>87</v>
      </c>
      <c r="AW1412" s="13" t="s">
        <v>32</v>
      </c>
      <c r="AX1412" s="13" t="s">
        <v>77</v>
      </c>
      <c r="AY1412" s="243" t="s">
        <v>159</v>
      </c>
    </row>
    <row r="1413" s="13" customFormat="1">
      <c r="A1413" s="13"/>
      <c r="B1413" s="232"/>
      <c r="C1413" s="233"/>
      <c r="D1413" s="234" t="s">
        <v>168</v>
      </c>
      <c r="E1413" s="235" t="s">
        <v>1</v>
      </c>
      <c r="F1413" s="236" t="s">
        <v>2161</v>
      </c>
      <c r="G1413" s="233"/>
      <c r="H1413" s="237">
        <v>41.314</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168</v>
      </c>
      <c r="AU1413" s="243" t="s">
        <v>87</v>
      </c>
      <c r="AV1413" s="13" t="s">
        <v>87</v>
      </c>
      <c r="AW1413" s="13" t="s">
        <v>32</v>
      </c>
      <c r="AX1413" s="13" t="s">
        <v>77</v>
      </c>
      <c r="AY1413" s="243" t="s">
        <v>159</v>
      </c>
    </row>
    <row r="1414" s="13" customFormat="1">
      <c r="A1414" s="13"/>
      <c r="B1414" s="232"/>
      <c r="C1414" s="233"/>
      <c r="D1414" s="234" t="s">
        <v>168</v>
      </c>
      <c r="E1414" s="235" t="s">
        <v>1</v>
      </c>
      <c r="F1414" s="236" t="s">
        <v>2162</v>
      </c>
      <c r="G1414" s="233"/>
      <c r="H1414" s="237">
        <v>126.848</v>
      </c>
      <c r="I1414" s="238"/>
      <c r="J1414" s="233"/>
      <c r="K1414" s="233"/>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168</v>
      </c>
      <c r="AU1414" s="243" t="s">
        <v>87</v>
      </c>
      <c r="AV1414" s="13" t="s">
        <v>87</v>
      </c>
      <c r="AW1414" s="13" t="s">
        <v>32</v>
      </c>
      <c r="AX1414" s="13" t="s">
        <v>77</v>
      </c>
      <c r="AY1414" s="243" t="s">
        <v>159</v>
      </c>
    </row>
    <row r="1415" s="13" customFormat="1">
      <c r="A1415" s="13"/>
      <c r="B1415" s="232"/>
      <c r="C1415" s="233"/>
      <c r="D1415" s="234" t="s">
        <v>168</v>
      </c>
      <c r="E1415" s="235" t="s">
        <v>1</v>
      </c>
      <c r="F1415" s="236" t="s">
        <v>2163</v>
      </c>
      <c r="G1415" s="233"/>
      <c r="H1415" s="237">
        <v>45.353000000000002</v>
      </c>
      <c r="I1415" s="238"/>
      <c r="J1415" s="233"/>
      <c r="K1415" s="233"/>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168</v>
      </c>
      <c r="AU1415" s="243" t="s">
        <v>87</v>
      </c>
      <c r="AV1415" s="13" t="s">
        <v>87</v>
      </c>
      <c r="AW1415" s="13" t="s">
        <v>32</v>
      </c>
      <c r="AX1415" s="13" t="s">
        <v>77</v>
      </c>
      <c r="AY1415" s="243" t="s">
        <v>159</v>
      </c>
    </row>
    <row r="1416" s="13" customFormat="1">
      <c r="A1416" s="13"/>
      <c r="B1416" s="232"/>
      <c r="C1416" s="233"/>
      <c r="D1416" s="234" t="s">
        <v>168</v>
      </c>
      <c r="E1416" s="235" t="s">
        <v>1</v>
      </c>
      <c r="F1416" s="236" t="s">
        <v>2164</v>
      </c>
      <c r="G1416" s="233"/>
      <c r="H1416" s="237">
        <v>53.878999999999998</v>
      </c>
      <c r="I1416" s="238"/>
      <c r="J1416" s="233"/>
      <c r="K1416" s="233"/>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168</v>
      </c>
      <c r="AU1416" s="243" t="s">
        <v>87</v>
      </c>
      <c r="AV1416" s="13" t="s">
        <v>87</v>
      </c>
      <c r="AW1416" s="13" t="s">
        <v>32</v>
      </c>
      <c r="AX1416" s="13" t="s">
        <v>77</v>
      </c>
      <c r="AY1416" s="243" t="s">
        <v>159</v>
      </c>
    </row>
    <row r="1417" s="13" customFormat="1">
      <c r="A1417" s="13"/>
      <c r="B1417" s="232"/>
      <c r="C1417" s="233"/>
      <c r="D1417" s="234" t="s">
        <v>168</v>
      </c>
      <c r="E1417" s="235" t="s">
        <v>1</v>
      </c>
      <c r="F1417" s="236" t="s">
        <v>2165</v>
      </c>
      <c r="G1417" s="233"/>
      <c r="H1417" s="237">
        <v>57.200000000000003</v>
      </c>
      <c r="I1417" s="238"/>
      <c r="J1417" s="233"/>
      <c r="K1417" s="233"/>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168</v>
      </c>
      <c r="AU1417" s="243" t="s">
        <v>87</v>
      </c>
      <c r="AV1417" s="13" t="s">
        <v>87</v>
      </c>
      <c r="AW1417" s="13" t="s">
        <v>32</v>
      </c>
      <c r="AX1417" s="13" t="s">
        <v>77</v>
      </c>
      <c r="AY1417" s="243" t="s">
        <v>159</v>
      </c>
    </row>
    <row r="1418" s="13" customFormat="1">
      <c r="A1418" s="13"/>
      <c r="B1418" s="232"/>
      <c r="C1418" s="233"/>
      <c r="D1418" s="234" t="s">
        <v>168</v>
      </c>
      <c r="E1418" s="235" t="s">
        <v>1</v>
      </c>
      <c r="F1418" s="236" t="s">
        <v>2166</v>
      </c>
      <c r="G1418" s="233"/>
      <c r="H1418" s="237">
        <v>34.780999999999999</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168</v>
      </c>
      <c r="AU1418" s="243" t="s">
        <v>87</v>
      </c>
      <c r="AV1418" s="13" t="s">
        <v>87</v>
      </c>
      <c r="AW1418" s="13" t="s">
        <v>32</v>
      </c>
      <c r="AX1418" s="13" t="s">
        <v>77</v>
      </c>
      <c r="AY1418" s="243" t="s">
        <v>159</v>
      </c>
    </row>
    <row r="1419" s="13" customFormat="1">
      <c r="A1419" s="13"/>
      <c r="B1419" s="232"/>
      <c r="C1419" s="233"/>
      <c r="D1419" s="234" t="s">
        <v>168</v>
      </c>
      <c r="E1419" s="235" t="s">
        <v>1</v>
      </c>
      <c r="F1419" s="236" t="s">
        <v>2167</v>
      </c>
      <c r="G1419" s="233"/>
      <c r="H1419" s="237">
        <v>62.106999999999999</v>
      </c>
      <c r="I1419" s="238"/>
      <c r="J1419" s="233"/>
      <c r="K1419" s="233"/>
      <c r="L1419" s="239"/>
      <c r="M1419" s="240"/>
      <c r="N1419" s="241"/>
      <c r="O1419" s="241"/>
      <c r="P1419" s="241"/>
      <c r="Q1419" s="241"/>
      <c r="R1419" s="241"/>
      <c r="S1419" s="241"/>
      <c r="T1419" s="242"/>
      <c r="U1419" s="13"/>
      <c r="V1419" s="13"/>
      <c r="W1419" s="13"/>
      <c r="X1419" s="13"/>
      <c r="Y1419" s="13"/>
      <c r="Z1419" s="13"/>
      <c r="AA1419" s="13"/>
      <c r="AB1419" s="13"/>
      <c r="AC1419" s="13"/>
      <c r="AD1419" s="13"/>
      <c r="AE1419" s="13"/>
      <c r="AT1419" s="243" t="s">
        <v>168</v>
      </c>
      <c r="AU1419" s="243" t="s">
        <v>87</v>
      </c>
      <c r="AV1419" s="13" t="s">
        <v>87</v>
      </c>
      <c r="AW1419" s="13" t="s">
        <v>32</v>
      </c>
      <c r="AX1419" s="13" t="s">
        <v>77</v>
      </c>
      <c r="AY1419" s="243" t="s">
        <v>159</v>
      </c>
    </row>
    <row r="1420" s="15" customFormat="1">
      <c r="A1420" s="15"/>
      <c r="B1420" s="268"/>
      <c r="C1420" s="269"/>
      <c r="D1420" s="234" t="s">
        <v>168</v>
      </c>
      <c r="E1420" s="270" t="s">
        <v>1</v>
      </c>
      <c r="F1420" s="271" t="s">
        <v>361</v>
      </c>
      <c r="G1420" s="269"/>
      <c r="H1420" s="272">
        <v>709.48000000000002</v>
      </c>
      <c r="I1420" s="273"/>
      <c r="J1420" s="269"/>
      <c r="K1420" s="269"/>
      <c r="L1420" s="274"/>
      <c r="M1420" s="275"/>
      <c r="N1420" s="276"/>
      <c r="O1420" s="276"/>
      <c r="P1420" s="276"/>
      <c r="Q1420" s="276"/>
      <c r="R1420" s="276"/>
      <c r="S1420" s="276"/>
      <c r="T1420" s="277"/>
      <c r="U1420" s="15"/>
      <c r="V1420" s="15"/>
      <c r="W1420" s="15"/>
      <c r="X1420" s="15"/>
      <c r="Y1420" s="15"/>
      <c r="Z1420" s="15"/>
      <c r="AA1420" s="15"/>
      <c r="AB1420" s="15"/>
      <c r="AC1420" s="15"/>
      <c r="AD1420" s="15"/>
      <c r="AE1420" s="15"/>
      <c r="AT1420" s="278" t="s">
        <v>168</v>
      </c>
      <c r="AU1420" s="278" t="s">
        <v>87</v>
      </c>
      <c r="AV1420" s="15" t="s">
        <v>175</v>
      </c>
      <c r="AW1420" s="15" t="s">
        <v>32</v>
      </c>
      <c r="AX1420" s="15" t="s">
        <v>77</v>
      </c>
      <c r="AY1420" s="278" t="s">
        <v>159</v>
      </c>
    </row>
    <row r="1421" s="13" customFormat="1">
      <c r="A1421" s="13"/>
      <c r="B1421" s="232"/>
      <c r="C1421" s="233"/>
      <c r="D1421" s="234" t="s">
        <v>168</v>
      </c>
      <c r="E1421" s="235" t="s">
        <v>1</v>
      </c>
      <c r="F1421" s="236" t="s">
        <v>2168</v>
      </c>
      <c r="G1421" s="233"/>
      <c r="H1421" s="237">
        <v>61.125</v>
      </c>
      <c r="I1421" s="238"/>
      <c r="J1421" s="233"/>
      <c r="K1421" s="233"/>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168</v>
      </c>
      <c r="AU1421" s="243" t="s">
        <v>87</v>
      </c>
      <c r="AV1421" s="13" t="s">
        <v>87</v>
      </c>
      <c r="AW1421" s="13" t="s">
        <v>32</v>
      </c>
      <c r="AX1421" s="13" t="s">
        <v>77</v>
      </c>
      <c r="AY1421" s="243" t="s">
        <v>159</v>
      </c>
    </row>
    <row r="1422" s="13" customFormat="1">
      <c r="A1422" s="13"/>
      <c r="B1422" s="232"/>
      <c r="C1422" s="233"/>
      <c r="D1422" s="234" t="s">
        <v>168</v>
      </c>
      <c r="E1422" s="235" t="s">
        <v>1</v>
      </c>
      <c r="F1422" s="236" t="s">
        <v>2169</v>
      </c>
      <c r="G1422" s="233"/>
      <c r="H1422" s="237">
        <v>153.68799999999999</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168</v>
      </c>
      <c r="AU1422" s="243" t="s">
        <v>87</v>
      </c>
      <c r="AV1422" s="13" t="s">
        <v>87</v>
      </c>
      <c r="AW1422" s="13" t="s">
        <v>32</v>
      </c>
      <c r="AX1422" s="13" t="s">
        <v>77</v>
      </c>
      <c r="AY1422" s="243" t="s">
        <v>159</v>
      </c>
    </row>
    <row r="1423" s="13" customFormat="1">
      <c r="A1423" s="13"/>
      <c r="B1423" s="232"/>
      <c r="C1423" s="233"/>
      <c r="D1423" s="234" t="s">
        <v>168</v>
      </c>
      <c r="E1423" s="235" t="s">
        <v>1</v>
      </c>
      <c r="F1423" s="236" t="s">
        <v>2170</v>
      </c>
      <c r="G1423" s="233"/>
      <c r="H1423" s="237">
        <v>54.359999999999999</v>
      </c>
      <c r="I1423" s="238"/>
      <c r="J1423" s="233"/>
      <c r="K1423" s="233"/>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168</v>
      </c>
      <c r="AU1423" s="243" t="s">
        <v>87</v>
      </c>
      <c r="AV1423" s="13" t="s">
        <v>87</v>
      </c>
      <c r="AW1423" s="13" t="s">
        <v>32</v>
      </c>
      <c r="AX1423" s="13" t="s">
        <v>77</v>
      </c>
      <c r="AY1423" s="243" t="s">
        <v>159</v>
      </c>
    </row>
    <row r="1424" s="13" customFormat="1">
      <c r="A1424" s="13"/>
      <c r="B1424" s="232"/>
      <c r="C1424" s="233"/>
      <c r="D1424" s="234" t="s">
        <v>168</v>
      </c>
      <c r="E1424" s="235" t="s">
        <v>1</v>
      </c>
      <c r="F1424" s="236" t="s">
        <v>2171</v>
      </c>
      <c r="G1424" s="233"/>
      <c r="H1424" s="237">
        <v>29.890000000000001</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168</v>
      </c>
      <c r="AU1424" s="243" t="s">
        <v>87</v>
      </c>
      <c r="AV1424" s="13" t="s">
        <v>87</v>
      </c>
      <c r="AW1424" s="13" t="s">
        <v>32</v>
      </c>
      <c r="AX1424" s="13" t="s">
        <v>77</v>
      </c>
      <c r="AY1424" s="243" t="s">
        <v>159</v>
      </c>
    </row>
    <row r="1425" s="13" customFormat="1">
      <c r="A1425" s="13"/>
      <c r="B1425" s="232"/>
      <c r="C1425" s="233"/>
      <c r="D1425" s="234" t="s">
        <v>168</v>
      </c>
      <c r="E1425" s="235" t="s">
        <v>1</v>
      </c>
      <c r="F1425" s="236" t="s">
        <v>2172</v>
      </c>
      <c r="G1425" s="233"/>
      <c r="H1425" s="237">
        <v>45.75</v>
      </c>
      <c r="I1425" s="238"/>
      <c r="J1425" s="233"/>
      <c r="K1425" s="233"/>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168</v>
      </c>
      <c r="AU1425" s="243" t="s">
        <v>87</v>
      </c>
      <c r="AV1425" s="13" t="s">
        <v>87</v>
      </c>
      <c r="AW1425" s="13" t="s">
        <v>32</v>
      </c>
      <c r="AX1425" s="13" t="s">
        <v>77</v>
      </c>
      <c r="AY1425" s="243" t="s">
        <v>159</v>
      </c>
    </row>
    <row r="1426" s="13" customFormat="1">
      <c r="A1426" s="13"/>
      <c r="B1426" s="232"/>
      <c r="C1426" s="233"/>
      <c r="D1426" s="234" t="s">
        <v>168</v>
      </c>
      <c r="E1426" s="235" t="s">
        <v>1</v>
      </c>
      <c r="F1426" s="236" t="s">
        <v>2173</v>
      </c>
      <c r="G1426" s="233"/>
      <c r="H1426" s="237">
        <v>70.222999999999999</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168</v>
      </c>
      <c r="AU1426" s="243" t="s">
        <v>87</v>
      </c>
      <c r="AV1426" s="13" t="s">
        <v>87</v>
      </c>
      <c r="AW1426" s="13" t="s">
        <v>32</v>
      </c>
      <c r="AX1426" s="13" t="s">
        <v>77</v>
      </c>
      <c r="AY1426" s="243" t="s">
        <v>159</v>
      </c>
    </row>
    <row r="1427" s="13" customFormat="1">
      <c r="A1427" s="13"/>
      <c r="B1427" s="232"/>
      <c r="C1427" s="233"/>
      <c r="D1427" s="234" t="s">
        <v>168</v>
      </c>
      <c r="E1427" s="235" t="s">
        <v>1</v>
      </c>
      <c r="F1427" s="236" t="s">
        <v>2174</v>
      </c>
      <c r="G1427" s="233"/>
      <c r="H1427" s="237">
        <v>24.850999999999999</v>
      </c>
      <c r="I1427" s="238"/>
      <c r="J1427" s="233"/>
      <c r="K1427" s="233"/>
      <c r="L1427" s="239"/>
      <c r="M1427" s="240"/>
      <c r="N1427" s="241"/>
      <c r="O1427" s="241"/>
      <c r="P1427" s="241"/>
      <c r="Q1427" s="241"/>
      <c r="R1427" s="241"/>
      <c r="S1427" s="241"/>
      <c r="T1427" s="242"/>
      <c r="U1427" s="13"/>
      <c r="V1427" s="13"/>
      <c r="W1427" s="13"/>
      <c r="X1427" s="13"/>
      <c r="Y1427" s="13"/>
      <c r="Z1427" s="13"/>
      <c r="AA1427" s="13"/>
      <c r="AB1427" s="13"/>
      <c r="AC1427" s="13"/>
      <c r="AD1427" s="13"/>
      <c r="AE1427" s="13"/>
      <c r="AT1427" s="243" t="s">
        <v>168</v>
      </c>
      <c r="AU1427" s="243" t="s">
        <v>87</v>
      </c>
      <c r="AV1427" s="13" t="s">
        <v>87</v>
      </c>
      <c r="AW1427" s="13" t="s">
        <v>32</v>
      </c>
      <c r="AX1427" s="13" t="s">
        <v>77</v>
      </c>
      <c r="AY1427" s="243" t="s">
        <v>159</v>
      </c>
    </row>
    <row r="1428" s="13" customFormat="1">
      <c r="A1428" s="13"/>
      <c r="B1428" s="232"/>
      <c r="C1428" s="233"/>
      <c r="D1428" s="234" t="s">
        <v>168</v>
      </c>
      <c r="E1428" s="235" t="s">
        <v>1</v>
      </c>
      <c r="F1428" s="236" t="s">
        <v>2175</v>
      </c>
      <c r="G1428" s="233"/>
      <c r="H1428" s="237">
        <v>38.173999999999999</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168</v>
      </c>
      <c r="AU1428" s="243" t="s">
        <v>87</v>
      </c>
      <c r="AV1428" s="13" t="s">
        <v>87</v>
      </c>
      <c r="AW1428" s="13" t="s">
        <v>32</v>
      </c>
      <c r="AX1428" s="13" t="s">
        <v>77</v>
      </c>
      <c r="AY1428" s="243" t="s">
        <v>159</v>
      </c>
    </row>
    <row r="1429" s="13" customFormat="1">
      <c r="A1429" s="13"/>
      <c r="B1429" s="232"/>
      <c r="C1429" s="233"/>
      <c r="D1429" s="234" t="s">
        <v>168</v>
      </c>
      <c r="E1429" s="235" t="s">
        <v>1</v>
      </c>
      <c r="F1429" s="236" t="s">
        <v>2176</v>
      </c>
      <c r="G1429" s="233"/>
      <c r="H1429" s="237">
        <v>37.542999999999999</v>
      </c>
      <c r="I1429" s="238"/>
      <c r="J1429" s="233"/>
      <c r="K1429" s="233"/>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168</v>
      </c>
      <c r="AU1429" s="243" t="s">
        <v>87</v>
      </c>
      <c r="AV1429" s="13" t="s">
        <v>87</v>
      </c>
      <c r="AW1429" s="13" t="s">
        <v>32</v>
      </c>
      <c r="AX1429" s="13" t="s">
        <v>77</v>
      </c>
      <c r="AY1429" s="243" t="s">
        <v>159</v>
      </c>
    </row>
    <row r="1430" s="13" customFormat="1">
      <c r="A1430" s="13"/>
      <c r="B1430" s="232"/>
      <c r="C1430" s="233"/>
      <c r="D1430" s="234" t="s">
        <v>168</v>
      </c>
      <c r="E1430" s="235" t="s">
        <v>1</v>
      </c>
      <c r="F1430" s="236" t="s">
        <v>2177</v>
      </c>
      <c r="G1430" s="233"/>
      <c r="H1430" s="237">
        <v>78.460999999999999</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168</v>
      </c>
      <c r="AU1430" s="243" t="s">
        <v>87</v>
      </c>
      <c r="AV1430" s="13" t="s">
        <v>87</v>
      </c>
      <c r="AW1430" s="13" t="s">
        <v>32</v>
      </c>
      <c r="AX1430" s="13" t="s">
        <v>77</v>
      </c>
      <c r="AY1430" s="243" t="s">
        <v>159</v>
      </c>
    </row>
    <row r="1431" s="13" customFormat="1">
      <c r="A1431" s="13"/>
      <c r="B1431" s="232"/>
      <c r="C1431" s="233"/>
      <c r="D1431" s="234" t="s">
        <v>168</v>
      </c>
      <c r="E1431" s="235" t="s">
        <v>1</v>
      </c>
      <c r="F1431" s="236" t="s">
        <v>2178</v>
      </c>
      <c r="G1431" s="233"/>
      <c r="H1431" s="237">
        <v>125.142</v>
      </c>
      <c r="I1431" s="238"/>
      <c r="J1431" s="233"/>
      <c r="K1431" s="233"/>
      <c r="L1431" s="239"/>
      <c r="M1431" s="240"/>
      <c r="N1431" s="241"/>
      <c r="O1431" s="241"/>
      <c r="P1431" s="241"/>
      <c r="Q1431" s="241"/>
      <c r="R1431" s="241"/>
      <c r="S1431" s="241"/>
      <c r="T1431" s="242"/>
      <c r="U1431" s="13"/>
      <c r="V1431" s="13"/>
      <c r="W1431" s="13"/>
      <c r="X1431" s="13"/>
      <c r="Y1431" s="13"/>
      <c r="Z1431" s="13"/>
      <c r="AA1431" s="13"/>
      <c r="AB1431" s="13"/>
      <c r="AC1431" s="13"/>
      <c r="AD1431" s="13"/>
      <c r="AE1431" s="13"/>
      <c r="AT1431" s="243" t="s">
        <v>168</v>
      </c>
      <c r="AU1431" s="243" t="s">
        <v>87</v>
      </c>
      <c r="AV1431" s="13" t="s">
        <v>87</v>
      </c>
      <c r="AW1431" s="13" t="s">
        <v>32</v>
      </c>
      <c r="AX1431" s="13" t="s">
        <v>77</v>
      </c>
      <c r="AY1431" s="243" t="s">
        <v>159</v>
      </c>
    </row>
    <row r="1432" s="13" customFormat="1">
      <c r="A1432" s="13"/>
      <c r="B1432" s="232"/>
      <c r="C1432" s="233"/>
      <c r="D1432" s="234" t="s">
        <v>168</v>
      </c>
      <c r="E1432" s="235" t="s">
        <v>1</v>
      </c>
      <c r="F1432" s="236" t="s">
        <v>2179</v>
      </c>
      <c r="G1432" s="233"/>
      <c r="H1432" s="237">
        <v>83.265000000000001</v>
      </c>
      <c r="I1432" s="238"/>
      <c r="J1432" s="233"/>
      <c r="K1432" s="233"/>
      <c r="L1432" s="239"/>
      <c r="M1432" s="240"/>
      <c r="N1432" s="241"/>
      <c r="O1432" s="241"/>
      <c r="P1432" s="241"/>
      <c r="Q1432" s="241"/>
      <c r="R1432" s="241"/>
      <c r="S1432" s="241"/>
      <c r="T1432" s="242"/>
      <c r="U1432" s="13"/>
      <c r="V1432" s="13"/>
      <c r="W1432" s="13"/>
      <c r="X1432" s="13"/>
      <c r="Y1432" s="13"/>
      <c r="Z1432" s="13"/>
      <c r="AA1432" s="13"/>
      <c r="AB1432" s="13"/>
      <c r="AC1432" s="13"/>
      <c r="AD1432" s="13"/>
      <c r="AE1432" s="13"/>
      <c r="AT1432" s="243" t="s">
        <v>168</v>
      </c>
      <c r="AU1432" s="243" t="s">
        <v>87</v>
      </c>
      <c r="AV1432" s="13" t="s">
        <v>87</v>
      </c>
      <c r="AW1432" s="13" t="s">
        <v>32</v>
      </c>
      <c r="AX1432" s="13" t="s">
        <v>77</v>
      </c>
      <c r="AY1432" s="243" t="s">
        <v>159</v>
      </c>
    </row>
    <row r="1433" s="13" customFormat="1">
      <c r="A1433" s="13"/>
      <c r="B1433" s="232"/>
      <c r="C1433" s="233"/>
      <c r="D1433" s="234" t="s">
        <v>168</v>
      </c>
      <c r="E1433" s="235" t="s">
        <v>1</v>
      </c>
      <c r="F1433" s="236" t="s">
        <v>2141</v>
      </c>
      <c r="G1433" s="233"/>
      <c r="H1433" s="237">
        <v>165.46000000000001</v>
      </c>
      <c r="I1433" s="238"/>
      <c r="J1433" s="233"/>
      <c r="K1433" s="233"/>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168</v>
      </c>
      <c r="AU1433" s="243" t="s">
        <v>87</v>
      </c>
      <c r="AV1433" s="13" t="s">
        <v>87</v>
      </c>
      <c r="AW1433" s="13" t="s">
        <v>32</v>
      </c>
      <c r="AX1433" s="13" t="s">
        <v>77</v>
      </c>
      <c r="AY1433" s="243" t="s">
        <v>159</v>
      </c>
    </row>
    <row r="1434" s="15" customFormat="1">
      <c r="A1434" s="15"/>
      <c r="B1434" s="268"/>
      <c r="C1434" s="269"/>
      <c r="D1434" s="234" t="s">
        <v>168</v>
      </c>
      <c r="E1434" s="270" t="s">
        <v>1</v>
      </c>
      <c r="F1434" s="271" t="s">
        <v>361</v>
      </c>
      <c r="G1434" s="269"/>
      <c r="H1434" s="272">
        <v>967.93200000000002</v>
      </c>
      <c r="I1434" s="273"/>
      <c r="J1434" s="269"/>
      <c r="K1434" s="269"/>
      <c r="L1434" s="274"/>
      <c r="M1434" s="275"/>
      <c r="N1434" s="276"/>
      <c r="O1434" s="276"/>
      <c r="P1434" s="276"/>
      <c r="Q1434" s="276"/>
      <c r="R1434" s="276"/>
      <c r="S1434" s="276"/>
      <c r="T1434" s="277"/>
      <c r="U1434" s="15"/>
      <c r="V1434" s="15"/>
      <c r="W1434" s="15"/>
      <c r="X1434" s="15"/>
      <c r="Y1434" s="15"/>
      <c r="Z1434" s="15"/>
      <c r="AA1434" s="15"/>
      <c r="AB1434" s="15"/>
      <c r="AC1434" s="15"/>
      <c r="AD1434" s="15"/>
      <c r="AE1434" s="15"/>
      <c r="AT1434" s="278" t="s">
        <v>168</v>
      </c>
      <c r="AU1434" s="278" t="s">
        <v>87</v>
      </c>
      <c r="AV1434" s="15" t="s">
        <v>175</v>
      </c>
      <c r="AW1434" s="15" t="s">
        <v>32</v>
      </c>
      <c r="AX1434" s="15" t="s">
        <v>77</v>
      </c>
      <c r="AY1434" s="278" t="s">
        <v>159</v>
      </c>
    </row>
    <row r="1435" s="16" customFormat="1">
      <c r="A1435" s="16"/>
      <c r="B1435" s="279"/>
      <c r="C1435" s="280"/>
      <c r="D1435" s="234" t="s">
        <v>168</v>
      </c>
      <c r="E1435" s="281" t="s">
        <v>1</v>
      </c>
      <c r="F1435" s="282" t="s">
        <v>2185</v>
      </c>
      <c r="G1435" s="280"/>
      <c r="H1435" s="281" t="s">
        <v>1</v>
      </c>
      <c r="I1435" s="283"/>
      <c r="J1435" s="280"/>
      <c r="K1435" s="280"/>
      <c r="L1435" s="284"/>
      <c r="M1435" s="285"/>
      <c r="N1435" s="286"/>
      <c r="O1435" s="286"/>
      <c r="P1435" s="286"/>
      <c r="Q1435" s="286"/>
      <c r="R1435" s="286"/>
      <c r="S1435" s="286"/>
      <c r="T1435" s="287"/>
      <c r="U1435" s="16"/>
      <c r="V1435" s="16"/>
      <c r="W1435" s="16"/>
      <c r="X1435" s="16"/>
      <c r="Y1435" s="16"/>
      <c r="Z1435" s="16"/>
      <c r="AA1435" s="16"/>
      <c r="AB1435" s="16"/>
      <c r="AC1435" s="16"/>
      <c r="AD1435" s="16"/>
      <c r="AE1435" s="16"/>
      <c r="AT1435" s="288" t="s">
        <v>168</v>
      </c>
      <c r="AU1435" s="288" t="s">
        <v>87</v>
      </c>
      <c r="AV1435" s="16" t="s">
        <v>85</v>
      </c>
      <c r="AW1435" s="16" t="s">
        <v>32</v>
      </c>
      <c r="AX1435" s="16" t="s">
        <v>77</v>
      </c>
      <c r="AY1435" s="288" t="s">
        <v>159</v>
      </c>
    </row>
    <row r="1436" s="13" customFormat="1">
      <c r="A1436" s="13"/>
      <c r="B1436" s="232"/>
      <c r="C1436" s="233"/>
      <c r="D1436" s="234" t="s">
        <v>168</v>
      </c>
      <c r="E1436" s="235" t="s">
        <v>1</v>
      </c>
      <c r="F1436" s="236" t="s">
        <v>2186</v>
      </c>
      <c r="G1436" s="233"/>
      <c r="H1436" s="237">
        <v>34.200000000000003</v>
      </c>
      <c r="I1436" s="238"/>
      <c r="J1436" s="233"/>
      <c r="K1436" s="233"/>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168</v>
      </c>
      <c r="AU1436" s="243" t="s">
        <v>87</v>
      </c>
      <c r="AV1436" s="13" t="s">
        <v>87</v>
      </c>
      <c r="AW1436" s="13" t="s">
        <v>32</v>
      </c>
      <c r="AX1436" s="13" t="s">
        <v>77</v>
      </c>
      <c r="AY1436" s="243" t="s">
        <v>159</v>
      </c>
    </row>
    <row r="1437" s="13" customFormat="1">
      <c r="A1437" s="13"/>
      <c r="B1437" s="232"/>
      <c r="C1437" s="233"/>
      <c r="D1437" s="234" t="s">
        <v>168</v>
      </c>
      <c r="E1437" s="235" t="s">
        <v>1</v>
      </c>
      <c r="F1437" s="236" t="s">
        <v>2187</v>
      </c>
      <c r="G1437" s="233"/>
      <c r="H1437" s="237">
        <v>202.09999999999999</v>
      </c>
      <c r="I1437" s="238"/>
      <c r="J1437" s="233"/>
      <c r="K1437" s="233"/>
      <c r="L1437" s="239"/>
      <c r="M1437" s="240"/>
      <c r="N1437" s="241"/>
      <c r="O1437" s="241"/>
      <c r="P1437" s="241"/>
      <c r="Q1437" s="241"/>
      <c r="R1437" s="241"/>
      <c r="S1437" s="241"/>
      <c r="T1437" s="242"/>
      <c r="U1437" s="13"/>
      <c r="V1437" s="13"/>
      <c r="W1437" s="13"/>
      <c r="X1437" s="13"/>
      <c r="Y1437" s="13"/>
      <c r="Z1437" s="13"/>
      <c r="AA1437" s="13"/>
      <c r="AB1437" s="13"/>
      <c r="AC1437" s="13"/>
      <c r="AD1437" s="13"/>
      <c r="AE1437" s="13"/>
      <c r="AT1437" s="243" t="s">
        <v>168</v>
      </c>
      <c r="AU1437" s="243" t="s">
        <v>87</v>
      </c>
      <c r="AV1437" s="13" t="s">
        <v>87</v>
      </c>
      <c r="AW1437" s="13" t="s">
        <v>32</v>
      </c>
      <c r="AX1437" s="13" t="s">
        <v>77</v>
      </c>
      <c r="AY1437" s="243" t="s">
        <v>159</v>
      </c>
    </row>
    <row r="1438" s="13" customFormat="1">
      <c r="A1438" s="13"/>
      <c r="B1438" s="232"/>
      <c r="C1438" s="233"/>
      <c r="D1438" s="234" t="s">
        <v>168</v>
      </c>
      <c r="E1438" s="235" t="s">
        <v>1</v>
      </c>
      <c r="F1438" s="236" t="s">
        <v>2188</v>
      </c>
      <c r="G1438" s="233"/>
      <c r="H1438" s="237">
        <v>158.90000000000001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168</v>
      </c>
      <c r="AU1438" s="243" t="s">
        <v>87</v>
      </c>
      <c r="AV1438" s="13" t="s">
        <v>87</v>
      </c>
      <c r="AW1438" s="13" t="s">
        <v>32</v>
      </c>
      <c r="AX1438" s="13" t="s">
        <v>77</v>
      </c>
      <c r="AY1438" s="243" t="s">
        <v>159</v>
      </c>
    </row>
    <row r="1439" s="15" customFormat="1">
      <c r="A1439" s="15"/>
      <c r="B1439" s="268"/>
      <c r="C1439" s="269"/>
      <c r="D1439" s="234" t="s">
        <v>168</v>
      </c>
      <c r="E1439" s="270" t="s">
        <v>1</v>
      </c>
      <c r="F1439" s="271" t="s">
        <v>361</v>
      </c>
      <c r="G1439" s="269"/>
      <c r="H1439" s="272">
        <v>395.19999999999999</v>
      </c>
      <c r="I1439" s="273"/>
      <c r="J1439" s="269"/>
      <c r="K1439" s="269"/>
      <c r="L1439" s="274"/>
      <c r="M1439" s="275"/>
      <c r="N1439" s="276"/>
      <c r="O1439" s="276"/>
      <c r="P1439" s="276"/>
      <c r="Q1439" s="276"/>
      <c r="R1439" s="276"/>
      <c r="S1439" s="276"/>
      <c r="T1439" s="277"/>
      <c r="U1439" s="15"/>
      <c r="V1439" s="15"/>
      <c r="W1439" s="15"/>
      <c r="X1439" s="15"/>
      <c r="Y1439" s="15"/>
      <c r="Z1439" s="15"/>
      <c r="AA1439" s="15"/>
      <c r="AB1439" s="15"/>
      <c r="AC1439" s="15"/>
      <c r="AD1439" s="15"/>
      <c r="AE1439" s="15"/>
      <c r="AT1439" s="278" t="s">
        <v>168</v>
      </c>
      <c r="AU1439" s="278" t="s">
        <v>87</v>
      </c>
      <c r="AV1439" s="15" t="s">
        <v>175</v>
      </c>
      <c r="AW1439" s="15" t="s">
        <v>32</v>
      </c>
      <c r="AX1439" s="15" t="s">
        <v>77</v>
      </c>
      <c r="AY1439" s="278" t="s">
        <v>159</v>
      </c>
    </row>
    <row r="1440" s="13" customFormat="1">
      <c r="A1440" s="13"/>
      <c r="B1440" s="232"/>
      <c r="C1440" s="233"/>
      <c r="D1440" s="234" t="s">
        <v>168</v>
      </c>
      <c r="E1440" s="235" t="s">
        <v>1</v>
      </c>
      <c r="F1440" s="236" t="s">
        <v>2193</v>
      </c>
      <c r="G1440" s="233"/>
      <c r="H1440" s="237">
        <v>284.69999999999999</v>
      </c>
      <c r="I1440" s="238"/>
      <c r="J1440" s="233"/>
      <c r="K1440" s="233"/>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168</v>
      </c>
      <c r="AU1440" s="243" t="s">
        <v>87</v>
      </c>
      <c r="AV1440" s="13" t="s">
        <v>87</v>
      </c>
      <c r="AW1440" s="13" t="s">
        <v>32</v>
      </c>
      <c r="AX1440" s="13" t="s">
        <v>77</v>
      </c>
      <c r="AY1440" s="243" t="s">
        <v>159</v>
      </c>
    </row>
    <row r="1441" s="13" customFormat="1">
      <c r="A1441" s="13"/>
      <c r="B1441" s="232"/>
      <c r="C1441" s="233"/>
      <c r="D1441" s="234" t="s">
        <v>168</v>
      </c>
      <c r="E1441" s="235" t="s">
        <v>1</v>
      </c>
      <c r="F1441" s="236" t="s">
        <v>2194</v>
      </c>
      <c r="G1441" s="233"/>
      <c r="H1441" s="237">
        <v>52.780000000000001</v>
      </c>
      <c r="I1441" s="238"/>
      <c r="J1441" s="233"/>
      <c r="K1441" s="233"/>
      <c r="L1441" s="239"/>
      <c r="M1441" s="240"/>
      <c r="N1441" s="241"/>
      <c r="O1441" s="241"/>
      <c r="P1441" s="241"/>
      <c r="Q1441" s="241"/>
      <c r="R1441" s="241"/>
      <c r="S1441" s="241"/>
      <c r="T1441" s="242"/>
      <c r="U1441" s="13"/>
      <c r="V1441" s="13"/>
      <c r="W1441" s="13"/>
      <c r="X1441" s="13"/>
      <c r="Y1441" s="13"/>
      <c r="Z1441" s="13"/>
      <c r="AA1441" s="13"/>
      <c r="AB1441" s="13"/>
      <c r="AC1441" s="13"/>
      <c r="AD1441" s="13"/>
      <c r="AE1441" s="13"/>
      <c r="AT1441" s="243" t="s">
        <v>168</v>
      </c>
      <c r="AU1441" s="243" t="s">
        <v>87</v>
      </c>
      <c r="AV1441" s="13" t="s">
        <v>87</v>
      </c>
      <c r="AW1441" s="13" t="s">
        <v>32</v>
      </c>
      <c r="AX1441" s="13" t="s">
        <v>77</v>
      </c>
      <c r="AY1441" s="243" t="s">
        <v>159</v>
      </c>
    </row>
    <row r="1442" s="13" customFormat="1">
      <c r="A1442" s="13"/>
      <c r="B1442" s="232"/>
      <c r="C1442" s="233"/>
      <c r="D1442" s="234" t="s">
        <v>168</v>
      </c>
      <c r="E1442" s="235" t="s">
        <v>1</v>
      </c>
      <c r="F1442" s="236" t="s">
        <v>2195</v>
      </c>
      <c r="G1442" s="233"/>
      <c r="H1442" s="237">
        <v>110.7</v>
      </c>
      <c r="I1442" s="238"/>
      <c r="J1442" s="233"/>
      <c r="K1442" s="233"/>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168</v>
      </c>
      <c r="AU1442" s="243" t="s">
        <v>87</v>
      </c>
      <c r="AV1442" s="13" t="s">
        <v>87</v>
      </c>
      <c r="AW1442" s="13" t="s">
        <v>32</v>
      </c>
      <c r="AX1442" s="13" t="s">
        <v>77</v>
      </c>
      <c r="AY1442" s="243" t="s">
        <v>159</v>
      </c>
    </row>
    <row r="1443" s="15" customFormat="1">
      <c r="A1443" s="15"/>
      <c r="B1443" s="268"/>
      <c r="C1443" s="269"/>
      <c r="D1443" s="234" t="s">
        <v>168</v>
      </c>
      <c r="E1443" s="270" t="s">
        <v>1</v>
      </c>
      <c r="F1443" s="271" t="s">
        <v>361</v>
      </c>
      <c r="G1443" s="269"/>
      <c r="H1443" s="272">
        <v>448.18000000000001</v>
      </c>
      <c r="I1443" s="273"/>
      <c r="J1443" s="269"/>
      <c r="K1443" s="269"/>
      <c r="L1443" s="274"/>
      <c r="M1443" s="275"/>
      <c r="N1443" s="276"/>
      <c r="O1443" s="276"/>
      <c r="P1443" s="276"/>
      <c r="Q1443" s="276"/>
      <c r="R1443" s="276"/>
      <c r="S1443" s="276"/>
      <c r="T1443" s="277"/>
      <c r="U1443" s="15"/>
      <c r="V1443" s="15"/>
      <c r="W1443" s="15"/>
      <c r="X1443" s="15"/>
      <c r="Y1443" s="15"/>
      <c r="Z1443" s="15"/>
      <c r="AA1443" s="15"/>
      <c r="AB1443" s="15"/>
      <c r="AC1443" s="15"/>
      <c r="AD1443" s="15"/>
      <c r="AE1443" s="15"/>
      <c r="AT1443" s="278" t="s">
        <v>168</v>
      </c>
      <c r="AU1443" s="278" t="s">
        <v>87</v>
      </c>
      <c r="AV1443" s="15" t="s">
        <v>175</v>
      </c>
      <c r="AW1443" s="15" t="s">
        <v>32</v>
      </c>
      <c r="AX1443" s="15" t="s">
        <v>77</v>
      </c>
      <c r="AY1443" s="278" t="s">
        <v>159</v>
      </c>
    </row>
    <row r="1444" s="14" customFormat="1">
      <c r="A1444" s="14"/>
      <c r="B1444" s="244"/>
      <c r="C1444" s="245"/>
      <c r="D1444" s="234" t="s">
        <v>168</v>
      </c>
      <c r="E1444" s="246" t="s">
        <v>1</v>
      </c>
      <c r="F1444" s="247" t="s">
        <v>174</v>
      </c>
      <c r="G1444" s="245"/>
      <c r="H1444" s="248">
        <v>2888.7579999999998</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168</v>
      </c>
      <c r="AU1444" s="254" t="s">
        <v>87</v>
      </c>
      <c r="AV1444" s="14" t="s">
        <v>166</v>
      </c>
      <c r="AW1444" s="14" t="s">
        <v>32</v>
      </c>
      <c r="AX1444" s="14" t="s">
        <v>85</v>
      </c>
      <c r="AY1444" s="254" t="s">
        <v>159</v>
      </c>
    </row>
    <row r="1445" s="2" customFormat="1" ht="16.5" customHeight="1">
      <c r="A1445" s="39"/>
      <c r="B1445" s="40"/>
      <c r="C1445" s="219" t="s">
        <v>2200</v>
      </c>
      <c r="D1445" s="219" t="s">
        <v>161</v>
      </c>
      <c r="E1445" s="220" t="s">
        <v>2201</v>
      </c>
      <c r="F1445" s="221" t="s">
        <v>2202</v>
      </c>
      <c r="G1445" s="222" t="s">
        <v>164</v>
      </c>
      <c r="H1445" s="223">
        <v>19.065000000000001</v>
      </c>
      <c r="I1445" s="224"/>
      <c r="J1445" s="225">
        <f>ROUND(I1445*H1445,2)</f>
        <v>0</v>
      </c>
      <c r="K1445" s="221" t="s">
        <v>165</v>
      </c>
      <c r="L1445" s="45"/>
      <c r="M1445" s="226" t="s">
        <v>1</v>
      </c>
      <c r="N1445" s="227" t="s">
        <v>42</v>
      </c>
      <c r="O1445" s="92"/>
      <c r="P1445" s="228">
        <f>O1445*H1445</f>
        <v>0</v>
      </c>
      <c r="Q1445" s="228">
        <v>0</v>
      </c>
      <c r="R1445" s="228">
        <f>Q1445*H1445</f>
        <v>0</v>
      </c>
      <c r="S1445" s="228">
        <v>0.014</v>
      </c>
      <c r="T1445" s="229">
        <f>S1445*H1445</f>
        <v>0.26691000000000004</v>
      </c>
      <c r="U1445" s="39"/>
      <c r="V1445" s="39"/>
      <c r="W1445" s="39"/>
      <c r="X1445" s="39"/>
      <c r="Y1445" s="39"/>
      <c r="Z1445" s="39"/>
      <c r="AA1445" s="39"/>
      <c r="AB1445" s="39"/>
      <c r="AC1445" s="39"/>
      <c r="AD1445" s="39"/>
      <c r="AE1445" s="39"/>
      <c r="AR1445" s="230" t="s">
        <v>166</v>
      </c>
      <c r="AT1445" s="230" t="s">
        <v>161</v>
      </c>
      <c r="AU1445" s="230" t="s">
        <v>87</v>
      </c>
      <c r="AY1445" s="18" t="s">
        <v>159</v>
      </c>
      <c r="BE1445" s="231">
        <f>IF(N1445="základní",J1445,0)</f>
        <v>0</v>
      </c>
      <c r="BF1445" s="231">
        <f>IF(N1445="snížená",J1445,0)</f>
        <v>0</v>
      </c>
      <c r="BG1445" s="231">
        <f>IF(N1445="zákl. přenesená",J1445,0)</f>
        <v>0</v>
      </c>
      <c r="BH1445" s="231">
        <f>IF(N1445="sníž. přenesená",J1445,0)</f>
        <v>0</v>
      </c>
      <c r="BI1445" s="231">
        <f>IF(N1445="nulová",J1445,0)</f>
        <v>0</v>
      </c>
      <c r="BJ1445" s="18" t="s">
        <v>85</v>
      </c>
      <c r="BK1445" s="231">
        <f>ROUND(I1445*H1445,2)</f>
        <v>0</v>
      </c>
      <c r="BL1445" s="18" t="s">
        <v>166</v>
      </c>
      <c r="BM1445" s="230" t="s">
        <v>2203</v>
      </c>
    </row>
    <row r="1446" s="13" customFormat="1">
      <c r="A1446" s="13"/>
      <c r="B1446" s="232"/>
      <c r="C1446" s="233"/>
      <c r="D1446" s="234" t="s">
        <v>168</v>
      </c>
      <c r="E1446" s="235" t="s">
        <v>1</v>
      </c>
      <c r="F1446" s="236" t="s">
        <v>2180</v>
      </c>
      <c r="G1446" s="233"/>
      <c r="H1446" s="237">
        <v>19.065000000000001</v>
      </c>
      <c r="I1446" s="238"/>
      <c r="J1446" s="233"/>
      <c r="K1446" s="233"/>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168</v>
      </c>
      <c r="AU1446" s="243" t="s">
        <v>87</v>
      </c>
      <c r="AV1446" s="13" t="s">
        <v>87</v>
      </c>
      <c r="AW1446" s="13" t="s">
        <v>32</v>
      </c>
      <c r="AX1446" s="13" t="s">
        <v>85</v>
      </c>
      <c r="AY1446" s="243" t="s">
        <v>159</v>
      </c>
    </row>
    <row r="1447" s="2" customFormat="1" ht="16.5" customHeight="1">
      <c r="A1447" s="39"/>
      <c r="B1447" s="40"/>
      <c r="C1447" s="219" t="s">
        <v>2204</v>
      </c>
      <c r="D1447" s="219" t="s">
        <v>161</v>
      </c>
      <c r="E1447" s="220" t="s">
        <v>2205</v>
      </c>
      <c r="F1447" s="221" t="s">
        <v>2206</v>
      </c>
      <c r="G1447" s="222" t="s">
        <v>181</v>
      </c>
      <c r="H1447" s="223">
        <v>7.0039999999999996</v>
      </c>
      <c r="I1447" s="224"/>
      <c r="J1447" s="225">
        <f>ROUND(I1447*H1447,2)</f>
        <v>0</v>
      </c>
      <c r="K1447" s="221" t="s">
        <v>165</v>
      </c>
      <c r="L1447" s="45"/>
      <c r="M1447" s="226" t="s">
        <v>1</v>
      </c>
      <c r="N1447" s="227" t="s">
        <v>42</v>
      </c>
      <c r="O1447" s="92"/>
      <c r="P1447" s="228">
        <f>O1447*H1447</f>
        <v>0</v>
      </c>
      <c r="Q1447" s="228">
        <v>0</v>
      </c>
      <c r="R1447" s="228">
        <f>Q1447*H1447</f>
        <v>0</v>
      </c>
      <c r="S1447" s="228">
        <v>0.49399999999999999</v>
      </c>
      <c r="T1447" s="229">
        <f>S1447*H1447</f>
        <v>3.4599759999999997</v>
      </c>
      <c r="U1447" s="39"/>
      <c r="V1447" s="39"/>
      <c r="W1447" s="39"/>
      <c r="X1447" s="39"/>
      <c r="Y1447" s="39"/>
      <c r="Z1447" s="39"/>
      <c r="AA1447" s="39"/>
      <c r="AB1447" s="39"/>
      <c r="AC1447" s="39"/>
      <c r="AD1447" s="39"/>
      <c r="AE1447" s="39"/>
      <c r="AR1447" s="230" t="s">
        <v>166</v>
      </c>
      <c r="AT1447" s="230" t="s">
        <v>161</v>
      </c>
      <c r="AU1447" s="230" t="s">
        <v>87</v>
      </c>
      <c r="AY1447" s="18" t="s">
        <v>159</v>
      </c>
      <c r="BE1447" s="231">
        <f>IF(N1447="základní",J1447,0)</f>
        <v>0</v>
      </c>
      <c r="BF1447" s="231">
        <f>IF(N1447="snížená",J1447,0)</f>
        <v>0</v>
      </c>
      <c r="BG1447" s="231">
        <f>IF(N1447="zákl. přenesená",J1447,0)</f>
        <v>0</v>
      </c>
      <c r="BH1447" s="231">
        <f>IF(N1447="sníž. přenesená",J1447,0)</f>
        <v>0</v>
      </c>
      <c r="BI1447" s="231">
        <f>IF(N1447="nulová",J1447,0)</f>
        <v>0</v>
      </c>
      <c r="BJ1447" s="18" t="s">
        <v>85</v>
      </c>
      <c r="BK1447" s="231">
        <f>ROUND(I1447*H1447,2)</f>
        <v>0</v>
      </c>
      <c r="BL1447" s="18" t="s">
        <v>166</v>
      </c>
      <c r="BM1447" s="230" t="s">
        <v>2207</v>
      </c>
    </row>
    <row r="1448" s="16" customFormat="1">
      <c r="A1448" s="16"/>
      <c r="B1448" s="279"/>
      <c r="C1448" s="280"/>
      <c r="D1448" s="234" t="s">
        <v>168</v>
      </c>
      <c r="E1448" s="281" t="s">
        <v>1</v>
      </c>
      <c r="F1448" s="282" t="s">
        <v>1099</v>
      </c>
      <c r="G1448" s="280"/>
      <c r="H1448" s="281" t="s">
        <v>1</v>
      </c>
      <c r="I1448" s="283"/>
      <c r="J1448" s="280"/>
      <c r="K1448" s="280"/>
      <c r="L1448" s="284"/>
      <c r="M1448" s="285"/>
      <c r="N1448" s="286"/>
      <c r="O1448" s="286"/>
      <c r="P1448" s="286"/>
      <c r="Q1448" s="286"/>
      <c r="R1448" s="286"/>
      <c r="S1448" s="286"/>
      <c r="T1448" s="287"/>
      <c r="U1448" s="16"/>
      <c r="V1448" s="16"/>
      <c r="W1448" s="16"/>
      <c r="X1448" s="16"/>
      <c r="Y1448" s="16"/>
      <c r="Z1448" s="16"/>
      <c r="AA1448" s="16"/>
      <c r="AB1448" s="16"/>
      <c r="AC1448" s="16"/>
      <c r="AD1448" s="16"/>
      <c r="AE1448" s="16"/>
      <c r="AT1448" s="288" t="s">
        <v>168</v>
      </c>
      <c r="AU1448" s="288" t="s">
        <v>87</v>
      </c>
      <c r="AV1448" s="16" t="s">
        <v>85</v>
      </c>
      <c r="AW1448" s="16" t="s">
        <v>32</v>
      </c>
      <c r="AX1448" s="16" t="s">
        <v>77</v>
      </c>
      <c r="AY1448" s="288" t="s">
        <v>159</v>
      </c>
    </row>
    <row r="1449" s="13" customFormat="1">
      <c r="A1449" s="13"/>
      <c r="B1449" s="232"/>
      <c r="C1449" s="233"/>
      <c r="D1449" s="234" t="s">
        <v>168</v>
      </c>
      <c r="E1449" s="235" t="s">
        <v>1</v>
      </c>
      <c r="F1449" s="236" t="s">
        <v>1100</v>
      </c>
      <c r="G1449" s="233"/>
      <c r="H1449" s="237">
        <v>7.3239999999999998</v>
      </c>
      <c r="I1449" s="238"/>
      <c r="J1449" s="233"/>
      <c r="K1449" s="233"/>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168</v>
      </c>
      <c r="AU1449" s="243" t="s">
        <v>87</v>
      </c>
      <c r="AV1449" s="13" t="s">
        <v>87</v>
      </c>
      <c r="AW1449" s="13" t="s">
        <v>32</v>
      </c>
      <c r="AX1449" s="13" t="s">
        <v>77</v>
      </c>
      <c r="AY1449" s="243" t="s">
        <v>159</v>
      </c>
    </row>
    <row r="1450" s="13" customFormat="1">
      <c r="A1450" s="13"/>
      <c r="B1450" s="232"/>
      <c r="C1450" s="233"/>
      <c r="D1450" s="234" t="s">
        <v>168</v>
      </c>
      <c r="E1450" s="235" t="s">
        <v>1</v>
      </c>
      <c r="F1450" s="236" t="s">
        <v>1101</v>
      </c>
      <c r="G1450" s="233"/>
      <c r="H1450" s="237">
        <v>-1.234</v>
      </c>
      <c r="I1450" s="238"/>
      <c r="J1450" s="233"/>
      <c r="K1450" s="233"/>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168</v>
      </c>
      <c r="AU1450" s="243" t="s">
        <v>87</v>
      </c>
      <c r="AV1450" s="13" t="s">
        <v>87</v>
      </c>
      <c r="AW1450" s="13" t="s">
        <v>32</v>
      </c>
      <c r="AX1450" s="13" t="s">
        <v>77</v>
      </c>
      <c r="AY1450" s="243" t="s">
        <v>159</v>
      </c>
    </row>
    <row r="1451" s="15" customFormat="1">
      <c r="A1451" s="15"/>
      <c r="B1451" s="268"/>
      <c r="C1451" s="269"/>
      <c r="D1451" s="234" t="s">
        <v>168</v>
      </c>
      <c r="E1451" s="270" t="s">
        <v>1</v>
      </c>
      <c r="F1451" s="271" t="s">
        <v>361</v>
      </c>
      <c r="G1451" s="269"/>
      <c r="H1451" s="272">
        <v>6.0899999999999999</v>
      </c>
      <c r="I1451" s="273"/>
      <c r="J1451" s="269"/>
      <c r="K1451" s="269"/>
      <c r="L1451" s="274"/>
      <c r="M1451" s="275"/>
      <c r="N1451" s="276"/>
      <c r="O1451" s="276"/>
      <c r="P1451" s="276"/>
      <c r="Q1451" s="276"/>
      <c r="R1451" s="276"/>
      <c r="S1451" s="276"/>
      <c r="T1451" s="277"/>
      <c r="U1451" s="15"/>
      <c r="V1451" s="15"/>
      <c r="W1451" s="15"/>
      <c r="X1451" s="15"/>
      <c r="Y1451" s="15"/>
      <c r="Z1451" s="15"/>
      <c r="AA1451" s="15"/>
      <c r="AB1451" s="15"/>
      <c r="AC1451" s="15"/>
      <c r="AD1451" s="15"/>
      <c r="AE1451" s="15"/>
      <c r="AT1451" s="278" t="s">
        <v>168</v>
      </c>
      <c r="AU1451" s="278" t="s">
        <v>87</v>
      </c>
      <c r="AV1451" s="15" t="s">
        <v>175</v>
      </c>
      <c r="AW1451" s="15" t="s">
        <v>32</v>
      </c>
      <c r="AX1451" s="15" t="s">
        <v>77</v>
      </c>
      <c r="AY1451" s="278" t="s">
        <v>159</v>
      </c>
    </row>
    <row r="1452" s="13" customFormat="1">
      <c r="A1452" s="13"/>
      <c r="B1452" s="232"/>
      <c r="C1452" s="233"/>
      <c r="D1452" s="234" t="s">
        <v>168</v>
      </c>
      <c r="E1452" s="235" t="s">
        <v>1</v>
      </c>
      <c r="F1452" s="236" t="s">
        <v>2208</v>
      </c>
      <c r="G1452" s="233"/>
      <c r="H1452" s="237">
        <v>0.91400000000000003</v>
      </c>
      <c r="I1452" s="238"/>
      <c r="J1452" s="233"/>
      <c r="K1452" s="233"/>
      <c r="L1452" s="239"/>
      <c r="M1452" s="240"/>
      <c r="N1452" s="241"/>
      <c r="O1452" s="241"/>
      <c r="P1452" s="241"/>
      <c r="Q1452" s="241"/>
      <c r="R1452" s="241"/>
      <c r="S1452" s="241"/>
      <c r="T1452" s="242"/>
      <c r="U1452" s="13"/>
      <c r="V1452" s="13"/>
      <c r="W1452" s="13"/>
      <c r="X1452" s="13"/>
      <c r="Y1452" s="13"/>
      <c r="Z1452" s="13"/>
      <c r="AA1452" s="13"/>
      <c r="AB1452" s="13"/>
      <c r="AC1452" s="13"/>
      <c r="AD1452" s="13"/>
      <c r="AE1452" s="13"/>
      <c r="AT1452" s="243" t="s">
        <v>168</v>
      </c>
      <c r="AU1452" s="243" t="s">
        <v>87</v>
      </c>
      <c r="AV1452" s="13" t="s">
        <v>87</v>
      </c>
      <c r="AW1452" s="13" t="s">
        <v>32</v>
      </c>
      <c r="AX1452" s="13" t="s">
        <v>77</v>
      </c>
      <c r="AY1452" s="243" t="s">
        <v>159</v>
      </c>
    </row>
    <row r="1453" s="14" customFormat="1">
      <c r="A1453" s="14"/>
      <c r="B1453" s="244"/>
      <c r="C1453" s="245"/>
      <c r="D1453" s="234" t="s">
        <v>168</v>
      </c>
      <c r="E1453" s="246" t="s">
        <v>1</v>
      </c>
      <c r="F1453" s="247" t="s">
        <v>174</v>
      </c>
      <c r="G1453" s="245"/>
      <c r="H1453" s="248">
        <v>7.0039999999999996</v>
      </c>
      <c r="I1453" s="249"/>
      <c r="J1453" s="245"/>
      <c r="K1453" s="245"/>
      <c r="L1453" s="250"/>
      <c r="M1453" s="251"/>
      <c r="N1453" s="252"/>
      <c r="O1453" s="252"/>
      <c r="P1453" s="252"/>
      <c r="Q1453" s="252"/>
      <c r="R1453" s="252"/>
      <c r="S1453" s="252"/>
      <c r="T1453" s="253"/>
      <c r="U1453" s="14"/>
      <c r="V1453" s="14"/>
      <c r="W1453" s="14"/>
      <c r="X1453" s="14"/>
      <c r="Y1453" s="14"/>
      <c r="Z1453" s="14"/>
      <c r="AA1453" s="14"/>
      <c r="AB1453" s="14"/>
      <c r="AC1453" s="14"/>
      <c r="AD1453" s="14"/>
      <c r="AE1453" s="14"/>
      <c r="AT1453" s="254" t="s">
        <v>168</v>
      </c>
      <c r="AU1453" s="254" t="s">
        <v>87</v>
      </c>
      <c r="AV1453" s="14" t="s">
        <v>166</v>
      </c>
      <c r="AW1453" s="14" t="s">
        <v>32</v>
      </c>
      <c r="AX1453" s="14" t="s">
        <v>85</v>
      </c>
      <c r="AY1453" s="254" t="s">
        <v>159</v>
      </c>
    </row>
    <row r="1454" s="2" customFormat="1" ht="16.5" customHeight="1">
      <c r="A1454" s="39"/>
      <c r="B1454" s="40"/>
      <c r="C1454" s="219" t="s">
        <v>2209</v>
      </c>
      <c r="D1454" s="219" t="s">
        <v>161</v>
      </c>
      <c r="E1454" s="220" t="s">
        <v>2210</v>
      </c>
      <c r="F1454" s="221" t="s">
        <v>2211</v>
      </c>
      <c r="G1454" s="222" t="s">
        <v>164</v>
      </c>
      <c r="H1454" s="223">
        <v>245.44</v>
      </c>
      <c r="I1454" s="224"/>
      <c r="J1454" s="225">
        <f>ROUND(I1454*H1454,2)</f>
        <v>0</v>
      </c>
      <c r="K1454" s="221" t="s">
        <v>165</v>
      </c>
      <c r="L1454" s="45"/>
      <c r="M1454" s="226" t="s">
        <v>1</v>
      </c>
      <c r="N1454" s="227" t="s">
        <v>42</v>
      </c>
      <c r="O1454" s="92"/>
      <c r="P1454" s="228">
        <f>O1454*H1454</f>
        <v>0</v>
      </c>
      <c r="Q1454" s="228">
        <v>0</v>
      </c>
      <c r="R1454" s="228">
        <f>Q1454*H1454</f>
        <v>0</v>
      </c>
      <c r="S1454" s="228">
        <v>0</v>
      </c>
      <c r="T1454" s="229">
        <f>S1454*H1454</f>
        <v>0</v>
      </c>
      <c r="U1454" s="39"/>
      <c r="V1454" s="39"/>
      <c r="W1454" s="39"/>
      <c r="X1454" s="39"/>
      <c r="Y1454" s="39"/>
      <c r="Z1454" s="39"/>
      <c r="AA1454" s="39"/>
      <c r="AB1454" s="39"/>
      <c r="AC1454" s="39"/>
      <c r="AD1454" s="39"/>
      <c r="AE1454" s="39"/>
      <c r="AR1454" s="230" t="s">
        <v>166</v>
      </c>
      <c r="AT1454" s="230" t="s">
        <v>161</v>
      </c>
      <c r="AU1454" s="230" t="s">
        <v>87</v>
      </c>
      <c r="AY1454" s="18" t="s">
        <v>159</v>
      </c>
      <c r="BE1454" s="231">
        <f>IF(N1454="základní",J1454,0)</f>
        <v>0</v>
      </c>
      <c r="BF1454" s="231">
        <f>IF(N1454="snížená",J1454,0)</f>
        <v>0</v>
      </c>
      <c r="BG1454" s="231">
        <f>IF(N1454="zákl. přenesená",J1454,0)</f>
        <v>0</v>
      </c>
      <c r="BH1454" s="231">
        <f>IF(N1454="sníž. přenesená",J1454,0)</f>
        <v>0</v>
      </c>
      <c r="BI1454" s="231">
        <f>IF(N1454="nulová",J1454,0)</f>
        <v>0</v>
      </c>
      <c r="BJ1454" s="18" t="s">
        <v>85</v>
      </c>
      <c r="BK1454" s="231">
        <f>ROUND(I1454*H1454,2)</f>
        <v>0</v>
      </c>
      <c r="BL1454" s="18" t="s">
        <v>166</v>
      </c>
      <c r="BM1454" s="230" t="s">
        <v>2212</v>
      </c>
    </row>
    <row r="1455" s="16" customFormat="1">
      <c r="A1455" s="16"/>
      <c r="B1455" s="279"/>
      <c r="C1455" s="280"/>
      <c r="D1455" s="234" t="s">
        <v>168</v>
      </c>
      <c r="E1455" s="281" t="s">
        <v>1</v>
      </c>
      <c r="F1455" s="282" t="s">
        <v>2045</v>
      </c>
      <c r="G1455" s="280"/>
      <c r="H1455" s="281" t="s">
        <v>1</v>
      </c>
      <c r="I1455" s="283"/>
      <c r="J1455" s="280"/>
      <c r="K1455" s="280"/>
      <c r="L1455" s="284"/>
      <c r="M1455" s="285"/>
      <c r="N1455" s="286"/>
      <c r="O1455" s="286"/>
      <c r="P1455" s="286"/>
      <c r="Q1455" s="286"/>
      <c r="R1455" s="286"/>
      <c r="S1455" s="286"/>
      <c r="T1455" s="287"/>
      <c r="U1455" s="16"/>
      <c r="V1455" s="16"/>
      <c r="W1455" s="16"/>
      <c r="X1455" s="16"/>
      <c r="Y1455" s="16"/>
      <c r="Z1455" s="16"/>
      <c r="AA1455" s="16"/>
      <c r="AB1455" s="16"/>
      <c r="AC1455" s="16"/>
      <c r="AD1455" s="16"/>
      <c r="AE1455" s="16"/>
      <c r="AT1455" s="288" t="s">
        <v>168</v>
      </c>
      <c r="AU1455" s="288" t="s">
        <v>87</v>
      </c>
      <c r="AV1455" s="16" t="s">
        <v>85</v>
      </c>
      <c r="AW1455" s="16" t="s">
        <v>32</v>
      </c>
      <c r="AX1455" s="16" t="s">
        <v>77</v>
      </c>
      <c r="AY1455" s="288" t="s">
        <v>159</v>
      </c>
    </row>
    <row r="1456" s="13" customFormat="1">
      <c r="A1456" s="13"/>
      <c r="B1456" s="232"/>
      <c r="C1456" s="233"/>
      <c r="D1456" s="234" t="s">
        <v>168</v>
      </c>
      <c r="E1456" s="235" t="s">
        <v>1</v>
      </c>
      <c r="F1456" s="236" t="s">
        <v>2046</v>
      </c>
      <c r="G1456" s="233"/>
      <c r="H1456" s="237">
        <v>360.87</v>
      </c>
      <c r="I1456" s="238"/>
      <c r="J1456" s="233"/>
      <c r="K1456" s="233"/>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168</v>
      </c>
      <c r="AU1456" s="243" t="s">
        <v>87</v>
      </c>
      <c r="AV1456" s="13" t="s">
        <v>87</v>
      </c>
      <c r="AW1456" s="13" t="s">
        <v>32</v>
      </c>
      <c r="AX1456" s="13" t="s">
        <v>77</v>
      </c>
      <c r="AY1456" s="243" t="s">
        <v>159</v>
      </c>
    </row>
    <row r="1457" s="13" customFormat="1">
      <c r="A1457" s="13"/>
      <c r="B1457" s="232"/>
      <c r="C1457" s="233"/>
      <c r="D1457" s="234" t="s">
        <v>168</v>
      </c>
      <c r="E1457" s="235" t="s">
        <v>1</v>
      </c>
      <c r="F1457" s="236" t="s">
        <v>2213</v>
      </c>
      <c r="G1457" s="233"/>
      <c r="H1457" s="237">
        <v>245.44</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168</v>
      </c>
      <c r="AU1457" s="243" t="s">
        <v>87</v>
      </c>
      <c r="AV1457" s="13" t="s">
        <v>87</v>
      </c>
      <c r="AW1457" s="13" t="s">
        <v>32</v>
      </c>
      <c r="AX1457" s="13" t="s">
        <v>85</v>
      </c>
      <c r="AY1457" s="243" t="s">
        <v>159</v>
      </c>
    </row>
    <row r="1458" s="2" customFormat="1" ht="24.15" customHeight="1">
      <c r="A1458" s="39"/>
      <c r="B1458" s="40"/>
      <c r="C1458" s="219" t="s">
        <v>2214</v>
      </c>
      <c r="D1458" s="219" t="s">
        <v>161</v>
      </c>
      <c r="E1458" s="220" t="s">
        <v>2215</v>
      </c>
      <c r="F1458" s="221" t="s">
        <v>2216</v>
      </c>
      <c r="G1458" s="222" t="s">
        <v>164</v>
      </c>
      <c r="H1458" s="223">
        <v>907.65800000000002</v>
      </c>
      <c r="I1458" s="224"/>
      <c r="J1458" s="225">
        <f>ROUND(I1458*H1458,2)</f>
        <v>0</v>
      </c>
      <c r="K1458" s="221" t="s">
        <v>165</v>
      </c>
      <c r="L1458" s="45"/>
      <c r="M1458" s="226" t="s">
        <v>1</v>
      </c>
      <c r="N1458" s="227" t="s">
        <v>42</v>
      </c>
      <c r="O1458" s="92"/>
      <c r="P1458" s="228">
        <f>O1458*H1458</f>
        <v>0</v>
      </c>
      <c r="Q1458" s="228">
        <v>0</v>
      </c>
      <c r="R1458" s="228">
        <f>Q1458*H1458</f>
        <v>0</v>
      </c>
      <c r="S1458" s="228">
        <v>0</v>
      </c>
      <c r="T1458" s="229">
        <f>S1458*H1458</f>
        <v>0</v>
      </c>
      <c r="U1458" s="39"/>
      <c r="V1458" s="39"/>
      <c r="W1458" s="39"/>
      <c r="X1458" s="39"/>
      <c r="Y1458" s="39"/>
      <c r="Z1458" s="39"/>
      <c r="AA1458" s="39"/>
      <c r="AB1458" s="39"/>
      <c r="AC1458" s="39"/>
      <c r="AD1458" s="39"/>
      <c r="AE1458" s="39"/>
      <c r="AR1458" s="230" t="s">
        <v>166</v>
      </c>
      <c r="AT1458" s="230" t="s">
        <v>161</v>
      </c>
      <c r="AU1458" s="230" t="s">
        <v>87</v>
      </c>
      <c r="AY1458" s="18" t="s">
        <v>159</v>
      </c>
      <c r="BE1458" s="231">
        <f>IF(N1458="základní",J1458,0)</f>
        <v>0</v>
      </c>
      <c r="BF1458" s="231">
        <f>IF(N1458="snížená",J1458,0)</f>
        <v>0</v>
      </c>
      <c r="BG1458" s="231">
        <f>IF(N1458="zákl. přenesená",J1458,0)</f>
        <v>0</v>
      </c>
      <c r="BH1458" s="231">
        <f>IF(N1458="sníž. přenesená",J1458,0)</f>
        <v>0</v>
      </c>
      <c r="BI1458" s="231">
        <f>IF(N1458="nulová",J1458,0)</f>
        <v>0</v>
      </c>
      <c r="BJ1458" s="18" t="s">
        <v>85</v>
      </c>
      <c r="BK1458" s="231">
        <f>ROUND(I1458*H1458,2)</f>
        <v>0</v>
      </c>
      <c r="BL1458" s="18" t="s">
        <v>166</v>
      </c>
      <c r="BM1458" s="230" t="s">
        <v>2217</v>
      </c>
    </row>
    <row r="1459" s="16" customFormat="1">
      <c r="A1459" s="16"/>
      <c r="B1459" s="279"/>
      <c r="C1459" s="280"/>
      <c r="D1459" s="234" t="s">
        <v>168</v>
      </c>
      <c r="E1459" s="281" t="s">
        <v>1</v>
      </c>
      <c r="F1459" s="282" t="s">
        <v>2218</v>
      </c>
      <c r="G1459" s="280"/>
      <c r="H1459" s="281" t="s">
        <v>1</v>
      </c>
      <c r="I1459" s="283"/>
      <c r="J1459" s="280"/>
      <c r="K1459" s="280"/>
      <c r="L1459" s="284"/>
      <c r="M1459" s="285"/>
      <c r="N1459" s="286"/>
      <c r="O1459" s="286"/>
      <c r="P1459" s="286"/>
      <c r="Q1459" s="286"/>
      <c r="R1459" s="286"/>
      <c r="S1459" s="286"/>
      <c r="T1459" s="287"/>
      <c r="U1459" s="16"/>
      <c r="V1459" s="16"/>
      <c r="W1459" s="16"/>
      <c r="X1459" s="16"/>
      <c r="Y1459" s="16"/>
      <c r="Z1459" s="16"/>
      <c r="AA1459" s="16"/>
      <c r="AB1459" s="16"/>
      <c r="AC1459" s="16"/>
      <c r="AD1459" s="16"/>
      <c r="AE1459" s="16"/>
      <c r="AT1459" s="288" t="s">
        <v>168</v>
      </c>
      <c r="AU1459" s="288" t="s">
        <v>87</v>
      </c>
      <c r="AV1459" s="16" t="s">
        <v>85</v>
      </c>
      <c r="AW1459" s="16" t="s">
        <v>32</v>
      </c>
      <c r="AX1459" s="16" t="s">
        <v>77</v>
      </c>
      <c r="AY1459" s="288" t="s">
        <v>159</v>
      </c>
    </row>
    <row r="1460" s="13" customFormat="1">
      <c r="A1460" s="13"/>
      <c r="B1460" s="232"/>
      <c r="C1460" s="233"/>
      <c r="D1460" s="234" t="s">
        <v>168</v>
      </c>
      <c r="E1460" s="235" t="s">
        <v>1</v>
      </c>
      <c r="F1460" s="236" t="s">
        <v>2219</v>
      </c>
      <c r="G1460" s="233"/>
      <c r="H1460" s="237">
        <v>39.264000000000003</v>
      </c>
      <c r="I1460" s="238"/>
      <c r="J1460" s="233"/>
      <c r="K1460" s="233"/>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168</v>
      </c>
      <c r="AU1460" s="243" t="s">
        <v>87</v>
      </c>
      <c r="AV1460" s="13" t="s">
        <v>87</v>
      </c>
      <c r="AW1460" s="13" t="s">
        <v>32</v>
      </c>
      <c r="AX1460" s="13" t="s">
        <v>77</v>
      </c>
      <c r="AY1460" s="243" t="s">
        <v>159</v>
      </c>
    </row>
    <row r="1461" s="16" customFormat="1">
      <c r="A1461" s="16"/>
      <c r="B1461" s="279"/>
      <c r="C1461" s="280"/>
      <c r="D1461" s="234" t="s">
        <v>168</v>
      </c>
      <c r="E1461" s="281" t="s">
        <v>1</v>
      </c>
      <c r="F1461" s="282" t="s">
        <v>1197</v>
      </c>
      <c r="G1461" s="280"/>
      <c r="H1461" s="281" t="s">
        <v>1</v>
      </c>
      <c r="I1461" s="283"/>
      <c r="J1461" s="280"/>
      <c r="K1461" s="280"/>
      <c r="L1461" s="284"/>
      <c r="M1461" s="285"/>
      <c r="N1461" s="286"/>
      <c r="O1461" s="286"/>
      <c r="P1461" s="286"/>
      <c r="Q1461" s="286"/>
      <c r="R1461" s="286"/>
      <c r="S1461" s="286"/>
      <c r="T1461" s="287"/>
      <c r="U1461" s="16"/>
      <c r="V1461" s="16"/>
      <c r="W1461" s="16"/>
      <c r="X1461" s="16"/>
      <c r="Y1461" s="16"/>
      <c r="Z1461" s="16"/>
      <c r="AA1461" s="16"/>
      <c r="AB1461" s="16"/>
      <c r="AC1461" s="16"/>
      <c r="AD1461" s="16"/>
      <c r="AE1461" s="16"/>
      <c r="AT1461" s="288" t="s">
        <v>168</v>
      </c>
      <c r="AU1461" s="288" t="s">
        <v>87</v>
      </c>
      <c r="AV1461" s="16" t="s">
        <v>85</v>
      </c>
      <c r="AW1461" s="16" t="s">
        <v>32</v>
      </c>
      <c r="AX1461" s="16" t="s">
        <v>77</v>
      </c>
      <c r="AY1461" s="288" t="s">
        <v>159</v>
      </c>
    </row>
    <row r="1462" s="13" customFormat="1">
      <c r="A1462" s="13"/>
      <c r="B1462" s="232"/>
      <c r="C1462" s="233"/>
      <c r="D1462" s="234" t="s">
        <v>168</v>
      </c>
      <c r="E1462" s="235" t="s">
        <v>1</v>
      </c>
      <c r="F1462" s="236" t="s">
        <v>2220</v>
      </c>
      <c r="G1462" s="233"/>
      <c r="H1462" s="237">
        <v>25.013999999999999</v>
      </c>
      <c r="I1462" s="238"/>
      <c r="J1462" s="233"/>
      <c r="K1462" s="233"/>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168</v>
      </c>
      <c r="AU1462" s="243" t="s">
        <v>87</v>
      </c>
      <c r="AV1462" s="13" t="s">
        <v>87</v>
      </c>
      <c r="AW1462" s="13" t="s">
        <v>32</v>
      </c>
      <c r="AX1462" s="13" t="s">
        <v>77</v>
      </c>
      <c r="AY1462" s="243" t="s">
        <v>159</v>
      </c>
    </row>
    <row r="1463" s="15" customFormat="1">
      <c r="A1463" s="15"/>
      <c r="B1463" s="268"/>
      <c r="C1463" s="269"/>
      <c r="D1463" s="234" t="s">
        <v>168</v>
      </c>
      <c r="E1463" s="270" t="s">
        <v>1</v>
      </c>
      <c r="F1463" s="271" t="s">
        <v>361</v>
      </c>
      <c r="G1463" s="269"/>
      <c r="H1463" s="272">
        <v>64.278000000000006</v>
      </c>
      <c r="I1463" s="273"/>
      <c r="J1463" s="269"/>
      <c r="K1463" s="269"/>
      <c r="L1463" s="274"/>
      <c r="M1463" s="275"/>
      <c r="N1463" s="276"/>
      <c r="O1463" s="276"/>
      <c r="P1463" s="276"/>
      <c r="Q1463" s="276"/>
      <c r="R1463" s="276"/>
      <c r="S1463" s="276"/>
      <c r="T1463" s="277"/>
      <c r="U1463" s="15"/>
      <c r="V1463" s="15"/>
      <c r="W1463" s="15"/>
      <c r="X1463" s="15"/>
      <c r="Y1463" s="15"/>
      <c r="Z1463" s="15"/>
      <c r="AA1463" s="15"/>
      <c r="AB1463" s="15"/>
      <c r="AC1463" s="15"/>
      <c r="AD1463" s="15"/>
      <c r="AE1463" s="15"/>
      <c r="AT1463" s="278" t="s">
        <v>168</v>
      </c>
      <c r="AU1463" s="278" t="s">
        <v>87</v>
      </c>
      <c r="AV1463" s="15" t="s">
        <v>175</v>
      </c>
      <c r="AW1463" s="15" t="s">
        <v>32</v>
      </c>
      <c r="AX1463" s="15" t="s">
        <v>77</v>
      </c>
      <c r="AY1463" s="278" t="s">
        <v>159</v>
      </c>
    </row>
    <row r="1464" s="16" customFormat="1">
      <c r="A1464" s="16"/>
      <c r="B1464" s="279"/>
      <c r="C1464" s="280"/>
      <c r="D1464" s="234" t="s">
        <v>168</v>
      </c>
      <c r="E1464" s="281" t="s">
        <v>1</v>
      </c>
      <c r="F1464" s="282" t="s">
        <v>2185</v>
      </c>
      <c r="G1464" s="280"/>
      <c r="H1464" s="281" t="s">
        <v>1</v>
      </c>
      <c r="I1464" s="283"/>
      <c r="J1464" s="280"/>
      <c r="K1464" s="280"/>
      <c r="L1464" s="284"/>
      <c r="M1464" s="285"/>
      <c r="N1464" s="286"/>
      <c r="O1464" s="286"/>
      <c r="P1464" s="286"/>
      <c r="Q1464" s="286"/>
      <c r="R1464" s="286"/>
      <c r="S1464" s="286"/>
      <c r="T1464" s="287"/>
      <c r="U1464" s="16"/>
      <c r="V1464" s="16"/>
      <c r="W1464" s="16"/>
      <c r="X1464" s="16"/>
      <c r="Y1464" s="16"/>
      <c r="Z1464" s="16"/>
      <c r="AA1464" s="16"/>
      <c r="AB1464" s="16"/>
      <c r="AC1464" s="16"/>
      <c r="AD1464" s="16"/>
      <c r="AE1464" s="16"/>
      <c r="AT1464" s="288" t="s">
        <v>168</v>
      </c>
      <c r="AU1464" s="288" t="s">
        <v>87</v>
      </c>
      <c r="AV1464" s="16" t="s">
        <v>85</v>
      </c>
      <c r="AW1464" s="16" t="s">
        <v>32</v>
      </c>
      <c r="AX1464" s="16" t="s">
        <v>77</v>
      </c>
      <c r="AY1464" s="288" t="s">
        <v>159</v>
      </c>
    </row>
    <row r="1465" s="13" customFormat="1">
      <c r="A1465" s="13"/>
      <c r="B1465" s="232"/>
      <c r="C1465" s="233"/>
      <c r="D1465" s="234" t="s">
        <v>168</v>
      </c>
      <c r="E1465" s="235" t="s">
        <v>1</v>
      </c>
      <c r="F1465" s="236" t="s">
        <v>2186</v>
      </c>
      <c r="G1465" s="233"/>
      <c r="H1465" s="237">
        <v>34.200000000000003</v>
      </c>
      <c r="I1465" s="238"/>
      <c r="J1465" s="233"/>
      <c r="K1465" s="233"/>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168</v>
      </c>
      <c r="AU1465" s="243" t="s">
        <v>87</v>
      </c>
      <c r="AV1465" s="13" t="s">
        <v>87</v>
      </c>
      <c r="AW1465" s="13" t="s">
        <v>32</v>
      </c>
      <c r="AX1465" s="13" t="s">
        <v>77</v>
      </c>
      <c r="AY1465" s="243" t="s">
        <v>159</v>
      </c>
    </row>
    <row r="1466" s="13" customFormat="1">
      <c r="A1466" s="13"/>
      <c r="B1466" s="232"/>
      <c r="C1466" s="233"/>
      <c r="D1466" s="234" t="s">
        <v>168</v>
      </c>
      <c r="E1466" s="235" t="s">
        <v>1</v>
      </c>
      <c r="F1466" s="236" t="s">
        <v>2187</v>
      </c>
      <c r="G1466" s="233"/>
      <c r="H1466" s="237">
        <v>202.09999999999999</v>
      </c>
      <c r="I1466" s="238"/>
      <c r="J1466" s="233"/>
      <c r="K1466" s="233"/>
      <c r="L1466" s="239"/>
      <c r="M1466" s="240"/>
      <c r="N1466" s="241"/>
      <c r="O1466" s="241"/>
      <c r="P1466" s="241"/>
      <c r="Q1466" s="241"/>
      <c r="R1466" s="241"/>
      <c r="S1466" s="241"/>
      <c r="T1466" s="242"/>
      <c r="U1466" s="13"/>
      <c r="V1466" s="13"/>
      <c r="W1466" s="13"/>
      <c r="X1466" s="13"/>
      <c r="Y1466" s="13"/>
      <c r="Z1466" s="13"/>
      <c r="AA1466" s="13"/>
      <c r="AB1466" s="13"/>
      <c r="AC1466" s="13"/>
      <c r="AD1466" s="13"/>
      <c r="AE1466" s="13"/>
      <c r="AT1466" s="243" t="s">
        <v>168</v>
      </c>
      <c r="AU1466" s="243" t="s">
        <v>87</v>
      </c>
      <c r="AV1466" s="13" t="s">
        <v>87</v>
      </c>
      <c r="AW1466" s="13" t="s">
        <v>32</v>
      </c>
      <c r="AX1466" s="13" t="s">
        <v>77</v>
      </c>
      <c r="AY1466" s="243" t="s">
        <v>159</v>
      </c>
    </row>
    <row r="1467" s="13" customFormat="1">
      <c r="A1467" s="13"/>
      <c r="B1467" s="232"/>
      <c r="C1467" s="233"/>
      <c r="D1467" s="234" t="s">
        <v>168</v>
      </c>
      <c r="E1467" s="235" t="s">
        <v>1</v>
      </c>
      <c r="F1467" s="236" t="s">
        <v>2188</v>
      </c>
      <c r="G1467" s="233"/>
      <c r="H1467" s="237">
        <v>158.90000000000001</v>
      </c>
      <c r="I1467" s="238"/>
      <c r="J1467" s="233"/>
      <c r="K1467" s="233"/>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168</v>
      </c>
      <c r="AU1467" s="243" t="s">
        <v>87</v>
      </c>
      <c r="AV1467" s="13" t="s">
        <v>87</v>
      </c>
      <c r="AW1467" s="13" t="s">
        <v>32</v>
      </c>
      <c r="AX1467" s="13" t="s">
        <v>77</v>
      </c>
      <c r="AY1467" s="243" t="s">
        <v>159</v>
      </c>
    </row>
    <row r="1468" s="15" customFormat="1">
      <c r="A1468" s="15"/>
      <c r="B1468" s="268"/>
      <c r="C1468" s="269"/>
      <c r="D1468" s="234" t="s">
        <v>168</v>
      </c>
      <c r="E1468" s="270" t="s">
        <v>1</v>
      </c>
      <c r="F1468" s="271" t="s">
        <v>361</v>
      </c>
      <c r="G1468" s="269"/>
      <c r="H1468" s="272">
        <v>395.19999999999999</v>
      </c>
      <c r="I1468" s="273"/>
      <c r="J1468" s="269"/>
      <c r="K1468" s="269"/>
      <c r="L1468" s="274"/>
      <c r="M1468" s="275"/>
      <c r="N1468" s="276"/>
      <c r="O1468" s="276"/>
      <c r="P1468" s="276"/>
      <c r="Q1468" s="276"/>
      <c r="R1468" s="276"/>
      <c r="S1468" s="276"/>
      <c r="T1468" s="277"/>
      <c r="U1468" s="15"/>
      <c r="V1468" s="15"/>
      <c r="W1468" s="15"/>
      <c r="X1468" s="15"/>
      <c r="Y1468" s="15"/>
      <c r="Z1468" s="15"/>
      <c r="AA1468" s="15"/>
      <c r="AB1468" s="15"/>
      <c r="AC1468" s="15"/>
      <c r="AD1468" s="15"/>
      <c r="AE1468" s="15"/>
      <c r="AT1468" s="278" t="s">
        <v>168</v>
      </c>
      <c r="AU1468" s="278" t="s">
        <v>87</v>
      </c>
      <c r="AV1468" s="15" t="s">
        <v>175</v>
      </c>
      <c r="AW1468" s="15" t="s">
        <v>32</v>
      </c>
      <c r="AX1468" s="15" t="s">
        <v>77</v>
      </c>
      <c r="AY1468" s="278" t="s">
        <v>159</v>
      </c>
    </row>
    <row r="1469" s="16" customFormat="1">
      <c r="A1469" s="16"/>
      <c r="B1469" s="279"/>
      <c r="C1469" s="280"/>
      <c r="D1469" s="234" t="s">
        <v>168</v>
      </c>
      <c r="E1469" s="281" t="s">
        <v>1</v>
      </c>
      <c r="F1469" s="282" t="s">
        <v>2185</v>
      </c>
      <c r="G1469" s="280"/>
      <c r="H1469" s="281" t="s">
        <v>1</v>
      </c>
      <c r="I1469" s="283"/>
      <c r="J1469" s="280"/>
      <c r="K1469" s="280"/>
      <c r="L1469" s="284"/>
      <c r="M1469" s="285"/>
      <c r="N1469" s="286"/>
      <c r="O1469" s="286"/>
      <c r="P1469" s="286"/>
      <c r="Q1469" s="286"/>
      <c r="R1469" s="286"/>
      <c r="S1469" s="286"/>
      <c r="T1469" s="287"/>
      <c r="U1469" s="16"/>
      <c r="V1469" s="16"/>
      <c r="W1469" s="16"/>
      <c r="X1469" s="16"/>
      <c r="Y1469" s="16"/>
      <c r="Z1469" s="16"/>
      <c r="AA1469" s="16"/>
      <c r="AB1469" s="16"/>
      <c r="AC1469" s="16"/>
      <c r="AD1469" s="16"/>
      <c r="AE1469" s="16"/>
      <c r="AT1469" s="288" t="s">
        <v>168</v>
      </c>
      <c r="AU1469" s="288" t="s">
        <v>87</v>
      </c>
      <c r="AV1469" s="16" t="s">
        <v>85</v>
      </c>
      <c r="AW1469" s="16" t="s">
        <v>32</v>
      </c>
      <c r="AX1469" s="16" t="s">
        <v>77</v>
      </c>
      <c r="AY1469" s="288" t="s">
        <v>159</v>
      </c>
    </row>
    <row r="1470" s="13" customFormat="1">
      <c r="A1470" s="13"/>
      <c r="B1470" s="232"/>
      <c r="C1470" s="233"/>
      <c r="D1470" s="234" t="s">
        <v>168</v>
      </c>
      <c r="E1470" s="235" t="s">
        <v>1</v>
      </c>
      <c r="F1470" s="236" t="s">
        <v>2193</v>
      </c>
      <c r="G1470" s="233"/>
      <c r="H1470" s="237">
        <v>284.69999999999999</v>
      </c>
      <c r="I1470" s="238"/>
      <c r="J1470" s="233"/>
      <c r="K1470" s="233"/>
      <c r="L1470" s="239"/>
      <c r="M1470" s="240"/>
      <c r="N1470" s="241"/>
      <c r="O1470" s="241"/>
      <c r="P1470" s="241"/>
      <c r="Q1470" s="241"/>
      <c r="R1470" s="241"/>
      <c r="S1470" s="241"/>
      <c r="T1470" s="242"/>
      <c r="U1470" s="13"/>
      <c r="V1470" s="13"/>
      <c r="W1470" s="13"/>
      <c r="X1470" s="13"/>
      <c r="Y1470" s="13"/>
      <c r="Z1470" s="13"/>
      <c r="AA1470" s="13"/>
      <c r="AB1470" s="13"/>
      <c r="AC1470" s="13"/>
      <c r="AD1470" s="13"/>
      <c r="AE1470" s="13"/>
      <c r="AT1470" s="243" t="s">
        <v>168</v>
      </c>
      <c r="AU1470" s="243" t="s">
        <v>87</v>
      </c>
      <c r="AV1470" s="13" t="s">
        <v>87</v>
      </c>
      <c r="AW1470" s="13" t="s">
        <v>32</v>
      </c>
      <c r="AX1470" s="13" t="s">
        <v>77</v>
      </c>
      <c r="AY1470" s="243" t="s">
        <v>159</v>
      </c>
    </row>
    <row r="1471" s="13" customFormat="1">
      <c r="A1471" s="13"/>
      <c r="B1471" s="232"/>
      <c r="C1471" s="233"/>
      <c r="D1471" s="234" t="s">
        <v>168</v>
      </c>
      <c r="E1471" s="235" t="s">
        <v>1</v>
      </c>
      <c r="F1471" s="236" t="s">
        <v>2194</v>
      </c>
      <c r="G1471" s="233"/>
      <c r="H1471" s="237">
        <v>52.780000000000001</v>
      </c>
      <c r="I1471" s="238"/>
      <c r="J1471" s="233"/>
      <c r="K1471" s="233"/>
      <c r="L1471" s="239"/>
      <c r="M1471" s="240"/>
      <c r="N1471" s="241"/>
      <c r="O1471" s="241"/>
      <c r="P1471" s="241"/>
      <c r="Q1471" s="241"/>
      <c r="R1471" s="241"/>
      <c r="S1471" s="241"/>
      <c r="T1471" s="242"/>
      <c r="U1471" s="13"/>
      <c r="V1471" s="13"/>
      <c r="W1471" s="13"/>
      <c r="X1471" s="13"/>
      <c r="Y1471" s="13"/>
      <c r="Z1471" s="13"/>
      <c r="AA1471" s="13"/>
      <c r="AB1471" s="13"/>
      <c r="AC1471" s="13"/>
      <c r="AD1471" s="13"/>
      <c r="AE1471" s="13"/>
      <c r="AT1471" s="243" t="s">
        <v>168</v>
      </c>
      <c r="AU1471" s="243" t="s">
        <v>87</v>
      </c>
      <c r="AV1471" s="13" t="s">
        <v>87</v>
      </c>
      <c r="AW1471" s="13" t="s">
        <v>32</v>
      </c>
      <c r="AX1471" s="13" t="s">
        <v>77</v>
      </c>
      <c r="AY1471" s="243" t="s">
        <v>159</v>
      </c>
    </row>
    <row r="1472" s="13" customFormat="1">
      <c r="A1472" s="13"/>
      <c r="B1472" s="232"/>
      <c r="C1472" s="233"/>
      <c r="D1472" s="234" t="s">
        <v>168</v>
      </c>
      <c r="E1472" s="235" t="s">
        <v>1</v>
      </c>
      <c r="F1472" s="236" t="s">
        <v>2195</v>
      </c>
      <c r="G1472" s="233"/>
      <c r="H1472" s="237">
        <v>110.7</v>
      </c>
      <c r="I1472" s="238"/>
      <c r="J1472" s="233"/>
      <c r="K1472" s="233"/>
      <c r="L1472" s="239"/>
      <c r="M1472" s="240"/>
      <c r="N1472" s="241"/>
      <c r="O1472" s="241"/>
      <c r="P1472" s="241"/>
      <c r="Q1472" s="241"/>
      <c r="R1472" s="241"/>
      <c r="S1472" s="241"/>
      <c r="T1472" s="242"/>
      <c r="U1472" s="13"/>
      <c r="V1472" s="13"/>
      <c r="W1472" s="13"/>
      <c r="X1472" s="13"/>
      <c r="Y1472" s="13"/>
      <c r="Z1472" s="13"/>
      <c r="AA1472" s="13"/>
      <c r="AB1472" s="13"/>
      <c r="AC1472" s="13"/>
      <c r="AD1472" s="13"/>
      <c r="AE1472" s="13"/>
      <c r="AT1472" s="243" t="s">
        <v>168</v>
      </c>
      <c r="AU1472" s="243" t="s">
        <v>87</v>
      </c>
      <c r="AV1472" s="13" t="s">
        <v>87</v>
      </c>
      <c r="AW1472" s="13" t="s">
        <v>32</v>
      </c>
      <c r="AX1472" s="13" t="s">
        <v>77</v>
      </c>
      <c r="AY1472" s="243" t="s">
        <v>159</v>
      </c>
    </row>
    <row r="1473" s="15" customFormat="1">
      <c r="A1473" s="15"/>
      <c r="B1473" s="268"/>
      <c r="C1473" s="269"/>
      <c r="D1473" s="234" t="s">
        <v>168</v>
      </c>
      <c r="E1473" s="270" t="s">
        <v>1</v>
      </c>
      <c r="F1473" s="271" t="s">
        <v>361</v>
      </c>
      <c r="G1473" s="269"/>
      <c r="H1473" s="272">
        <v>448.18000000000001</v>
      </c>
      <c r="I1473" s="273"/>
      <c r="J1473" s="269"/>
      <c r="K1473" s="269"/>
      <c r="L1473" s="274"/>
      <c r="M1473" s="275"/>
      <c r="N1473" s="276"/>
      <c r="O1473" s="276"/>
      <c r="P1473" s="276"/>
      <c r="Q1473" s="276"/>
      <c r="R1473" s="276"/>
      <c r="S1473" s="276"/>
      <c r="T1473" s="277"/>
      <c r="U1473" s="15"/>
      <c r="V1473" s="15"/>
      <c r="W1473" s="15"/>
      <c r="X1473" s="15"/>
      <c r="Y1473" s="15"/>
      <c r="Z1473" s="15"/>
      <c r="AA1473" s="15"/>
      <c r="AB1473" s="15"/>
      <c r="AC1473" s="15"/>
      <c r="AD1473" s="15"/>
      <c r="AE1473" s="15"/>
      <c r="AT1473" s="278" t="s">
        <v>168</v>
      </c>
      <c r="AU1473" s="278" t="s">
        <v>87</v>
      </c>
      <c r="AV1473" s="15" t="s">
        <v>175</v>
      </c>
      <c r="AW1473" s="15" t="s">
        <v>32</v>
      </c>
      <c r="AX1473" s="15" t="s">
        <v>77</v>
      </c>
      <c r="AY1473" s="278" t="s">
        <v>159</v>
      </c>
    </row>
    <row r="1474" s="14" customFormat="1">
      <c r="A1474" s="14"/>
      <c r="B1474" s="244"/>
      <c r="C1474" s="245"/>
      <c r="D1474" s="234" t="s">
        <v>168</v>
      </c>
      <c r="E1474" s="246" t="s">
        <v>1</v>
      </c>
      <c r="F1474" s="247" t="s">
        <v>174</v>
      </c>
      <c r="G1474" s="245"/>
      <c r="H1474" s="248">
        <v>907.65800000000002</v>
      </c>
      <c r="I1474" s="249"/>
      <c r="J1474" s="245"/>
      <c r="K1474" s="245"/>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168</v>
      </c>
      <c r="AU1474" s="254" t="s">
        <v>87</v>
      </c>
      <c r="AV1474" s="14" t="s">
        <v>166</v>
      </c>
      <c r="AW1474" s="14" t="s">
        <v>32</v>
      </c>
      <c r="AX1474" s="14" t="s">
        <v>85</v>
      </c>
      <c r="AY1474" s="254" t="s">
        <v>159</v>
      </c>
    </row>
    <row r="1475" s="2" customFormat="1" ht="24.15" customHeight="1">
      <c r="A1475" s="39"/>
      <c r="B1475" s="40"/>
      <c r="C1475" s="219" t="s">
        <v>2221</v>
      </c>
      <c r="D1475" s="219" t="s">
        <v>161</v>
      </c>
      <c r="E1475" s="220" t="s">
        <v>2222</v>
      </c>
      <c r="F1475" s="221" t="s">
        <v>2223</v>
      </c>
      <c r="G1475" s="222" t="s">
        <v>164</v>
      </c>
      <c r="H1475" s="223">
        <v>2907.8229999999999</v>
      </c>
      <c r="I1475" s="224"/>
      <c r="J1475" s="225">
        <f>ROUND(I1475*H1475,2)</f>
        <v>0</v>
      </c>
      <c r="K1475" s="221" t="s">
        <v>165</v>
      </c>
      <c r="L1475" s="45"/>
      <c r="M1475" s="226" t="s">
        <v>1</v>
      </c>
      <c r="N1475" s="227" t="s">
        <v>42</v>
      </c>
      <c r="O1475" s="92"/>
      <c r="P1475" s="228">
        <f>O1475*H1475</f>
        <v>0</v>
      </c>
      <c r="Q1475" s="228">
        <v>0</v>
      </c>
      <c r="R1475" s="228">
        <f>Q1475*H1475</f>
        <v>0</v>
      </c>
      <c r="S1475" s="228">
        <v>0</v>
      </c>
      <c r="T1475" s="229">
        <f>S1475*H1475</f>
        <v>0</v>
      </c>
      <c r="U1475" s="39"/>
      <c r="V1475" s="39"/>
      <c r="W1475" s="39"/>
      <c r="X1475" s="39"/>
      <c r="Y1475" s="39"/>
      <c r="Z1475" s="39"/>
      <c r="AA1475" s="39"/>
      <c r="AB1475" s="39"/>
      <c r="AC1475" s="39"/>
      <c r="AD1475" s="39"/>
      <c r="AE1475" s="39"/>
      <c r="AR1475" s="230" t="s">
        <v>166</v>
      </c>
      <c r="AT1475" s="230" t="s">
        <v>161</v>
      </c>
      <c r="AU1475" s="230" t="s">
        <v>87</v>
      </c>
      <c r="AY1475" s="18" t="s">
        <v>159</v>
      </c>
      <c r="BE1475" s="231">
        <f>IF(N1475="základní",J1475,0)</f>
        <v>0</v>
      </c>
      <c r="BF1475" s="231">
        <f>IF(N1475="snížená",J1475,0)</f>
        <v>0</v>
      </c>
      <c r="BG1475" s="231">
        <f>IF(N1475="zákl. přenesená",J1475,0)</f>
        <v>0</v>
      </c>
      <c r="BH1475" s="231">
        <f>IF(N1475="sníž. přenesená",J1475,0)</f>
        <v>0</v>
      </c>
      <c r="BI1475" s="231">
        <f>IF(N1475="nulová",J1475,0)</f>
        <v>0</v>
      </c>
      <c r="BJ1475" s="18" t="s">
        <v>85</v>
      </c>
      <c r="BK1475" s="231">
        <f>ROUND(I1475*H1475,2)</f>
        <v>0</v>
      </c>
      <c r="BL1475" s="18" t="s">
        <v>166</v>
      </c>
      <c r="BM1475" s="230" t="s">
        <v>2224</v>
      </c>
    </row>
    <row r="1476" s="13" customFormat="1">
      <c r="A1476" s="13"/>
      <c r="B1476" s="232"/>
      <c r="C1476" s="233"/>
      <c r="D1476" s="234" t="s">
        <v>168</v>
      </c>
      <c r="E1476" s="235" t="s">
        <v>1</v>
      </c>
      <c r="F1476" s="236" t="s">
        <v>2225</v>
      </c>
      <c r="G1476" s="233"/>
      <c r="H1476" s="237">
        <v>2907.8229999999999</v>
      </c>
      <c r="I1476" s="238"/>
      <c r="J1476" s="233"/>
      <c r="K1476" s="233"/>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168</v>
      </c>
      <c r="AU1476" s="243" t="s">
        <v>87</v>
      </c>
      <c r="AV1476" s="13" t="s">
        <v>87</v>
      </c>
      <c r="AW1476" s="13" t="s">
        <v>32</v>
      </c>
      <c r="AX1476" s="13" t="s">
        <v>85</v>
      </c>
      <c r="AY1476" s="243" t="s">
        <v>159</v>
      </c>
    </row>
    <row r="1477" s="2" customFormat="1" ht="24.15" customHeight="1">
      <c r="A1477" s="39"/>
      <c r="B1477" s="40"/>
      <c r="C1477" s="219" t="s">
        <v>2226</v>
      </c>
      <c r="D1477" s="219" t="s">
        <v>161</v>
      </c>
      <c r="E1477" s="220" t="s">
        <v>2227</v>
      </c>
      <c r="F1477" s="221" t="s">
        <v>2228</v>
      </c>
      <c r="G1477" s="222" t="s">
        <v>268</v>
      </c>
      <c r="H1477" s="223">
        <v>93.480000000000004</v>
      </c>
      <c r="I1477" s="224"/>
      <c r="J1477" s="225">
        <f>ROUND(I1477*H1477,2)</f>
        <v>0</v>
      </c>
      <c r="K1477" s="221" t="s">
        <v>165</v>
      </c>
      <c r="L1477" s="45"/>
      <c r="M1477" s="226" t="s">
        <v>1</v>
      </c>
      <c r="N1477" s="227" t="s">
        <v>42</v>
      </c>
      <c r="O1477" s="92"/>
      <c r="P1477" s="228">
        <f>O1477*H1477</f>
        <v>0</v>
      </c>
      <c r="Q1477" s="228">
        <v>0.00032552999999999998</v>
      </c>
      <c r="R1477" s="228">
        <f>Q1477*H1477</f>
        <v>0.030430544399999999</v>
      </c>
      <c r="S1477" s="228">
        <v>0</v>
      </c>
      <c r="T1477" s="229">
        <f>S1477*H1477</f>
        <v>0</v>
      </c>
      <c r="U1477" s="39"/>
      <c r="V1477" s="39"/>
      <c r="W1477" s="39"/>
      <c r="X1477" s="39"/>
      <c r="Y1477" s="39"/>
      <c r="Z1477" s="39"/>
      <c r="AA1477" s="39"/>
      <c r="AB1477" s="39"/>
      <c r="AC1477" s="39"/>
      <c r="AD1477" s="39"/>
      <c r="AE1477" s="39"/>
      <c r="AR1477" s="230" t="s">
        <v>166</v>
      </c>
      <c r="AT1477" s="230" t="s">
        <v>161</v>
      </c>
      <c r="AU1477" s="230" t="s">
        <v>87</v>
      </c>
      <c r="AY1477" s="18" t="s">
        <v>159</v>
      </c>
      <c r="BE1477" s="231">
        <f>IF(N1477="základní",J1477,0)</f>
        <v>0</v>
      </c>
      <c r="BF1477" s="231">
        <f>IF(N1477="snížená",J1477,0)</f>
        <v>0</v>
      </c>
      <c r="BG1477" s="231">
        <f>IF(N1477="zákl. přenesená",J1477,0)</f>
        <v>0</v>
      </c>
      <c r="BH1477" s="231">
        <f>IF(N1477="sníž. přenesená",J1477,0)</f>
        <v>0</v>
      </c>
      <c r="BI1477" s="231">
        <f>IF(N1477="nulová",J1477,0)</f>
        <v>0</v>
      </c>
      <c r="BJ1477" s="18" t="s">
        <v>85</v>
      </c>
      <c r="BK1477" s="231">
        <f>ROUND(I1477*H1477,2)</f>
        <v>0</v>
      </c>
      <c r="BL1477" s="18" t="s">
        <v>166</v>
      </c>
      <c r="BM1477" s="230" t="s">
        <v>2229</v>
      </c>
    </row>
    <row r="1478" s="16" customFormat="1">
      <c r="A1478" s="16"/>
      <c r="B1478" s="279"/>
      <c r="C1478" s="280"/>
      <c r="D1478" s="234" t="s">
        <v>168</v>
      </c>
      <c r="E1478" s="281" t="s">
        <v>1</v>
      </c>
      <c r="F1478" s="282" t="s">
        <v>2230</v>
      </c>
      <c r="G1478" s="280"/>
      <c r="H1478" s="281" t="s">
        <v>1</v>
      </c>
      <c r="I1478" s="283"/>
      <c r="J1478" s="280"/>
      <c r="K1478" s="280"/>
      <c r="L1478" s="284"/>
      <c r="M1478" s="285"/>
      <c r="N1478" s="286"/>
      <c r="O1478" s="286"/>
      <c r="P1478" s="286"/>
      <c r="Q1478" s="286"/>
      <c r="R1478" s="286"/>
      <c r="S1478" s="286"/>
      <c r="T1478" s="287"/>
      <c r="U1478" s="16"/>
      <c r="V1478" s="16"/>
      <c r="W1478" s="16"/>
      <c r="X1478" s="16"/>
      <c r="Y1478" s="16"/>
      <c r="Z1478" s="16"/>
      <c r="AA1478" s="16"/>
      <c r="AB1478" s="16"/>
      <c r="AC1478" s="16"/>
      <c r="AD1478" s="16"/>
      <c r="AE1478" s="16"/>
      <c r="AT1478" s="288" t="s">
        <v>168</v>
      </c>
      <c r="AU1478" s="288" t="s">
        <v>87</v>
      </c>
      <c r="AV1478" s="16" t="s">
        <v>85</v>
      </c>
      <c r="AW1478" s="16" t="s">
        <v>32</v>
      </c>
      <c r="AX1478" s="16" t="s">
        <v>77</v>
      </c>
      <c r="AY1478" s="288" t="s">
        <v>159</v>
      </c>
    </row>
    <row r="1479" s="13" customFormat="1">
      <c r="A1479" s="13"/>
      <c r="B1479" s="232"/>
      <c r="C1479" s="233"/>
      <c r="D1479" s="234" t="s">
        <v>168</v>
      </c>
      <c r="E1479" s="235" t="s">
        <v>1</v>
      </c>
      <c r="F1479" s="236" t="s">
        <v>2231</v>
      </c>
      <c r="G1479" s="233"/>
      <c r="H1479" s="237">
        <v>177.15600000000001</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168</v>
      </c>
      <c r="AU1479" s="243" t="s">
        <v>87</v>
      </c>
      <c r="AV1479" s="13" t="s">
        <v>87</v>
      </c>
      <c r="AW1479" s="13" t="s">
        <v>32</v>
      </c>
      <c r="AX1479" s="13" t="s">
        <v>77</v>
      </c>
      <c r="AY1479" s="243" t="s">
        <v>159</v>
      </c>
    </row>
    <row r="1480" s="13" customFormat="1">
      <c r="A1480" s="13"/>
      <c r="B1480" s="232"/>
      <c r="C1480" s="233"/>
      <c r="D1480" s="234" t="s">
        <v>168</v>
      </c>
      <c r="E1480" s="235" t="s">
        <v>1</v>
      </c>
      <c r="F1480" s="236" t="s">
        <v>2232</v>
      </c>
      <c r="G1480" s="233"/>
      <c r="H1480" s="237">
        <v>50.783999999999999</v>
      </c>
      <c r="I1480" s="238"/>
      <c r="J1480" s="233"/>
      <c r="K1480" s="233"/>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168</v>
      </c>
      <c r="AU1480" s="243" t="s">
        <v>87</v>
      </c>
      <c r="AV1480" s="13" t="s">
        <v>87</v>
      </c>
      <c r="AW1480" s="13" t="s">
        <v>32</v>
      </c>
      <c r="AX1480" s="13" t="s">
        <v>77</v>
      </c>
      <c r="AY1480" s="243" t="s">
        <v>159</v>
      </c>
    </row>
    <row r="1481" s="15" customFormat="1">
      <c r="A1481" s="15"/>
      <c r="B1481" s="268"/>
      <c r="C1481" s="269"/>
      <c r="D1481" s="234" t="s">
        <v>168</v>
      </c>
      <c r="E1481" s="270" t="s">
        <v>1</v>
      </c>
      <c r="F1481" s="271" t="s">
        <v>361</v>
      </c>
      <c r="G1481" s="269"/>
      <c r="H1481" s="272">
        <v>227.94</v>
      </c>
      <c r="I1481" s="273"/>
      <c r="J1481" s="269"/>
      <c r="K1481" s="269"/>
      <c r="L1481" s="274"/>
      <c r="M1481" s="275"/>
      <c r="N1481" s="276"/>
      <c r="O1481" s="276"/>
      <c r="P1481" s="276"/>
      <c r="Q1481" s="276"/>
      <c r="R1481" s="276"/>
      <c r="S1481" s="276"/>
      <c r="T1481" s="277"/>
      <c r="U1481" s="15"/>
      <c r="V1481" s="15"/>
      <c r="W1481" s="15"/>
      <c r="X1481" s="15"/>
      <c r="Y1481" s="15"/>
      <c r="Z1481" s="15"/>
      <c r="AA1481" s="15"/>
      <c r="AB1481" s="15"/>
      <c r="AC1481" s="15"/>
      <c r="AD1481" s="15"/>
      <c r="AE1481" s="15"/>
      <c r="AT1481" s="278" t="s">
        <v>168</v>
      </c>
      <c r="AU1481" s="278" t="s">
        <v>87</v>
      </c>
      <c r="AV1481" s="15" t="s">
        <v>175</v>
      </c>
      <c r="AW1481" s="15" t="s">
        <v>32</v>
      </c>
      <c r="AX1481" s="15" t="s">
        <v>77</v>
      </c>
      <c r="AY1481" s="278" t="s">
        <v>159</v>
      </c>
    </row>
    <row r="1482" s="13" customFormat="1">
      <c r="A1482" s="13"/>
      <c r="B1482" s="232"/>
      <c r="C1482" s="233"/>
      <c r="D1482" s="234" t="s">
        <v>168</v>
      </c>
      <c r="E1482" s="235" t="s">
        <v>1</v>
      </c>
      <c r="F1482" s="236" t="s">
        <v>2233</v>
      </c>
      <c r="G1482" s="233"/>
      <c r="H1482" s="237">
        <v>93.480000000000004</v>
      </c>
      <c r="I1482" s="238"/>
      <c r="J1482" s="233"/>
      <c r="K1482" s="233"/>
      <c r="L1482" s="239"/>
      <c r="M1482" s="240"/>
      <c r="N1482" s="241"/>
      <c r="O1482" s="241"/>
      <c r="P1482" s="241"/>
      <c r="Q1482" s="241"/>
      <c r="R1482" s="241"/>
      <c r="S1482" s="241"/>
      <c r="T1482" s="242"/>
      <c r="U1482" s="13"/>
      <c r="V1482" s="13"/>
      <c r="W1482" s="13"/>
      <c r="X1482" s="13"/>
      <c r="Y1482" s="13"/>
      <c r="Z1482" s="13"/>
      <c r="AA1482" s="13"/>
      <c r="AB1482" s="13"/>
      <c r="AC1482" s="13"/>
      <c r="AD1482" s="13"/>
      <c r="AE1482" s="13"/>
      <c r="AT1482" s="243" t="s">
        <v>168</v>
      </c>
      <c r="AU1482" s="243" t="s">
        <v>87</v>
      </c>
      <c r="AV1482" s="13" t="s">
        <v>87</v>
      </c>
      <c r="AW1482" s="13" t="s">
        <v>32</v>
      </c>
      <c r="AX1482" s="13" t="s">
        <v>85</v>
      </c>
      <c r="AY1482" s="243" t="s">
        <v>159</v>
      </c>
    </row>
    <row r="1483" s="2" customFormat="1" ht="24.15" customHeight="1">
      <c r="A1483" s="39"/>
      <c r="B1483" s="40"/>
      <c r="C1483" s="255" t="s">
        <v>2234</v>
      </c>
      <c r="D1483" s="255" t="s">
        <v>218</v>
      </c>
      <c r="E1483" s="256" t="s">
        <v>2235</v>
      </c>
      <c r="F1483" s="257" t="s">
        <v>2236</v>
      </c>
      <c r="G1483" s="258" t="s">
        <v>201</v>
      </c>
      <c r="H1483" s="259">
        <v>0.059999999999999998</v>
      </c>
      <c r="I1483" s="260"/>
      <c r="J1483" s="261">
        <f>ROUND(I1483*H1483,2)</f>
        <v>0</v>
      </c>
      <c r="K1483" s="257" t="s">
        <v>165</v>
      </c>
      <c r="L1483" s="262"/>
      <c r="M1483" s="263" t="s">
        <v>1</v>
      </c>
      <c r="N1483" s="264" t="s">
        <v>42</v>
      </c>
      <c r="O1483" s="92"/>
      <c r="P1483" s="228">
        <f>O1483*H1483</f>
        <v>0</v>
      </c>
      <c r="Q1483" s="228">
        <v>1</v>
      </c>
      <c r="R1483" s="228">
        <f>Q1483*H1483</f>
        <v>0.059999999999999998</v>
      </c>
      <c r="S1483" s="228">
        <v>0</v>
      </c>
      <c r="T1483" s="229">
        <f>S1483*H1483</f>
        <v>0</v>
      </c>
      <c r="U1483" s="39"/>
      <c r="V1483" s="39"/>
      <c r="W1483" s="39"/>
      <c r="X1483" s="39"/>
      <c r="Y1483" s="39"/>
      <c r="Z1483" s="39"/>
      <c r="AA1483" s="39"/>
      <c r="AB1483" s="39"/>
      <c r="AC1483" s="39"/>
      <c r="AD1483" s="39"/>
      <c r="AE1483" s="39"/>
      <c r="AR1483" s="230" t="s">
        <v>198</v>
      </c>
      <c r="AT1483" s="230" t="s">
        <v>218</v>
      </c>
      <c r="AU1483" s="230" t="s">
        <v>87</v>
      </c>
      <c r="AY1483" s="18" t="s">
        <v>159</v>
      </c>
      <c r="BE1483" s="231">
        <f>IF(N1483="základní",J1483,0)</f>
        <v>0</v>
      </c>
      <c r="BF1483" s="231">
        <f>IF(N1483="snížená",J1483,0)</f>
        <v>0</v>
      </c>
      <c r="BG1483" s="231">
        <f>IF(N1483="zákl. přenesená",J1483,0)</f>
        <v>0</v>
      </c>
      <c r="BH1483" s="231">
        <f>IF(N1483="sníž. přenesená",J1483,0)</f>
        <v>0</v>
      </c>
      <c r="BI1483" s="231">
        <f>IF(N1483="nulová",J1483,0)</f>
        <v>0</v>
      </c>
      <c r="BJ1483" s="18" t="s">
        <v>85</v>
      </c>
      <c r="BK1483" s="231">
        <f>ROUND(I1483*H1483,2)</f>
        <v>0</v>
      </c>
      <c r="BL1483" s="18" t="s">
        <v>166</v>
      </c>
      <c r="BM1483" s="230" t="s">
        <v>2237</v>
      </c>
    </row>
    <row r="1484" s="13" customFormat="1">
      <c r="A1484" s="13"/>
      <c r="B1484" s="232"/>
      <c r="C1484" s="233"/>
      <c r="D1484" s="234" t="s">
        <v>168</v>
      </c>
      <c r="E1484" s="233"/>
      <c r="F1484" s="236" t="s">
        <v>2238</v>
      </c>
      <c r="G1484" s="233"/>
      <c r="H1484" s="237">
        <v>0.059999999999999998</v>
      </c>
      <c r="I1484" s="238"/>
      <c r="J1484" s="233"/>
      <c r="K1484" s="233"/>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168</v>
      </c>
      <c r="AU1484" s="243" t="s">
        <v>87</v>
      </c>
      <c r="AV1484" s="13" t="s">
        <v>87</v>
      </c>
      <c r="AW1484" s="13" t="s">
        <v>4</v>
      </c>
      <c r="AX1484" s="13" t="s">
        <v>85</v>
      </c>
      <c r="AY1484" s="243" t="s">
        <v>159</v>
      </c>
    </row>
    <row r="1485" s="2" customFormat="1" ht="24.15" customHeight="1">
      <c r="A1485" s="39"/>
      <c r="B1485" s="40"/>
      <c r="C1485" s="219" t="s">
        <v>2239</v>
      </c>
      <c r="D1485" s="219" t="s">
        <v>161</v>
      </c>
      <c r="E1485" s="220" t="s">
        <v>2240</v>
      </c>
      <c r="F1485" s="221" t="s">
        <v>2241</v>
      </c>
      <c r="G1485" s="222" t="s">
        <v>268</v>
      </c>
      <c r="H1485" s="223">
        <v>12</v>
      </c>
      <c r="I1485" s="224"/>
      <c r="J1485" s="225">
        <f>ROUND(I1485*H1485,2)</f>
        <v>0</v>
      </c>
      <c r="K1485" s="221" t="s">
        <v>165</v>
      </c>
      <c r="L1485" s="45"/>
      <c r="M1485" s="226" t="s">
        <v>1</v>
      </c>
      <c r="N1485" s="227" t="s">
        <v>42</v>
      </c>
      <c r="O1485" s="92"/>
      <c r="P1485" s="228">
        <f>O1485*H1485</f>
        <v>0</v>
      </c>
      <c r="Q1485" s="228">
        <v>0.00043140000000000002</v>
      </c>
      <c r="R1485" s="228">
        <f>Q1485*H1485</f>
        <v>0.0051768000000000005</v>
      </c>
      <c r="S1485" s="228">
        <v>0</v>
      </c>
      <c r="T1485" s="229">
        <f>S1485*H1485</f>
        <v>0</v>
      </c>
      <c r="U1485" s="39"/>
      <c r="V1485" s="39"/>
      <c r="W1485" s="39"/>
      <c r="X1485" s="39"/>
      <c r="Y1485" s="39"/>
      <c r="Z1485" s="39"/>
      <c r="AA1485" s="39"/>
      <c r="AB1485" s="39"/>
      <c r="AC1485" s="39"/>
      <c r="AD1485" s="39"/>
      <c r="AE1485" s="39"/>
      <c r="AR1485" s="230" t="s">
        <v>166</v>
      </c>
      <c r="AT1485" s="230" t="s">
        <v>161</v>
      </c>
      <c r="AU1485" s="230" t="s">
        <v>87</v>
      </c>
      <c r="AY1485" s="18" t="s">
        <v>159</v>
      </c>
      <c r="BE1485" s="231">
        <f>IF(N1485="základní",J1485,0)</f>
        <v>0</v>
      </c>
      <c r="BF1485" s="231">
        <f>IF(N1485="snížená",J1485,0)</f>
        <v>0</v>
      </c>
      <c r="BG1485" s="231">
        <f>IF(N1485="zákl. přenesená",J1485,0)</f>
        <v>0</v>
      </c>
      <c r="BH1485" s="231">
        <f>IF(N1485="sníž. přenesená",J1485,0)</f>
        <v>0</v>
      </c>
      <c r="BI1485" s="231">
        <f>IF(N1485="nulová",J1485,0)</f>
        <v>0</v>
      </c>
      <c r="BJ1485" s="18" t="s">
        <v>85</v>
      </c>
      <c r="BK1485" s="231">
        <f>ROUND(I1485*H1485,2)</f>
        <v>0</v>
      </c>
      <c r="BL1485" s="18" t="s">
        <v>166</v>
      </c>
      <c r="BM1485" s="230" t="s">
        <v>2242</v>
      </c>
    </row>
    <row r="1486" s="13" customFormat="1">
      <c r="A1486" s="13"/>
      <c r="B1486" s="232"/>
      <c r="C1486" s="233"/>
      <c r="D1486" s="234" t="s">
        <v>168</v>
      </c>
      <c r="E1486" s="235" t="s">
        <v>1</v>
      </c>
      <c r="F1486" s="236" t="s">
        <v>2243</v>
      </c>
      <c r="G1486" s="233"/>
      <c r="H1486" s="237">
        <v>3</v>
      </c>
      <c r="I1486" s="238"/>
      <c r="J1486" s="233"/>
      <c r="K1486" s="233"/>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168</v>
      </c>
      <c r="AU1486" s="243" t="s">
        <v>87</v>
      </c>
      <c r="AV1486" s="13" t="s">
        <v>87</v>
      </c>
      <c r="AW1486" s="13" t="s">
        <v>32</v>
      </c>
      <c r="AX1486" s="13" t="s">
        <v>77</v>
      </c>
      <c r="AY1486" s="243" t="s">
        <v>159</v>
      </c>
    </row>
    <row r="1487" s="13" customFormat="1">
      <c r="A1487" s="13"/>
      <c r="B1487" s="232"/>
      <c r="C1487" s="233"/>
      <c r="D1487" s="234" t="s">
        <v>168</v>
      </c>
      <c r="E1487" s="235" t="s">
        <v>1</v>
      </c>
      <c r="F1487" s="236" t="s">
        <v>2244</v>
      </c>
      <c r="G1487" s="233"/>
      <c r="H1487" s="237">
        <v>9</v>
      </c>
      <c r="I1487" s="238"/>
      <c r="J1487" s="233"/>
      <c r="K1487" s="233"/>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168</v>
      </c>
      <c r="AU1487" s="243" t="s">
        <v>87</v>
      </c>
      <c r="AV1487" s="13" t="s">
        <v>87</v>
      </c>
      <c r="AW1487" s="13" t="s">
        <v>32</v>
      </c>
      <c r="AX1487" s="13" t="s">
        <v>77</v>
      </c>
      <c r="AY1487" s="243" t="s">
        <v>159</v>
      </c>
    </row>
    <row r="1488" s="14" customFormat="1">
      <c r="A1488" s="14"/>
      <c r="B1488" s="244"/>
      <c r="C1488" s="245"/>
      <c r="D1488" s="234" t="s">
        <v>168</v>
      </c>
      <c r="E1488" s="246" t="s">
        <v>1</v>
      </c>
      <c r="F1488" s="247" t="s">
        <v>174</v>
      </c>
      <c r="G1488" s="245"/>
      <c r="H1488" s="248">
        <v>12</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168</v>
      </c>
      <c r="AU1488" s="254" t="s">
        <v>87</v>
      </c>
      <c r="AV1488" s="14" t="s">
        <v>166</v>
      </c>
      <c r="AW1488" s="14" t="s">
        <v>32</v>
      </c>
      <c r="AX1488" s="14" t="s">
        <v>85</v>
      </c>
      <c r="AY1488" s="254" t="s">
        <v>159</v>
      </c>
    </row>
    <row r="1489" s="2" customFormat="1" ht="24.15" customHeight="1">
      <c r="A1489" s="39"/>
      <c r="B1489" s="40"/>
      <c r="C1489" s="255" t="s">
        <v>2245</v>
      </c>
      <c r="D1489" s="255" t="s">
        <v>218</v>
      </c>
      <c r="E1489" s="256" t="s">
        <v>2246</v>
      </c>
      <c r="F1489" s="257" t="s">
        <v>2247</v>
      </c>
      <c r="G1489" s="258" t="s">
        <v>201</v>
      </c>
      <c r="H1489" s="259">
        <v>0.012</v>
      </c>
      <c r="I1489" s="260"/>
      <c r="J1489" s="261">
        <f>ROUND(I1489*H1489,2)</f>
        <v>0</v>
      </c>
      <c r="K1489" s="257" t="s">
        <v>165</v>
      </c>
      <c r="L1489" s="262"/>
      <c r="M1489" s="263" t="s">
        <v>1</v>
      </c>
      <c r="N1489" s="264" t="s">
        <v>42</v>
      </c>
      <c r="O1489" s="92"/>
      <c r="P1489" s="228">
        <f>O1489*H1489</f>
        <v>0</v>
      </c>
      <c r="Q1489" s="228">
        <v>1</v>
      </c>
      <c r="R1489" s="228">
        <f>Q1489*H1489</f>
        <v>0.012</v>
      </c>
      <c r="S1489" s="228">
        <v>0</v>
      </c>
      <c r="T1489" s="229">
        <f>S1489*H1489</f>
        <v>0</v>
      </c>
      <c r="U1489" s="39"/>
      <c r="V1489" s="39"/>
      <c r="W1489" s="39"/>
      <c r="X1489" s="39"/>
      <c r="Y1489" s="39"/>
      <c r="Z1489" s="39"/>
      <c r="AA1489" s="39"/>
      <c r="AB1489" s="39"/>
      <c r="AC1489" s="39"/>
      <c r="AD1489" s="39"/>
      <c r="AE1489" s="39"/>
      <c r="AR1489" s="230" t="s">
        <v>198</v>
      </c>
      <c r="AT1489" s="230" t="s">
        <v>218</v>
      </c>
      <c r="AU1489" s="230" t="s">
        <v>87</v>
      </c>
      <c r="AY1489" s="18" t="s">
        <v>159</v>
      </c>
      <c r="BE1489" s="231">
        <f>IF(N1489="základní",J1489,0)</f>
        <v>0</v>
      </c>
      <c r="BF1489" s="231">
        <f>IF(N1489="snížená",J1489,0)</f>
        <v>0</v>
      </c>
      <c r="BG1489" s="231">
        <f>IF(N1489="zákl. přenesená",J1489,0)</f>
        <v>0</v>
      </c>
      <c r="BH1489" s="231">
        <f>IF(N1489="sníž. přenesená",J1489,0)</f>
        <v>0</v>
      </c>
      <c r="BI1489" s="231">
        <f>IF(N1489="nulová",J1489,0)</f>
        <v>0</v>
      </c>
      <c r="BJ1489" s="18" t="s">
        <v>85</v>
      </c>
      <c r="BK1489" s="231">
        <f>ROUND(I1489*H1489,2)</f>
        <v>0</v>
      </c>
      <c r="BL1489" s="18" t="s">
        <v>166</v>
      </c>
      <c r="BM1489" s="230" t="s">
        <v>2248</v>
      </c>
    </row>
    <row r="1490" s="13" customFormat="1">
      <c r="A1490" s="13"/>
      <c r="B1490" s="232"/>
      <c r="C1490" s="233"/>
      <c r="D1490" s="234" t="s">
        <v>168</v>
      </c>
      <c r="E1490" s="235" t="s">
        <v>1</v>
      </c>
      <c r="F1490" s="236" t="s">
        <v>2249</v>
      </c>
      <c r="G1490" s="233"/>
      <c r="H1490" s="237">
        <v>0.010999999999999999</v>
      </c>
      <c r="I1490" s="238"/>
      <c r="J1490" s="233"/>
      <c r="K1490" s="233"/>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168</v>
      </c>
      <c r="AU1490" s="243" t="s">
        <v>87</v>
      </c>
      <c r="AV1490" s="13" t="s">
        <v>87</v>
      </c>
      <c r="AW1490" s="13" t="s">
        <v>32</v>
      </c>
      <c r="AX1490" s="13" t="s">
        <v>85</v>
      </c>
      <c r="AY1490" s="243" t="s">
        <v>159</v>
      </c>
    </row>
    <row r="1491" s="13" customFormat="1">
      <c r="A1491" s="13"/>
      <c r="B1491" s="232"/>
      <c r="C1491" s="233"/>
      <c r="D1491" s="234" t="s">
        <v>168</v>
      </c>
      <c r="E1491" s="233"/>
      <c r="F1491" s="236" t="s">
        <v>2250</v>
      </c>
      <c r="G1491" s="233"/>
      <c r="H1491" s="237">
        <v>0.012</v>
      </c>
      <c r="I1491" s="238"/>
      <c r="J1491" s="233"/>
      <c r="K1491" s="233"/>
      <c r="L1491" s="239"/>
      <c r="M1491" s="240"/>
      <c r="N1491" s="241"/>
      <c r="O1491" s="241"/>
      <c r="P1491" s="241"/>
      <c r="Q1491" s="241"/>
      <c r="R1491" s="241"/>
      <c r="S1491" s="241"/>
      <c r="T1491" s="242"/>
      <c r="U1491" s="13"/>
      <c r="V1491" s="13"/>
      <c r="W1491" s="13"/>
      <c r="X1491" s="13"/>
      <c r="Y1491" s="13"/>
      <c r="Z1491" s="13"/>
      <c r="AA1491" s="13"/>
      <c r="AB1491" s="13"/>
      <c r="AC1491" s="13"/>
      <c r="AD1491" s="13"/>
      <c r="AE1491" s="13"/>
      <c r="AT1491" s="243" t="s">
        <v>168</v>
      </c>
      <c r="AU1491" s="243" t="s">
        <v>87</v>
      </c>
      <c r="AV1491" s="13" t="s">
        <v>87</v>
      </c>
      <c r="AW1491" s="13" t="s">
        <v>4</v>
      </c>
      <c r="AX1491" s="13" t="s">
        <v>85</v>
      </c>
      <c r="AY1491" s="243" t="s">
        <v>159</v>
      </c>
    </row>
    <row r="1492" s="2" customFormat="1" ht="24.15" customHeight="1">
      <c r="A1492" s="39"/>
      <c r="B1492" s="40"/>
      <c r="C1492" s="219" t="s">
        <v>2251</v>
      </c>
      <c r="D1492" s="219" t="s">
        <v>161</v>
      </c>
      <c r="E1492" s="220" t="s">
        <v>2240</v>
      </c>
      <c r="F1492" s="221" t="s">
        <v>2241</v>
      </c>
      <c r="G1492" s="222" t="s">
        <v>268</v>
      </c>
      <c r="H1492" s="223">
        <v>4.2000000000000002</v>
      </c>
      <c r="I1492" s="224"/>
      <c r="J1492" s="225">
        <f>ROUND(I1492*H1492,2)</f>
        <v>0</v>
      </c>
      <c r="K1492" s="221" t="s">
        <v>165</v>
      </c>
      <c r="L1492" s="45"/>
      <c r="M1492" s="226" t="s">
        <v>1</v>
      </c>
      <c r="N1492" s="227" t="s">
        <v>42</v>
      </c>
      <c r="O1492" s="92"/>
      <c r="P1492" s="228">
        <f>O1492*H1492</f>
        <v>0</v>
      </c>
      <c r="Q1492" s="228">
        <v>0.00043140000000000002</v>
      </c>
      <c r="R1492" s="228">
        <f>Q1492*H1492</f>
        <v>0.0018118800000000001</v>
      </c>
      <c r="S1492" s="228">
        <v>0</v>
      </c>
      <c r="T1492" s="229">
        <f>S1492*H1492</f>
        <v>0</v>
      </c>
      <c r="U1492" s="39"/>
      <c r="V1492" s="39"/>
      <c r="W1492" s="39"/>
      <c r="X1492" s="39"/>
      <c r="Y1492" s="39"/>
      <c r="Z1492" s="39"/>
      <c r="AA1492" s="39"/>
      <c r="AB1492" s="39"/>
      <c r="AC1492" s="39"/>
      <c r="AD1492" s="39"/>
      <c r="AE1492" s="39"/>
      <c r="AR1492" s="230" t="s">
        <v>166</v>
      </c>
      <c r="AT1492" s="230" t="s">
        <v>161</v>
      </c>
      <c r="AU1492" s="230" t="s">
        <v>87</v>
      </c>
      <c r="AY1492" s="18" t="s">
        <v>159</v>
      </c>
      <c r="BE1492" s="231">
        <f>IF(N1492="základní",J1492,0)</f>
        <v>0</v>
      </c>
      <c r="BF1492" s="231">
        <f>IF(N1492="snížená",J1492,0)</f>
        <v>0</v>
      </c>
      <c r="BG1492" s="231">
        <f>IF(N1492="zákl. přenesená",J1492,0)</f>
        <v>0</v>
      </c>
      <c r="BH1492" s="231">
        <f>IF(N1492="sníž. přenesená",J1492,0)</f>
        <v>0</v>
      </c>
      <c r="BI1492" s="231">
        <f>IF(N1492="nulová",J1492,0)</f>
        <v>0</v>
      </c>
      <c r="BJ1492" s="18" t="s">
        <v>85</v>
      </c>
      <c r="BK1492" s="231">
        <f>ROUND(I1492*H1492,2)</f>
        <v>0</v>
      </c>
      <c r="BL1492" s="18" t="s">
        <v>166</v>
      </c>
      <c r="BM1492" s="230" t="s">
        <v>2252</v>
      </c>
    </row>
    <row r="1493" s="16" customFormat="1">
      <c r="A1493" s="16"/>
      <c r="B1493" s="279"/>
      <c r="C1493" s="280"/>
      <c r="D1493" s="234" t="s">
        <v>168</v>
      </c>
      <c r="E1493" s="281" t="s">
        <v>1</v>
      </c>
      <c r="F1493" s="282" t="s">
        <v>2253</v>
      </c>
      <c r="G1493" s="280"/>
      <c r="H1493" s="281" t="s">
        <v>1</v>
      </c>
      <c r="I1493" s="283"/>
      <c r="J1493" s="280"/>
      <c r="K1493" s="280"/>
      <c r="L1493" s="284"/>
      <c r="M1493" s="285"/>
      <c r="N1493" s="286"/>
      <c r="O1493" s="286"/>
      <c r="P1493" s="286"/>
      <c r="Q1493" s="286"/>
      <c r="R1493" s="286"/>
      <c r="S1493" s="286"/>
      <c r="T1493" s="287"/>
      <c r="U1493" s="16"/>
      <c r="V1493" s="16"/>
      <c r="W1493" s="16"/>
      <c r="X1493" s="16"/>
      <c r="Y1493" s="16"/>
      <c r="Z1493" s="16"/>
      <c r="AA1493" s="16"/>
      <c r="AB1493" s="16"/>
      <c r="AC1493" s="16"/>
      <c r="AD1493" s="16"/>
      <c r="AE1493" s="16"/>
      <c r="AT1493" s="288" t="s">
        <v>168</v>
      </c>
      <c r="AU1493" s="288" t="s">
        <v>87</v>
      </c>
      <c r="AV1493" s="16" t="s">
        <v>85</v>
      </c>
      <c r="AW1493" s="16" t="s">
        <v>32</v>
      </c>
      <c r="AX1493" s="16" t="s">
        <v>77</v>
      </c>
      <c r="AY1493" s="288" t="s">
        <v>159</v>
      </c>
    </row>
    <row r="1494" s="16" customFormat="1">
      <c r="A1494" s="16"/>
      <c r="B1494" s="279"/>
      <c r="C1494" s="280"/>
      <c r="D1494" s="234" t="s">
        <v>168</v>
      </c>
      <c r="E1494" s="281" t="s">
        <v>1</v>
      </c>
      <c r="F1494" s="282" t="s">
        <v>2254</v>
      </c>
      <c r="G1494" s="280"/>
      <c r="H1494" s="281" t="s">
        <v>1</v>
      </c>
      <c r="I1494" s="283"/>
      <c r="J1494" s="280"/>
      <c r="K1494" s="280"/>
      <c r="L1494" s="284"/>
      <c r="M1494" s="285"/>
      <c r="N1494" s="286"/>
      <c r="O1494" s="286"/>
      <c r="P1494" s="286"/>
      <c r="Q1494" s="286"/>
      <c r="R1494" s="286"/>
      <c r="S1494" s="286"/>
      <c r="T1494" s="287"/>
      <c r="U1494" s="16"/>
      <c r="V1494" s="16"/>
      <c r="W1494" s="16"/>
      <c r="X1494" s="16"/>
      <c r="Y1494" s="16"/>
      <c r="Z1494" s="16"/>
      <c r="AA1494" s="16"/>
      <c r="AB1494" s="16"/>
      <c r="AC1494" s="16"/>
      <c r="AD1494" s="16"/>
      <c r="AE1494" s="16"/>
      <c r="AT1494" s="288" t="s">
        <v>168</v>
      </c>
      <c r="AU1494" s="288" t="s">
        <v>87</v>
      </c>
      <c r="AV1494" s="16" t="s">
        <v>85</v>
      </c>
      <c r="AW1494" s="16" t="s">
        <v>32</v>
      </c>
      <c r="AX1494" s="16" t="s">
        <v>77</v>
      </c>
      <c r="AY1494" s="288" t="s">
        <v>159</v>
      </c>
    </row>
    <row r="1495" s="13" customFormat="1">
      <c r="A1495" s="13"/>
      <c r="B1495" s="232"/>
      <c r="C1495" s="233"/>
      <c r="D1495" s="234" t="s">
        <v>168</v>
      </c>
      <c r="E1495" s="235" t="s">
        <v>1</v>
      </c>
      <c r="F1495" s="236" t="s">
        <v>2255</v>
      </c>
      <c r="G1495" s="233"/>
      <c r="H1495" s="237">
        <v>4.2000000000000002</v>
      </c>
      <c r="I1495" s="238"/>
      <c r="J1495" s="233"/>
      <c r="K1495" s="233"/>
      <c r="L1495" s="239"/>
      <c r="M1495" s="240"/>
      <c r="N1495" s="241"/>
      <c r="O1495" s="241"/>
      <c r="P1495" s="241"/>
      <c r="Q1495" s="241"/>
      <c r="R1495" s="241"/>
      <c r="S1495" s="241"/>
      <c r="T1495" s="242"/>
      <c r="U1495" s="13"/>
      <c r="V1495" s="13"/>
      <c r="W1495" s="13"/>
      <c r="X1495" s="13"/>
      <c r="Y1495" s="13"/>
      <c r="Z1495" s="13"/>
      <c r="AA1495" s="13"/>
      <c r="AB1495" s="13"/>
      <c r="AC1495" s="13"/>
      <c r="AD1495" s="13"/>
      <c r="AE1495" s="13"/>
      <c r="AT1495" s="243" t="s">
        <v>168</v>
      </c>
      <c r="AU1495" s="243" t="s">
        <v>87</v>
      </c>
      <c r="AV1495" s="13" t="s">
        <v>87</v>
      </c>
      <c r="AW1495" s="13" t="s">
        <v>32</v>
      </c>
      <c r="AX1495" s="13" t="s">
        <v>85</v>
      </c>
      <c r="AY1495" s="243" t="s">
        <v>159</v>
      </c>
    </row>
    <row r="1496" s="2" customFormat="1" ht="24.15" customHeight="1">
      <c r="A1496" s="39"/>
      <c r="B1496" s="40"/>
      <c r="C1496" s="255" t="s">
        <v>2256</v>
      </c>
      <c r="D1496" s="255" t="s">
        <v>218</v>
      </c>
      <c r="E1496" s="256" t="s">
        <v>2246</v>
      </c>
      <c r="F1496" s="257" t="s">
        <v>2247</v>
      </c>
      <c r="G1496" s="258" t="s">
        <v>201</v>
      </c>
      <c r="H1496" s="259">
        <v>0.0040000000000000001</v>
      </c>
      <c r="I1496" s="260"/>
      <c r="J1496" s="261">
        <f>ROUND(I1496*H1496,2)</f>
        <v>0</v>
      </c>
      <c r="K1496" s="257" t="s">
        <v>165</v>
      </c>
      <c r="L1496" s="262"/>
      <c r="M1496" s="263" t="s">
        <v>1</v>
      </c>
      <c r="N1496" s="264" t="s">
        <v>42</v>
      </c>
      <c r="O1496" s="92"/>
      <c r="P1496" s="228">
        <f>O1496*H1496</f>
        <v>0</v>
      </c>
      <c r="Q1496" s="228">
        <v>1</v>
      </c>
      <c r="R1496" s="228">
        <f>Q1496*H1496</f>
        <v>0.0040000000000000001</v>
      </c>
      <c r="S1496" s="228">
        <v>0</v>
      </c>
      <c r="T1496" s="229">
        <f>S1496*H1496</f>
        <v>0</v>
      </c>
      <c r="U1496" s="39"/>
      <c r="V1496" s="39"/>
      <c r="W1496" s="39"/>
      <c r="X1496" s="39"/>
      <c r="Y1496" s="39"/>
      <c r="Z1496" s="39"/>
      <c r="AA1496" s="39"/>
      <c r="AB1496" s="39"/>
      <c r="AC1496" s="39"/>
      <c r="AD1496" s="39"/>
      <c r="AE1496" s="39"/>
      <c r="AR1496" s="230" t="s">
        <v>198</v>
      </c>
      <c r="AT1496" s="230" t="s">
        <v>218</v>
      </c>
      <c r="AU1496" s="230" t="s">
        <v>87</v>
      </c>
      <c r="AY1496" s="18" t="s">
        <v>159</v>
      </c>
      <c r="BE1496" s="231">
        <f>IF(N1496="základní",J1496,0)</f>
        <v>0</v>
      </c>
      <c r="BF1496" s="231">
        <f>IF(N1496="snížená",J1496,0)</f>
        <v>0</v>
      </c>
      <c r="BG1496" s="231">
        <f>IF(N1496="zákl. přenesená",J1496,0)</f>
        <v>0</v>
      </c>
      <c r="BH1496" s="231">
        <f>IF(N1496="sníž. přenesená",J1496,0)</f>
        <v>0</v>
      </c>
      <c r="BI1496" s="231">
        <f>IF(N1496="nulová",J1496,0)</f>
        <v>0</v>
      </c>
      <c r="BJ1496" s="18" t="s">
        <v>85</v>
      </c>
      <c r="BK1496" s="231">
        <f>ROUND(I1496*H1496,2)</f>
        <v>0</v>
      </c>
      <c r="BL1496" s="18" t="s">
        <v>166</v>
      </c>
      <c r="BM1496" s="230" t="s">
        <v>2257</v>
      </c>
    </row>
    <row r="1497" s="13" customFormat="1">
      <c r="A1497" s="13"/>
      <c r="B1497" s="232"/>
      <c r="C1497" s="233"/>
      <c r="D1497" s="234" t="s">
        <v>168</v>
      </c>
      <c r="E1497" s="233"/>
      <c r="F1497" s="236" t="s">
        <v>2258</v>
      </c>
      <c r="G1497" s="233"/>
      <c r="H1497" s="237">
        <v>0.0040000000000000001</v>
      </c>
      <c r="I1497" s="238"/>
      <c r="J1497" s="233"/>
      <c r="K1497" s="233"/>
      <c r="L1497" s="239"/>
      <c r="M1497" s="240"/>
      <c r="N1497" s="241"/>
      <c r="O1497" s="241"/>
      <c r="P1497" s="241"/>
      <c r="Q1497" s="241"/>
      <c r="R1497" s="241"/>
      <c r="S1497" s="241"/>
      <c r="T1497" s="242"/>
      <c r="U1497" s="13"/>
      <c r="V1497" s="13"/>
      <c r="W1497" s="13"/>
      <c r="X1497" s="13"/>
      <c r="Y1497" s="13"/>
      <c r="Z1497" s="13"/>
      <c r="AA1497" s="13"/>
      <c r="AB1497" s="13"/>
      <c r="AC1497" s="13"/>
      <c r="AD1497" s="13"/>
      <c r="AE1497" s="13"/>
      <c r="AT1497" s="243" t="s">
        <v>168</v>
      </c>
      <c r="AU1497" s="243" t="s">
        <v>87</v>
      </c>
      <c r="AV1497" s="13" t="s">
        <v>87</v>
      </c>
      <c r="AW1497" s="13" t="s">
        <v>4</v>
      </c>
      <c r="AX1497" s="13" t="s">
        <v>85</v>
      </c>
      <c r="AY1497" s="243" t="s">
        <v>159</v>
      </c>
    </row>
    <row r="1498" s="2" customFormat="1" ht="24.15" customHeight="1">
      <c r="A1498" s="39"/>
      <c r="B1498" s="40"/>
      <c r="C1498" s="219" t="s">
        <v>2259</v>
      </c>
      <c r="D1498" s="219" t="s">
        <v>161</v>
      </c>
      <c r="E1498" s="220" t="s">
        <v>2260</v>
      </c>
      <c r="F1498" s="221" t="s">
        <v>2261</v>
      </c>
      <c r="G1498" s="222" t="s">
        <v>268</v>
      </c>
      <c r="H1498" s="223">
        <v>12</v>
      </c>
      <c r="I1498" s="224"/>
      <c r="J1498" s="225">
        <f>ROUND(I1498*H1498,2)</f>
        <v>0</v>
      </c>
      <c r="K1498" s="221" t="s">
        <v>165</v>
      </c>
      <c r="L1498" s="45"/>
      <c r="M1498" s="226" t="s">
        <v>1</v>
      </c>
      <c r="N1498" s="227" t="s">
        <v>42</v>
      </c>
      <c r="O1498" s="92"/>
      <c r="P1498" s="228">
        <f>O1498*H1498</f>
        <v>0</v>
      </c>
      <c r="Q1498" s="228">
        <v>0</v>
      </c>
      <c r="R1498" s="228">
        <f>Q1498*H1498</f>
        <v>0</v>
      </c>
      <c r="S1498" s="228">
        <v>0</v>
      </c>
      <c r="T1498" s="229">
        <f>S1498*H1498</f>
        <v>0</v>
      </c>
      <c r="U1498" s="39"/>
      <c r="V1498" s="39"/>
      <c r="W1498" s="39"/>
      <c r="X1498" s="39"/>
      <c r="Y1498" s="39"/>
      <c r="Z1498" s="39"/>
      <c r="AA1498" s="39"/>
      <c r="AB1498" s="39"/>
      <c r="AC1498" s="39"/>
      <c r="AD1498" s="39"/>
      <c r="AE1498" s="39"/>
      <c r="AR1498" s="230" t="s">
        <v>166</v>
      </c>
      <c r="AT1498" s="230" t="s">
        <v>161</v>
      </c>
      <c r="AU1498" s="230" t="s">
        <v>87</v>
      </c>
      <c r="AY1498" s="18" t="s">
        <v>159</v>
      </c>
      <c r="BE1498" s="231">
        <f>IF(N1498="základní",J1498,0)</f>
        <v>0</v>
      </c>
      <c r="BF1498" s="231">
        <f>IF(N1498="snížená",J1498,0)</f>
        <v>0</v>
      </c>
      <c r="BG1498" s="231">
        <f>IF(N1498="zákl. přenesená",J1498,0)</f>
        <v>0</v>
      </c>
      <c r="BH1498" s="231">
        <f>IF(N1498="sníž. přenesená",J1498,0)</f>
        <v>0</v>
      </c>
      <c r="BI1498" s="231">
        <f>IF(N1498="nulová",J1498,0)</f>
        <v>0</v>
      </c>
      <c r="BJ1498" s="18" t="s">
        <v>85</v>
      </c>
      <c r="BK1498" s="231">
        <f>ROUND(I1498*H1498,2)</f>
        <v>0</v>
      </c>
      <c r="BL1498" s="18" t="s">
        <v>166</v>
      </c>
      <c r="BM1498" s="230" t="s">
        <v>2262</v>
      </c>
    </row>
    <row r="1499" s="2" customFormat="1" ht="24.15" customHeight="1">
      <c r="A1499" s="39"/>
      <c r="B1499" s="40"/>
      <c r="C1499" s="219" t="s">
        <v>2263</v>
      </c>
      <c r="D1499" s="219" t="s">
        <v>161</v>
      </c>
      <c r="E1499" s="220" t="s">
        <v>2264</v>
      </c>
      <c r="F1499" s="221" t="s">
        <v>2265</v>
      </c>
      <c r="G1499" s="222" t="s">
        <v>164</v>
      </c>
      <c r="H1499" s="223">
        <v>2.3199999999999998</v>
      </c>
      <c r="I1499" s="224"/>
      <c r="J1499" s="225">
        <f>ROUND(I1499*H1499,2)</f>
        <v>0</v>
      </c>
      <c r="K1499" s="221" t="s">
        <v>165</v>
      </c>
      <c r="L1499" s="45"/>
      <c r="M1499" s="226" t="s">
        <v>1</v>
      </c>
      <c r="N1499" s="227" t="s">
        <v>42</v>
      </c>
      <c r="O1499" s="92"/>
      <c r="P1499" s="228">
        <f>O1499*H1499</f>
        <v>0</v>
      </c>
      <c r="Q1499" s="228">
        <v>0.126</v>
      </c>
      <c r="R1499" s="228">
        <f>Q1499*H1499</f>
        <v>0.29231999999999997</v>
      </c>
      <c r="S1499" s="228">
        <v>0.022499999999999999</v>
      </c>
      <c r="T1499" s="229">
        <f>S1499*H1499</f>
        <v>0.052199999999999996</v>
      </c>
      <c r="U1499" s="39"/>
      <c r="V1499" s="39"/>
      <c r="W1499" s="39"/>
      <c r="X1499" s="39"/>
      <c r="Y1499" s="39"/>
      <c r="Z1499" s="39"/>
      <c r="AA1499" s="39"/>
      <c r="AB1499" s="39"/>
      <c r="AC1499" s="39"/>
      <c r="AD1499" s="39"/>
      <c r="AE1499" s="39"/>
      <c r="AR1499" s="230" t="s">
        <v>166</v>
      </c>
      <c r="AT1499" s="230" t="s">
        <v>161</v>
      </c>
      <c r="AU1499" s="230" t="s">
        <v>87</v>
      </c>
      <c r="AY1499" s="18" t="s">
        <v>159</v>
      </c>
      <c r="BE1499" s="231">
        <f>IF(N1499="základní",J1499,0)</f>
        <v>0</v>
      </c>
      <c r="BF1499" s="231">
        <f>IF(N1499="snížená",J1499,0)</f>
        <v>0</v>
      </c>
      <c r="BG1499" s="231">
        <f>IF(N1499="zákl. přenesená",J1499,0)</f>
        <v>0</v>
      </c>
      <c r="BH1499" s="231">
        <f>IF(N1499="sníž. přenesená",J1499,0)</f>
        <v>0</v>
      </c>
      <c r="BI1499" s="231">
        <f>IF(N1499="nulová",J1499,0)</f>
        <v>0</v>
      </c>
      <c r="BJ1499" s="18" t="s">
        <v>85</v>
      </c>
      <c r="BK1499" s="231">
        <f>ROUND(I1499*H1499,2)</f>
        <v>0</v>
      </c>
      <c r="BL1499" s="18" t="s">
        <v>166</v>
      </c>
      <c r="BM1499" s="230" t="s">
        <v>2266</v>
      </c>
    </row>
    <row r="1500" s="13" customFormat="1">
      <c r="A1500" s="13"/>
      <c r="B1500" s="232"/>
      <c r="C1500" s="233"/>
      <c r="D1500" s="234" t="s">
        <v>168</v>
      </c>
      <c r="E1500" s="235" t="s">
        <v>1</v>
      </c>
      <c r="F1500" s="236" t="s">
        <v>2267</v>
      </c>
      <c r="G1500" s="233"/>
      <c r="H1500" s="237">
        <v>2.3199999999999998</v>
      </c>
      <c r="I1500" s="238"/>
      <c r="J1500" s="233"/>
      <c r="K1500" s="233"/>
      <c r="L1500" s="239"/>
      <c r="M1500" s="240"/>
      <c r="N1500" s="241"/>
      <c r="O1500" s="241"/>
      <c r="P1500" s="241"/>
      <c r="Q1500" s="241"/>
      <c r="R1500" s="241"/>
      <c r="S1500" s="241"/>
      <c r="T1500" s="242"/>
      <c r="U1500" s="13"/>
      <c r="V1500" s="13"/>
      <c r="W1500" s="13"/>
      <c r="X1500" s="13"/>
      <c r="Y1500" s="13"/>
      <c r="Z1500" s="13"/>
      <c r="AA1500" s="13"/>
      <c r="AB1500" s="13"/>
      <c r="AC1500" s="13"/>
      <c r="AD1500" s="13"/>
      <c r="AE1500" s="13"/>
      <c r="AT1500" s="243" t="s">
        <v>168</v>
      </c>
      <c r="AU1500" s="243" t="s">
        <v>87</v>
      </c>
      <c r="AV1500" s="13" t="s">
        <v>87</v>
      </c>
      <c r="AW1500" s="13" t="s">
        <v>32</v>
      </c>
      <c r="AX1500" s="13" t="s">
        <v>85</v>
      </c>
      <c r="AY1500" s="243" t="s">
        <v>159</v>
      </c>
    </row>
    <row r="1501" s="2" customFormat="1" ht="33" customHeight="1">
      <c r="A1501" s="39"/>
      <c r="B1501" s="40"/>
      <c r="C1501" s="219" t="s">
        <v>2268</v>
      </c>
      <c r="D1501" s="219" t="s">
        <v>161</v>
      </c>
      <c r="E1501" s="220" t="s">
        <v>2269</v>
      </c>
      <c r="F1501" s="221" t="s">
        <v>2270</v>
      </c>
      <c r="G1501" s="222" t="s">
        <v>164</v>
      </c>
      <c r="H1501" s="223">
        <v>2.3199999999999998</v>
      </c>
      <c r="I1501" s="224"/>
      <c r="J1501" s="225">
        <f>ROUND(I1501*H1501,2)</f>
        <v>0</v>
      </c>
      <c r="K1501" s="221" t="s">
        <v>165</v>
      </c>
      <c r="L1501" s="45"/>
      <c r="M1501" s="226" t="s">
        <v>1</v>
      </c>
      <c r="N1501" s="227" t="s">
        <v>42</v>
      </c>
      <c r="O1501" s="92"/>
      <c r="P1501" s="228">
        <f>O1501*H1501</f>
        <v>0</v>
      </c>
      <c r="Q1501" s="228">
        <v>0.0053408678000000003</v>
      </c>
      <c r="R1501" s="228">
        <f>Q1501*H1501</f>
        <v>0.012390813295999999</v>
      </c>
      <c r="S1501" s="228">
        <v>0</v>
      </c>
      <c r="T1501" s="229">
        <f>S1501*H1501</f>
        <v>0</v>
      </c>
      <c r="U1501" s="39"/>
      <c r="V1501" s="39"/>
      <c r="W1501" s="39"/>
      <c r="X1501" s="39"/>
      <c r="Y1501" s="39"/>
      <c r="Z1501" s="39"/>
      <c r="AA1501" s="39"/>
      <c r="AB1501" s="39"/>
      <c r="AC1501" s="39"/>
      <c r="AD1501" s="39"/>
      <c r="AE1501" s="39"/>
      <c r="AR1501" s="230" t="s">
        <v>166</v>
      </c>
      <c r="AT1501" s="230" t="s">
        <v>161</v>
      </c>
      <c r="AU1501" s="230" t="s">
        <v>87</v>
      </c>
      <c r="AY1501" s="18" t="s">
        <v>159</v>
      </c>
      <c r="BE1501" s="231">
        <f>IF(N1501="základní",J1501,0)</f>
        <v>0</v>
      </c>
      <c r="BF1501" s="231">
        <f>IF(N1501="snížená",J1501,0)</f>
        <v>0</v>
      </c>
      <c r="BG1501" s="231">
        <f>IF(N1501="zákl. přenesená",J1501,0)</f>
        <v>0</v>
      </c>
      <c r="BH1501" s="231">
        <f>IF(N1501="sníž. přenesená",J1501,0)</f>
        <v>0</v>
      </c>
      <c r="BI1501" s="231">
        <f>IF(N1501="nulová",J1501,0)</f>
        <v>0</v>
      </c>
      <c r="BJ1501" s="18" t="s">
        <v>85</v>
      </c>
      <c r="BK1501" s="231">
        <f>ROUND(I1501*H1501,2)</f>
        <v>0</v>
      </c>
      <c r="BL1501" s="18" t="s">
        <v>166</v>
      </c>
      <c r="BM1501" s="230" t="s">
        <v>2271</v>
      </c>
    </row>
    <row r="1502" s="2" customFormat="1" ht="24.15" customHeight="1">
      <c r="A1502" s="39"/>
      <c r="B1502" s="40"/>
      <c r="C1502" s="219" t="s">
        <v>2272</v>
      </c>
      <c r="D1502" s="219" t="s">
        <v>161</v>
      </c>
      <c r="E1502" s="220" t="s">
        <v>2273</v>
      </c>
      <c r="F1502" s="221" t="s">
        <v>2274</v>
      </c>
      <c r="G1502" s="222" t="s">
        <v>164</v>
      </c>
      <c r="H1502" s="223">
        <v>2.3199999999999998</v>
      </c>
      <c r="I1502" s="224"/>
      <c r="J1502" s="225">
        <f>ROUND(I1502*H1502,2)</f>
        <v>0</v>
      </c>
      <c r="K1502" s="221" t="s">
        <v>165</v>
      </c>
      <c r="L1502" s="45"/>
      <c r="M1502" s="226" t="s">
        <v>1</v>
      </c>
      <c r="N1502" s="227" t="s">
        <v>42</v>
      </c>
      <c r="O1502" s="92"/>
      <c r="P1502" s="228">
        <f>O1502*H1502</f>
        <v>0</v>
      </c>
      <c r="Q1502" s="228">
        <v>0</v>
      </c>
      <c r="R1502" s="228">
        <f>Q1502*H1502</f>
        <v>0</v>
      </c>
      <c r="S1502" s="228">
        <v>0</v>
      </c>
      <c r="T1502" s="229">
        <f>S1502*H1502</f>
        <v>0</v>
      </c>
      <c r="U1502" s="39"/>
      <c r="V1502" s="39"/>
      <c r="W1502" s="39"/>
      <c r="X1502" s="39"/>
      <c r="Y1502" s="39"/>
      <c r="Z1502" s="39"/>
      <c r="AA1502" s="39"/>
      <c r="AB1502" s="39"/>
      <c r="AC1502" s="39"/>
      <c r="AD1502" s="39"/>
      <c r="AE1502" s="39"/>
      <c r="AR1502" s="230" t="s">
        <v>166</v>
      </c>
      <c r="AT1502" s="230" t="s">
        <v>161</v>
      </c>
      <c r="AU1502" s="230" t="s">
        <v>87</v>
      </c>
      <c r="AY1502" s="18" t="s">
        <v>159</v>
      </c>
      <c r="BE1502" s="231">
        <f>IF(N1502="základní",J1502,0)</f>
        <v>0</v>
      </c>
      <c r="BF1502" s="231">
        <f>IF(N1502="snížená",J1502,0)</f>
        <v>0</v>
      </c>
      <c r="BG1502" s="231">
        <f>IF(N1502="zákl. přenesená",J1502,0)</f>
        <v>0</v>
      </c>
      <c r="BH1502" s="231">
        <f>IF(N1502="sníž. přenesená",J1502,0)</f>
        <v>0</v>
      </c>
      <c r="BI1502" s="231">
        <f>IF(N1502="nulová",J1502,0)</f>
        <v>0</v>
      </c>
      <c r="BJ1502" s="18" t="s">
        <v>85</v>
      </c>
      <c r="BK1502" s="231">
        <f>ROUND(I1502*H1502,2)</f>
        <v>0</v>
      </c>
      <c r="BL1502" s="18" t="s">
        <v>166</v>
      </c>
      <c r="BM1502" s="230" t="s">
        <v>2275</v>
      </c>
    </row>
    <row r="1503" s="2" customFormat="1" ht="24.15" customHeight="1">
      <c r="A1503" s="39"/>
      <c r="B1503" s="40"/>
      <c r="C1503" s="219" t="s">
        <v>2276</v>
      </c>
      <c r="D1503" s="219" t="s">
        <v>161</v>
      </c>
      <c r="E1503" s="220" t="s">
        <v>2277</v>
      </c>
      <c r="F1503" s="221" t="s">
        <v>2278</v>
      </c>
      <c r="G1503" s="222" t="s">
        <v>164</v>
      </c>
      <c r="H1503" s="223">
        <v>2.3199999999999998</v>
      </c>
      <c r="I1503" s="224"/>
      <c r="J1503" s="225">
        <f>ROUND(I1503*H1503,2)</f>
        <v>0</v>
      </c>
      <c r="K1503" s="221" t="s">
        <v>165</v>
      </c>
      <c r="L1503" s="45"/>
      <c r="M1503" s="226" t="s">
        <v>1</v>
      </c>
      <c r="N1503" s="227" t="s">
        <v>42</v>
      </c>
      <c r="O1503" s="92"/>
      <c r="P1503" s="228">
        <f>O1503*H1503</f>
        <v>0</v>
      </c>
      <c r="Q1503" s="228">
        <v>0</v>
      </c>
      <c r="R1503" s="228">
        <f>Q1503*H1503</f>
        <v>0</v>
      </c>
      <c r="S1503" s="228">
        <v>0</v>
      </c>
      <c r="T1503" s="229">
        <f>S1503*H1503</f>
        <v>0</v>
      </c>
      <c r="U1503" s="39"/>
      <c r="V1503" s="39"/>
      <c r="W1503" s="39"/>
      <c r="X1503" s="39"/>
      <c r="Y1503" s="39"/>
      <c r="Z1503" s="39"/>
      <c r="AA1503" s="39"/>
      <c r="AB1503" s="39"/>
      <c r="AC1503" s="39"/>
      <c r="AD1503" s="39"/>
      <c r="AE1503" s="39"/>
      <c r="AR1503" s="230" t="s">
        <v>166</v>
      </c>
      <c r="AT1503" s="230" t="s">
        <v>161</v>
      </c>
      <c r="AU1503" s="230" t="s">
        <v>87</v>
      </c>
      <c r="AY1503" s="18" t="s">
        <v>159</v>
      </c>
      <c r="BE1503" s="231">
        <f>IF(N1503="základní",J1503,0)</f>
        <v>0</v>
      </c>
      <c r="BF1503" s="231">
        <f>IF(N1503="snížená",J1503,0)</f>
        <v>0</v>
      </c>
      <c r="BG1503" s="231">
        <f>IF(N1503="zákl. přenesená",J1503,0)</f>
        <v>0</v>
      </c>
      <c r="BH1503" s="231">
        <f>IF(N1503="sníž. přenesená",J1503,0)</f>
        <v>0</v>
      </c>
      <c r="BI1503" s="231">
        <f>IF(N1503="nulová",J1503,0)</f>
        <v>0</v>
      </c>
      <c r="BJ1503" s="18" t="s">
        <v>85</v>
      </c>
      <c r="BK1503" s="231">
        <f>ROUND(I1503*H1503,2)</f>
        <v>0</v>
      </c>
      <c r="BL1503" s="18" t="s">
        <v>166</v>
      </c>
      <c r="BM1503" s="230" t="s">
        <v>2279</v>
      </c>
    </row>
    <row r="1504" s="12" customFormat="1" ht="22.8" customHeight="1">
      <c r="A1504" s="12"/>
      <c r="B1504" s="203"/>
      <c r="C1504" s="204"/>
      <c r="D1504" s="205" t="s">
        <v>76</v>
      </c>
      <c r="E1504" s="217" t="s">
        <v>310</v>
      </c>
      <c r="F1504" s="217" t="s">
        <v>311</v>
      </c>
      <c r="G1504" s="204"/>
      <c r="H1504" s="204"/>
      <c r="I1504" s="207"/>
      <c r="J1504" s="218">
        <f>BK1504</f>
        <v>0</v>
      </c>
      <c r="K1504" s="204"/>
      <c r="L1504" s="209"/>
      <c r="M1504" s="210"/>
      <c r="N1504" s="211"/>
      <c r="O1504" s="211"/>
      <c r="P1504" s="212">
        <f>SUM(P1505:P1526)</f>
        <v>0</v>
      </c>
      <c r="Q1504" s="211"/>
      <c r="R1504" s="212">
        <f>SUM(R1505:R1526)</f>
        <v>0</v>
      </c>
      <c r="S1504" s="211"/>
      <c r="T1504" s="213">
        <f>SUM(T1505:T1526)</f>
        <v>2.0625</v>
      </c>
      <c r="U1504" s="12"/>
      <c r="V1504" s="12"/>
      <c r="W1504" s="12"/>
      <c r="X1504" s="12"/>
      <c r="Y1504" s="12"/>
      <c r="Z1504" s="12"/>
      <c r="AA1504" s="12"/>
      <c r="AB1504" s="12"/>
      <c r="AC1504" s="12"/>
      <c r="AD1504" s="12"/>
      <c r="AE1504" s="12"/>
      <c r="AR1504" s="214" t="s">
        <v>85</v>
      </c>
      <c r="AT1504" s="215" t="s">
        <v>76</v>
      </c>
      <c r="AU1504" s="215" t="s">
        <v>85</v>
      </c>
      <c r="AY1504" s="214" t="s">
        <v>159</v>
      </c>
      <c r="BK1504" s="216">
        <f>SUM(BK1505:BK1526)</f>
        <v>0</v>
      </c>
    </row>
    <row r="1505" s="2" customFormat="1" ht="24.15" customHeight="1">
      <c r="A1505" s="39"/>
      <c r="B1505" s="40"/>
      <c r="C1505" s="219" t="s">
        <v>2280</v>
      </c>
      <c r="D1505" s="219" t="s">
        <v>161</v>
      </c>
      <c r="E1505" s="220" t="s">
        <v>2281</v>
      </c>
      <c r="F1505" s="221" t="s">
        <v>2282</v>
      </c>
      <c r="G1505" s="222" t="s">
        <v>181</v>
      </c>
      <c r="H1505" s="223">
        <v>1.375</v>
      </c>
      <c r="I1505" s="224"/>
      <c r="J1505" s="225">
        <f>ROUND(I1505*H1505,2)</f>
        <v>0</v>
      </c>
      <c r="K1505" s="221" t="s">
        <v>165</v>
      </c>
      <c r="L1505" s="45"/>
      <c r="M1505" s="226" t="s">
        <v>1</v>
      </c>
      <c r="N1505" s="227" t="s">
        <v>42</v>
      </c>
      <c r="O1505" s="92"/>
      <c r="P1505" s="228">
        <f>O1505*H1505</f>
        <v>0</v>
      </c>
      <c r="Q1505" s="228">
        <v>0</v>
      </c>
      <c r="R1505" s="228">
        <f>Q1505*H1505</f>
        <v>0</v>
      </c>
      <c r="S1505" s="228">
        <v>1.5</v>
      </c>
      <c r="T1505" s="229">
        <f>S1505*H1505</f>
        <v>2.0625</v>
      </c>
      <c r="U1505" s="39"/>
      <c r="V1505" s="39"/>
      <c r="W1505" s="39"/>
      <c r="X1505" s="39"/>
      <c r="Y1505" s="39"/>
      <c r="Z1505" s="39"/>
      <c r="AA1505" s="39"/>
      <c r="AB1505" s="39"/>
      <c r="AC1505" s="39"/>
      <c r="AD1505" s="39"/>
      <c r="AE1505" s="39"/>
      <c r="AR1505" s="230" t="s">
        <v>166</v>
      </c>
      <c r="AT1505" s="230" t="s">
        <v>161</v>
      </c>
      <c r="AU1505" s="230" t="s">
        <v>87</v>
      </c>
      <c r="AY1505" s="18" t="s">
        <v>159</v>
      </c>
      <c r="BE1505" s="231">
        <f>IF(N1505="základní",J1505,0)</f>
        <v>0</v>
      </c>
      <c r="BF1505" s="231">
        <f>IF(N1505="snížená",J1505,0)</f>
        <v>0</v>
      </c>
      <c r="BG1505" s="231">
        <f>IF(N1505="zákl. přenesená",J1505,0)</f>
        <v>0</v>
      </c>
      <c r="BH1505" s="231">
        <f>IF(N1505="sníž. přenesená",J1505,0)</f>
        <v>0</v>
      </c>
      <c r="BI1505" s="231">
        <f>IF(N1505="nulová",J1505,0)</f>
        <v>0</v>
      </c>
      <c r="BJ1505" s="18" t="s">
        <v>85</v>
      </c>
      <c r="BK1505" s="231">
        <f>ROUND(I1505*H1505,2)</f>
        <v>0</v>
      </c>
      <c r="BL1505" s="18" t="s">
        <v>166</v>
      </c>
      <c r="BM1505" s="230" t="s">
        <v>2283</v>
      </c>
    </row>
    <row r="1506" s="16" customFormat="1">
      <c r="A1506" s="16"/>
      <c r="B1506" s="279"/>
      <c r="C1506" s="280"/>
      <c r="D1506" s="234" t="s">
        <v>168</v>
      </c>
      <c r="E1506" s="281" t="s">
        <v>1</v>
      </c>
      <c r="F1506" s="282" t="s">
        <v>2284</v>
      </c>
      <c r="G1506" s="280"/>
      <c r="H1506" s="281" t="s">
        <v>1</v>
      </c>
      <c r="I1506" s="283"/>
      <c r="J1506" s="280"/>
      <c r="K1506" s="280"/>
      <c r="L1506" s="284"/>
      <c r="M1506" s="285"/>
      <c r="N1506" s="286"/>
      <c r="O1506" s="286"/>
      <c r="P1506" s="286"/>
      <c r="Q1506" s="286"/>
      <c r="R1506" s="286"/>
      <c r="S1506" s="286"/>
      <c r="T1506" s="287"/>
      <c r="U1506" s="16"/>
      <c r="V1506" s="16"/>
      <c r="W1506" s="16"/>
      <c r="X1506" s="16"/>
      <c r="Y1506" s="16"/>
      <c r="Z1506" s="16"/>
      <c r="AA1506" s="16"/>
      <c r="AB1506" s="16"/>
      <c r="AC1506" s="16"/>
      <c r="AD1506" s="16"/>
      <c r="AE1506" s="16"/>
      <c r="AT1506" s="288" t="s">
        <v>168</v>
      </c>
      <c r="AU1506" s="288" t="s">
        <v>87</v>
      </c>
      <c r="AV1506" s="16" t="s">
        <v>85</v>
      </c>
      <c r="AW1506" s="16" t="s">
        <v>32</v>
      </c>
      <c r="AX1506" s="16" t="s">
        <v>77</v>
      </c>
      <c r="AY1506" s="288" t="s">
        <v>159</v>
      </c>
    </row>
    <row r="1507" s="13" customFormat="1">
      <c r="A1507" s="13"/>
      <c r="B1507" s="232"/>
      <c r="C1507" s="233"/>
      <c r="D1507" s="234" t="s">
        <v>168</v>
      </c>
      <c r="E1507" s="235" t="s">
        <v>1</v>
      </c>
      <c r="F1507" s="236" t="s">
        <v>2285</v>
      </c>
      <c r="G1507" s="233"/>
      <c r="H1507" s="237">
        <v>0.439</v>
      </c>
      <c r="I1507" s="238"/>
      <c r="J1507" s="233"/>
      <c r="K1507" s="233"/>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168</v>
      </c>
      <c r="AU1507" s="243" t="s">
        <v>87</v>
      </c>
      <c r="AV1507" s="13" t="s">
        <v>87</v>
      </c>
      <c r="AW1507" s="13" t="s">
        <v>32</v>
      </c>
      <c r="AX1507" s="13" t="s">
        <v>77</v>
      </c>
      <c r="AY1507" s="243" t="s">
        <v>159</v>
      </c>
    </row>
    <row r="1508" s="16" customFormat="1">
      <c r="A1508" s="16"/>
      <c r="B1508" s="279"/>
      <c r="C1508" s="280"/>
      <c r="D1508" s="234" t="s">
        <v>168</v>
      </c>
      <c r="E1508" s="281" t="s">
        <v>1</v>
      </c>
      <c r="F1508" s="282" t="s">
        <v>2286</v>
      </c>
      <c r="G1508" s="280"/>
      <c r="H1508" s="281" t="s">
        <v>1</v>
      </c>
      <c r="I1508" s="283"/>
      <c r="J1508" s="280"/>
      <c r="K1508" s="280"/>
      <c r="L1508" s="284"/>
      <c r="M1508" s="285"/>
      <c r="N1508" s="286"/>
      <c r="O1508" s="286"/>
      <c r="P1508" s="286"/>
      <c r="Q1508" s="286"/>
      <c r="R1508" s="286"/>
      <c r="S1508" s="286"/>
      <c r="T1508" s="287"/>
      <c r="U1508" s="16"/>
      <c r="V1508" s="16"/>
      <c r="W1508" s="16"/>
      <c r="X1508" s="16"/>
      <c r="Y1508" s="16"/>
      <c r="Z1508" s="16"/>
      <c r="AA1508" s="16"/>
      <c r="AB1508" s="16"/>
      <c r="AC1508" s="16"/>
      <c r="AD1508" s="16"/>
      <c r="AE1508" s="16"/>
      <c r="AT1508" s="288" t="s">
        <v>168</v>
      </c>
      <c r="AU1508" s="288" t="s">
        <v>87</v>
      </c>
      <c r="AV1508" s="16" t="s">
        <v>85</v>
      </c>
      <c r="AW1508" s="16" t="s">
        <v>32</v>
      </c>
      <c r="AX1508" s="16" t="s">
        <v>77</v>
      </c>
      <c r="AY1508" s="288" t="s">
        <v>159</v>
      </c>
    </row>
    <row r="1509" s="13" customFormat="1">
      <c r="A1509" s="13"/>
      <c r="B1509" s="232"/>
      <c r="C1509" s="233"/>
      <c r="D1509" s="234" t="s">
        <v>168</v>
      </c>
      <c r="E1509" s="235" t="s">
        <v>1</v>
      </c>
      <c r="F1509" s="236" t="s">
        <v>2287</v>
      </c>
      <c r="G1509" s="233"/>
      <c r="H1509" s="237">
        <v>0.93600000000000005</v>
      </c>
      <c r="I1509" s="238"/>
      <c r="J1509" s="233"/>
      <c r="K1509" s="233"/>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168</v>
      </c>
      <c r="AU1509" s="243" t="s">
        <v>87</v>
      </c>
      <c r="AV1509" s="13" t="s">
        <v>87</v>
      </c>
      <c r="AW1509" s="13" t="s">
        <v>32</v>
      </c>
      <c r="AX1509" s="13" t="s">
        <v>77</v>
      </c>
      <c r="AY1509" s="243" t="s">
        <v>159</v>
      </c>
    </row>
    <row r="1510" s="14" customFormat="1">
      <c r="A1510" s="14"/>
      <c r="B1510" s="244"/>
      <c r="C1510" s="245"/>
      <c r="D1510" s="234" t="s">
        <v>168</v>
      </c>
      <c r="E1510" s="246" t="s">
        <v>1</v>
      </c>
      <c r="F1510" s="247" t="s">
        <v>174</v>
      </c>
      <c r="G1510" s="245"/>
      <c r="H1510" s="248">
        <v>1.375</v>
      </c>
      <c r="I1510" s="249"/>
      <c r="J1510" s="245"/>
      <c r="K1510" s="245"/>
      <c r="L1510" s="250"/>
      <c r="M1510" s="251"/>
      <c r="N1510" s="252"/>
      <c r="O1510" s="252"/>
      <c r="P1510" s="252"/>
      <c r="Q1510" s="252"/>
      <c r="R1510" s="252"/>
      <c r="S1510" s="252"/>
      <c r="T1510" s="253"/>
      <c r="U1510" s="14"/>
      <c r="V1510" s="14"/>
      <c r="W1510" s="14"/>
      <c r="X1510" s="14"/>
      <c r="Y1510" s="14"/>
      <c r="Z1510" s="14"/>
      <c r="AA1510" s="14"/>
      <c r="AB1510" s="14"/>
      <c r="AC1510" s="14"/>
      <c r="AD1510" s="14"/>
      <c r="AE1510" s="14"/>
      <c r="AT1510" s="254" t="s">
        <v>168</v>
      </c>
      <c r="AU1510" s="254" t="s">
        <v>87</v>
      </c>
      <c r="AV1510" s="14" t="s">
        <v>166</v>
      </c>
      <c r="AW1510" s="14" t="s">
        <v>32</v>
      </c>
      <c r="AX1510" s="14" t="s">
        <v>85</v>
      </c>
      <c r="AY1510" s="254" t="s">
        <v>159</v>
      </c>
    </row>
    <row r="1511" s="2" customFormat="1" ht="33" customHeight="1">
      <c r="A1511" s="39"/>
      <c r="B1511" s="40"/>
      <c r="C1511" s="219" t="s">
        <v>2288</v>
      </c>
      <c r="D1511" s="219" t="s">
        <v>161</v>
      </c>
      <c r="E1511" s="220" t="s">
        <v>2289</v>
      </c>
      <c r="F1511" s="221" t="s">
        <v>2290</v>
      </c>
      <c r="G1511" s="222" t="s">
        <v>201</v>
      </c>
      <c r="H1511" s="223">
        <v>723.851</v>
      </c>
      <c r="I1511" s="224"/>
      <c r="J1511" s="225">
        <f>ROUND(I1511*H1511,2)</f>
        <v>0</v>
      </c>
      <c r="K1511" s="221" t="s">
        <v>165</v>
      </c>
      <c r="L1511" s="45"/>
      <c r="M1511" s="226" t="s">
        <v>1</v>
      </c>
      <c r="N1511" s="227" t="s">
        <v>42</v>
      </c>
      <c r="O1511" s="92"/>
      <c r="P1511" s="228">
        <f>O1511*H1511</f>
        <v>0</v>
      </c>
      <c r="Q1511" s="228">
        <v>0</v>
      </c>
      <c r="R1511" s="228">
        <f>Q1511*H1511</f>
        <v>0</v>
      </c>
      <c r="S1511" s="228">
        <v>0</v>
      </c>
      <c r="T1511" s="229">
        <f>S1511*H1511</f>
        <v>0</v>
      </c>
      <c r="U1511" s="39"/>
      <c r="V1511" s="39"/>
      <c r="W1511" s="39"/>
      <c r="X1511" s="39"/>
      <c r="Y1511" s="39"/>
      <c r="Z1511" s="39"/>
      <c r="AA1511" s="39"/>
      <c r="AB1511" s="39"/>
      <c r="AC1511" s="39"/>
      <c r="AD1511" s="39"/>
      <c r="AE1511" s="39"/>
      <c r="AR1511" s="230" t="s">
        <v>166</v>
      </c>
      <c r="AT1511" s="230" t="s">
        <v>161</v>
      </c>
      <c r="AU1511" s="230" t="s">
        <v>87</v>
      </c>
      <c r="AY1511" s="18" t="s">
        <v>159</v>
      </c>
      <c r="BE1511" s="231">
        <f>IF(N1511="základní",J1511,0)</f>
        <v>0</v>
      </c>
      <c r="BF1511" s="231">
        <f>IF(N1511="snížená",J1511,0)</f>
        <v>0</v>
      </c>
      <c r="BG1511" s="231">
        <f>IF(N1511="zákl. přenesená",J1511,0)</f>
        <v>0</v>
      </c>
      <c r="BH1511" s="231">
        <f>IF(N1511="sníž. přenesená",J1511,0)</f>
        <v>0</v>
      </c>
      <c r="BI1511" s="231">
        <f>IF(N1511="nulová",J1511,0)</f>
        <v>0</v>
      </c>
      <c r="BJ1511" s="18" t="s">
        <v>85</v>
      </c>
      <c r="BK1511" s="231">
        <f>ROUND(I1511*H1511,2)</f>
        <v>0</v>
      </c>
      <c r="BL1511" s="18" t="s">
        <v>166</v>
      </c>
      <c r="BM1511" s="230" t="s">
        <v>2291</v>
      </c>
    </row>
    <row r="1512" s="2" customFormat="1" ht="24.15" customHeight="1">
      <c r="A1512" s="39"/>
      <c r="B1512" s="40"/>
      <c r="C1512" s="219" t="s">
        <v>2292</v>
      </c>
      <c r="D1512" s="219" t="s">
        <v>161</v>
      </c>
      <c r="E1512" s="220" t="s">
        <v>313</v>
      </c>
      <c r="F1512" s="221" t="s">
        <v>314</v>
      </c>
      <c r="G1512" s="222" t="s">
        <v>201</v>
      </c>
      <c r="H1512" s="223">
        <v>723.851</v>
      </c>
      <c r="I1512" s="224"/>
      <c r="J1512" s="225">
        <f>ROUND(I1512*H1512,2)</f>
        <v>0</v>
      </c>
      <c r="K1512" s="221" t="s">
        <v>165</v>
      </c>
      <c r="L1512" s="45"/>
      <c r="M1512" s="226" t="s">
        <v>1</v>
      </c>
      <c r="N1512" s="227" t="s">
        <v>42</v>
      </c>
      <c r="O1512" s="92"/>
      <c r="P1512" s="228">
        <f>O1512*H1512</f>
        <v>0</v>
      </c>
      <c r="Q1512" s="228">
        <v>0</v>
      </c>
      <c r="R1512" s="228">
        <f>Q1512*H1512</f>
        <v>0</v>
      </c>
      <c r="S1512" s="228">
        <v>0</v>
      </c>
      <c r="T1512" s="229">
        <f>S1512*H1512</f>
        <v>0</v>
      </c>
      <c r="U1512" s="39"/>
      <c r="V1512" s="39"/>
      <c r="W1512" s="39"/>
      <c r="X1512" s="39"/>
      <c r="Y1512" s="39"/>
      <c r="Z1512" s="39"/>
      <c r="AA1512" s="39"/>
      <c r="AB1512" s="39"/>
      <c r="AC1512" s="39"/>
      <c r="AD1512" s="39"/>
      <c r="AE1512" s="39"/>
      <c r="AR1512" s="230" t="s">
        <v>166</v>
      </c>
      <c r="AT1512" s="230" t="s">
        <v>161</v>
      </c>
      <c r="AU1512" s="230" t="s">
        <v>87</v>
      </c>
      <c r="AY1512" s="18" t="s">
        <v>159</v>
      </c>
      <c r="BE1512" s="231">
        <f>IF(N1512="základní",J1512,0)</f>
        <v>0</v>
      </c>
      <c r="BF1512" s="231">
        <f>IF(N1512="snížená",J1512,0)</f>
        <v>0</v>
      </c>
      <c r="BG1512" s="231">
        <f>IF(N1512="zákl. přenesená",J1512,0)</f>
        <v>0</v>
      </c>
      <c r="BH1512" s="231">
        <f>IF(N1512="sníž. přenesená",J1512,0)</f>
        <v>0</v>
      </c>
      <c r="BI1512" s="231">
        <f>IF(N1512="nulová",J1512,0)</f>
        <v>0</v>
      </c>
      <c r="BJ1512" s="18" t="s">
        <v>85</v>
      </c>
      <c r="BK1512" s="231">
        <f>ROUND(I1512*H1512,2)</f>
        <v>0</v>
      </c>
      <c r="BL1512" s="18" t="s">
        <v>166</v>
      </c>
      <c r="BM1512" s="230" t="s">
        <v>2293</v>
      </c>
    </row>
    <row r="1513" s="2" customFormat="1" ht="24.15" customHeight="1">
      <c r="A1513" s="39"/>
      <c r="B1513" s="40"/>
      <c r="C1513" s="219" t="s">
        <v>2294</v>
      </c>
      <c r="D1513" s="219" t="s">
        <v>161</v>
      </c>
      <c r="E1513" s="220" t="s">
        <v>317</v>
      </c>
      <c r="F1513" s="221" t="s">
        <v>318</v>
      </c>
      <c r="G1513" s="222" t="s">
        <v>201</v>
      </c>
      <c r="H1513" s="223">
        <v>10133.914000000001</v>
      </c>
      <c r="I1513" s="224"/>
      <c r="J1513" s="225">
        <f>ROUND(I1513*H1513,2)</f>
        <v>0</v>
      </c>
      <c r="K1513" s="221" t="s">
        <v>165</v>
      </c>
      <c r="L1513" s="45"/>
      <c r="M1513" s="226" t="s">
        <v>1</v>
      </c>
      <c r="N1513" s="227" t="s">
        <v>42</v>
      </c>
      <c r="O1513" s="92"/>
      <c r="P1513" s="228">
        <f>O1513*H1513</f>
        <v>0</v>
      </c>
      <c r="Q1513" s="228">
        <v>0</v>
      </c>
      <c r="R1513" s="228">
        <f>Q1513*H1513</f>
        <v>0</v>
      </c>
      <c r="S1513" s="228">
        <v>0</v>
      </c>
      <c r="T1513" s="229">
        <f>S1513*H1513</f>
        <v>0</v>
      </c>
      <c r="U1513" s="39"/>
      <c r="V1513" s="39"/>
      <c r="W1513" s="39"/>
      <c r="X1513" s="39"/>
      <c r="Y1513" s="39"/>
      <c r="Z1513" s="39"/>
      <c r="AA1513" s="39"/>
      <c r="AB1513" s="39"/>
      <c r="AC1513" s="39"/>
      <c r="AD1513" s="39"/>
      <c r="AE1513" s="39"/>
      <c r="AR1513" s="230" t="s">
        <v>166</v>
      </c>
      <c r="AT1513" s="230" t="s">
        <v>161</v>
      </c>
      <c r="AU1513" s="230" t="s">
        <v>87</v>
      </c>
      <c r="AY1513" s="18" t="s">
        <v>159</v>
      </c>
      <c r="BE1513" s="231">
        <f>IF(N1513="základní",J1513,0)</f>
        <v>0</v>
      </c>
      <c r="BF1513" s="231">
        <f>IF(N1513="snížená",J1513,0)</f>
        <v>0</v>
      </c>
      <c r="BG1513" s="231">
        <f>IF(N1513="zákl. přenesená",J1513,0)</f>
        <v>0</v>
      </c>
      <c r="BH1513" s="231">
        <f>IF(N1513="sníž. přenesená",J1513,0)</f>
        <v>0</v>
      </c>
      <c r="BI1513" s="231">
        <f>IF(N1513="nulová",J1513,0)</f>
        <v>0</v>
      </c>
      <c r="BJ1513" s="18" t="s">
        <v>85</v>
      </c>
      <c r="BK1513" s="231">
        <f>ROUND(I1513*H1513,2)</f>
        <v>0</v>
      </c>
      <c r="BL1513" s="18" t="s">
        <v>166</v>
      </c>
      <c r="BM1513" s="230" t="s">
        <v>2295</v>
      </c>
    </row>
    <row r="1514" s="13" customFormat="1">
      <c r="A1514" s="13"/>
      <c r="B1514" s="232"/>
      <c r="C1514" s="233"/>
      <c r="D1514" s="234" t="s">
        <v>168</v>
      </c>
      <c r="E1514" s="233"/>
      <c r="F1514" s="236" t="s">
        <v>2296</v>
      </c>
      <c r="G1514" s="233"/>
      <c r="H1514" s="237">
        <v>10133.914000000001</v>
      </c>
      <c r="I1514" s="238"/>
      <c r="J1514" s="233"/>
      <c r="K1514" s="233"/>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168</v>
      </c>
      <c r="AU1514" s="243" t="s">
        <v>87</v>
      </c>
      <c r="AV1514" s="13" t="s">
        <v>87</v>
      </c>
      <c r="AW1514" s="13" t="s">
        <v>4</v>
      </c>
      <c r="AX1514" s="13" t="s">
        <v>85</v>
      </c>
      <c r="AY1514" s="243" t="s">
        <v>159</v>
      </c>
    </row>
    <row r="1515" s="2" customFormat="1" ht="33" customHeight="1">
      <c r="A1515" s="39"/>
      <c r="B1515" s="40"/>
      <c r="C1515" s="219" t="s">
        <v>2297</v>
      </c>
      <c r="D1515" s="219" t="s">
        <v>161</v>
      </c>
      <c r="E1515" s="220" t="s">
        <v>2298</v>
      </c>
      <c r="F1515" s="221" t="s">
        <v>2299</v>
      </c>
      <c r="G1515" s="222" t="s">
        <v>201</v>
      </c>
      <c r="H1515" s="223">
        <v>36.192999999999998</v>
      </c>
      <c r="I1515" s="224"/>
      <c r="J1515" s="225">
        <f>ROUND(I1515*H1515,2)</f>
        <v>0</v>
      </c>
      <c r="K1515" s="221" t="s">
        <v>165</v>
      </c>
      <c r="L1515" s="45"/>
      <c r="M1515" s="226" t="s">
        <v>1</v>
      </c>
      <c r="N1515" s="227" t="s">
        <v>42</v>
      </c>
      <c r="O1515" s="92"/>
      <c r="P1515" s="228">
        <f>O1515*H1515</f>
        <v>0</v>
      </c>
      <c r="Q1515" s="228">
        <v>0</v>
      </c>
      <c r="R1515" s="228">
        <f>Q1515*H1515</f>
        <v>0</v>
      </c>
      <c r="S1515" s="228">
        <v>0</v>
      </c>
      <c r="T1515" s="229">
        <f>S1515*H1515</f>
        <v>0</v>
      </c>
      <c r="U1515" s="39"/>
      <c r="V1515" s="39"/>
      <c r="W1515" s="39"/>
      <c r="X1515" s="39"/>
      <c r="Y1515" s="39"/>
      <c r="Z1515" s="39"/>
      <c r="AA1515" s="39"/>
      <c r="AB1515" s="39"/>
      <c r="AC1515" s="39"/>
      <c r="AD1515" s="39"/>
      <c r="AE1515" s="39"/>
      <c r="AR1515" s="230" t="s">
        <v>166</v>
      </c>
      <c r="AT1515" s="230" t="s">
        <v>161</v>
      </c>
      <c r="AU1515" s="230" t="s">
        <v>87</v>
      </c>
      <c r="AY1515" s="18" t="s">
        <v>159</v>
      </c>
      <c r="BE1515" s="231">
        <f>IF(N1515="základní",J1515,0)</f>
        <v>0</v>
      </c>
      <c r="BF1515" s="231">
        <f>IF(N1515="snížená",J1515,0)</f>
        <v>0</v>
      </c>
      <c r="BG1515" s="231">
        <f>IF(N1515="zákl. přenesená",J1515,0)</f>
        <v>0</v>
      </c>
      <c r="BH1515" s="231">
        <f>IF(N1515="sníž. přenesená",J1515,0)</f>
        <v>0</v>
      </c>
      <c r="BI1515" s="231">
        <f>IF(N1515="nulová",J1515,0)</f>
        <v>0</v>
      </c>
      <c r="BJ1515" s="18" t="s">
        <v>85</v>
      </c>
      <c r="BK1515" s="231">
        <f>ROUND(I1515*H1515,2)</f>
        <v>0</v>
      </c>
      <c r="BL1515" s="18" t="s">
        <v>166</v>
      </c>
      <c r="BM1515" s="230" t="s">
        <v>2300</v>
      </c>
    </row>
    <row r="1516" s="13" customFormat="1">
      <c r="A1516" s="13"/>
      <c r="B1516" s="232"/>
      <c r="C1516" s="233"/>
      <c r="D1516" s="234" t="s">
        <v>168</v>
      </c>
      <c r="E1516" s="233"/>
      <c r="F1516" s="236" t="s">
        <v>2301</v>
      </c>
      <c r="G1516" s="233"/>
      <c r="H1516" s="237">
        <v>36.192999999999998</v>
      </c>
      <c r="I1516" s="238"/>
      <c r="J1516" s="233"/>
      <c r="K1516" s="233"/>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168</v>
      </c>
      <c r="AU1516" s="243" t="s">
        <v>87</v>
      </c>
      <c r="AV1516" s="13" t="s">
        <v>87</v>
      </c>
      <c r="AW1516" s="13" t="s">
        <v>4</v>
      </c>
      <c r="AX1516" s="13" t="s">
        <v>85</v>
      </c>
      <c r="AY1516" s="243" t="s">
        <v>159</v>
      </c>
    </row>
    <row r="1517" s="2" customFormat="1" ht="33" customHeight="1">
      <c r="A1517" s="39"/>
      <c r="B1517" s="40"/>
      <c r="C1517" s="219" t="s">
        <v>2302</v>
      </c>
      <c r="D1517" s="219" t="s">
        <v>161</v>
      </c>
      <c r="E1517" s="220" t="s">
        <v>2303</v>
      </c>
      <c r="F1517" s="221" t="s">
        <v>2304</v>
      </c>
      <c r="G1517" s="222" t="s">
        <v>201</v>
      </c>
      <c r="H1517" s="223">
        <v>72.385000000000005</v>
      </c>
      <c r="I1517" s="224"/>
      <c r="J1517" s="225">
        <f>ROUND(I1517*H1517,2)</f>
        <v>0</v>
      </c>
      <c r="K1517" s="221" t="s">
        <v>165</v>
      </c>
      <c r="L1517" s="45"/>
      <c r="M1517" s="226" t="s">
        <v>1</v>
      </c>
      <c r="N1517" s="227" t="s">
        <v>42</v>
      </c>
      <c r="O1517" s="92"/>
      <c r="P1517" s="228">
        <f>O1517*H1517</f>
        <v>0</v>
      </c>
      <c r="Q1517" s="228">
        <v>0</v>
      </c>
      <c r="R1517" s="228">
        <f>Q1517*H1517</f>
        <v>0</v>
      </c>
      <c r="S1517" s="228">
        <v>0</v>
      </c>
      <c r="T1517" s="229">
        <f>S1517*H1517</f>
        <v>0</v>
      </c>
      <c r="U1517" s="39"/>
      <c r="V1517" s="39"/>
      <c r="W1517" s="39"/>
      <c r="X1517" s="39"/>
      <c r="Y1517" s="39"/>
      <c r="Z1517" s="39"/>
      <c r="AA1517" s="39"/>
      <c r="AB1517" s="39"/>
      <c r="AC1517" s="39"/>
      <c r="AD1517" s="39"/>
      <c r="AE1517" s="39"/>
      <c r="AR1517" s="230" t="s">
        <v>166</v>
      </c>
      <c r="AT1517" s="230" t="s">
        <v>161</v>
      </c>
      <c r="AU1517" s="230" t="s">
        <v>87</v>
      </c>
      <c r="AY1517" s="18" t="s">
        <v>159</v>
      </c>
      <c r="BE1517" s="231">
        <f>IF(N1517="základní",J1517,0)</f>
        <v>0</v>
      </c>
      <c r="BF1517" s="231">
        <f>IF(N1517="snížená",J1517,0)</f>
        <v>0</v>
      </c>
      <c r="BG1517" s="231">
        <f>IF(N1517="zákl. přenesená",J1517,0)</f>
        <v>0</v>
      </c>
      <c r="BH1517" s="231">
        <f>IF(N1517="sníž. přenesená",J1517,0)</f>
        <v>0</v>
      </c>
      <c r="BI1517" s="231">
        <f>IF(N1517="nulová",J1517,0)</f>
        <v>0</v>
      </c>
      <c r="BJ1517" s="18" t="s">
        <v>85</v>
      </c>
      <c r="BK1517" s="231">
        <f>ROUND(I1517*H1517,2)</f>
        <v>0</v>
      </c>
      <c r="BL1517" s="18" t="s">
        <v>166</v>
      </c>
      <c r="BM1517" s="230" t="s">
        <v>2305</v>
      </c>
    </row>
    <row r="1518" s="13" customFormat="1">
      <c r="A1518" s="13"/>
      <c r="B1518" s="232"/>
      <c r="C1518" s="233"/>
      <c r="D1518" s="234" t="s">
        <v>168</v>
      </c>
      <c r="E1518" s="233"/>
      <c r="F1518" s="236" t="s">
        <v>2306</v>
      </c>
      <c r="G1518" s="233"/>
      <c r="H1518" s="237">
        <v>72.385000000000005</v>
      </c>
      <c r="I1518" s="238"/>
      <c r="J1518" s="233"/>
      <c r="K1518" s="233"/>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168</v>
      </c>
      <c r="AU1518" s="243" t="s">
        <v>87</v>
      </c>
      <c r="AV1518" s="13" t="s">
        <v>87</v>
      </c>
      <c r="AW1518" s="13" t="s">
        <v>4</v>
      </c>
      <c r="AX1518" s="13" t="s">
        <v>85</v>
      </c>
      <c r="AY1518" s="243" t="s">
        <v>159</v>
      </c>
    </row>
    <row r="1519" s="2" customFormat="1" ht="37.8" customHeight="1">
      <c r="A1519" s="39"/>
      <c r="B1519" s="40"/>
      <c r="C1519" s="219" t="s">
        <v>2307</v>
      </c>
      <c r="D1519" s="219" t="s">
        <v>161</v>
      </c>
      <c r="E1519" s="220" t="s">
        <v>322</v>
      </c>
      <c r="F1519" s="221" t="s">
        <v>323</v>
      </c>
      <c r="G1519" s="222" t="s">
        <v>201</v>
      </c>
      <c r="H1519" s="223">
        <v>144.77000000000001</v>
      </c>
      <c r="I1519" s="224"/>
      <c r="J1519" s="225">
        <f>ROUND(I1519*H1519,2)</f>
        <v>0</v>
      </c>
      <c r="K1519" s="221" t="s">
        <v>165</v>
      </c>
      <c r="L1519" s="45"/>
      <c r="M1519" s="226" t="s">
        <v>1</v>
      </c>
      <c r="N1519" s="227" t="s">
        <v>42</v>
      </c>
      <c r="O1519" s="92"/>
      <c r="P1519" s="228">
        <f>O1519*H1519</f>
        <v>0</v>
      </c>
      <c r="Q1519" s="228">
        <v>0</v>
      </c>
      <c r="R1519" s="228">
        <f>Q1519*H1519</f>
        <v>0</v>
      </c>
      <c r="S1519" s="228">
        <v>0</v>
      </c>
      <c r="T1519" s="229">
        <f>S1519*H1519</f>
        <v>0</v>
      </c>
      <c r="U1519" s="39"/>
      <c r="V1519" s="39"/>
      <c r="W1519" s="39"/>
      <c r="X1519" s="39"/>
      <c r="Y1519" s="39"/>
      <c r="Z1519" s="39"/>
      <c r="AA1519" s="39"/>
      <c r="AB1519" s="39"/>
      <c r="AC1519" s="39"/>
      <c r="AD1519" s="39"/>
      <c r="AE1519" s="39"/>
      <c r="AR1519" s="230" t="s">
        <v>166</v>
      </c>
      <c r="AT1519" s="230" t="s">
        <v>161</v>
      </c>
      <c r="AU1519" s="230" t="s">
        <v>87</v>
      </c>
      <c r="AY1519" s="18" t="s">
        <v>159</v>
      </c>
      <c r="BE1519" s="231">
        <f>IF(N1519="základní",J1519,0)</f>
        <v>0</v>
      </c>
      <c r="BF1519" s="231">
        <f>IF(N1519="snížená",J1519,0)</f>
        <v>0</v>
      </c>
      <c r="BG1519" s="231">
        <f>IF(N1519="zákl. přenesená",J1519,0)</f>
        <v>0</v>
      </c>
      <c r="BH1519" s="231">
        <f>IF(N1519="sníž. přenesená",J1519,0)</f>
        <v>0</v>
      </c>
      <c r="BI1519" s="231">
        <f>IF(N1519="nulová",J1519,0)</f>
        <v>0</v>
      </c>
      <c r="BJ1519" s="18" t="s">
        <v>85</v>
      </c>
      <c r="BK1519" s="231">
        <f>ROUND(I1519*H1519,2)</f>
        <v>0</v>
      </c>
      <c r="BL1519" s="18" t="s">
        <v>166</v>
      </c>
      <c r="BM1519" s="230" t="s">
        <v>2308</v>
      </c>
    </row>
    <row r="1520" s="13" customFormat="1">
      <c r="A1520" s="13"/>
      <c r="B1520" s="232"/>
      <c r="C1520" s="233"/>
      <c r="D1520" s="234" t="s">
        <v>168</v>
      </c>
      <c r="E1520" s="233"/>
      <c r="F1520" s="236" t="s">
        <v>2309</v>
      </c>
      <c r="G1520" s="233"/>
      <c r="H1520" s="237">
        <v>144.77000000000001</v>
      </c>
      <c r="I1520" s="238"/>
      <c r="J1520" s="233"/>
      <c r="K1520" s="233"/>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168</v>
      </c>
      <c r="AU1520" s="243" t="s">
        <v>87</v>
      </c>
      <c r="AV1520" s="13" t="s">
        <v>87</v>
      </c>
      <c r="AW1520" s="13" t="s">
        <v>4</v>
      </c>
      <c r="AX1520" s="13" t="s">
        <v>85</v>
      </c>
      <c r="AY1520" s="243" t="s">
        <v>159</v>
      </c>
    </row>
    <row r="1521" s="2" customFormat="1" ht="33" customHeight="1">
      <c r="A1521" s="39"/>
      <c r="B1521" s="40"/>
      <c r="C1521" s="219" t="s">
        <v>2310</v>
      </c>
      <c r="D1521" s="219" t="s">
        <v>161</v>
      </c>
      <c r="E1521" s="220" t="s">
        <v>2311</v>
      </c>
      <c r="F1521" s="221" t="s">
        <v>2312</v>
      </c>
      <c r="G1521" s="222" t="s">
        <v>201</v>
      </c>
      <c r="H1521" s="223">
        <v>325.733</v>
      </c>
      <c r="I1521" s="224"/>
      <c r="J1521" s="225">
        <f>ROUND(I1521*H1521,2)</f>
        <v>0</v>
      </c>
      <c r="K1521" s="221" t="s">
        <v>165</v>
      </c>
      <c r="L1521" s="45"/>
      <c r="M1521" s="226" t="s">
        <v>1</v>
      </c>
      <c r="N1521" s="227" t="s">
        <v>42</v>
      </c>
      <c r="O1521" s="92"/>
      <c r="P1521" s="228">
        <f>O1521*H1521</f>
        <v>0</v>
      </c>
      <c r="Q1521" s="228">
        <v>0</v>
      </c>
      <c r="R1521" s="228">
        <f>Q1521*H1521</f>
        <v>0</v>
      </c>
      <c r="S1521" s="228">
        <v>0</v>
      </c>
      <c r="T1521" s="229">
        <f>S1521*H1521</f>
        <v>0</v>
      </c>
      <c r="U1521" s="39"/>
      <c r="V1521" s="39"/>
      <c r="W1521" s="39"/>
      <c r="X1521" s="39"/>
      <c r="Y1521" s="39"/>
      <c r="Z1521" s="39"/>
      <c r="AA1521" s="39"/>
      <c r="AB1521" s="39"/>
      <c r="AC1521" s="39"/>
      <c r="AD1521" s="39"/>
      <c r="AE1521" s="39"/>
      <c r="AR1521" s="230" t="s">
        <v>166</v>
      </c>
      <c r="AT1521" s="230" t="s">
        <v>161</v>
      </c>
      <c r="AU1521" s="230" t="s">
        <v>87</v>
      </c>
      <c r="AY1521" s="18" t="s">
        <v>159</v>
      </c>
      <c r="BE1521" s="231">
        <f>IF(N1521="základní",J1521,0)</f>
        <v>0</v>
      </c>
      <c r="BF1521" s="231">
        <f>IF(N1521="snížená",J1521,0)</f>
        <v>0</v>
      </c>
      <c r="BG1521" s="231">
        <f>IF(N1521="zákl. přenesená",J1521,0)</f>
        <v>0</v>
      </c>
      <c r="BH1521" s="231">
        <f>IF(N1521="sníž. přenesená",J1521,0)</f>
        <v>0</v>
      </c>
      <c r="BI1521" s="231">
        <f>IF(N1521="nulová",J1521,0)</f>
        <v>0</v>
      </c>
      <c r="BJ1521" s="18" t="s">
        <v>85</v>
      </c>
      <c r="BK1521" s="231">
        <f>ROUND(I1521*H1521,2)</f>
        <v>0</v>
      </c>
      <c r="BL1521" s="18" t="s">
        <v>166</v>
      </c>
      <c r="BM1521" s="230" t="s">
        <v>2313</v>
      </c>
    </row>
    <row r="1522" s="13" customFormat="1">
      <c r="A1522" s="13"/>
      <c r="B1522" s="232"/>
      <c r="C1522" s="233"/>
      <c r="D1522" s="234" t="s">
        <v>168</v>
      </c>
      <c r="E1522" s="233"/>
      <c r="F1522" s="236" t="s">
        <v>2314</v>
      </c>
      <c r="G1522" s="233"/>
      <c r="H1522" s="237">
        <v>325.733</v>
      </c>
      <c r="I1522" s="238"/>
      <c r="J1522" s="233"/>
      <c r="K1522" s="233"/>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168</v>
      </c>
      <c r="AU1522" s="243" t="s">
        <v>87</v>
      </c>
      <c r="AV1522" s="13" t="s">
        <v>87</v>
      </c>
      <c r="AW1522" s="13" t="s">
        <v>4</v>
      </c>
      <c r="AX1522" s="13" t="s">
        <v>85</v>
      </c>
      <c r="AY1522" s="243" t="s">
        <v>159</v>
      </c>
    </row>
    <row r="1523" s="2" customFormat="1" ht="44.25" customHeight="1">
      <c r="A1523" s="39"/>
      <c r="B1523" s="40"/>
      <c r="C1523" s="219" t="s">
        <v>2315</v>
      </c>
      <c r="D1523" s="219" t="s">
        <v>161</v>
      </c>
      <c r="E1523" s="220" t="s">
        <v>2316</v>
      </c>
      <c r="F1523" s="221" t="s">
        <v>2317</v>
      </c>
      <c r="G1523" s="222" t="s">
        <v>201</v>
      </c>
      <c r="H1523" s="223">
        <v>72.385000000000005</v>
      </c>
      <c r="I1523" s="224"/>
      <c r="J1523" s="225">
        <f>ROUND(I1523*H1523,2)</f>
        <v>0</v>
      </c>
      <c r="K1523" s="221" t="s">
        <v>165</v>
      </c>
      <c r="L1523" s="45"/>
      <c r="M1523" s="226" t="s">
        <v>1</v>
      </c>
      <c r="N1523" s="227" t="s">
        <v>42</v>
      </c>
      <c r="O1523" s="92"/>
      <c r="P1523" s="228">
        <f>O1523*H1523</f>
        <v>0</v>
      </c>
      <c r="Q1523" s="228">
        <v>0</v>
      </c>
      <c r="R1523" s="228">
        <f>Q1523*H1523</f>
        <v>0</v>
      </c>
      <c r="S1523" s="228">
        <v>0</v>
      </c>
      <c r="T1523" s="229">
        <f>S1523*H1523</f>
        <v>0</v>
      </c>
      <c r="U1523" s="39"/>
      <c r="V1523" s="39"/>
      <c r="W1523" s="39"/>
      <c r="X1523" s="39"/>
      <c r="Y1523" s="39"/>
      <c r="Z1523" s="39"/>
      <c r="AA1523" s="39"/>
      <c r="AB1523" s="39"/>
      <c r="AC1523" s="39"/>
      <c r="AD1523" s="39"/>
      <c r="AE1523" s="39"/>
      <c r="AR1523" s="230" t="s">
        <v>166</v>
      </c>
      <c r="AT1523" s="230" t="s">
        <v>161</v>
      </c>
      <c r="AU1523" s="230" t="s">
        <v>87</v>
      </c>
      <c r="AY1523" s="18" t="s">
        <v>159</v>
      </c>
      <c r="BE1523" s="231">
        <f>IF(N1523="základní",J1523,0)</f>
        <v>0</v>
      </c>
      <c r="BF1523" s="231">
        <f>IF(N1523="snížená",J1523,0)</f>
        <v>0</v>
      </c>
      <c r="BG1523" s="231">
        <f>IF(N1523="zákl. přenesená",J1523,0)</f>
        <v>0</v>
      </c>
      <c r="BH1523" s="231">
        <f>IF(N1523="sníž. přenesená",J1523,0)</f>
        <v>0</v>
      </c>
      <c r="BI1523" s="231">
        <f>IF(N1523="nulová",J1523,0)</f>
        <v>0</v>
      </c>
      <c r="BJ1523" s="18" t="s">
        <v>85</v>
      </c>
      <c r="BK1523" s="231">
        <f>ROUND(I1523*H1523,2)</f>
        <v>0</v>
      </c>
      <c r="BL1523" s="18" t="s">
        <v>166</v>
      </c>
      <c r="BM1523" s="230" t="s">
        <v>2318</v>
      </c>
    </row>
    <row r="1524" s="13" customFormat="1">
      <c r="A1524" s="13"/>
      <c r="B1524" s="232"/>
      <c r="C1524" s="233"/>
      <c r="D1524" s="234" t="s">
        <v>168</v>
      </c>
      <c r="E1524" s="233"/>
      <c r="F1524" s="236" t="s">
        <v>2306</v>
      </c>
      <c r="G1524" s="233"/>
      <c r="H1524" s="237">
        <v>72.385000000000005</v>
      </c>
      <c r="I1524" s="238"/>
      <c r="J1524" s="233"/>
      <c r="K1524" s="233"/>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168</v>
      </c>
      <c r="AU1524" s="243" t="s">
        <v>87</v>
      </c>
      <c r="AV1524" s="13" t="s">
        <v>87</v>
      </c>
      <c r="AW1524" s="13" t="s">
        <v>4</v>
      </c>
      <c r="AX1524" s="13" t="s">
        <v>85</v>
      </c>
      <c r="AY1524" s="243" t="s">
        <v>159</v>
      </c>
    </row>
    <row r="1525" s="2" customFormat="1" ht="44.25" customHeight="1">
      <c r="A1525" s="39"/>
      <c r="B1525" s="40"/>
      <c r="C1525" s="219" t="s">
        <v>2319</v>
      </c>
      <c r="D1525" s="219" t="s">
        <v>161</v>
      </c>
      <c r="E1525" s="220" t="s">
        <v>332</v>
      </c>
      <c r="F1525" s="221" t="s">
        <v>333</v>
      </c>
      <c r="G1525" s="222" t="s">
        <v>201</v>
      </c>
      <c r="H1525" s="223">
        <v>72.385000000000005</v>
      </c>
      <c r="I1525" s="224"/>
      <c r="J1525" s="225">
        <f>ROUND(I1525*H1525,2)</f>
        <v>0</v>
      </c>
      <c r="K1525" s="221" t="s">
        <v>165</v>
      </c>
      <c r="L1525" s="45"/>
      <c r="M1525" s="226" t="s">
        <v>1</v>
      </c>
      <c r="N1525" s="227" t="s">
        <v>42</v>
      </c>
      <c r="O1525" s="92"/>
      <c r="P1525" s="228">
        <f>O1525*H1525</f>
        <v>0</v>
      </c>
      <c r="Q1525" s="228">
        <v>0</v>
      </c>
      <c r="R1525" s="228">
        <f>Q1525*H1525</f>
        <v>0</v>
      </c>
      <c r="S1525" s="228">
        <v>0</v>
      </c>
      <c r="T1525" s="229">
        <f>S1525*H1525</f>
        <v>0</v>
      </c>
      <c r="U1525" s="39"/>
      <c r="V1525" s="39"/>
      <c r="W1525" s="39"/>
      <c r="X1525" s="39"/>
      <c r="Y1525" s="39"/>
      <c r="Z1525" s="39"/>
      <c r="AA1525" s="39"/>
      <c r="AB1525" s="39"/>
      <c r="AC1525" s="39"/>
      <c r="AD1525" s="39"/>
      <c r="AE1525" s="39"/>
      <c r="AR1525" s="230" t="s">
        <v>166</v>
      </c>
      <c r="AT1525" s="230" t="s">
        <v>161</v>
      </c>
      <c r="AU1525" s="230" t="s">
        <v>87</v>
      </c>
      <c r="AY1525" s="18" t="s">
        <v>159</v>
      </c>
      <c r="BE1525" s="231">
        <f>IF(N1525="základní",J1525,0)</f>
        <v>0</v>
      </c>
      <c r="BF1525" s="231">
        <f>IF(N1525="snížená",J1525,0)</f>
        <v>0</v>
      </c>
      <c r="BG1525" s="231">
        <f>IF(N1525="zákl. přenesená",J1525,0)</f>
        <v>0</v>
      </c>
      <c r="BH1525" s="231">
        <f>IF(N1525="sníž. přenesená",J1525,0)</f>
        <v>0</v>
      </c>
      <c r="BI1525" s="231">
        <f>IF(N1525="nulová",J1525,0)</f>
        <v>0</v>
      </c>
      <c r="BJ1525" s="18" t="s">
        <v>85</v>
      </c>
      <c r="BK1525" s="231">
        <f>ROUND(I1525*H1525,2)</f>
        <v>0</v>
      </c>
      <c r="BL1525" s="18" t="s">
        <v>166</v>
      </c>
      <c r="BM1525" s="230" t="s">
        <v>2320</v>
      </c>
    </row>
    <row r="1526" s="13" customFormat="1">
      <c r="A1526" s="13"/>
      <c r="B1526" s="232"/>
      <c r="C1526" s="233"/>
      <c r="D1526" s="234" t="s">
        <v>168</v>
      </c>
      <c r="E1526" s="233"/>
      <c r="F1526" s="236" t="s">
        <v>2306</v>
      </c>
      <c r="G1526" s="233"/>
      <c r="H1526" s="237">
        <v>72.385000000000005</v>
      </c>
      <c r="I1526" s="238"/>
      <c r="J1526" s="233"/>
      <c r="K1526" s="233"/>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168</v>
      </c>
      <c r="AU1526" s="243" t="s">
        <v>87</v>
      </c>
      <c r="AV1526" s="13" t="s">
        <v>87</v>
      </c>
      <c r="AW1526" s="13" t="s">
        <v>4</v>
      </c>
      <c r="AX1526" s="13" t="s">
        <v>85</v>
      </c>
      <c r="AY1526" s="243" t="s">
        <v>159</v>
      </c>
    </row>
    <row r="1527" s="12" customFormat="1" ht="22.8" customHeight="1">
      <c r="A1527" s="12"/>
      <c r="B1527" s="203"/>
      <c r="C1527" s="204"/>
      <c r="D1527" s="205" t="s">
        <v>76</v>
      </c>
      <c r="E1527" s="217" t="s">
        <v>336</v>
      </c>
      <c r="F1527" s="217" t="s">
        <v>337</v>
      </c>
      <c r="G1527" s="204"/>
      <c r="H1527" s="204"/>
      <c r="I1527" s="207"/>
      <c r="J1527" s="218">
        <f>BK1527</f>
        <v>0</v>
      </c>
      <c r="K1527" s="204"/>
      <c r="L1527" s="209"/>
      <c r="M1527" s="210"/>
      <c r="N1527" s="211"/>
      <c r="O1527" s="211"/>
      <c r="P1527" s="212">
        <f>P1528</f>
        <v>0</v>
      </c>
      <c r="Q1527" s="211"/>
      <c r="R1527" s="212">
        <f>R1528</f>
        <v>0</v>
      </c>
      <c r="S1527" s="211"/>
      <c r="T1527" s="213">
        <f>T1528</f>
        <v>0</v>
      </c>
      <c r="U1527" s="12"/>
      <c r="V1527" s="12"/>
      <c r="W1527" s="12"/>
      <c r="X1527" s="12"/>
      <c r="Y1527" s="12"/>
      <c r="Z1527" s="12"/>
      <c r="AA1527" s="12"/>
      <c r="AB1527" s="12"/>
      <c r="AC1527" s="12"/>
      <c r="AD1527" s="12"/>
      <c r="AE1527" s="12"/>
      <c r="AR1527" s="214" t="s">
        <v>85</v>
      </c>
      <c r="AT1527" s="215" t="s">
        <v>76</v>
      </c>
      <c r="AU1527" s="215" t="s">
        <v>85</v>
      </c>
      <c r="AY1527" s="214" t="s">
        <v>159</v>
      </c>
      <c r="BK1527" s="216">
        <f>BK1528</f>
        <v>0</v>
      </c>
    </row>
    <row r="1528" s="2" customFormat="1" ht="21.75" customHeight="1">
      <c r="A1528" s="39"/>
      <c r="B1528" s="40"/>
      <c r="C1528" s="219" t="s">
        <v>2321</v>
      </c>
      <c r="D1528" s="219" t="s">
        <v>161</v>
      </c>
      <c r="E1528" s="220" t="s">
        <v>2322</v>
      </c>
      <c r="F1528" s="221" t="s">
        <v>2323</v>
      </c>
      <c r="G1528" s="222" t="s">
        <v>201</v>
      </c>
      <c r="H1528" s="223">
        <v>698.96100000000001</v>
      </c>
      <c r="I1528" s="224"/>
      <c r="J1528" s="225">
        <f>ROUND(I1528*H1528,2)</f>
        <v>0</v>
      </c>
      <c r="K1528" s="221" t="s">
        <v>165</v>
      </c>
      <c r="L1528" s="45"/>
      <c r="M1528" s="226" t="s">
        <v>1</v>
      </c>
      <c r="N1528" s="227" t="s">
        <v>42</v>
      </c>
      <c r="O1528" s="92"/>
      <c r="P1528" s="228">
        <f>O1528*H1528</f>
        <v>0</v>
      </c>
      <c r="Q1528" s="228">
        <v>0</v>
      </c>
      <c r="R1528" s="228">
        <f>Q1528*H1528</f>
        <v>0</v>
      </c>
      <c r="S1528" s="228">
        <v>0</v>
      </c>
      <c r="T1528" s="229">
        <f>S1528*H1528</f>
        <v>0</v>
      </c>
      <c r="U1528" s="39"/>
      <c r="V1528" s="39"/>
      <c r="W1528" s="39"/>
      <c r="X1528" s="39"/>
      <c r="Y1528" s="39"/>
      <c r="Z1528" s="39"/>
      <c r="AA1528" s="39"/>
      <c r="AB1528" s="39"/>
      <c r="AC1528" s="39"/>
      <c r="AD1528" s="39"/>
      <c r="AE1528" s="39"/>
      <c r="AR1528" s="230" t="s">
        <v>166</v>
      </c>
      <c r="AT1528" s="230" t="s">
        <v>161</v>
      </c>
      <c r="AU1528" s="230" t="s">
        <v>87</v>
      </c>
      <c r="AY1528" s="18" t="s">
        <v>159</v>
      </c>
      <c r="BE1528" s="231">
        <f>IF(N1528="základní",J1528,0)</f>
        <v>0</v>
      </c>
      <c r="BF1528" s="231">
        <f>IF(N1528="snížená",J1528,0)</f>
        <v>0</v>
      </c>
      <c r="BG1528" s="231">
        <f>IF(N1528="zákl. přenesená",J1528,0)</f>
        <v>0</v>
      </c>
      <c r="BH1528" s="231">
        <f>IF(N1528="sníž. přenesená",J1528,0)</f>
        <v>0</v>
      </c>
      <c r="BI1528" s="231">
        <f>IF(N1528="nulová",J1528,0)</f>
        <v>0</v>
      </c>
      <c r="BJ1528" s="18" t="s">
        <v>85</v>
      </c>
      <c r="BK1528" s="231">
        <f>ROUND(I1528*H1528,2)</f>
        <v>0</v>
      </c>
      <c r="BL1528" s="18" t="s">
        <v>166</v>
      </c>
      <c r="BM1528" s="230" t="s">
        <v>2324</v>
      </c>
    </row>
    <row r="1529" s="12" customFormat="1" ht="25.92" customHeight="1">
      <c r="A1529" s="12"/>
      <c r="B1529" s="203"/>
      <c r="C1529" s="204"/>
      <c r="D1529" s="205" t="s">
        <v>76</v>
      </c>
      <c r="E1529" s="206" t="s">
        <v>342</v>
      </c>
      <c r="F1529" s="206" t="s">
        <v>343</v>
      </c>
      <c r="G1529" s="204"/>
      <c r="H1529" s="204"/>
      <c r="I1529" s="207"/>
      <c r="J1529" s="208">
        <f>BK1529</f>
        <v>0</v>
      </c>
      <c r="K1529" s="204"/>
      <c r="L1529" s="209"/>
      <c r="M1529" s="210"/>
      <c r="N1529" s="211"/>
      <c r="O1529" s="211"/>
      <c r="P1529" s="212">
        <f>P1530+P1595+P1629+P1721+P1726+P1749+P1756+P1996+P2174+P2279+P2320+P2500+P2699+P2730+P2742+P2826+P2850+P2864+P3192+P3286</f>
        <v>0</v>
      </c>
      <c r="Q1529" s="211"/>
      <c r="R1529" s="212">
        <f>R1530+R1595+R1629+R1721+R1726+R1749+R1756+R1996+R2174+R2279+R2320+R2500+R2699+R2730+R2742+R2826+R2850+R2864+R3192+R3286</f>
        <v>142.3334814774185</v>
      </c>
      <c r="S1529" s="211"/>
      <c r="T1529" s="213">
        <f>T1530+T1595+T1629+T1721+T1726+T1749+T1756+T1996+T2174+T2279+T2320+T2500+T2699+T2730+T2742+T2826+T2850+T2864+T3192+T3286</f>
        <v>78.513328739999992</v>
      </c>
      <c r="U1529" s="12"/>
      <c r="V1529" s="12"/>
      <c r="W1529" s="12"/>
      <c r="X1529" s="12"/>
      <c r="Y1529" s="12"/>
      <c r="Z1529" s="12"/>
      <c r="AA1529" s="12"/>
      <c r="AB1529" s="12"/>
      <c r="AC1529" s="12"/>
      <c r="AD1529" s="12"/>
      <c r="AE1529" s="12"/>
      <c r="AR1529" s="214" t="s">
        <v>87</v>
      </c>
      <c r="AT1529" s="215" t="s">
        <v>76</v>
      </c>
      <c r="AU1529" s="215" t="s">
        <v>77</v>
      </c>
      <c r="AY1529" s="214" t="s">
        <v>159</v>
      </c>
      <c r="BK1529" s="216">
        <f>BK1530+BK1595+BK1629+BK1721+BK1726+BK1749+BK1756+BK1996+BK2174+BK2279+BK2320+BK2500+BK2699+BK2730+BK2742+BK2826+BK2850+BK2864+BK3192+BK3286</f>
        <v>0</v>
      </c>
    </row>
    <row r="1530" s="12" customFormat="1" ht="22.8" customHeight="1">
      <c r="A1530" s="12"/>
      <c r="B1530" s="203"/>
      <c r="C1530" s="204"/>
      <c r="D1530" s="205" t="s">
        <v>76</v>
      </c>
      <c r="E1530" s="217" t="s">
        <v>2325</v>
      </c>
      <c r="F1530" s="217" t="s">
        <v>2326</v>
      </c>
      <c r="G1530" s="204"/>
      <c r="H1530" s="204"/>
      <c r="I1530" s="207"/>
      <c r="J1530" s="218">
        <f>BK1530</f>
        <v>0</v>
      </c>
      <c r="K1530" s="204"/>
      <c r="L1530" s="209"/>
      <c r="M1530" s="210"/>
      <c r="N1530" s="211"/>
      <c r="O1530" s="211"/>
      <c r="P1530" s="212">
        <f>SUM(P1531:P1594)</f>
        <v>0</v>
      </c>
      <c r="Q1530" s="211"/>
      <c r="R1530" s="212">
        <f>SUM(R1531:R1594)</f>
        <v>1.5143851099999999</v>
      </c>
      <c r="S1530" s="211"/>
      <c r="T1530" s="213">
        <f>SUM(T1531:T1594)</f>
        <v>0.53036000000000005</v>
      </c>
      <c r="U1530" s="12"/>
      <c r="V1530" s="12"/>
      <c r="W1530" s="12"/>
      <c r="X1530" s="12"/>
      <c r="Y1530" s="12"/>
      <c r="Z1530" s="12"/>
      <c r="AA1530" s="12"/>
      <c r="AB1530" s="12"/>
      <c r="AC1530" s="12"/>
      <c r="AD1530" s="12"/>
      <c r="AE1530" s="12"/>
      <c r="AR1530" s="214" t="s">
        <v>87</v>
      </c>
      <c r="AT1530" s="215" t="s">
        <v>76</v>
      </c>
      <c r="AU1530" s="215" t="s">
        <v>85</v>
      </c>
      <c r="AY1530" s="214" t="s">
        <v>159</v>
      </c>
      <c r="BK1530" s="216">
        <f>SUM(BK1531:BK1594)</f>
        <v>0</v>
      </c>
    </row>
    <row r="1531" s="2" customFormat="1" ht="24.15" customHeight="1">
      <c r="A1531" s="39"/>
      <c r="B1531" s="40"/>
      <c r="C1531" s="219" t="s">
        <v>2327</v>
      </c>
      <c r="D1531" s="219" t="s">
        <v>161</v>
      </c>
      <c r="E1531" s="220" t="s">
        <v>2328</v>
      </c>
      <c r="F1531" s="221" t="s">
        <v>2329</v>
      </c>
      <c r="G1531" s="222" t="s">
        <v>164</v>
      </c>
      <c r="H1531" s="223">
        <v>159.28</v>
      </c>
      <c r="I1531" s="224"/>
      <c r="J1531" s="225">
        <f>ROUND(I1531*H1531,2)</f>
        <v>0</v>
      </c>
      <c r="K1531" s="221" t="s">
        <v>165</v>
      </c>
      <c r="L1531" s="45"/>
      <c r="M1531" s="226" t="s">
        <v>1</v>
      </c>
      <c r="N1531" s="227" t="s">
        <v>42</v>
      </c>
      <c r="O1531" s="92"/>
      <c r="P1531" s="228">
        <f>O1531*H1531</f>
        <v>0</v>
      </c>
      <c r="Q1531" s="228">
        <v>0</v>
      </c>
      <c r="R1531" s="228">
        <f>Q1531*H1531</f>
        <v>0</v>
      </c>
      <c r="S1531" s="228">
        <v>0</v>
      </c>
      <c r="T1531" s="229">
        <f>S1531*H1531</f>
        <v>0</v>
      </c>
      <c r="U1531" s="39"/>
      <c r="V1531" s="39"/>
      <c r="W1531" s="39"/>
      <c r="X1531" s="39"/>
      <c r="Y1531" s="39"/>
      <c r="Z1531" s="39"/>
      <c r="AA1531" s="39"/>
      <c r="AB1531" s="39"/>
      <c r="AC1531" s="39"/>
      <c r="AD1531" s="39"/>
      <c r="AE1531" s="39"/>
      <c r="AR1531" s="230" t="s">
        <v>235</v>
      </c>
      <c r="AT1531" s="230" t="s">
        <v>161</v>
      </c>
      <c r="AU1531" s="230" t="s">
        <v>87</v>
      </c>
      <c r="AY1531" s="18" t="s">
        <v>159</v>
      </c>
      <c r="BE1531" s="231">
        <f>IF(N1531="základní",J1531,0)</f>
        <v>0</v>
      </c>
      <c r="BF1531" s="231">
        <f>IF(N1531="snížená",J1531,0)</f>
        <v>0</v>
      </c>
      <c r="BG1531" s="231">
        <f>IF(N1531="zákl. přenesená",J1531,0)</f>
        <v>0</v>
      </c>
      <c r="BH1531" s="231">
        <f>IF(N1531="sníž. přenesená",J1531,0)</f>
        <v>0</v>
      </c>
      <c r="BI1531" s="231">
        <f>IF(N1531="nulová",J1531,0)</f>
        <v>0</v>
      </c>
      <c r="BJ1531" s="18" t="s">
        <v>85</v>
      </c>
      <c r="BK1531" s="231">
        <f>ROUND(I1531*H1531,2)</f>
        <v>0</v>
      </c>
      <c r="BL1531" s="18" t="s">
        <v>235</v>
      </c>
      <c r="BM1531" s="230" t="s">
        <v>2330</v>
      </c>
    </row>
    <row r="1532" s="16" customFormat="1">
      <c r="A1532" s="16"/>
      <c r="B1532" s="279"/>
      <c r="C1532" s="280"/>
      <c r="D1532" s="234" t="s">
        <v>168</v>
      </c>
      <c r="E1532" s="281" t="s">
        <v>1</v>
      </c>
      <c r="F1532" s="282" t="s">
        <v>2331</v>
      </c>
      <c r="G1532" s="280"/>
      <c r="H1532" s="281" t="s">
        <v>1</v>
      </c>
      <c r="I1532" s="283"/>
      <c r="J1532" s="280"/>
      <c r="K1532" s="280"/>
      <c r="L1532" s="284"/>
      <c r="M1532" s="285"/>
      <c r="N1532" s="286"/>
      <c r="O1532" s="286"/>
      <c r="P1532" s="286"/>
      <c r="Q1532" s="286"/>
      <c r="R1532" s="286"/>
      <c r="S1532" s="286"/>
      <c r="T1532" s="287"/>
      <c r="U1532" s="16"/>
      <c r="V1532" s="16"/>
      <c r="W1532" s="16"/>
      <c r="X1532" s="16"/>
      <c r="Y1532" s="16"/>
      <c r="Z1532" s="16"/>
      <c r="AA1532" s="16"/>
      <c r="AB1532" s="16"/>
      <c r="AC1532" s="16"/>
      <c r="AD1532" s="16"/>
      <c r="AE1532" s="16"/>
      <c r="AT1532" s="288" t="s">
        <v>168</v>
      </c>
      <c r="AU1532" s="288" t="s">
        <v>87</v>
      </c>
      <c r="AV1532" s="16" t="s">
        <v>85</v>
      </c>
      <c r="AW1532" s="16" t="s">
        <v>32</v>
      </c>
      <c r="AX1532" s="16" t="s">
        <v>77</v>
      </c>
      <c r="AY1532" s="288" t="s">
        <v>159</v>
      </c>
    </row>
    <row r="1533" s="13" customFormat="1">
      <c r="A1533" s="13"/>
      <c r="B1533" s="232"/>
      <c r="C1533" s="233"/>
      <c r="D1533" s="234" t="s">
        <v>168</v>
      </c>
      <c r="E1533" s="235" t="s">
        <v>1</v>
      </c>
      <c r="F1533" s="236" t="s">
        <v>2002</v>
      </c>
      <c r="G1533" s="233"/>
      <c r="H1533" s="237">
        <v>3.4199999999999999</v>
      </c>
      <c r="I1533" s="238"/>
      <c r="J1533" s="233"/>
      <c r="K1533" s="233"/>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168</v>
      </c>
      <c r="AU1533" s="243" t="s">
        <v>87</v>
      </c>
      <c r="AV1533" s="13" t="s">
        <v>87</v>
      </c>
      <c r="AW1533" s="13" t="s">
        <v>32</v>
      </c>
      <c r="AX1533" s="13" t="s">
        <v>77</v>
      </c>
      <c r="AY1533" s="243" t="s">
        <v>159</v>
      </c>
    </row>
    <row r="1534" s="16" customFormat="1">
      <c r="A1534" s="16"/>
      <c r="B1534" s="279"/>
      <c r="C1534" s="280"/>
      <c r="D1534" s="234" t="s">
        <v>168</v>
      </c>
      <c r="E1534" s="281" t="s">
        <v>1</v>
      </c>
      <c r="F1534" s="282" t="s">
        <v>979</v>
      </c>
      <c r="G1534" s="280"/>
      <c r="H1534" s="281" t="s">
        <v>1</v>
      </c>
      <c r="I1534" s="283"/>
      <c r="J1534" s="280"/>
      <c r="K1534" s="280"/>
      <c r="L1534" s="284"/>
      <c r="M1534" s="285"/>
      <c r="N1534" s="286"/>
      <c r="O1534" s="286"/>
      <c r="P1534" s="286"/>
      <c r="Q1534" s="286"/>
      <c r="R1534" s="286"/>
      <c r="S1534" s="286"/>
      <c r="T1534" s="287"/>
      <c r="U1534" s="16"/>
      <c r="V1534" s="16"/>
      <c r="W1534" s="16"/>
      <c r="X1534" s="16"/>
      <c r="Y1534" s="16"/>
      <c r="Z1534" s="16"/>
      <c r="AA1534" s="16"/>
      <c r="AB1534" s="16"/>
      <c r="AC1534" s="16"/>
      <c r="AD1534" s="16"/>
      <c r="AE1534" s="16"/>
      <c r="AT1534" s="288" t="s">
        <v>168</v>
      </c>
      <c r="AU1534" s="288" t="s">
        <v>87</v>
      </c>
      <c r="AV1534" s="16" t="s">
        <v>85</v>
      </c>
      <c r="AW1534" s="16" t="s">
        <v>32</v>
      </c>
      <c r="AX1534" s="16" t="s">
        <v>77</v>
      </c>
      <c r="AY1534" s="288" t="s">
        <v>159</v>
      </c>
    </row>
    <row r="1535" s="13" customFormat="1">
      <c r="A1535" s="13"/>
      <c r="B1535" s="232"/>
      <c r="C1535" s="233"/>
      <c r="D1535" s="234" t="s">
        <v>168</v>
      </c>
      <c r="E1535" s="235" t="s">
        <v>1</v>
      </c>
      <c r="F1535" s="236" t="s">
        <v>980</v>
      </c>
      <c r="G1535" s="233"/>
      <c r="H1535" s="237">
        <v>141.06999999999999</v>
      </c>
      <c r="I1535" s="238"/>
      <c r="J1535" s="233"/>
      <c r="K1535" s="233"/>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168</v>
      </c>
      <c r="AU1535" s="243" t="s">
        <v>87</v>
      </c>
      <c r="AV1535" s="13" t="s">
        <v>87</v>
      </c>
      <c r="AW1535" s="13" t="s">
        <v>32</v>
      </c>
      <c r="AX1535" s="13" t="s">
        <v>77</v>
      </c>
      <c r="AY1535" s="243" t="s">
        <v>159</v>
      </c>
    </row>
    <row r="1536" s="16" customFormat="1">
      <c r="A1536" s="16"/>
      <c r="B1536" s="279"/>
      <c r="C1536" s="280"/>
      <c r="D1536" s="234" t="s">
        <v>168</v>
      </c>
      <c r="E1536" s="281" t="s">
        <v>1</v>
      </c>
      <c r="F1536" s="282" t="s">
        <v>2332</v>
      </c>
      <c r="G1536" s="280"/>
      <c r="H1536" s="281" t="s">
        <v>1</v>
      </c>
      <c r="I1536" s="283"/>
      <c r="J1536" s="280"/>
      <c r="K1536" s="280"/>
      <c r="L1536" s="284"/>
      <c r="M1536" s="285"/>
      <c r="N1536" s="286"/>
      <c r="O1536" s="286"/>
      <c r="P1536" s="286"/>
      <c r="Q1536" s="286"/>
      <c r="R1536" s="286"/>
      <c r="S1536" s="286"/>
      <c r="T1536" s="287"/>
      <c r="U1536" s="16"/>
      <c r="V1536" s="16"/>
      <c r="W1536" s="16"/>
      <c r="X1536" s="16"/>
      <c r="Y1536" s="16"/>
      <c r="Z1536" s="16"/>
      <c r="AA1536" s="16"/>
      <c r="AB1536" s="16"/>
      <c r="AC1536" s="16"/>
      <c r="AD1536" s="16"/>
      <c r="AE1536" s="16"/>
      <c r="AT1536" s="288" t="s">
        <v>168</v>
      </c>
      <c r="AU1536" s="288" t="s">
        <v>87</v>
      </c>
      <c r="AV1536" s="16" t="s">
        <v>85</v>
      </c>
      <c r="AW1536" s="16" t="s">
        <v>32</v>
      </c>
      <c r="AX1536" s="16" t="s">
        <v>77</v>
      </c>
      <c r="AY1536" s="288" t="s">
        <v>159</v>
      </c>
    </row>
    <row r="1537" s="13" customFormat="1">
      <c r="A1537" s="13"/>
      <c r="B1537" s="232"/>
      <c r="C1537" s="233"/>
      <c r="D1537" s="234" t="s">
        <v>168</v>
      </c>
      <c r="E1537" s="235" t="s">
        <v>1</v>
      </c>
      <c r="F1537" s="236" t="s">
        <v>1657</v>
      </c>
      <c r="G1537" s="233"/>
      <c r="H1537" s="237">
        <v>14.789999999999999</v>
      </c>
      <c r="I1537" s="238"/>
      <c r="J1537" s="233"/>
      <c r="K1537" s="233"/>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168</v>
      </c>
      <c r="AU1537" s="243" t="s">
        <v>87</v>
      </c>
      <c r="AV1537" s="13" t="s">
        <v>87</v>
      </c>
      <c r="AW1537" s="13" t="s">
        <v>32</v>
      </c>
      <c r="AX1537" s="13" t="s">
        <v>77</v>
      </c>
      <c r="AY1537" s="243" t="s">
        <v>159</v>
      </c>
    </row>
    <row r="1538" s="14" customFormat="1">
      <c r="A1538" s="14"/>
      <c r="B1538" s="244"/>
      <c r="C1538" s="245"/>
      <c r="D1538" s="234" t="s">
        <v>168</v>
      </c>
      <c r="E1538" s="246" t="s">
        <v>1</v>
      </c>
      <c r="F1538" s="247" t="s">
        <v>174</v>
      </c>
      <c r="G1538" s="245"/>
      <c r="H1538" s="248">
        <v>159.28</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168</v>
      </c>
      <c r="AU1538" s="254" t="s">
        <v>87</v>
      </c>
      <c r="AV1538" s="14" t="s">
        <v>166</v>
      </c>
      <c r="AW1538" s="14" t="s">
        <v>32</v>
      </c>
      <c r="AX1538" s="14" t="s">
        <v>85</v>
      </c>
      <c r="AY1538" s="254" t="s">
        <v>159</v>
      </c>
    </row>
    <row r="1539" s="2" customFormat="1" ht="16.5" customHeight="1">
      <c r="A1539" s="39"/>
      <c r="B1539" s="40"/>
      <c r="C1539" s="255" t="s">
        <v>2333</v>
      </c>
      <c r="D1539" s="255" t="s">
        <v>218</v>
      </c>
      <c r="E1539" s="256" t="s">
        <v>2334</v>
      </c>
      <c r="F1539" s="257" t="s">
        <v>2335</v>
      </c>
      <c r="G1539" s="258" t="s">
        <v>201</v>
      </c>
      <c r="H1539" s="259">
        <v>0.052999999999999998</v>
      </c>
      <c r="I1539" s="260"/>
      <c r="J1539" s="261">
        <f>ROUND(I1539*H1539,2)</f>
        <v>0</v>
      </c>
      <c r="K1539" s="257" t="s">
        <v>165</v>
      </c>
      <c r="L1539" s="262"/>
      <c r="M1539" s="263" t="s">
        <v>1</v>
      </c>
      <c r="N1539" s="264" t="s">
        <v>42</v>
      </c>
      <c r="O1539" s="92"/>
      <c r="P1539" s="228">
        <f>O1539*H1539</f>
        <v>0</v>
      </c>
      <c r="Q1539" s="228">
        <v>1</v>
      </c>
      <c r="R1539" s="228">
        <f>Q1539*H1539</f>
        <v>0.052999999999999998</v>
      </c>
      <c r="S1539" s="228">
        <v>0</v>
      </c>
      <c r="T1539" s="229">
        <f>S1539*H1539</f>
        <v>0</v>
      </c>
      <c r="U1539" s="39"/>
      <c r="V1539" s="39"/>
      <c r="W1539" s="39"/>
      <c r="X1539" s="39"/>
      <c r="Y1539" s="39"/>
      <c r="Z1539" s="39"/>
      <c r="AA1539" s="39"/>
      <c r="AB1539" s="39"/>
      <c r="AC1539" s="39"/>
      <c r="AD1539" s="39"/>
      <c r="AE1539" s="39"/>
      <c r="AR1539" s="230" t="s">
        <v>316</v>
      </c>
      <c r="AT1539" s="230" t="s">
        <v>218</v>
      </c>
      <c r="AU1539" s="230" t="s">
        <v>87</v>
      </c>
      <c r="AY1539" s="18" t="s">
        <v>159</v>
      </c>
      <c r="BE1539" s="231">
        <f>IF(N1539="základní",J1539,0)</f>
        <v>0</v>
      </c>
      <c r="BF1539" s="231">
        <f>IF(N1539="snížená",J1539,0)</f>
        <v>0</v>
      </c>
      <c r="BG1539" s="231">
        <f>IF(N1539="zákl. přenesená",J1539,0)</f>
        <v>0</v>
      </c>
      <c r="BH1539" s="231">
        <f>IF(N1539="sníž. přenesená",J1539,0)</f>
        <v>0</v>
      </c>
      <c r="BI1539" s="231">
        <f>IF(N1539="nulová",J1539,0)</f>
        <v>0</v>
      </c>
      <c r="BJ1539" s="18" t="s">
        <v>85</v>
      </c>
      <c r="BK1539" s="231">
        <f>ROUND(I1539*H1539,2)</f>
        <v>0</v>
      </c>
      <c r="BL1539" s="18" t="s">
        <v>235</v>
      </c>
      <c r="BM1539" s="230" t="s">
        <v>2336</v>
      </c>
    </row>
    <row r="1540" s="13" customFormat="1">
      <c r="A1540" s="13"/>
      <c r="B1540" s="232"/>
      <c r="C1540" s="233"/>
      <c r="D1540" s="234" t="s">
        <v>168</v>
      </c>
      <c r="E1540" s="233"/>
      <c r="F1540" s="236" t="s">
        <v>2337</v>
      </c>
      <c r="G1540" s="233"/>
      <c r="H1540" s="237">
        <v>0.052999999999999998</v>
      </c>
      <c r="I1540" s="238"/>
      <c r="J1540" s="233"/>
      <c r="K1540" s="233"/>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168</v>
      </c>
      <c r="AU1540" s="243" t="s">
        <v>87</v>
      </c>
      <c r="AV1540" s="13" t="s">
        <v>87</v>
      </c>
      <c r="AW1540" s="13" t="s">
        <v>4</v>
      </c>
      <c r="AX1540" s="13" t="s">
        <v>85</v>
      </c>
      <c r="AY1540" s="243" t="s">
        <v>159</v>
      </c>
    </row>
    <row r="1541" s="2" customFormat="1" ht="24.15" customHeight="1">
      <c r="A1541" s="39"/>
      <c r="B1541" s="40"/>
      <c r="C1541" s="219" t="s">
        <v>2338</v>
      </c>
      <c r="D1541" s="219" t="s">
        <v>161</v>
      </c>
      <c r="E1541" s="220" t="s">
        <v>2339</v>
      </c>
      <c r="F1541" s="221" t="s">
        <v>2340</v>
      </c>
      <c r="G1541" s="222" t="s">
        <v>164</v>
      </c>
      <c r="H1541" s="223">
        <v>137.12600000000001</v>
      </c>
      <c r="I1541" s="224"/>
      <c r="J1541" s="225">
        <f>ROUND(I1541*H1541,2)</f>
        <v>0</v>
      </c>
      <c r="K1541" s="221" t="s">
        <v>165</v>
      </c>
      <c r="L1541" s="45"/>
      <c r="M1541" s="226" t="s">
        <v>1</v>
      </c>
      <c r="N1541" s="227" t="s">
        <v>42</v>
      </c>
      <c r="O1541" s="92"/>
      <c r="P1541" s="228">
        <f>O1541*H1541</f>
        <v>0</v>
      </c>
      <c r="Q1541" s="228">
        <v>0</v>
      </c>
      <c r="R1541" s="228">
        <f>Q1541*H1541</f>
        <v>0</v>
      </c>
      <c r="S1541" s="228">
        <v>0</v>
      </c>
      <c r="T1541" s="229">
        <f>S1541*H1541</f>
        <v>0</v>
      </c>
      <c r="U1541" s="39"/>
      <c r="V1541" s="39"/>
      <c r="W1541" s="39"/>
      <c r="X1541" s="39"/>
      <c r="Y1541" s="39"/>
      <c r="Z1541" s="39"/>
      <c r="AA1541" s="39"/>
      <c r="AB1541" s="39"/>
      <c r="AC1541" s="39"/>
      <c r="AD1541" s="39"/>
      <c r="AE1541" s="39"/>
      <c r="AR1541" s="230" t="s">
        <v>235</v>
      </c>
      <c r="AT1541" s="230" t="s">
        <v>161</v>
      </c>
      <c r="AU1541" s="230" t="s">
        <v>87</v>
      </c>
      <c r="AY1541" s="18" t="s">
        <v>159</v>
      </c>
      <c r="BE1541" s="231">
        <f>IF(N1541="základní",J1541,0)</f>
        <v>0</v>
      </c>
      <c r="BF1541" s="231">
        <f>IF(N1541="snížená",J1541,0)</f>
        <v>0</v>
      </c>
      <c r="BG1541" s="231">
        <f>IF(N1541="zákl. přenesená",J1541,0)</f>
        <v>0</v>
      </c>
      <c r="BH1541" s="231">
        <f>IF(N1541="sníž. přenesená",J1541,0)</f>
        <v>0</v>
      </c>
      <c r="BI1541" s="231">
        <f>IF(N1541="nulová",J1541,0)</f>
        <v>0</v>
      </c>
      <c r="BJ1541" s="18" t="s">
        <v>85</v>
      </c>
      <c r="BK1541" s="231">
        <f>ROUND(I1541*H1541,2)</f>
        <v>0</v>
      </c>
      <c r="BL1541" s="18" t="s">
        <v>235</v>
      </c>
      <c r="BM1541" s="230" t="s">
        <v>2341</v>
      </c>
    </row>
    <row r="1542" s="16" customFormat="1">
      <c r="A1542" s="16"/>
      <c r="B1542" s="279"/>
      <c r="C1542" s="280"/>
      <c r="D1542" s="234" t="s">
        <v>168</v>
      </c>
      <c r="E1542" s="281" t="s">
        <v>1</v>
      </c>
      <c r="F1542" s="282" t="s">
        <v>2342</v>
      </c>
      <c r="G1542" s="280"/>
      <c r="H1542" s="281" t="s">
        <v>1</v>
      </c>
      <c r="I1542" s="283"/>
      <c r="J1542" s="280"/>
      <c r="K1542" s="280"/>
      <c r="L1542" s="284"/>
      <c r="M1542" s="285"/>
      <c r="N1542" s="286"/>
      <c r="O1542" s="286"/>
      <c r="P1542" s="286"/>
      <c r="Q1542" s="286"/>
      <c r="R1542" s="286"/>
      <c r="S1542" s="286"/>
      <c r="T1542" s="287"/>
      <c r="U1542" s="16"/>
      <c r="V1542" s="16"/>
      <c r="W1542" s="16"/>
      <c r="X1542" s="16"/>
      <c r="Y1542" s="16"/>
      <c r="Z1542" s="16"/>
      <c r="AA1542" s="16"/>
      <c r="AB1542" s="16"/>
      <c r="AC1542" s="16"/>
      <c r="AD1542" s="16"/>
      <c r="AE1542" s="16"/>
      <c r="AT1542" s="288" t="s">
        <v>168</v>
      </c>
      <c r="AU1542" s="288" t="s">
        <v>87</v>
      </c>
      <c r="AV1542" s="16" t="s">
        <v>85</v>
      </c>
      <c r="AW1542" s="16" t="s">
        <v>32</v>
      </c>
      <c r="AX1542" s="16" t="s">
        <v>77</v>
      </c>
      <c r="AY1542" s="288" t="s">
        <v>159</v>
      </c>
    </row>
    <row r="1543" s="13" customFormat="1">
      <c r="A1543" s="13"/>
      <c r="B1543" s="232"/>
      <c r="C1543" s="233"/>
      <c r="D1543" s="234" t="s">
        <v>168</v>
      </c>
      <c r="E1543" s="235" t="s">
        <v>1</v>
      </c>
      <c r="F1543" s="236" t="s">
        <v>2343</v>
      </c>
      <c r="G1543" s="233"/>
      <c r="H1543" s="237">
        <v>26.800000000000001</v>
      </c>
      <c r="I1543" s="238"/>
      <c r="J1543" s="233"/>
      <c r="K1543" s="233"/>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168</v>
      </c>
      <c r="AU1543" s="243" t="s">
        <v>87</v>
      </c>
      <c r="AV1543" s="13" t="s">
        <v>87</v>
      </c>
      <c r="AW1543" s="13" t="s">
        <v>32</v>
      </c>
      <c r="AX1543" s="13" t="s">
        <v>77</v>
      </c>
      <c r="AY1543" s="243" t="s">
        <v>159</v>
      </c>
    </row>
    <row r="1544" s="13" customFormat="1">
      <c r="A1544" s="13"/>
      <c r="B1544" s="232"/>
      <c r="C1544" s="233"/>
      <c r="D1544" s="234" t="s">
        <v>168</v>
      </c>
      <c r="E1544" s="235" t="s">
        <v>1</v>
      </c>
      <c r="F1544" s="236" t="s">
        <v>2344</v>
      </c>
      <c r="G1544" s="233"/>
      <c r="H1544" s="237">
        <v>8.9299999999999997</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168</v>
      </c>
      <c r="AU1544" s="243" t="s">
        <v>87</v>
      </c>
      <c r="AV1544" s="13" t="s">
        <v>87</v>
      </c>
      <c r="AW1544" s="13" t="s">
        <v>32</v>
      </c>
      <c r="AX1544" s="13" t="s">
        <v>77</v>
      </c>
      <c r="AY1544" s="243" t="s">
        <v>159</v>
      </c>
    </row>
    <row r="1545" s="13" customFormat="1">
      <c r="A1545" s="13"/>
      <c r="B1545" s="232"/>
      <c r="C1545" s="233"/>
      <c r="D1545" s="234" t="s">
        <v>168</v>
      </c>
      <c r="E1545" s="235" t="s">
        <v>1</v>
      </c>
      <c r="F1545" s="236" t="s">
        <v>2345</v>
      </c>
      <c r="G1545" s="233"/>
      <c r="H1545" s="237">
        <v>51.850000000000001</v>
      </c>
      <c r="I1545" s="238"/>
      <c r="J1545" s="233"/>
      <c r="K1545" s="233"/>
      <c r="L1545" s="239"/>
      <c r="M1545" s="240"/>
      <c r="N1545" s="241"/>
      <c r="O1545" s="241"/>
      <c r="P1545" s="241"/>
      <c r="Q1545" s="241"/>
      <c r="R1545" s="241"/>
      <c r="S1545" s="241"/>
      <c r="T1545" s="242"/>
      <c r="U1545" s="13"/>
      <c r="V1545" s="13"/>
      <c r="W1545" s="13"/>
      <c r="X1545" s="13"/>
      <c r="Y1545" s="13"/>
      <c r="Z1545" s="13"/>
      <c r="AA1545" s="13"/>
      <c r="AB1545" s="13"/>
      <c r="AC1545" s="13"/>
      <c r="AD1545" s="13"/>
      <c r="AE1545" s="13"/>
      <c r="AT1545" s="243" t="s">
        <v>168</v>
      </c>
      <c r="AU1545" s="243" t="s">
        <v>87</v>
      </c>
      <c r="AV1545" s="13" t="s">
        <v>87</v>
      </c>
      <c r="AW1545" s="13" t="s">
        <v>32</v>
      </c>
      <c r="AX1545" s="13" t="s">
        <v>77</v>
      </c>
      <c r="AY1545" s="243" t="s">
        <v>159</v>
      </c>
    </row>
    <row r="1546" s="16" customFormat="1">
      <c r="A1546" s="16"/>
      <c r="B1546" s="279"/>
      <c r="C1546" s="280"/>
      <c r="D1546" s="234" t="s">
        <v>168</v>
      </c>
      <c r="E1546" s="281" t="s">
        <v>1</v>
      </c>
      <c r="F1546" s="282" t="s">
        <v>1651</v>
      </c>
      <c r="G1546" s="280"/>
      <c r="H1546" s="281" t="s">
        <v>1</v>
      </c>
      <c r="I1546" s="283"/>
      <c r="J1546" s="280"/>
      <c r="K1546" s="280"/>
      <c r="L1546" s="284"/>
      <c r="M1546" s="285"/>
      <c r="N1546" s="286"/>
      <c r="O1546" s="286"/>
      <c r="P1546" s="286"/>
      <c r="Q1546" s="286"/>
      <c r="R1546" s="286"/>
      <c r="S1546" s="286"/>
      <c r="T1546" s="287"/>
      <c r="U1546" s="16"/>
      <c r="V1546" s="16"/>
      <c r="W1546" s="16"/>
      <c r="X1546" s="16"/>
      <c r="Y1546" s="16"/>
      <c r="Z1546" s="16"/>
      <c r="AA1546" s="16"/>
      <c r="AB1546" s="16"/>
      <c r="AC1546" s="16"/>
      <c r="AD1546" s="16"/>
      <c r="AE1546" s="16"/>
      <c r="AT1546" s="288" t="s">
        <v>168</v>
      </c>
      <c r="AU1546" s="288" t="s">
        <v>87</v>
      </c>
      <c r="AV1546" s="16" t="s">
        <v>85</v>
      </c>
      <c r="AW1546" s="16" t="s">
        <v>32</v>
      </c>
      <c r="AX1546" s="16" t="s">
        <v>77</v>
      </c>
      <c r="AY1546" s="288" t="s">
        <v>159</v>
      </c>
    </row>
    <row r="1547" s="13" customFormat="1">
      <c r="A1547" s="13"/>
      <c r="B1547" s="232"/>
      <c r="C1547" s="233"/>
      <c r="D1547" s="234" t="s">
        <v>168</v>
      </c>
      <c r="E1547" s="235" t="s">
        <v>1</v>
      </c>
      <c r="F1547" s="236" t="s">
        <v>1652</v>
      </c>
      <c r="G1547" s="233"/>
      <c r="H1547" s="237">
        <v>37.079999999999998</v>
      </c>
      <c r="I1547" s="238"/>
      <c r="J1547" s="233"/>
      <c r="K1547" s="233"/>
      <c r="L1547" s="239"/>
      <c r="M1547" s="240"/>
      <c r="N1547" s="241"/>
      <c r="O1547" s="241"/>
      <c r="P1547" s="241"/>
      <c r="Q1547" s="241"/>
      <c r="R1547" s="241"/>
      <c r="S1547" s="241"/>
      <c r="T1547" s="242"/>
      <c r="U1547" s="13"/>
      <c r="V1547" s="13"/>
      <c r="W1547" s="13"/>
      <c r="X1547" s="13"/>
      <c r="Y1547" s="13"/>
      <c r="Z1547" s="13"/>
      <c r="AA1547" s="13"/>
      <c r="AB1547" s="13"/>
      <c r="AC1547" s="13"/>
      <c r="AD1547" s="13"/>
      <c r="AE1547" s="13"/>
      <c r="AT1547" s="243" t="s">
        <v>168</v>
      </c>
      <c r="AU1547" s="243" t="s">
        <v>87</v>
      </c>
      <c r="AV1547" s="13" t="s">
        <v>87</v>
      </c>
      <c r="AW1547" s="13" t="s">
        <v>32</v>
      </c>
      <c r="AX1547" s="13" t="s">
        <v>77</v>
      </c>
      <c r="AY1547" s="243" t="s">
        <v>159</v>
      </c>
    </row>
    <row r="1548" s="15" customFormat="1">
      <c r="A1548" s="15"/>
      <c r="B1548" s="268"/>
      <c r="C1548" s="269"/>
      <c r="D1548" s="234" t="s">
        <v>168</v>
      </c>
      <c r="E1548" s="270" t="s">
        <v>1</v>
      </c>
      <c r="F1548" s="271" t="s">
        <v>361</v>
      </c>
      <c r="G1548" s="269"/>
      <c r="H1548" s="272">
        <v>124.66</v>
      </c>
      <c r="I1548" s="273"/>
      <c r="J1548" s="269"/>
      <c r="K1548" s="269"/>
      <c r="L1548" s="274"/>
      <c r="M1548" s="275"/>
      <c r="N1548" s="276"/>
      <c r="O1548" s="276"/>
      <c r="P1548" s="276"/>
      <c r="Q1548" s="276"/>
      <c r="R1548" s="276"/>
      <c r="S1548" s="276"/>
      <c r="T1548" s="277"/>
      <c r="U1548" s="15"/>
      <c r="V1548" s="15"/>
      <c r="W1548" s="15"/>
      <c r="X1548" s="15"/>
      <c r="Y1548" s="15"/>
      <c r="Z1548" s="15"/>
      <c r="AA1548" s="15"/>
      <c r="AB1548" s="15"/>
      <c r="AC1548" s="15"/>
      <c r="AD1548" s="15"/>
      <c r="AE1548" s="15"/>
      <c r="AT1548" s="278" t="s">
        <v>168</v>
      </c>
      <c r="AU1548" s="278" t="s">
        <v>87</v>
      </c>
      <c r="AV1548" s="15" t="s">
        <v>175</v>
      </c>
      <c r="AW1548" s="15" t="s">
        <v>32</v>
      </c>
      <c r="AX1548" s="15" t="s">
        <v>77</v>
      </c>
      <c r="AY1548" s="278" t="s">
        <v>159</v>
      </c>
    </row>
    <row r="1549" s="13" customFormat="1">
      <c r="A1549" s="13"/>
      <c r="B1549" s="232"/>
      <c r="C1549" s="233"/>
      <c r="D1549" s="234" t="s">
        <v>168</v>
      </c>
      <c r="E1549" s="235" t="s">
        <v>1</v>
      </c>
      <c r="F1549" s="236" t="s">
        <v>2346</v>
      </c>
      <c r="G1549" s="233"/>
      <c r="H1549" s="237">
        <v>12.465999999999999</v>
      </c>
      <c r="I1549" s="238"/>
      <c r="J1549" s="233"/>
      <c r="K1549" s="233"/>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168</v>
      </c>
      <c r="AU1549" s="243" t="s">
        <v>87</v>
      </c>
      <c r="AV1549" s="13" t="s">
        <v>87</v>
      </c>
      <c r="AW1549" s="13" t="s">
        <v>32</v>
      </c>
      <c r="AX1549" s="13" t="s">
        <v>77</v>
      </c>
      <c r="AY1549" s="243" t="s">
        <v>159</v>
      </c>
    </row>
    <row r="1550" s="14" customFormat="1">
      <c r="A1550" s="14"/>
      <c r="B1550" s="244"/>
      <c r="C1550" s="245"/>
      <c r="D1550" s="234" t="s">
        <v>168</v>
      </c>
      <c r="E1550" s="246" t="s">
        <v>1</v>
      </c>
      <c r="F1550" s="247" t="s">
        <v>174</v>
      </c>
      <c r="G1550" s="245"/>
      <c r="H1550" s="248">
        <v>137.12600000000001</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168</v>
      </c>
      <c r="AU1550" s="254" t="s">
        <v>87</v>
      </c>
      <c r="AV1550" s="14" t="s">
        <v>166</v>
      </c>
      <c r="AW1550" s="14" t="s">
        <v>32</v>
      </c>
      <c r="AX1550" s="14" t="s">
        <v>85</v>
      </c>
      <c r="AY1550" s="254" t="s">
        <v>159</v>
      </c>
    </row>
    <row r="1551" s="2" customFormat="1" ht="16.5" customHeight="1">
      <c r="A1551" s="39"/>
      <c r="B1551" s="40"/>
      <c r="C1551" s="255" t="s">
        <v>2347</v>
      </c>
      <c r="D1551" s="255" t="s">
        <v>218</v>
      </c>
      <c r="E1551" s="256" t="s">
        <v>2348</v>
      </c>
      <c r="F1551" s="257" t="s">
        <v>2349</v>
      </c>
      <c r="G1551" s="258" t="s">
        <v>2350</v>
      </c>
      <c r="H1551" s="259">
        <v>71.305999999999997</v>
      </c>
      <c r="I1551" s="260"/>
      <c r="J1551" s="261">
        <f>ROUND(I1551*H1551,2)</f>
        <v>0</v>
      </c>
      <c r="K1551" s="257" t="s">
        <v>165</v>
      </c>
      <c r="L1551" s="262"/>
      <c r="M1551" s="263" t="s">
        <v>1</v>
      </c>
      <c r="N1551" s="264" t="s">
        <v>42</v>
      </c>
      <c r="O1551" s="92"/>
      <c r="P1551" s="228">
        <f>O1551*H1551</f>
        <v>0</v>
      </c>
      <c r="Q1551" s="228">
        <v>0.0013600000000000001</v>
      </c>
      <c r="R1551" s="228">
        <f>Q1551*H1551</f>
        <v>0.096976160000000006</v>
      </c>
      <c r="S1551" s="228">
        <v>0</v>
      </c>
      <c r="T1551" s="229">
        <f>S1551*H1551</f>
        <v>0</v>
      </c>
      <c r="U1551" s="39"/>
      <c r="V1551" s="39"/>
      <c r="W1551" s="39"/>
      <c r="X1551" s="39"/>
      <c r="Y1551" s="39"/>
      <c r="Z1551" s="39"/>
      <c r="AA1551" s="39"/>
      <c r="AB1551" s="39"/>
      <c r="AC1551" s="39"/>
      <c r="AD1551" s="39"/>
      <c r="AE1551" s="39"/>
      <c r="AR1551" s="230" t="s">
        <v>316</v>
      </c>
      <c r="AT1551" s="230" t="s">
        <v>218</v>
      </c>
      <c r="AU1551" s="230" t="s">
        <v>87</v>
      </c>
      <c r="AY1551" s="18" t="s">
        <v>159</v>
      </c>
      <c r="BE1551" s="231">
        <f>IF(N1551="základní",J1551,0)</f>
        <v>0</v>
      </c>
      <c r="BF1551" s="231">
        <f>IF(N1551="snížená",J1551,0)</f>
        <v>0</v>
      </c>
      <c r="BG1551" s="231">
        <f>IF(N1551="zákl. přenesená",J1551,0)</f>
        <v>0</v>
      </c>
      <c r="BH1551" s="231">
        <f>IF(N1551="sníž. přenesená",J1551,0)</f>
        <v>0</v>
      </c>
      <c r="BI1551" s="231">
        <f>IF(N1551="nulová",J1551,0)</f>
        <v>0</v>
      </c>
      <c r="BJ1551" s="18" t="s">
        <v>85</v>
      </c>
      <c r="BK1551" s="231">
        <f>ROUND(I1551*H1551,2)</f>
        <v>0</v>
      </c>
      <c r="BL1551" s="18" t="s">
        <v>235</v>
      </c>
      <c r="BM1551" s="230" t="s">
        <v>2351</v>
      </c>
    </row>
    <row r="1552" s="13" customFormat="1">
      <c r="A1552" s="13"/>
      <c r="B1552" s="232"/>
      <c r="C1552" s="233"/>
      <c r="D1552" s="234" t="s">
        <v>168</v>
      </c>
      <c r="E1552" s="233"/>
      <c r="F1552" s="236" t="s">
        <v>2352</v>
      </c>
      <c r="G1552" s="233"/>
      <c r="H1552" s="237">
        <v>71.305999999999997</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168</v>
      </c>
      <c r="AU1552" s="243" t="s">
        <v>87</v>
      </c>
      <c r="AV1552" s="13" t="s">
        <v>87</v>
      </c>
      <c r="AW1552" s="13" t="s">
        <v>4</v>
      </c>
      <c r="AX1552" s="13" t="s">
        <v>85</v>
      </c>
      <c r="AY1552" s="243" t="s">
        <v>159</v>
      </c>
    </row>
    <row r="1553" s="2" customFormat="1" ht="24.15" customHeight="1">
      <c r="A1553" s="39"/>
      <c r="B1553" s="40"/>
      <c r="C1553" s="219" t="s">
        <v>2353</v>
      </c>
      <c r="D1553" s="219" t="s">
        <v>161</v>
      </c>
      <c r="E1553" s="220" t="s">
        <v>2354</v>
      </c>
      <c r="F1553" s="221" t="s">
        <v>2355</v>
      </c>
      <c r="G1553" s="222" t="s">
        <v>164</v>
      </c>
      <c r="H1553" s="223">
        <v>1.3200000000000001</v>
      </c>
      <c r="I1553" s="224"/>
      <c r="J1553" s="225">
        <f>ROUND(I1553*H1553,2)</f>
        <v>0</v>
      </c>
      <c r="K1553" s="221" t="s">
        <v>165</v>
      </c>
      <c r="L1553" s="45"/>
      <c r="M1553" s="226" t="s">
        <v>1</v>
      </c>
      <c r="N1553" s="227" t="s">
        <v>42</v>
      </c>
      <c r="O1553" s="92"/>
      <c r="P1553" s="228">
        <f>O1553*H1553</f>
        <v>0</v>
      </c>
      <c r="Q1553" s="228">
        <v>0</v>
      </c>
      <c r="R1553" s="228">
        <f>Q1553*H1553</f>
        <v>0</v>
      </c>
      <c r="S1553" s="228">
        <v>0</v>
      </c>
      <c r="T1553" s="229">
        <f>S1553*H1553</f>
        <v>0</v>
      </c>
      <c r="U1553" s="39"/>
      <c r="V1553" s="39"/>
      <c r="W1553" s="39"/>
      <c r="X1553" s="39"/>
      <c r="Y1553" s="39"/>
      <c r="Z1553" s="39"/>
      <c r="AA1553" s="39"/>
      <c r="AB1553" s="39"/>
      <c r="AC1553" s="39"/>
      <c r="AD1553" s="39"/>
      <c r="AE1553" s="39"/>
      <c r="AR1553" s="230" t="s">
        <v>235</v>
      </c>
      <c r="AT1553" s="230" t="s">
        <v>161</v>
      </c>
      <c r="AU1553" s="230" t="s">
        <v>87</v>
      </c>
      <c r="AY1553" s="18" t="s">
        <v>159</v>
      </c>
      <c r="BE1553" s="231">
        <f>IF(N1553="základní",J1553,0)</f>
        <v>0</v>
      </c>
      <c r="BF1553" s="231">
        <f>IF(N1553="snížená",J1553,0)</f>
        <v>0</v>
      </c>
      <c r="BG1553" s="231">
        <f>IF(N1553="zákl. přenesená",J1553,0)</f>
        <v>0</v>
      </c>
      <c r="BH1553" s="231">
        <f>IF(N1553="sníž. přenesená",J1553,0)</f>
        <v>0</v>
      </c>
      <c r="BI1553" s="231">
        <f>IF(N1553="nulová",J1553,0)</f>
        <v>0</v>
      </c>
      <c r="BJ1553" s="18" t="s">
        <v>85</v>
      </c>
      <c r="BK1553" s="231">
        <f>ROUND(I1553*H1553,2)</f>
        <v>0</v>
      </c>
      <c r="BL1553" s="18" t="s">
        <v>235</v>
      </c>
      <c r="BM1553" s="230" t="s">
        <v>2356</v>
      </c>
    </row>
    <row r="1554" s="16" customFormat="1">
      <c r="A1554" s="16"/>
      <c r="B1554" s="279"/>
      <c r="C1554" s="280"/>
      <c r="D1554" s="234" t="s">
        <v>168</v>
      </c>
      <c r="E1554" s="281" t="s">
        <v>1</v>
      </c>
      <c r="F1554" s="282" t="s">
        <v>2357</v>
      </c>
      <c r="G1554" s="280"/>
      <c r="H1554" s="281" t="s">
        <v>1</v>
      </c>
      <c r="I1554" s="283"/>
      <c r="J1554" s="280"/>
      <c r="K1554" s="280"/>
      <c r="L1554" s="284"/>
      <c r="M1554" s="285"/>
      <c r="N1554" s="286"/>
      <c r="O1554" s="286"/>
      <c r="P1554" s="286"/>
      <c r="Q1554" s="286"/>
      <c r="R1554" s="286"/>
      <c r="S1554" s="286"/>
      <c r="T1554" s="287"/>
      <c r="U1554" s="16"/>
      <c r="V1554" s="16"/>
      <c r="W1554" s="16"/>
      <c r="X1554" s="16"/>
      <c r="Y1554" s="16"/>
      <c r="Z1554" s="16"/>
      <c r="AA1554" s="16"/>
      <c r="AB1554" s="16"/>
      <c r="AC1554" s="16"/>
      <c r="AD1554" s="16"/>
      <c r="AE1554" s="16"/>
      <c r="AT1554" s="288" t="s">
        <v>168</v>
      </c>
      <c r="AU1554" s="288" t="s">
        <v>87</v>
      </c>
      <c r="AV1554" s="16" t="s">
        <v>85</v>
      </c>
      <c r="AW1554" s="16" t="s">
        <v>32</v>
      </c>
      <c r="AX1554" s="16" t="s">
        <v>77</v>
      </c>
      <c r="AY1554" s="288" t="s">
        <v>159</v>
      </c>
    </row>
    <row r="1555" s="13" customFormat="1">
      <c r="A1555" s="13"/>
      <c r="B1555" s="232"/>
      <c r="C1555" s="233"/>
      <c r="D1555" s="234" t="s">
        <v>168</v>
      </c>
      <c r="E1555" s="235" t="s">
        <v>1</v>
      </c>
      <c r="F1555" s="236" t="s">
        <v>2358</v>
      </c>
      <c r="G1555" s="233"/>
      <c r="H1555" s="237">
        <v>1.3200000000000001</v>
      </c>
      <c r="I1555" s="238"/>
      <c r="J1555" s="233"/>
      <c r="K1555" s="233"/>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168</v>
      </c>
      <c r="AU1555" s="243" t="s">
        <v>87</v>
      </c>
      <c r="AV1555" s="13" t="s">
        <v>87</v>
      </c>
      <c r="AW1555" s="13" t="s">
        <v>32</v>
      </c>
      <c r="AX1555" s="13" t="s">
        <v>85</v>
      </c>
      <c r="AY1555" s="243" t="s">
        <v>159</v>
      </c>
    </row>
    <row r="1556" s="2" customFormat="1" ht="16.5" customHeight="1">
      <c r="A1556" s="39"/>
      <c r="B1556" s="40"/>
      <c r="C1556" s="255" t="s">
        <v>2359</v>
      </c>
      <c r="D1556" s="255" t="s">
        <v>218</v>
      </c>
      <c r="E1556" s="256" t="s">
        <v>2334</v>
      </c>
      <c r="F1556" s="257" t="s">
        <v>2335</v>
      </c>
      <c r="G1556" s="258" t="s">
        <v>201</v>
      </c>
      <c r="H1556" s="259">
        <v>0.001</v>
      </c>
      <c r="I1556" s="260"/>
      <c r="J1556" s="261">
        <f>ROUND(I1556*H1556,2)</f>
        <v>0</v>
      </c>
      <c r="K1556" s="257" t="s">
        <v>165</v>
      </c>
      <c r="L1556" s="262"/>
      <c r="M1556" s="263" t="s">
        <v>1</v>
      </c>
      <c r="N1556" s="264" t="s">
        <v>42</v>
      </c>
      <c r="O1556" s="92"/>
      <c r="P1556" s="228">
        <f>O1556*H1556</f>
        <v>0</v>
      </c>
      <c r="Q1556" s="228">
        <v>1</v>
      </c>
      <c r="R1556" s="228">
        <f>Q1556*H1556</f>
        <v>0.001</v>
      </c>
      <c r="S1556" s="228">
        <v>0</v>
      </c>
      <c r="T1556" s="229">
        <f>S1556*H1556</f>
        <v>0</v>
      </c>
      <c r="U1556" s="39"/>
      <c r="V1556" s="39"/>
      <c r="W1556" s="39"/>
      <c r="X1556" s="39"/>
      <c r="Y1556" s="39"/>
      <c r="Z1556" s="39"/>
      <c r="AA1556" s="39"/>
      <c r="AB1556" s="39"/>
      <c r="AC1556" s="39"/>
      <c r="AD1556" s="39"/>
      <c r="AE1556" s="39"/>
      <c r="AR1556" s="230" t="s">
        <v>316</v>
      </c>
      <c r="AT1556" s="230" t="s">
        <v>218</v>
      </c>
      <c r="AU1556" s="230" t="s">
        <v>87</v>
      </c>
      <c r="AY1556" s="18" t="s">
        <v>159</v>
      </c>
      <c r="BE1556" s="231">
        <f>IF(N1556="základní",J1556,0)</f>
        <v>0</v>
      </c>
      <c r="BF1556" s="231">
        <f>IF(N1556="snížená",J1556,0)</f>
        <v>0</v>
      </c>
      <c r="BG1556" s="231">
        <f>IF(N1556="zákl. přenesená",J1556,0)</f>
        <v>0</v>
      </c>
      <c r="BH1556" s="231">
        <f>IF(N1556="sníž. přenesená",J1556,0)</f>
        <v>0</v>
      </c>
      <c r="BI1556" s="231">
        <f>IF(N1556="nulová",J1556,0)</f>
        <v>0</v>
      </c>
      <c r="BJ1556" s="18" t="s">
        <v>85</v>
      </c>
      <c r="BK1556" s="231">
        <f>ROUND(I1556*H1556,2)</f>
        <v>0</v>
      </c>
      <c r="BL1556" s="18" t="s">
        <v>235</v>
      </c>
      <c r="BM1556" s="230" t="s">
        <v>2360</v>
      </c>
    </row>
    <row r="1557" s="13" customFormat="1">
      <c r="A1557" s="13"/>
      <c r="B1557" s="232"/>
      <c r="C1557" s="233"/>
      <c r="D1557" s="234" t="s">
        <v>168</v>
      </c>
      <c r="E1557" s="233"/>
      <c r="F1557" s="236" t="s">
        <v>2361</v>
      </c>
      <c r="G1557" s="233"/>
      <c r="H1557" s="237">
        <v>0.001</v>
      </c>
      <c r="I1557" s="238"/>
      <c r="J1557" s="233"/>
      <c r="K1557" s="233"/>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168</v>
      </c>
      <c r="AU1557" s="243" t="s">
        <v>87</v>
      </c>
      <c r="AV1557" s="13" t="s">
        <v>87</v>
      </c>
      <c r="AW1557" s="13" t="s">
        <v>4</v>
      </c>
      <c r="AX1557" s="13" t="s">
        <v>85</v>
      </c>
      <c r="AY1557" s="243" t="s">
        <v>159</v>
      </c>
    </row>
    <row r="1558" s="2" customFormat="1" ht="16.5" customHeight="1">
      <c r="A1558" s="39"/>
      <c r="B1558" s="40"/>
      <c r="C1558" s="219" t="s">
        <v>2362</v>
      </c>
      <c r="D1558" s="219" t="s">
        <v>161</v>
      </c>
      <c r="E1558" s="220" t="s">
        <v>2363</v>
      </c>
      <c r="F1558" s="221" t="s">
        <v>2364</v>
      </c>
      <c r="G1558" s="222" t="s">
        <v>164</v>
      </c>
      <c r="H1558" s="223">
        <v>132.59</v>
      </c>
      <c r="I1558" s="224"/>
      <c r="J1558" s="225">
        <f>ROUND(I1558*H1558,2)</f>
        <v>0</v>
      </c>
      <c r="K1558" s="221" t="s">
        <v>165</v>
      </c>
      <c r="L1558" s="45"/>
      <c r="M1558" s="226" t="s">
        <v>1</v>
      </c>
      <c r="N1558" s="227" t="s">
        <v>42</v>
      </c>
      <c r="O1558" s="92"/>
      <c r="P1558" s="228">
        <f>O1558*H1558</f>
        <v>0</v>
      </c>
      <c r="Q1558" s="228">
        <v>0</v>
      </c>
      <c r="R1558" s="228">
        <f>Q1558*H1558</f>
        <v>0</v>
      </c>
      <c r="S1558" s="228">
        <v>0.0040000000000000001</v>
      </c>
      <c r="T1558" s="229">
        <f>S1558*H1558</f>
        <v>0.53036000000000005</v>
      </c>
      <c r="U1558" s="39"/>
      <c r="V1558" s="39"/>
      <c r="W1558" s="39"/>
      <c r="X1558" s="39"/>
      <c r="Y1558" s="39"/>
      <c r="Z1558" s="39"/>
      <c r="AA1558" s="39"/>
      <c r="AB1558" s="39"/>
      <c r="AC1558" s="39"/>
      <c r="AD1558" s="39"/>
      <c r="AE1558" s="39"/>
      <c r="AR1558" s="230" t="s">
        <v>235</v>
      </c>
      <c r="AT1558" s="230" t="s">
        <v>161</v>
      </c>
      <c r="AU1558" s="230" t="s">
        <v>87</v>
      </c>
      <c r="AY1558" s="18" t="s">
        <v>159</v>
      </c>
      <c r="BE1558" s="231">
        <f>IF(N1558="základní",J1558,0)</f>
        <v>0</v>
      </c>
      <c r="BF1558" s="231">
        <f>IF(N1558="snížená",J1558,0)</f>
        <v>0</v>
      </c>
      <c r="BG1558" s="231">
        <f>IF(N1558="zákl. přenesená",J1558,0)</f>
        <v>0</v>
      </c>
      <c r="BH1558" s="231">
        <f>IF(N1558="sníž. přenesená",J1558,0)</f>
        <v>0</v>
      </c>
      <c r="BI1558" s="231">
        <f>IF(N1558="nulová",J1558,0)</f>
        <v>0</v>
      </c>
      <c r="BJ1558" s="18" t="s">
        <v>85</v>
      </c>
      <c r="BK1558" s="231">
        <f>ROUND(I1558*H1558,2)</f>
        <v>0</v>
      </c>
      <c r="BL1558" s="18" t="s">
        <v>235</v>
      </c>
      <c r="BM1558" s="230" t="s">
        <v>2365</v>
      </c>
    </row>
    <row r="1559" s="16" customFormat="1">
      <c r="A1559" s="16"/>
      <c r="B1559" s="279"/>
      <c r="C1559" s="280"/>
      <c r="D1559" s="234" t="s">
        <v>168</v>
      </c>
      <c r="E1559" s="281" t="s">
        <v>1</v>
      </c>
      <c r="F1559" s="282" t="s">
        <v>2031</v>
      </c>
      <c r="G1559" s="280"/>
      <c r="H1559" s="281" t="s">
        <v>1</v>
      </c>
      <c r="I1559" s="283"/>
      <c r="J1559" s="280"/>
      <c r="K1559" s="280"/>
      <c r="L1559" s="284"/>
      <c r="M1559" s="285"/>
      <c r="N1559" s="286"/>
      <c r="O1559" s="286"/>
      <c r="P1559" s="286"/>
      <c r="Q1559" s="286"/>
      <c r="R1559" s="286"/>
      <c r="S1559" s="286"/>
      <c r="T1559" s="287"/>
      <c r="U1559" s="16"/>
      <c r="V1559" s="16"/>
      <c r="W1559" s="16"/>
      <c r="X1559" s="16"/>
      <c r="Y1559" s="16"/>
      <c r="Z1559" s="16"/>
      <c r="AA1559" s="16"/>
      <c r="AB1559" s="16"/>
      <c r="AC1559" s="16"/>
      <c r="AD1559" s="16"/>
      <c r="AE1559" s="16"/>
      <c r="AT1559" s="288" t="s">
        <v>168</v>
      </c>
      <c r="AU1559" s="288" t="s">
        <v>87</v>
      </c>
      <c r="AV1559" s="16" t="s">
        <v>85</v>
      </c>
      <c r="AW1559" s="16" t="s">
        <v>32</v>
      </c>
      <c r="AX1559" s="16" t="s">
        <v>77</v>
      </c>
      <c r="AY1559" s="288" t="s">
        <v>159</v>
      </c>
    </row>
    <row r="1560" s="13" customFormat="1">
      <c r="A1560" s="13"/>
      <c r="B1560" s="232"/>
      <c r="C1560" s="233"/>
      <c r="D1560" s="234" t="s">
        <v>168</v>
      </c>
      <c r="E1560" s="235" t="s">
        <v>1</v>
      </c>
      <c r="F1560" s="236" t="s">
        <v>2366</v>
      </c>
      <c r="G1560" s="233"/>
      <c r="H1560" s="237">
        <v>18.260000000000002</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168</v>
      </c>
      <c r="AU1560" s="243" t="s">
        <v>87</v>
      </c>
      <c r="AV1560" s="13" t="s">
        <v>87</v>
      </c>
      <c r="AW1560" s="13" t="s">
        <v>32</v>
      </c>
      <c r="AX1560" s="13" t="s">
        <v>77</v>
      </c>
      <c r="AY1560" s="243" t="s">
        <v>159</v>
      </c>
    </row>
    <row r="1561" s="13" customFormat="1">
      <c r="A1561" s="13"/>
      <c r="B1561" s="232"/>
      <c r="C1561" s="233"/>
      <c r="D1561" s="234" t="s">
        <v>168</v>
      </c>
      <c r="E1561" s="235" t="s">
        <v>1</v>
      </c>
      <c r="F1561" s="236" t="s">
        <v>2367</v>
      </c>
      <c r="G1561" s="233"/>
      <c r="H1561" s="237">
        <v>78.019999999999996</v>
      </c>
      <c r="I1561" s="238"/>
      <c r="J1561" s="233"/>
      <c r="K1561" s="233"/>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168</v>
      </c>
      <c r="AU1561" s="243" t="s">
        <v>87</v>
      </c>
      <c r="AV1561" s="13" t="s">
        <v>87</v>
      </c>
      <c r="AW1561" s="13" t="s">
        <v>32</v>
      </c>
      <c r="AX1561" s="13" t="s">
        <v>77</v>
      </c>
      <c r="AY1561" s="243" t="s">
        <v>159</v>
      </c>
    </row>
    <row r="1562" s="13" customFormat="1">
      <c r="A1562" s="13"/>
      <c r="B1562" s="232"/>
      <c r="C1562" s="233"/>
      <c r="D1562" s="234" t="s">
        <v>168</v>
      </c>
      <c r="E1562" s="235" t="s">
        <v>1</v>
      </c>
      <c r="F1562" s="236" t="s">
        <v>2368</v>
      </c>
      <c r="G1562" s="233"/>
      <c r="H1562" s="237">
        <v>14.560000000000001</v>
      </c>
      <c r="I1562" s="238"/>
      <c r="J1562" s="233"/>
      <c r="K1562" s="233"/>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168</v>
      </c>
      <c r="AU1562" s="243" t="s">
        <v>87</v>
      </c>
      <c r="AV1562" s="13" t="s">
        <v>87</v>
      </c>
      <c r="AW1562" s="13" t="s">
        <v>32</v>
      </c>
      <c r="AX1562" s="13" t="s">
        <v>77</v>
      </c>
      <c r="AY1562" s="243" t="s">
        <v>159</v>
      </c>
    </row>
    <row r="1563" s="13" customFormat="1">
      <c r="A1563" s="13"/>
      <c r="B1563" s="232"/>
      <c r="C1563" s="233"/>
      <c r="D1563" s="234" t="s">
        <v>168</v>
      </c>
      <c r="E1563" s="235" t="s">
        <v>1</v>
      </c>
      <c r="F1563" s="236" t="s">
        <v>2369</v>
      </c>
      <c r="G1563" s="233"/>
      <c r="H1563" s="237">
        <v>21.75</v>
      </c>
      <c r="I1563" s="238"/>
      <c r="J1563" s="233"/>
      <c r="K1563" s="233"/>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168</v>
      </c>
      <c r="AU1563" s="243" t="s">
        <v>87</v>
      </c>
      <c r="AV1563" s="13" t="s">
        <v>87</v>
      </c>
      <c r="AW1563" s="13" t="s">
        <v>32</v>
      </c>
      <c r="AX1563" s="13" t="s">
        <v>77</v>
      </c>
      <c r="AY1563" s="243" t="s">
        <v>159</v>
      </c>
    </row>
    <row r="1564" s="14" customFormat="1">
      <c r="A1564" s="14"/>
      <c r="B1564" s="244"/>
      <c r="C1564" s="245"/>
      <c r="D1564" s="234" t="s">
        <v>168</v>
      </c>
      <c r="E1564" s="246" t="s">
        <v>1</v>
      </c>
      <c r="F1564" s="247" t="s">
        <v>174</v>
      </c>
      <c r="G1564" s="245"/>
      <c r="H1564" s="248">
        <v>132.59</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168</v>
      </c>
      <c r="AU1564" s="254" t="s">
        <v>87</v>
      </c>
      <c r="AV1564" s="14" t="s">
        <v>166</v>
      </c>
      <c r="AW1564" s="14" t="s">
        <v>32</v>
      </c>
      <c r="AX1564" s="14" t="s">
        <v>85</v>
      </c>
      <c r="AY1564" s="254" t="s">
        <v>159</v>
      </c>
    </row>
    <row r="1565" s="2" customFormat="1" ht="24.15" customHeight="1">
      <c r="A1565" s="39"/>
      <c r="B1565" s="40"/>
      <c r="C1565" s="219" t="s">
        <v>2370</v>
      </c>
      <c r="D1565" s="219" t="s">
        <v>161</v>
      </c>
      <c r="E1565" s="220" t="s">
        <v>2371</v>
      </c>
      <c r="F1565" s="221" t="s">
        <v>2372</v>
      </c>
      <c r="G1565" s="222" t="s">
        <v>164</v>
      </c>
      <c r="H1565" s="223">
        <v>159.28</v>
      </c>
      <c r="I1565" s="224"/>
      <c r="J1565" s="225">
        <f>ROUND(I1565*H1565,2)</f>
        <v>0</v>
      </c>
      <c r="K1565" s="221" t="s">
        <v>165</v>
      </c>
      <c r="L1565" s="45"/>
      <c r="M1565" s="226" t="s">
        <v>1</v>
      </c>
      <c r="N1565" s="227" t="s">
        <v>42</v>
      </c>
      <c r="O1565" s="92"/>
      <c r="P1565" s="228">
        <f>O1565*H1565</f>
        <v>0</v>
      </c>
      <c r="Q1565" s="228">
        <v>0.00039825</v>
      </c>
      <c r="R1565" s="228">
        <f>Q1565*H1565</f>
        <v>0.063433260000000005</v>
      </c>
      <c r="S1565" s="228">
        <v>0</v>
      </c>
      <c r="T1565" s="229">
        <f>S1565*H1565</f>
        <v>0</v>
      </c>
      <c r="U1565" s="39"/>
      <c r="V1565" s="39"/>
      <c r="W1565" s="39"/>
      <c r="X1565" s="39"/>
      <c r="Y1565" s="39"/>
      <c r="Z1565" s="39"/>
      <c r="AA1565" s="39"/>
      <c r="AB1565" s="39"/>
      <c r="AC1565" s="39"/>
      <c r="AD1565" s="39"/>
      <c r="AE1565" s="39"/>
      <c r="AR1565" s="230" t="s">
        <v>235</v>
      </c>
      <c r="AT1565" s="230" t="s">
        <v>161</v>
      </c>
      <c r="AU1565" s="230" t="s">
        <v>87</v>
      </c>
      <c r="AY1565" s="18" t="s">
        <v>159</v>
      </c>
      <c r="BE1565" s="231">
        <f>IF(N1565="základní",J1565,0)</f>
        <v>0</v>
      </c>
      <c r="BF1565" s="231">
        <f>IF(N1565="snížená",J1565,0)</f>
        <v>0</v>
      </c>
      <c r="BG1565" s="231">
        <f>IF(N1565="zákl. přenesená",J1565,0)</f>
        <v>0</v>
      </c>
      <c r="BH1565" s="231">
        <f>IF(N1565="sníž. přenesená",J1565,0)</f>
        <v>0</v>
      </c>
      <c r="BI1565" s="231">
        <f>IF(N1565="nulová",J1565,0)</f>
        <v>0</v>
      </c>
      <c r="BJ1565" s="18" t="s">
        <v>85</v>
      </c>
      <c r="BK1565" s="231">
        <f>ROUND(I1565*H1565,2)</f>
        <v>0</v>
      </c>
      <c r="BL1565" s="18" t="s">
        <v>235</v>
      </c>
      <c r="BM1565" s="230" t="s">
        <v>2373</v>
      </c>
    </row>
    <row r="1566" s="16" customFormat="1">
      <c r="A1566" s="16"/>
      <c r="B1566" s="279"/>
      <c r="C1566" s="280"/>
      <c r="D1566" s="234" t="s">
        <v>168</v>
      </c>
      <c r="E1566" s="281" t="s">
        <v>1</v>
      </c>
      <c r="F1566" s="282" t="s">
        <v>2331</v>
      </c>
      <c r="G1566" s="280"/>
      <c r="H1566" s="281" t="s">
        <v>1</v>
      </c>
      <c r="I1566" s="283"/>
      <c r="J1566" s="280"/>
      <c r="K1566" s="280"/>
      <c r="L1566" s="284"/>
      <c r="M1566" s="285"/>
      <c r="N1566" s="286"/>
      <c r="O1566" s="286"/>
      <c r="P1566" s="286"/>
      <c r="Q1566" s="286"/>
      <c r="R1566" s="286"/>
      <c r="S1566" s="286"/>
      <c r="T1566" s="287"/>
      <c r="U1566" s="16"/>
      <c r="V1566" s="16"/>
      <c r="W1566" s="16"/>
      <c r="X1566" s="16"/>
      <c r="Y1566" s="16"/>
      <c r="Z1566" s="16"/>
      <c r="AA1566" s="16"/>
      <c r="AB1566" s="16"/>
      <c r="AC1566" s="16"/>
      <c r="AD1566" s="16"/>
      <c r="AE1566" s="16"/>
      <c r="AT1566" s="288" t="s">
        <v>168</v>
      </c>
      <c r="AU1566" s="288" t="s">
        <v>87</v>
      </c>
      <c r="AV1566" s="16" t="s">
        <v>85</v>
      </c>
      <c r="AW1566" s="16" t="s">
        <v>32</v>
      </c>
      <c r="AX1566" s="16" t="s">
        <v>77</v>
      </c>
      <c r="AY1566" s="288" t="s">
        <v>159</v>
      </c>
    </row>
    <row r="1567" s="13" customFormat="1">
      <c r="A1567" s="13"/>
      <c r="B1567" s="232"/>
      <c r="C1567" s="233"/>
      <c r="D1567" s="234" t="s">
        <v>168</v>
      </c>
      <c r="E1567" s="235" t="s">
        <v>1</v>
      </c>
      <c r="F1567" s="236" t="s">
        <v>2002</v>
      </c>
      <c r="G1567" s="233"/>
      <c r="H1567" s="237">
        <v>3.4199999999999999</v>
      </c>
      <c r="I1567" s="238"/>
      <c r="J1567" s="233"/>
      <c r="K1567" s="233"/>
      <c r="L1567" s="239"/>
      <c r="M1567" s="240"/>
      <c r="N1567" s="241"/>
      <c r="O1567" s="241"/>
      <c r="P1567" s="241"/>
      <c r="Q1567" s="241"/>
      <c r="R1567" s="241"/>
      <c r="S1567" s="241"/>
      <c r="T1567" s="242"/>
      <c r="U1567" s="13"/>
      <c r="V1567" s="13"/>
      <c r="W1567" s="13"/>
      <c r="X1567" s="13"/>
      <c r="Y1567" s="13"/>
      <c r="Z1567" s="13"/>
      <c r="AA1567" s="13"/>
      <c r="AB1567" s="13"/>
      <c r="AC1567" s="13"/>
      <c r="AD1567" s="13"/>
      <c r="AE1567" s="13"/>
      <c r="AT1567" s="243" t="s">
        <v>168</v>
      </c>
      <c r="AU1567" s="243" t="s">
        <v>87</v>
      </c>
      <c r="AV1567" s="13" t="s">
        <v>87</v>
      </c>
      <c r="AW1567" s="13" t="s">
        <v>32</v>
      </c>
      <c r="AX1567" s="13" t="s">
        <v>77</v>
      </c>
      <c r="AY1567" s="243" t="s">
        <v>159</v>
      </c>
    </row>
    <row r="1568" s="16" customFormat="1">
      <c r="A1568" s="16"/>
      <c r="B1568" s="279"/>
      <c r="C1568" s="280"/>
      <c r="D1568" s="234" t="s">
        <v>168</v>
      </c>
      <c r="E1568" s="281" t="s">
        <v>1</v>
      </c>
      <c r="F1568" s="282" t="s">
        <v>979</v>
      </c>
      <c r="G1568" s="280"/>
      <c r="H1568" s="281" t="s">
        <v>1</v>
      </c>
      <c r="I1568" s="283"/>
      <c r="J1568" s="280"/>
      <c r="K1568" s="280"/>
      <c r="L1568" s="284"/>
      <c r="M1568" s="285"/>
      <c r="N1568" s="286"/>
      <c r="O1568" s="286"/>
      <c r="P1568" s="286"/>
      <c r="Q1568" s="286"/>
      <c r="R1568" s="286"/>
      <c r="S1568" s="286"/>
      <c r="T1568" s="287"/>
      <c r="U1568" s="16"/>
      <c r="V1568" s="16"/>
      <c r="W1568" s="16"/>
      <c r="X1568" s="16"/>
      <c r="Y1568" s="16"/>
      <c r="Z1568" s="16"/>
      <c r="AA1568" s="16"/>
      <c r="AB1568" s="16"/>
      <c r="AC1568" s="16"/>
      <c r="AD1568" s="16"/>
      <c r="AE1568" s="16"/>
      <c r="AT1568" s="288" t="s">
        <v>168</v>
      </c>
      <c r="AU1568" s="288" t="s">
        <v>87</v>
      </c>
      <c r="AV1568" s="16" t="s">
        <v>85</v>
      </c>
      <c r="AW1568" s="16" t="s">
        <v>32</v>
      </c>
      <c r="AX1568" s="16" t="s">
        <v>77</v>
      </c>
      <c r="AY1568" s="288" t="s">
        <v>159</v>
      </c>
    </row>
    <row r="1569" s="13" customFormat="1">
      <c r="A1569" s="13"/>
      <c r="B1569" s="232"/>
      <c r="C1569" s="233"/>
      <c r="D1569" s="234" t="s">
        <v>168</v>
      </c>
      <c r="E1569" s="235" t="s">
        <v>1</v>
      </c>
      <c r="F1569" s="236" t="s">
        <v>980</v>
      </c>
      <c r="G1569" s="233"/>
      <c r="H1569" s="237">
        <v>141.06999999999999</v>
      </c>
      <c r="I1569" s="238"/>
      <c r="J1569" s="233"/>
      <c r="K1569" s="233"/>
      <c r="L1569" s="239"/>
      <c r="M1569" s="240"/>
      <c r="N1569" s="241"/>
      <c r="O1569" s="241"/>
      <c r="P1569" s="241"/>
      <c r="Q1569" s="241"/>
      <c r="R1569" s="241"/>
      <c r="S1569" s="241"/>
      <c r="T1569" s="242"/>
      <c r="U1569" s="13"/>
      <c r="V1569" s="13"/>
      <c r="W1569" s="13"/>
      <c r="X1569" s="13"/>
      <c r="Y1569" s="13"/>
      <c r="Z1569" s="13"/>
      <c r="AA1569" s="13"/>
      <c r="AB1569" s="13"/>
      <c r="AC1569" s="13"/>
      <c r="AD1569" s="13"/>
      <c r="AE1569" s="13"/>
      <c r="AT1569" s="243" t="s">
        <v>168</v>
      </c>
      <c r="AU1569" s="243" t="s">
        <v>87</v>
      </c>
      <c r="AV1569" s="13" t="s">
        <v>87</v>
      </c>
      <c r="AW1569" s="13" t="s">
        <v>32</v>
      </c>
      <c r="AX1569" s="13" t="s">
        <v>77</v>
      </c>
      <c r="AY1569" s="243" t="s">
        <v>159</v>
      </c>
    </row>
    <row r="1570" s="16" customFormat="1">
      <c r="A1570" s="16"/>
      <c r="B1570" s="279"/>
      <c r="C1570" s="280"/>
      <c r="D1570" s="234" t="s">
        <v>168</v>
      </c>
      <c r="E1570" s="281" t="s">
        <v>1</v>
      </c>
      <c r="F1570" s="282" t="s">
        <v>2332</v>
      </c>
      <c r="G1570" s="280"/>
      <c r="H1570" s="281" t="s">
        <v>1</v>
      </c>
      <c r="I1570" s="283"/>
      <c r="J1570" s="280"/>
      <c r="K1570" s="280"/>
      <c r="L1570" s="284"/>
      <c r="M1570" s="285"/>
      <c r="N1570" s="286"/>
      <c r="O1570" s="286"/>
      <c r="P1570" s="286"/>
      <c r="Q1570" s="286"/>
      <c r="R1570" s="286"/>
      <c r="S1570" s="286"/>
      <c r="T1570" s="287"/>
      <c r="U1570" s="16"/>
      <c r="V1570" s="16"/>
      <c r="W1570" s="16"/>
      <c r="X1570" s="16"/>
      <c r="Y1570" s="16"/>
      <c r="Z1570" s="16"/>
      <c r="AA1570" s="16"/>
      <c r="AB1570" s="16"/>
      <c r="AC1570" s="16"/>
      <c r="AD1570" s="16"/>
      <c r="AE1570" s="16"/>
      <c r="AT1570" s="288" t="s">
        <v>168</v>
      </c>
      <c r="AU1570" s="288" t="s">
        <v>87</v>
      </c>
      <c r="AV1570" s="16" t="s">
        <v>85</v>
      </c>
      <c r="AW1570" s="16" t="s">
        <v>32</v>
      </c>
      <c r="AX1570" s="16" t="s">
        <v>77</v>
      </c>
      <c r="AY1570" s="288" t="s">
        <v>159</v>
      </c>
    </row>
    <row r="1571" s="13" customFormat="1">
      <c r="A1571" s="13"/>
      <c r="B1571" s="232"/>
      <c r="C1571" s="233"/>
      <c r="D1571" s="234" t="s">
        <v>168</v>
      </c>
      <c r="E1571" s="235" t="s">
        <v>1</v>
      </c>
      <c r="F1571" s="236" t="s">
        <v>1657</v>
      </c>
      <c r="G1571" s="233"/>
      <c r="H1571" s="237">
        <v>14.789999999999999</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168</v>
      </c>
      <c r="AU1571" s="243" t="s">
        <v>87</v>
      </c>
      <c r="AV1571" s="13" t="s">
        <v>87</v>
      </c>
      <c r="AW1571" s="13" t="s">
        <v>32</v>
      </c>
      <c r="AX1571" s="13" t="s">
        <v>77</v>
      </c>
      <c r="AY1571" s="243" t="s">
        <v>159</v>
      </c>
    </row>
    <row r="1572" s="14" customFormat="1">
      <c r="A1572" s="14"/>
      <c r="B1572" s="244"/>
      <c r="C1572" s="245"/>
      <c r="D1572" s="234" t="s">
        <v>168</v>
      </c>
      <c r="E1572" s="246" t="s">
        <v>1</v>
      </c>
      <c r="F1572" s="247" t="s">
        <v>174</v>
      </c>
      <c r="G1572" s="245"/>
      <c r="H1572" s="248">
        <v>159.28</v>
      </c>
      <c r="I1572" s="249"/>
      <c r="J1572" s="245"/>
      <c r="K1572" s="245"/>
      <c r="L1572" s="250"/>
      <c r="M1572" s="251"/>
      <c r="N1572" s="252"/>
      <c r="O1572" s="252"/>
      <c r="P1572" s="252"/>
      <c r="Q1572" s="252"/>
      <c r="R1572" s="252"/>
      <c r="S1572" s="252"/>
      <c r="T1572" s="253"/>
      <c r="U1572" s="14"/>
      <c r="V1572" s="14"/>
      <c r="W1572" s="14"/>
      <c r="X1572" s="14"/>
      <c r="Y1572" s="14"/>
      <c r="Z1572" s="14"/>
      <c r="AA1572" s="14"/>
      <c r="AB1572" s="14"/>
      <c r="AC1572" s="14"/>
      <c r="AD1572" s="14"/>
      <c r="AE1572" s="14"/>
      <c r="AT1572" s="254" t="s">
        <v>168</v>
      </c>
      <c r="AU1572" s="254" t="s">
        <v>87</v>
      </c>
      <c r="AV1572" s="14" t="s">
        <v>166</v>
      </c>
      <c r="AW1572" s="14" t="s">
        <v>32</v>
      </c>
      <c r="AX1572" s="14" t="s">
        <v>85</v>
      </c>
      <c r="AY1572" s="254" t="s">
        <v>159</v>
      </c>
    </row>
    <row r="1573" s="2" customFormat="1" ht="37.8" customHeight="1">
      <c r="A1573" s="39"/>
      <c r="B1573" s="40"/>
      <c r="C1573" s="255" t="s">
        <v>2374</v>
      </c>
      <c r="D1573" s="255" t="s">
        <v>218</v>
      </c>
      <c r="E1573" s="256" t="s">
        <v>2375</v>
      </c>
      <c r="F1573" s="257" t="s">
        <v>2376</v>
      </c>
      <c r="G1573" s="258" t="s">
        <v>164</v>
      </c>
      <c r="H1573" s="259">
        <v>185.64099999999999</v>
      </c>
      <c r="I1573" s="260"/>
      <c r="J1573" s="261">
        <f>ROUND(I1573*H1573,2)</f>
        <v>0</v>
      </c>
      <c r="K1573" s="257" t="s">
        <v>165</v>
      </c>
      <c r="L1573" s="262"/>
      <c r="M1573" s="263" t="s">
        <v>1</v>
      </c>
      <c r="N1573" s="264" t="s">
        <v>42</v>
      </c>
      <c r="O1573" s="92"/>
      <c r="P1573" s="228">
        <f>O1573*H1573</f>
        <v>0</v>
      </c>
      <c r="Q1573" s="228">
        <v>0.0054000000000000003</v>
      </c>
      <c r="R1573" s="228">
        <f>Q1573*H1573</f>
        <v>1.0024614000000001</v>
      </c>
      <c r="S1573" s="228">
        <v>0</v>
      </c>
      <c r="T1573" s="229">
        <f>S1573*H1573</f>
        <v>0</v>
      </c>
      <c r="U1573" s="39"/>
      <c r="V1573" s="39"/>
      <c r="W1573" s="39"/>
      <c r="X1573" s="39"/>
      <c r="Y1573" s="39"/>
      <c r="Z1573" s="39"/>
      <c r="AA1573" s="39"/>
      <c r="AB1573" s="39"/>
      <c r="AC1573" s="39"/>
      <c r="AD1573" s="39"/>
      <c r="AE1573" s="39"/>
      <c r="AR1573" s="230" t="s">
        <v>316</v>
      </c>
      <c r="AT1573" s="230" t="s">
        <v>218</v>
      </c>
      <c r="AU1573" s="230" t="s">
        <v>87</v>
      </c>
      <c r="AY1573" s="18" t="s">
        <v>159</v>
      </c>
      <c r="BE1573" s="231">
        <f>IF(N1573="základní",J1573,0)</f>
        <v>0</v>
      </c>
      <c r="BF1573" s="231">
        <f>IF(N1573="snížená",J1573,0)</f>
        <v>0</v>
      </c>
      <c r="BG1573" s="231">
        <f>IF(N1573="zákl. přenesená",J1573,0)</f>
        <v>0</v>
      </c>
      <c r="BH1573" s="231">
        <f>IF(N1573="sníž. přenesená",J1573,0)</f>
        <v>0</v>
      </c>
      <c r="BI1573" s="231">
        <f>IF(N1573="nulová",J1573,0)</f>
        <v>0</v>
      </c>
      <c r="BJ1573" s="18" t="s">
        <v>85</v>
      </c>
      <c r="BK1573" s="231">
        <f>ROUND(I1573*H1573,2)</f>
        <v>0</v>
      </c>
      <c r="BL1573" s="18" t="s">
        <v>235</v>
      </c>
      <c r="BM1573" s="230" t="s">
        <v>2377</v>
      </c>
    </row>
    <row r="1574" s="13" customFormat="1">
      <c r="A1574" s="13"/>
      <c r="B1574" s="232"/>
      <c r="C1574" s="233"/>
      <c r="D1574" s="234" t="s">
        <v>168</v>
      </c>
      <c r="E1574" s="233"/>
      <c r="F1574" s="236" t="s">
        <v>2378</v>
      </c>
      <c r="G1574" s="233"/>
      <c r="H1574" s="237">
        <v>185.64099999999999</v>
      </c>
      <c r="I1574" s="238"/>
      <c r="J1574" s="233"/>
      <c r="K1574" s="233"/>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168</v>
      </c>
      <c r="AU1574" s="243" t="s">
        <v>87</v>
      </c>
      <c r="AV1574" s="13" t="s">
        <v>87</v>
      </c>
      <c r="AW1574" s="13" t="s">
        <v>4</v>
      </c>
      <c r="AX1574" s="13" t="s">
        <v>85</v>
      </c>
      <c r="AY1574" s="243" t="s">
        <v>159</v>
      </c>
    </row>
    <row r="1575" s="2" customFormat="1" ht="24.15" customHeight="1">
      <c r="A1575" s="39"/>
      <c r="B1575" s="40"/>
      <c r="C1575" s="219" t="s">
        <v>2379</v>
      </c>
      <c r="D1575" s="219" t="s">
        <v>161</v>
      </c>
      <c r="E1575" s="220" t="s">
        <v>2380</v>
      </c>
      <c r="F1575" s="221" t="s">
        <v>2381</v>
      </c>
      <c r="G1575" s="222" t="s">
        <v>164</v>
      </c>
      <c r="H1575" s="223">
        <v>1.3200000000000001</v>
      </c>
      <c r="I1575" s="224"/>
      <c r="J1575" s="225">
        <f>ROUND(I1575*H1575,2)</f>
        <v>0</v>
      </c>
      <c r="K1575" s="221" t="s">
        <v>165</v>
      </c>
      <c r="L1575" s="45"/>
      <c r="M1575" s="226" t="s">
        <v>1</v>
      </c>
      <c r="N1575" s="227" t="s">
        <v>42</v>
      </c>
      <c r="O1575" s="92"/>
      <c r="P1575" s="228">
        <f>O1575*H1575</f>
        <v>0</v>
      </c>
      <c r="Q1575" s="228">
        <v>0.00039825</v>
      </c>
      <c r="R1575" s="228">
        <f>Q1575*H1575</f>
        <v>0.00052568999999999999</v>
      </c>
      <c r="S1575" s="228">
        <v>0</v>
      </c>
      <c r="T1575" s="229">
        <f>S1575*H1575</f>
        <v>0</v>
      </c>
      <c r="U1575" s="39"/>
      <c r="V1575" s="39"/>
      <c r="W1575" s="39"/>
      <c r="X1575" s="39"/>
      <c r="Y1575" s="39"/>
      <c r="Z1575" s="39"/>
      <c r="AA1575" s="39"/>
      <c r="AB1575" s="39"/>
      <c r="AC1575" s="39"/>
      <c r="AD1575" s="39"/>
      <c r="AE1575" s="39"/>
      <c r="AR1575" s="230" t="s">
        <v>235</v>
      </c>
      <c r="AT1575" s="230" t="s">
        <v>161</v>
      </c>
      <c r="AU1575" s="230" t="s">
        <v>87</v>
      </c>
      <c r="AY1575" s="18" t="s">
        <v>159</v>
      </c>
      <c r="BE1575" s="231">
        <f>IF(N1575="základní",J1575,0)</f>
        <v>0</v>
      </c>
      <c r="BF1575" s="231">
        <f>IF(N1575="snížená",J1575,0)</f>
        <v>0</v>
      </c>
      <c r="BG1575" s="231">
        <f>IF(N1575="zákl. přenesená",J1575,0)</f>
        <v>0</v>
      </c>
      <c r="BH1575" s="231">
        <f>IF(N1575="sníž. přenesená",J1575,0)</f>
        <v>0</v>
      </c>
      <c r="BI1575" s="231">
        <f>IF(N1575="nulová",J1575,0)</f>
        <v>0</v>
      </c>
      <c r="BJ1575" s="18" t="s">
        <v>85</v>
      </c>
      <c r="BK1575" s="231">
        <f>ROUND(I1575*H1575,2)</f>
        <v>0</v>
      </c>
      <c r="BL1575" s="18" t="s">
        <v>235</v>
      </c>
      <c r="BM1575" s="230" t="s">
        <v>2382</v>
      </c>
    </row>
    <row r="1576" s="16" customFormat="1">
      <c r="A1576" s="16"/>
      <c r="B1576" s="279"/>
      <c r="C1576" s="280"/>
      <c r="D1576" s="234" t="s">
        <v>168</v>
      </c>
      <c r="E1576" s="281" t="s">
        <v>1</v>
      </c>
      <c r="F1576" s="282" t="s">
        <v>2357</v>
      </c>
      <c r="G1576" s="280"/>
      <c r="H1576" s="281" t="s">
        <v>1</v>
      </c>
      <c r="I1576" s="283"/>
      <c r="J1576" s="280"/>
      <c r="K1576" s="280"/>
      <c r="L1576" s="284"/>
      <c r="M1576" s="285"/>
      <c r="N1576" s="286"/>
      <c r="O1576" s="286"/>
      <c r="P1576" s="286"/>
      <c r="Q1576" s="286"/>
      <c r="R1576" s="286"/>
      <c r="S1576" s="286"/>
      <c r="T1576" s="287"/>
      <c r="U1576" s="16"/>
      <c r="V1576" s="16"/>
      <c r="W1576" s="16"/>
      <c r="X1576" s="16"/>
      <c r="Y1576" s="16"/>
      <c r="Z1576" s="16"/>
      <c r="AA1576" s="16"/>
      <c r="AB1576" s="16"/>
      <c r="AC1576" s="16"/>
      <c r="AD1576" s="16"/>
      <c r="AE1576" s="16"/>
      <c r="AT1576" s="288" t="s">
        <v>168</v>
      </c>
      <c r="AU1576" s="288" t="s">
        <v>87</v>
      </c>
      <c r="AV1576" s="16" t="s">
        <v>85</v>
      </c>
      <c r="AW1576" s="16" t="s">
        <v>32</v>
      </c>
      <c r="AX1576" s="16" t="s">
        <v>77</v>
      </c>
      <c r="AY1576" s="288" t="s">
        <v>159</v>
      </c>
    </row>
    <row r="1577" s="13" customFormat="1">
      <c r="A1577" s="13"/>
      <c r="B1577" s="232"/>
      <c r="C1577" s="233"/>
      <c r="D1577" s="234" t="s">
        <v>168</v>
      </c>
      <c r="E1577" s="235" t="s">
        <v>1</v>
      </c>
      <c r="F1577" s="236" t="s">
        <v>2358</v>
      </c>
      <c r="G1577" s="233"/>
      <c r="H1577" s="237">
        <v>1.3200000000000001</v>
      </c>
      <c r="I1577" s="238"/>
      <c r="J1577" s="233"/>
      <c r="K1577" s="233"/>
      <c r="L1577" s="239"/>
      <c r="M1577" s="240"/>
      <c r="N1577" s="241"/>
      <c r="O1577" s="241"/>
      <c r="P1577" s="241"/>
      <c r="Q1577" s="241"/>
      <c r="R1577" s="241"/>
      <c r="S1577" s="241"/>
      <c r="T1577" s="242"/>
      <c r="U1577" s="13"/>
      <c r="V1577" s="13"/>
      <c r="W1577" s="13"/>
      <c r="X1577" s="13"/>
      <c r="Y1577" s="13"/>
      <c r="Z1577" s="13"/>
      <c r="AA1577" s="13"/>
      <c r="AB1577" s="13"/>
      <c r="AC1577" s="13"/>
      <c r="AD1577" s="13"/>
      <c r="AE1577" s="13"/>
      <c r="AT1577" s="243" t="s">
        <v>168</v>
      </c>
      <c r="AU1577" s="243" t="s">
        <v>87</v>
      </c>
      <c r="AV1577" s="13" t="s">
        <v>87</v>
      </c>
      <c r="AW1577" s="13" t="s">
        <v>32</v>
      </c>
      <c r="AX1577" s="13" t="s">
        <v>85</v>
      </c>
      <c r="AY1577" s="243" t="s">
        <v>159</v>
      </c>
    </row>
    <row r="1578" s="2" customFormat="1" ht="37.8" customHeight="1">
      <c r="A1578" s="39"/>
      <c r="B1578" s="40"/>
      <c r="C1578" s="255" t="s">
        <v>2383</v>
      </c>
      <c r="D1578" s="255" t="s">
        <v>218</v>
      </c>
      <c r="E1578" s="256" t="s">
        <v>2384</v>
      </c>
      <c r="F1578" s="257" t="s">
        <v>2385</v>
      </c>
      <c r="G1578" s="258" t="s">
        <v>164</v>
      </c>
      <c r="H1578" s="259">
        <v>1.6120000000000001</v>
      </c>
      <c r="I1578" s="260"/>
      <c r="J1578" s="261">
        <f>ROUND(I1578*H1578,2)</f>
        <v>0</v>
      </c>
      <c r="K1578" s="257" t="s">
        <v>165</v>
      </c>
      <c r="L1578" s="262"/>
      <c r="M1578" s="263" t="s">
        <v>1</v>
      </c>
      <c r="N1578" s="264" t="s">
        <v>42</v>
      </c>
      <c r="O1578" s="92"/>
      <c r="P1578" s="228">
        <f>O1578*H1578</f>
        <v>0</v>
      </c>
      <c r="Q1578" s="228">
        <v>0.0047999999999999996</v>
      </c>
      <c r="R1578" s="228">
        <f>Q1578*H1578</f>
        <v>0.0077375999999999999</v>
      </c>
      <c r="S1578" s="228">
        <v>0</v>
      </c>
      <c r="T1578" s="229">
        <f>S1578*H1578</f>
        <v>0</v>
      </c>
      <c r="U1578" s="39"/>
      <c r="V1578" s="39"/>
      <c r="W1578" s="39"/>
      <c r="X1578" s="39"/>
      <c r="Y1578" s="39"/>
      <c r="Z1578" s="39"/>
      <c r="AA1578" s="39"/>
      <c r="AB1578" s="39"/>
      <c r="AC1578" s="39"/>
      <c r="AD1578" s="39"/>
      <c r="AE1578" s="39"/>
      <c r="AR1578" s="230" t="s">
        <v>316</v>
      </c>
      <c r="AT1578" s="230" t="s">
        <v>218</v>
      </c>
      <c r="AU1578" s="230" t="s">
        <v>87</v>
      </c>
      <c r="AY1578" s="18" t="s">
        <v>159</v>
      </c>
      <c r="BE1578" s="231">
        <f>IF(N1578="základní",J1578,0)</f>
        <v>0</v>
      </c>
      <c r="BF1578" s="231">
        <f>IF(N1578="snížená",J1578,0)</f>
        <v>0</v>
      </c>
      <c r="BG1578" s="231">
        <f>IF(N1578="zákl. přenesená",J1578,0)</f>
        <v>0</v>
      </c>
      <c r="BH1578" s="231">
        <f>IF(N1578="sníž. přenesená",J1578,0)</f>
        <v>0</v>
      </c>
      <c r="BI1578" s="231">
        <f>IF(N1578="nulová",J1578,0)</f>
        <v>0</v>
      </c>
      <c r="BJ1578" s="18" t="s">
        <v>85</v>
      </c>
      <c r="BK1578" s="231">
        <f>ROUND(I1578*H1578,2)</f>
        <v>0</v>
      </c>
      <c r="BL1578" s="18" t="s">
        <v>235</v>
      </c>
      <c r="BM1578" s="230" t="s">
        <v>2386</v>
      </c>
    </row>
    <row r="1579" s="13" customFormat="1">
      <c r="A1579" s="13"/>
      <c r="B1579" s="232"/>
      <c r="C1579" s="233"/>
      <c r="D1579" s="234" t="s">
        <v>168</v>
      </c>
      <c r="E1579" s="233"/>
      <c r="F1579" s="236" t="s">
        <v>2387</v>
      </c>
      <c r="G1579" s="233"/>
      <c r="H1579" s="237">
        <v>1.6120000000000001</v>
      </c>
      <c r="I1579" s="238"/>
      <c r="J1579" s="233"/>
      <c r="K1579" s="233"/>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168</v>
      </c>
      <c r="AU1579" s="243" t="s">
        <v>87</v>
      </c>
      <c r="AV1579" s="13" t="s">
        <v>87</v>
      </c>
      <c r="AW1579" s="13" t="s">
        <v>4</v>
      </c>
      <c r="AX1579" s="13" t="s">
        <v>85</v>
      </c>
      <c r="AY1579" s="243" t="s">
        <v>159</v>
      </c>
    </row>
    <row r="1580" s="2" customFormat="1" ht="33" customHeight="1">
      <c r="A1580" s="39"/>
      <c r="B1580" s="40"/>
      <c r="C1580" s="219" t="s">
        <v>2388</v>
      </c>
      <c r="D1580" s="219" t="s">
        <v>161</v>
      </c>
      <c r="E1580" s="220" t="s">
        <v>2389</v>
      </c>
      <c r="F1580" s="221" t="s">
        <v>2390</v>
      </c>
      <c r="G1580" s="222" t="s">
        <v>164</v>
      </c>
      <c r="H1580" s="223">
        <v>3.4199999999999999</v>
      </c>
      <c r="I1580" s="224"/>
      <c r="J1580" s="225">
        <f>ROUND(I1580*H1580,2)</f>
        <v>0</v>
      </c>
      <c r="K1580" s="221" t="s">
        <v>165</v>
      </c>
      <c r="L1580" s="45"/>
      <c r="M1580" s="226" t="s">
        <v>1</v>
      </c>
      <c r="N1580" s="227" t="s">
        <v>42</v>
      </c>
      <c r="O1580" s="92"/>
      <c r="P1580" s="228">
        <f>O1580*H1580</f>
        <v>0</v>
      </c>
      <c r="Q1580" s="228">
        <v>0</v>
      </c>
      <c r="R1580" s="228">
        <f>Q1580*H1580</f>
        <v>0</v>
      </c>
      <c r="S1580" s="228">
        <v>0</v>
      </c>
      <c r="T1580" s="229">
        <f>S1580*H1580</f>
        <v>0</v>
      </c>
      <c r="U1580" s="39"/>
      <c r="V1580" s="39"/>
      <c r="W1580" s="39"/>
      <c r="X1580" s="39"/>
      <c r="Y1580" s="39"/>
      <c r="Z1580" s="39"/>
      <c r="AA1580" s="39"/>
      <c r="AB1580" s="39"/>
      <c r="AC1580" s="39"/>
      <c r="AD1580" s="39"/>
      <c r="AE1580" s="39"/>
      <c r="AR1580" s="230" t="s">
        <v>235</v>
      </c>
      <c r="AT1580" s="230" t="s">
        <v>161</v>
      </c>
      <c r="AU1580" s="230" t="s">
        <v>87</v>
      </c>
      <c r="AY1580" s="18" t="s">
        <v>159</v>
      </c>
      <c r="BE1580" s="231">
        <f>IF(N1580="základní",J1580,0)</f>
        <v>0</v>
      </c>
      <c r="BF1580" s="231">
        <f>IF(N1580="snížená",J1580,0)</f>
        <v>0</v>
      </c>
      <c r="BG1580" s="231">
        <f>IF(N1580="zákl. přenesená",J1580,0)</f>
        <v>0</v>
      </c>
      <c r="BH1580" s="231">
        <f>IF(N1580="sníž. přenesená",J1580,0)</f>
        <v>0</v>
      </c>
      <c r="BI1580" s="231">
        <f>IF(N1580="nulová",J1580,0)</f>
        <v>0</v>
      </c>
      <c r="BJ1580" s="18" t="s">
        <v>85</v>
      </c>
      <c r="BK1580" s="231">
        <f>ROUND(I1580*H1580,2)</f>
        <v>0</v>
      </c>
      <c r="BL1580" s="18" t="s">
        <v>235</v>
      </c>
      <c r="BM1580" s="230" t="s">
        <v>2391</v>
      </c>
    </row>
    <row r="1581" s="16" customFormat="1">
      <c r="A1581" s="16"/>
      <c r="B1581" s="279"/>
      <c r="C1581" s="280"/>
      <c r="D1581" s="234" t="s">
        <v>168</v>
      </c>
      <c r="E1581" s="281" t="s">
        <v>1</v>
      </c>
      <c r="F1581" s="282" t="s">
        <v>2331</v>
      </c>
      <c r="G1581" s="280"/>
      <c r="H1581" s="281" t="s">
        <v>1</v>
      </c>
      <c r="I1581" s="283"/>
      <c r="J1581" s="280"/>
      <c r="K1581" s="280"/>
      <c r="L1581" s="284"/>
      <c r="M1581" s="285"/>
      <c r="N1581" s="286"/>
      <c r="O1581" s="286"/>
      <c r="P1581" s="286"/>
      <c r="Q1581" s="286"/>
      <c r="R1581" s="286"/>
      <c r="S1581" s="286"/>
      <c r="T1581" s="287"/>
      <c r="U1581" s="16"/>
      <c r="V1581" s="16"/>
      <c r="W1581" s="16"/>
      <c r="X1581" s="16"/>
      <c r="Y1581" s="16"/>
      <c r="Z1581" s="16"/>
      <c r="AA1581" s="16"/>
      <c r="AB1581" s="16"/>
      <c r="AC1581" s="16"/>
      <c r="AD1581" s="16"/>
      <c r="AE1581" s="16"/>
      <c r="AT1581" s="288" t="s">
        <v>168</v>
      </c>
      <c r="AU1581" s="288" t="s">
        <v>87</v>
      </c>
      <c r="AV1581" s="16" t="s">
        <v>85</v>
      </c>
      <c r="AW1581" s="16" t="s">
        <v>32</v>
      </c>
      <c r="AX1581" s="16" t="s">
        <v>77</v>
      </c>
      <c r="AY1581" s="288" t="s">
        <v>159</v>
      </c>
    </row>
    <row r="1582" s="13" customFormat="1">
      <c r="A1582" s="13"/>
      <c r="B1582" s="232"/>
      <c r="C1582" s="233"/>
      <c r="D1582" s="234" t="s">
        <v>168</v>
      </c>
      <c r="E1582" s="235" t="s">
        <v>1</v>
      </c>
      <c r="F1582" s="236" t="s">
        <v>2002</v>
      </c>
      <c r="G1582" s="233"/>
      <c r="H1582" s="237">
        <v>3.4199999999999999</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168</v>
      </c>
      <c r="AU1582" s="243" t="s">
        <v>87</v>
      </c>
      <c r="AV1582" s="13" t="s">
        <v>87</v>
      </c>
      <c r="AW1582" s="13" t="s">
        <v>32</v>
      </c>
      <c r="AX1582" s="13" t="s">
        <v>85</v>
      </c>
      <c r="AY1582" s="243" t="s">
        <v>159</v>
      </c>
    </row>
    <row r="1583" s="2" customFormat="1" ht="24.15" customHeight="1">
      <c r="A1583" s="39"/>
      <c r="B1583" s="40"/>
      <c r="C1583" s="219" t="s">
        <v>2392</v>
      </c>
      <c r="D1583" s="219" t="s">
        <v>161</v>
      </c>
      <c r="E1583" s="220" t="s">
        <v>2393</v>
      </c>
      <c r="F1583" s="221" t="s">
        <v>2394</v>
      </c>
      <c r="G1583" s="222" t="s">
        <v>164</v>
      </c>
      <c r="H1583" s="223">
        <v>3.4199999999999999</v>
      </c>
      <c r="I1583" s="224"/>
      <c r="J1583" s="225">
        <f>ROUND(I1583*H1583,2)</f>
        <v>0</v>
      </c>
      <c r="K1583" s="221" t="s">
        <v>165</v>
      </c>
      <c r="L1583" s="45"/>
      <c r="M1583" s="226" t="s">
        <v>1</v>
      </c>
      <c r="N1583" s="227" t="s">
        <v>42</v>
      </c>
      <c r="O1583" s="92"/>
      <c r="P1583" s="228">
        <f>O1583*H1583</f>
        <v>0</v>
      </c>
      <c r="Q1583" s="228">
        <v>0</v>
      </c>
      <c r="R1583" s="228">
        <f>Q1583*H1583</f>
        <v>0</v>
      </c>
      <c r="S1583" s="228">
        <v>0</v>
      </c>
      <c r="T1583" s="229">
        <f>S1583*H1583</f>
        <v>0</v>
      </c>
      <c r="U1583" s="39"/>
      <c r="V1583" s="39"/>
      <c r="W1583" s="39"/>
      <c r="X1583" s="39"/>
      <c r="Y1583" s="39"/>
      <c r="Z1583" s="39"/>
      <c r="AA1583" s="39"/>
      <c r="AB1583" s="39"/>
      <c r="AC1583" s="39"/>
      <c r="AD1583" s="39"/>
      <c r="AE1583" s="39"/>
      <c r="AR1583" s="230" t="s">
        <v>235</v>
      </c>
      <c r="AT1583" s="230" t="s">
        <v>161</v>
      </c>
      <c r="AU1583" s="230" t="s">
        <v>87</v>
      </c>
      <c r="AY1583" s="18" t="s">
        <v>159</v>
      </c>
      <c r="BE1583" s="231">
        <f>IF(N1583="základní",J1583,0)</f>
        <v>0</v>
      </c>
      <c r="BF1583" s="231">
        <f>IF(N1583="snížená",J1583,0)</f>
        <v>0</v>
      </c>
      <c r="BG1583" s="231">
        <f>IF(N1583="zákl. přenesená",J1583,0)</f>
        <v>0</v>
      </c>
      <c r="BH1583" s="231">
        <f>IF(N1583="sníž. přenesená",J1583,0)</f>
        <v>0</v>
      </c>
      <c r="BI1583" s="231">
        <f>IF(N1583="nulová",J1583,0)</f>
        <v>0</v>
      </c>
      <c r="BJ1583" s="18" t="s">
        <v>85</v>
      </c>
      <c r="BK1583" s="231">
        <f>ROUND(I1583*H1583,2)</f>
        <v>0</v>
      </c>
      <c r="BL1583" s="18" t="s">
        <v>235</v>
      </c>
      <c r="BM1583" s="230" t="s">
        <v>2395</v>
      </c>
    </row>
    <row r="1584" s="16" customFormat="1">
      <c r="A1584" s="16"/>
      <c r="B1584" s="279"/>
      <c r="C1584" s="280"/>
      <c r="D1584" s="234" t="s">
        <v>168</v>
      </c>
      <c r="E1584" s="281" t="s">
        <v>1</v>
      </c>
      <c r="F1584" s="282" t="s">
        <v>2331</v>
      </c>
      <c r="G1584" s="280"/>
      <c r="H1584" s="281" t="s">
        <v>1</v>
      </c>
      <c r="I1584" s="283"/>
      <c r="J1584" s="280"/>
      <c r="K1584" s="280"/>
      <c r="L1584" s="284"/>
      <c r="M1584" s="285"/>
      <c r="N1584" s="286"/>
      <c r="O1584" s="286"/>
      <c r="P1584" s="286"/>
      <c r="Q1584" s="286"/>
      <c r="R1584" s="286"/>
      <c r="S1584" s="286"/>
      <c r="T1584" s="287"/>
      <c r="U1584" s="16"/>
      <c r="V1584" s="16"/>
      <c r="W1584" s="16"/>
      <c r="X1584" s="16"/>
      <c r="Y1584" s="16"/>
      <c r="Z1584" s="16"/>
      <c r="AA1584" s="16"/>
      <c r="AB1584" s="16"/>
      <c r="AC1584" s="16"/>
      <c r="AD1584" s="16"/>
      <c r="AE1584" s="16"/>
      <c r="AT1584" s="288" t="s">
        <v>168</v>
      </c>
      <c r="AU1584" s="288" t="s">
        <v>87</v>
      </c>
      <c r="AV1584" s="16" t="s">
        <v>85</v>
      </c>
      <c r="AW1584" s="16" t="s">
        <v>32</v>
      </c>
      <c r="AX1584" s="16" t="s">
        <v>77</v>
      </c>
      <c r="AY1584" s="288" t="s">
        <v>159</v>
      </c>
    </row>
    <row r="1585" s="13" customFormat="1">
      <c r="A1585" s="13"/>
      <c r="B1585" s="232"/>
      <c r="C1585" s="233"/>
      <c r="D1585" s="234" t="s">
        <v>168</v>
      </c>
      <c r="E1585" s="235" t="s">
        <v>1</v>
      </c>
      <c r="F1585" s="236" t="s">
        <v>2002</v>
      </c>
      <c r="G1585" s="233"/>
      <c r="H1585" s="237">
        <v>3.4199999999999999</v>
      </c>
      <c r="I1585" s="238"/>
      <c r="J1585" s="233"/>
      <c r="K1585" s="233"/>
      <c r="L1585" s="239"/>
      <c r="M1585" s="240"/>
      <c r="N1585" s="241"/>
      <c r="O1585" s="241"/>
      <c r="P1585" s="241"/>
      <c r="Q1585" s="241"/>
      <c r="R1585" s="241"/>
      <c r="S1585" s="241"/>
      <c r="T1585" s="242"/>
      <c r="U1585" s="13"/>
      <c r="V1585" s="13"/>
      <c r="W1585" s="13"/>
      <c r="X1585" s="13"/>
      <c r="Y1585" s="13"/>
      <c r="Z1585" s="13"/>
      <c r="AA1585" s="13"/>
      <c r="AB1585" s="13"/>
      <c r="AC1585" s="13"/>
      <c r="AD1585" s="13"/>
      <c r="AE1585" s="13"/>
      <c r="AT1585" s="243" t="s">
        <v>168</v>
      </c>
      <c r="AU1585" s="243" t="s">
        <v>87</v>
      </c>
      <c r="AV1585" s="13" t="s">
        <v>87</v>
      </c>
      <c r="AW1585" s="13" t="s">
        <v>32</v>
      </c>
      <c r="AX1585" s="13" t="s">
        <v>85</v>
      </c>
      <c r="AY1585" s="243" t="s">
        <v>159</v>
      </c>
    </row>
    <row r="1586" s="2" customFormat="1" ht="24.15" customHeight="1">
      <c r="A1586" s="39"/>
      <c r="B1586" s="40"/>
      <c r="C1586" s="219" t="s">
        <v>2396</v>
      </c>
      <c r="D1586" s="219" t="s">
        <v>161</v>
      </c>
      <c r="E1586" s="220" t="s">
        <v>2397</v>
      </c>
      <c r="F1586" s="221" t="s">
        <v>2398</v>
      </c>
      <c r="G1586" s="222" t="s">
        <v>164</v>
      </c>
      <c r="H1586" s="223">
        <v>64.278000000000006</v>
      </c>
      <c r="I1586" s="224"/>
      <c r="J1586" s="225">
        <f>ROUND(I1586*H1586,2)</f>
        <v>0</v>
      </c>
      <c r="K1586" s="221" t="s">
        <v>165</v>
      </c>
      <c r="L1586" s="45"/>
      <c r="M1586" s="226" t="s">
        <v>1</v>
      </c>
      <c r="N1586" s="227" t="s">
        <v>42</v>
      </c>
      <c r="O1586" s="92"/>
      <c r="P1586" s="228">
        <f>O1586*H1586</f>
        <v>0</v>
      </c>
      <c r="Q1586" s="228">
        <v>0.0044999999999999997</v>
      </c>
      <c r="R1586" s="228">
        <f>Q1586*H1586</f>
        <v>0.28925099999999998</v>
      </c>
      <c r="S1586" s="228">
        <v>0</v>
      </c>
      <c r="T1586" s="229">
        <f>S1586*H1586</f>
        <v>0</v>
      </c>
      <c r="U1586" s="39"/>
      <c r="V1586" s="39"/>
      <c r="W1586" s="39"/>
      <c r="X1586" s="39"/>
      <c r="Y1586" s="39"/>
      <c r="Z1586" s="39"/>
      <c r="AA1586" s="39"/>
      <c r="AB1586" s="39"/>
      <c r="AC1586" s="39"/>
      <c r="AD1586" s="39"/>
      <c r="AE1586" s="39"/>
      <c r="AR1586" s="230" t="s">
        <v>235</v>
      </c>
      <c r="AT1586" s="230" t="s">
        <v>161</v>
      </c>
      <c r="AU1586" s="230" t="s">
        <v>87</v>
      </c>
      <c r="AY1586" s="18" t="s">
        <v>159</v>
      </c>
      <c r="BE1586" s="231">
        <f>IF(N1586="základní",J1586,0)</f>
        <v>0</v>
      </c>
      <c r="BF1586" s="231">
        <f>IF(N1586="snížená",J1586,0)</f>
        <v>0</v>
      </c>
      <c r="BG1586" s="231">
        <f>IF(N1586="zákl. přenesená",J1586,0)</f>
        <v>0</v>
      </c>
      <c r="BH1586" s="231">
        <f>IF(N1586="sníž. přenesená",J1586,0)</f>
        <v>0</v>
      </c>
      <c r="BI1586" s="231">
        <f>IF(N1586="nulová",J1586,0)</f>
        <v>0</v>
      </c>
      <c r="BJ1586" s="18" t="s">
        <v>85</v>
      </c>
      <c r="BK1586" s="231">
        <f>ROUND(I1586*H1586,2)</f>
        <v>0</v>
      </c>
      <c r="BL1586" s="18" t="s">
        <v>235</v>
      </c>
      <c r="BM1586" s="230" t="s">
        <v>2399</v>
      </c>
    </row>
    <row r="1587" s="16" customFormat="1">
      <c r="A1587" s="16"/>
      <c r="B1587" s="279"/>
      <c r="C1587" s="280"/>
      <c r="D1587" s="234" t="s">
        <v>168</v>
      </c>
      <c r="E1587" s="281" t="s">
        <v>1</v>
      </c>
      <c r="F1587" s="282" t="s">
        <v>2218</v>
      </c>
      <c r="G1587" s="280"/>
      <c r="H1587" s="281" t="s">
        <v>1</v>
      </c>
      <c r="I1587" s="283"/>
      <c r="J1587" s="280"/>
      <c r="K1587" s="280"/>
      <c r="L1587" s="284"/>
      <c r="M1587" s="285"/>
      <c r="N1587" s="286"/>
      <c r="O1587" s="286"/>
      <c r="P1587" s="286"/>
      <c r="Q1587" s="286"/>
      <c r="R1587" s="286"/>
      <c r="S1587" s="286"/>
      <c r="T1587" s="287"/>
      <c r="U1587" s="16"/>
      <c r="V1587" s="16"/>
      <c r="W1587" s="16"/>
      <c r="X1587" s="16"/>
      <c r="Y1587" s="16"/>
      <c r="Z1587" s="16"/>
      <c r="AA1587" s="16"/>
      <c r="AB1587" s="16"/>
      <c r="AC1587" s="16"/>
      <c r="AD1587" s="16"/>
      <c r="AE1587" s="16"/>
      <c r="AT1587" s="288" t="s">
        <v>168</v>
      </c>
      <c r="AU1587" s="288" t="s">
        <v>87</v>
      </c>
      <c r="AV1587" s="16" t="s">
        <v>85</v>
      </c>
      <c r="AW1587" s="16" t="s">
        <v>32</v>
      </c>
      <c r="AX1587" s="16" t="s">
        <v>77</v>
      </c>
      <c r="AY1587" s="288" t="s">
        <v>159</v>
      </c>
    </row>
    <row r="1588" s="13" customFormat="1">
      <c r="A1588" s="13"/>
      <c r="B1588" s="232"/>
      <c r="C1588" s="233"/>
      <c r="D1588" s="234" t="s">
        <v>168</v>
      </c>
      <c r="E1588" s="235" t="s">
        <v>1</v>
      </c>
      <c r="F1588" s="236" t="s">
        <v>2219</v>
      </c>
      <c r="G1588" s="233"/>
      <c r="H1588" s="237">
        <v>39.264000000000003</v>
      </c>
      <c r="I1588" s="238"/>
      <c r="J1588" s="233"/>
      <c r="K1588" s="233"/>
      <c r="L1588" s="239"/>
      <c r="M1588" s="240"/>
      <c r="N1588" s="241"/>
      <c r="O1588" s="241"/>
      <c r="P1588" s="241"/>
      <c r="Q1588" s="241"/>
      <c r="R1588" s="241"/>
      <c r="S1588" s="241"/>
      <c r="T1588" s="242"/>
      <c r="U1588" s="13"/>
      <c r="V1588" s="13"/>
      <c r="W1588" s="13"/>
      <c r="X1588" s="13"/>
      <c r="Y1588" s="13"/>
      <c r="Z1588" s="13"/>
      <c r="AA1588" s="13"/>
      <c r="AB1588" s="13"/>
      <c r="AC1588" s="13"/>
      <c r="AD1588" s="13"/>
      <c r="AE1588" s="13"/>
      <c r="AT1588" s="243" t="s">
        <v>168</v>
      </c>
      <c r="AU1588" s="243" t="s">
        <v>87</v>
      </c>
      <c r="AV1588" s="13" t="s">
        <v>87</v>
      </c>
      <c r="AW1588" s="13" t="s">
        <v>32</v>
      </c>
      <c r="AX1588" s="13" t="s">
        <v>77</v>
      </c>
      <c r="AY1588" s="243" t="s">
        <v>159</v>
      </c>
    </row>
    <row r="1589" s="16" customFormat="1">
      <c r="A1589" s="16"/>
      <c r="B1589" s="279"/>
      <c r="C1589" s="280"/>
      <c r="D1589" s="234" t="s">
        <v>168</v>
      </c>
      <c r="E1589" s="281" t="s">
        <v>1</v>
      </c>
      <c r="F1589" s="282" t="s">
        <v>1197</v>
      </c>
      <c r="G1589" s="280"/>
      <c r="H1589" s="281" t="s">
        <v>1</v>
      </c>
      <c r="I1589" s="283"/>
      <c r="J1589" s="280"/>
      <c r="K1589" s="280"/>
      <c r="L1589" s="284"/>
      <c r="M1589" s="285"/>
      <c r="N1589" s="286"/>
      <c r="O1589" s="286"/>
      <c r="P1589" s="286"/>
      <c r="Q1589" s="286"/>
      <c r="R1589" s="286"/>
      <c r="S1589" s="286"/>
      <c r="T1589" s="287"/>
      <c r="U1589" s="16"/>
      <c r="V1589" s="16"/>
      <c r="W1589" s="16"/>
      <c r="X1589" s="16"/>
      <c r="Y1589" s="16"/>
      <c r="Z1589" s="16"/>
      <c r="AA1589" s="16"/>
      <c r="AB1589" s="16"/>
      <c r="AC1589" s="16"/>
      <c r="AD1589" s="16"/>
      <c r="AE1589" s="16"/>
      <c r="AT1589" s="288" t="s">
        <v>168</v>
      </c>
      <c r="AU1589" s="288" t="s">
        <v>87</v>
      </c>
      <c r="AV1589" s="16" t="s">
        <v>85</v>
      </c>
      <c r="AW1589" s="16" t="s">
        <v>32</v>
      </c>
      <c r="AX1589" s="16" t="s">
        <v>77</v>
      </c>
      <c r="AY1589" s="288" t="s">
        <v>159</v>
      </c>
    </row>
    <row r="1590" s="13" customFormat="1">
      <c r="A1590" s="13"/>
      <c r="B1590" s="232"/>
      <c r="C1590" s="233"/>
      <c r="D1590" s="234" t="s">
        <v>168</v>
      </c>
      <c r="E1590" s="235" t="s">
        <v>1</v>
      </c>
      <c r="F1590" s="236" t="s">
        <v>2220</v>
      </c>
      <c r="G1590" s="233"/>
      <c r="H1590" s="237">
        <v>25.013999999999999</v>
      </c>
      <c r="I1590" s="238"/>
      <c r="J1590" s="233"/>
      <c r="K1590" s="233"/>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168</v>
      </c>
      <c r="AU1590" s="243" t="s">
        <v>87</v>
      </c>
      <c r="AV1590" s="13" t="s">
        <v>87</v>
      </c>
      <c r="AW1590" s="13" t="s">
        <v>32</v>
      </c>
      <c r="AX1590" s="13" t="s">
        <v>77</v>
      </c>
      <c r="AY1590" s="243" t="s">
        <v>159</v>
      </c>
    </row>
    <row r="1591" s="14" customFormat="1">
      <c r="A1591" s="14"/>
      <c r="B1591" s="244"/>
      <c r="C1591" s="245"/>
      <c r="D1591" s="234" t="s">
        <v>168</v>
      </c>
      <c r="E1591" s="246" t="s">
        <v>1</v>
      </c>
      <c r="F1591" s="247" t="s">
        <v>174</v>
      </c>
      <c r="G1591" s="245"/>
      <c r="H1591" s="248">
        <v>64.278000000000006</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168</v>
      </c>
      <c r="AU1591" s="254" t="s">
        <v>87</v>
      </c>
      <c r="AV1591" s="14" t="s">
        <v>166</v>
      </c>
      <c r="AW1591" s="14" t="s">
        <v>32</v>
      </c>
      <c r="AX1591" s="14" t="s">
        <v>85</v>
      </c>
      <c r="AY1591" s="254" t="s">
        <v>159</v>
      </c>
    </row>
    <row r="1592" s="2" customFormat="1" ht="33" customHeight="1">
      <c r="A1592" s="39"/>
      <c r="B1592" s="40"/>
      <c r="C1592" s="219" t="s">
        <v>2400</v>
      </c>
      <c r="D1592" s="219" t="s">
        <v>161</v>
      </c>
      <c r="E1592" s="220" t="s">
        <v>2401</v>
      </c>
      <c r="F1592" s="221" t="s">
        <v>2402</v>
      </c>
      <c r="G1592" s="222" t="s">
        <v>201</v>
      </c>
      <c r="H1592" s="223">
        <v>1.514</v>
      </c>
      <c r="I1592" s="224"/>
      <c r="J1592" s="225">
        <f>ROUND(I1592*H1592,2)</f>
        <v>0</v>
      </c>
      <c r="K1592" s="221" t="s">
        <v>165</v>
      </c>
      <c r="L1592" s="45"/>
      <c r="M1592" s="226" t="s">
        <v>1</v>
      </c>
      <c r="N1592" s="227" t="s">
        <v>42</v>
      </c>
      <c r="O1592" s="92"/>
      <c r="P1592" s="228">
        <f>O1592*H1592</f>
        <v>0</v>
      </c>
      <c r="Q1592" s="228">
        <v>0</v>
      </c>
      <c r="R1592" s="228">
        <f>Q1592*H1592</f>
        <v>0</v>
      </c>
      <c r="S1592" s="228">
        <v>0</v>
      </c>
      <c r="T1592" s="229">
        <f>S1592*H1592</f>
        <v>0</v>
      </c>
      <c r="U1592" s="39"/>
      <c r="V1592" s="39"/>
      <c r="W1592" s="39"/>
      <c r="X1592" s="39"/>
      <c r="Y1592" s="39"/>
      <c r="Z1592" s="39"/>
      <c r="AA1592" s="39"/>
      <c r="AB1592" s="39"/>
      <c r="AC1592" s="39"/>
      <c r="AD1592" s="39"/>
      <c r="AE1592" s="39"/>
      <c r="AR1592" s="230" t="s">
        <v>235</v>
      </c>
      <c r="AT1592" s="230" t="s">
        <v>161</v>
      </c>
      <c r="AU1592" s="230" t="s">
        <v>87</v>
      </c>
      <c r="AY1592" s="18" t="s">
        <v>159</v>
      </c>
      <c r="BE1592" s="231">
        <f>IF(N1592="základní",J1592,0)</f>
        <v>0</v>
      </c>
      <c r="BF1592" s="231">
        <f>IF(N1592="snížená",J1592,0)</f>
        <v>0</v>
      </c>
      <c r="BG1592" s="231">
        <f>IF(N1592="zákl. přenesená",J1592,0)</f>
        <v>0</v>
      </c>
      <c r="BH1592" s="231">
        <f>IF(N1592="sníž. přenesená",J1592,0)</f>
        <v>0</v>
      </c>
      <c r="BI1592" s="231">
        <f>IF(N1592="nulová",J1592,0)</f>
        <v>0</v>
      </c>
      <c r="BJ1592" s="18" t="s">
        <v>85</v>
      </c>
      <c r="BK1592" s="231">
        <f>ROUND(I1592*H1592,2)</f>
        <v>0</v>
      </c>
      <c r="BL1592" s="18" t="s">
        <v>235</v>
      </c>
      <c r="BM1592" s="230" t="s">
        <v>2403</v>
      </c>
    </row>
    <row r="1593" s="2" customFormat="1" ht="33" customHeight="1">
      <c r="A1593" s="39"/>
      <c r="B1593" s="40"/>
      <c r="C1593" s="219" t="s">
        <v>2404</v>
      </c>
      <c r="D1593" s="219" t="s">
        <v>161</v>
      </c>
      <c r="E1593" s="220" t="s">
        <v>2405</v>
      </c>
      <c r="F1593" s="221" t="s">
        <v>2406</v>
      </c>
      <c r="G1593" s="222" t="s">
        <v>201</v>
      </c>
      <c r="H1593" s="223">
        <v>1.514</v>
      </c>
      <c r="I1593" s="224"/>
      <c r="J1593" s="225">
        <f>ROUND(I1593*H1593,2)</f>
        <v>0</v>
      </c>
      <c r="K1593" s="221" t="s">
        <v>165</v>
      </c>
      <c r="L1593" s="45"/>
      <c r="M1593" s="226" t="s">
        <v>1</v>
      </c>
      <c r="N1593" s="227" t="s">
        <v>42</v>
      </c>
      <c r="O1593" s="92"/>
      <c r="P1593" s="228">
        <f>O1593*H1593</f>
        <v>0</v>
      </c>
      <c r="Q1593" s="228">
        <v>0</v>
      </c>
      <c r="R1593" s="228">
        <f>Q1593*H1593</f>
        <v>0</v>
      </c>
      <c r="S1593" s="228">
        <v>0</v>
      </c>
      <c r="T1593" s="229">
        <f>S1593*H1593</f>
        <v>0</v>
      </c>
      <c r="U1593" s="39"/>
      <c r="V1593" s="39"/>
      <c r="W1593" s="39"/>
      <c r="X1593" s="39"/>
      <c r="Y1593" s="39"/>
      <c r="Z1593" s="39"/>
      <c r="AA1593" s="39"/>
      <c r="AB1593" s="39"/>
      <c r="AC1593" s="39"/>
      <c r="AD1593" s="39"/>
      <c r="AE1593" s="39"/>
      <c r="AR1593" s="230" t="s">
        <v>235</v>
      </c>
      <c r="AT1593" s="230" t="s">
        <v>161</v>
      </c>
      <c r="AU1593" s="230" t="s">
        <v>87</v>
      </c>
      <c r="AY1593" s="18" t="s">
        <v>159</v>
      </c>
      <c r="BE1593" s="231">
        <f>IF(N1593="základní",J1593,0)</f>
        <v>0</v>
      </c>
      <c r="BF1593" s="231">
        <f>IF(N1593="snížená",J1593,0)</f>
        <v>0</v>
      </c>
      <c r="BG1593" s="231">
        <f>IF(N1593="zákl. přenesená",J1593,0)</f>
        <v>0</v>
      </c>
      <c r="BH1593" s="231">
        <f>IF(N1593="sníž. přenesená",J1593,0)</f>
        <v>0</v>
      </c>
      <c r="BI1593" s="231">
        <f>IF(N1593="nulová",J1593,0)</f>
        <v>0</v>
      </c>
      <c r="BJ1593" s="18" t="s">
        <v>85</v>
      </c>
      <c r="BK1593" s="231">
        <f>ROUND(I1593*H1593,2)</f>
        <v>0</v>
      </c>
      <c r="BL1593" s="18" t="s">
        <v>235</v>
      </c>
      <c r="BM1593" s="230" t="s">
        <v>2407</v>
      </c>
    </row>
    <row r="1594" s="2" customFormat="1" ht="24.15" customHeight="1">
      <c r="A1594" s="39"/>
      <c r="B1594" s="40"/>
      <c r="C1594" s="219" t="s">
        <v>2408</v>
      </c>
      <c r="D1594" s="219" t="s">
        <v>161</v>
      </c>
      <c r="E1594" s="220" t="s">
        <v>2409</v>
      </c>
      <c r="F1594" s="221" t="s">
        <v>2410</v>
      </c>
      <c r="G1594" s="222" t="s">
        <v>201</v>
      </c>
      <c r="H1594" s="223">
        <v>1.514</v>
      </c>
      <c r="I1594" s="224"/>
      <c r="J1594" s="225">
        <f>ROUND(I1594*H1594,2)</f>
        <v>0</v>
      </c>
      <c r="K1594" s="221" t="s">
        <v>165</v>
      </c>
      <c r="L1594" s="45"/>
      <c r="M1594" s="226" t="s">
        <v>1</v>
      </c>
      <c r="N1594" s="227" t="s">
        <v>42</v>
      </c>
      <c r="O1594" s="92"/>
      <c r="P1594" s="228">
        <f>O1594*H1594</f>
        <v>0</v>
      </c>
      <c r="Q1594" s="228">
        <v>0</v>
      </c>
      <c r="R1594" s="228">
        <f>Q1594*H1594</f>
        <v>0</v>
      </c>
      <c r="S1594" s="228">
        <v>0</v>
      </c>
      <c r="T1594" s="229">
        <f>S1594*H1594</f>
        <v>0</v>
      </c>
      <c r="U1594" s="39"/>
      <c r="V1594" s="39"/>
      <c r="W1594" s="39"/>
      <c r="X1594" s="39"/>
      <c r="Y1594" s="39"/>
      <c r="Z1594" s="39"/>
      <c r="AA1594" s="39"/>
      <c r="AB1594" s="39"/>
      <c r="AC1594" s="39"/>
      <c r="AD1594" s="39"/>
      <c r="AE1594" s="39"/>
      <c r="AR1594" s="230" t="s">
        <v>235</v>
      </c>
      <c r="AT1594" s="230" t="s">
        <v>161</v>
      </c>
      <c r="AU1594" s="230" t="s">
        <v>87</v>
      </c>
      <c r="AY1594" s="18" t="s">
        <v>159</v>
      </c>
      <c r="BE1594" s="231">
        <f>IF(N1594="základní",J1594,0)</f>
        <v>0</v>
      </c>
      <c r="BF1594" s="231">
        <f>IF(N1594="snížená",J1594,0)</f>
        <v>0</v>
      </c>
      <c r="BG1594" s="231">
        <f>IF(N1594="zákl. přenesená",J1594,0)</f>
        <v>0</v>
      </c>
      <c r="BH1594" s="231">
        <f>IF(N1594="sníž. přenesená",J1594,0)</f>
        <v>0</v>
      </c>
      <c r="BI1594" s="231">
        <f>IF(N1594="nulová",J1594,0)</f>
        <v>0</v>
      </c>
      <c r="BJ1594" s="18" t="s">
        <v>85</v>
      </c>
      <c r="BK1594" s="231">
        <f>ROUND(I1594*H1594,2)</f>
        <v>0</v>
      </c>
      <c r="BL1594" s="18" t="s">
        <v>235</v>
      </c>
      <c r="BM1594" s="230" t="s">
        <v>2411</v>
      </c>
    </row>
    <row r="1595" s="12" customFormat="1" ht="22.8" customHeight="1">
      <c r="A1595" s="12"/>
      <c r="B1595" s="203"/>
      <c r="C1595" s="204"/>
      <c r="D1595" s="205" t="s">
        <v>76</v>
      </c>
      <c r="E1595" s="217" t="s">
        <v>2412</v>
      </c>
      <c r="F1595" s="217" t="s">
        <v>2413</v>
      </c>
      <c r="G1595" s="204"/>
      <c r="H1595" s="204"/>
      <c r="I1595" s="207"/>
      <c r="J1595" s="218">
        <f>BK1595</f>
        <v>0</v>
      </c>
      <c r="K1595" s="204"/>
      <c r="L1595" s="209"/>
      <c r="M1595" s="210"/>
      <c r="N1595" s="211"/>
      <c r="O1595" s="211"/>
      <c r="P1595" s="212">
        <f>SUM(P1596:P1628)</f>
        <v>0</v>
      </c>
      <c r="Q1595" s="211"/>
      <c r="R1595" s="212">
        <f>SUM(R1596:R1628)</f>
        <v>0.12849723965999998</v>
      </c>
      <c r="S1595" s="211"/>
      <c r="T1595" s="213">
        <f>SUM(T1596:T1628)</f>
        <v>0</v>
      </c>
      <c r="U1595" s="12"/>
      <c r="V1595" s="12"/>
      <c r="W1595" s="12"/>
      <c r="X1595" s="12"/>
      <c r="Y1595" s="12"/>
      <c r="Z1595" s="12"/>
      <c r="AA1595" s="12"/>
      <c r="AB1595" s="12"/>
      <c r="AC1595" s="12"/>
      <c r="AD1595" s="12"/>
      <c r="AE1595" s="12"/>
      <c r="AR1595" s="214" t="s">
        <v>87</v>
      </c>
      <c r="AT1595" s="215" t="s">
        <v>76</v>
      </c>
      <c r="AU1595" s="215" t="s">
        <v>85</v>
      </c>
      <c r="AY1595" s="214" t="s">
        <v>159</v>
      </c>
      <c r="BK1595" s="216">
        <f>SUM(BK1596:BK1628)</f>
        <v>0</v>
      </c>
    </row>
    <row r="1596" s="2" customFormat="1" ht="24.15" customHeight="1">
      <c r="A1596" s="39"/>
      <c r="B1596" s="40"/>
      <c r="C1596" s="219" t="s">
        <v>2414</v>
      </c>
      <c r="D1596" s="219" t="s">
        <v>161</v>
      </c>
      <c r="E1596" s="220" t="s">
        <v>2415</v>
      </c>
      <c r="F1596" s="221" t="s">
        <v>2416</v>
      </c>
      <c r="G1596" s="222" t="s">
        <v>164</v>
      </c>
      <c r="H1596" s="223">
        <v>11.182</v>
      </c>
      <c r="I1596" s="224"/>
      <c r="J1596" s="225">
        <f>ROUND(I1596*H1596,2)</f>
        <v>0</v>
      </c>
      <c r="K1596" s="221" t="s">
        <v>165</v>
      </c>
      <c r="L1596" s="45"/>
      <c r="M1596" s="226" t="s">
        <v>1</v>
      </c>
      <c r="N1596" s="227" t="s">
        <v>42</v>
      </c>
      <c r="O1596" s="92"/>
      <c r="P1596" s="228">
        <f>O1596*H1596</f>
        <v>0</v>
      </c>
      <c r="Q1596" s="228">
        <v>0</v>
      </c>
      <c r="R1596" s="228">
        <f>Q1596*H1596</f>
        <v>0</v>
      </c>
      <c r="S1596" s="228">
        <v>0</v>
      </c>
      <c r="T1596" s="229">
        <f>S1596*H1596</f>
        <v>0</v>
      </c>
      <c r="U1596" s="39"/>
      <c r="V1596" s="39"/>
      <c r="W1596" s="39"/>
      <c r="X1596" s="39"/>
      <c r="Y1596" s="39"/>
      <c r="Z1596" s="39"/>
      <c r="AA1596" s="39"/>
      <c r="AB1596" s="39"/>
      <c r="AC1596" s="39"/>
      <c r="AD1596" s="39"/>
      <c r="AE1596" s="39"/>
      <c r="AR1596" s="230" t="s">
        <v>235</v>
      </c>
      <c r="AT1596" s="230" t="s">
        <v>161</v>
      </c>
      <c r="AU1596" s="230" t="s">
        <v>87</v>
      </c>
      <c r="AY1596" s="18" t="s">
        <v>159</v>
      </c>
      <c r="BE1596" s="231">
        <f>IF(N1596="základní",J1596,0)</f>
        <v>0</v>
      </c>
      <c r="BF1596" s="231">
        <f>IF(N1596="snížená",J1596,0)</f>
        <v>0</v>
      </c>
      <c r="BG1596" s="231">
        <f>IF(N1596="zákl. přenesená",J1596,0)</f>
        <v>0</v>
      </c>
      <c r="BH1596" s="231">
        <f>IF(N1596="sníž. přenesená",J1596,0)</f>
        <v>0</v>
      </c>
      <c r="BI1596" s="231">
        <f>IF(N1596="nulová",J1596,0)</f>
        <v>0</v>
      </c>
      <c r="BJ1596" s="18" t="s">
        <v>85</v>
      </c>
      <c r="BK1596" s="231">
        <f>ROUND(I1596*H1596,2)</f>
        <v>0</v>
      </c>
      <c r="BL1596" s="18" t="s">
        <v>235</v>
      </c>
      <c r="BM1596" s="230" t="s">
        <v>2417</v>
      </c>
    </row>
    <row r="1597" s="13" customFormat="1">
      <c r="A1597" s="13"/>
      <c r="B1597" s="232"/>
      <c r="C1597" s="233"/>
      <c r="D1597" s="234" t="s">
        <v>168</v>
      </c>
      <c r="E1597" s="235" t="s">
        <v>1</v>
      </c>
      <c r="F1597" s="236" t="s">
        <v>2418</v>
      </c>
      <c r="G1597" s="233"/>
      <c r="H1597" s="237">
        <v>6.9119999999999999</v>
      </c>
      <c r="I1597" s="238"/>
      <c r="J1597" s="233"/>
      <c r="K1597" s="233"/>
      <c r="L1597" s="239"/>
      <c r="M1597" s="240"/>
      <c r="N1597" s="241"/>
      <c r="O1597" s="241"/>
      <c r="P1597" s="241"/>
      <c r="Q1597" s="241"/>
      <c r="R1597" s="241"/>
      <c r="S1597" s="241"/>
      <c r="T1597" s="242"/>
      <c r="U1597" s="13"/>
      <c r="V1597" s="13"/>
      <c r="W1597" s="13"/>
      <c r="X1597" s="13"/>
      <c r="Y1597" s="13"/>
      <c r="Z1597" s="13"/>
      <c r="AA1597" s="13"/>
      <c r="AB1597" s="13"/>
      <c r="AC1597" s="13"/>
      <c r="AD1597" s="13"/>
      <c r="AE1597" s="13"/>
      <c r="AT1597" s="243" t="s">
        <v>168</v>
      </c>
      <c r="AU1597" s="243" t="s">
        <v>87</v>
      </c>
      <c r="AV1597" s="13" t="s">
        <v>87</v>
      </c>
      <c r="AW1597" s="13" t="s">
        <v>32</v>
      </c>
      <c r="AX1597" s="13" t="s">
        <v>77</v>
      </c>
      <c r="AY1597" s="243" t="s">
        <v>159</v>
      </c>
    </row>
    <row r="1598" s="13" customFormat="1">
      <c r="A1598" s="13"/>
      <c r="B1598" s="232"/>
      <c r="C1598" s="233"/>
      <c r="D1598" s="234" t="s">
        <v>168</v>
      </c>
      <c r="E1598" s="235" t="s">
        <v>1</v>
      </c>
      <c r="F1598" s="236" t="s">
        <v>2419</v>
      </c>
      <c r="G1598" s="233"/>
      <c r="H1598" s="237">
        <v>4.2699999999999996</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168</v>
      </c>
      <c r="AU1598" s="243" t="s">
        <v>87</v>
      </c>
      <c r="AV1598" s="13" t="s">
        <v>87</v>
      </c>
      <c r="AW1598" s="13" t="s">
        <v>32</v>
      </c>
      <c r="AX1598" s="13" t="s">
        <v>77</v>
      </c>
      <c r="AY1598" s="243" t="s">
        <v>159</v>
      </c>
    </row>
    <row r="1599" s="14" customFormat="1">
      <c r="A1599" s="14"/>
      <c r="B1599" s="244"/>
      <c r="C1599" s="245"/>
      <c r="D1599" s="234" t="s">
        <v>168</v>
      </c>
      <c r="E1599" s="246" t="s">
        <v>1</v>
      </c>
      <c r="F1599" s="247" t="s">
        <v>174</v>
      </c>
      <c r="G1599" s="245"/>
      <c r="H1599" s="248">
        <v>11.182</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168</v>
      </c>
      <c r="AU1599" s="254" t="s">
        <v>87</v>
      </c>
      <c r="AV1599" s="14" t="s">
        <v>166</v>
      </c>
      <c r="AW1599" s="14" t="s">
        <v>32</v>
      </c>
      <c r="AX1599" s="14" t="s">
        <v>85</v>
      </c>
      <c r="AY1599" s="254" t="s">
        <v>159</v>
      </c>
    </row>
    <row r="1600" s="2" customFormat="1" ht="16.5" customHeight="1">
      <c r="A1600" s="39"/>
      <c r="B1600" s="40"/>
      <c r="C1600" s="255" t="s">
        <v>2420</v>
      </c>
      <c r="D1600" s="255" t="s">
        <v>218</v>
      </c>
      <c r="E1600" s="256" t="s">
        <v>2334</v>
      </c>
      <c r="F1600" s="257" t="s">
        <v>2335</v>
      </c>
      <c r="G1600" s="258" t="s">
        <v>201</v>
      </c>
      <c r="H1600" s="259">
        <v>0.0040000000000000001</v>
      </c>
      <c r="I1600" s="260"/>
      <c r="J1600" s="261">
        <f>ROUND(I1600*H1600,2)</f>
        <v>0</v>
      </c>
      <c r="K1600" s="257" t="s">
        <v>165</v>
      </c>
      <c r="L1600" s="262"/>
      <c r="M1600" s="263" t="s">
        <v>1</v>
      </c>
      <c r="N1600" s="264" t="s">
        <v>42</v>
      </c>
      <c r="O1600" s="92"/>
      <c r="P1600" s="228">
        <f>O1600*H1600</f>
        <v>0</v>
      </c>
      <c r="Q1600" s="228">
        <v>1</v>
      </c>
      <c r="R1600" s="228">
        <f>Q1600*H1600</f>
        <v>0.0040000000000000001</v>
      </c>
      <c r="S1600" s="228">
        <v>0</v>
      </c>
      <c r="T1600" s="229">
        <f>S1600*H1600</f>
        <v>0</v>
      </c>
      <c r="U1600" s="39"/>
      <c r="V1600" s="39"/>
      <c r="W1600" s="39"/>
      <c r="X1600" s="39"/>
      <c r="Y1600" s="39"/>
      <c r="Z1600" s="39"/>
      <c r="AA1600" s="39"/>
      <c r="AB1600" s="39"/>
      <c r="AC1600" s="39"/>
      <c r="AD1600" s="39"/>
      <c r="AE1600" s="39"/>
      <c r="AR1600" s="230" t="s">
        <v>316</v>
      </c>
      <c r="AT1600" s="230" t="s">
        <v>218</v>
      </c>
      <c r="AU1600" s="230" t="s">
        <v>87</v>
      </c>
      <c r="AY1600" s="18" t="s">
        <v>159</v>
      </c>
      <c r="BE1600" s="231">
        <f>IF(N1600="základní",J1600,0)</f>
        <v>0</v>
      </c>
      <c r="BF1600" s="231">
        <f>IF(N1600="snížená",J1600,0)</f>
        <v>0</v>
      </c>
      <c r="BG1600" s="231">
        <f>IF(N1600="zákl. přenesená",J1600,0)</f>
        <v>0</v>
      </c>
      <c r="BH1600" s="231">
        <f>IF(N1600="sníž. přenesená",J1600,0)</f>
        <v>0</v>
      </c>
      <c r="BI1600" s="231">
        <f>IF(N1600="nulová",J1600,0)</f>
        <v>0</v>
      </c>
      <c r="BJ1600" s="18" t="s">
        <v>85</v>
      </c>
      <c r="BK1600" s="231">
        <f>ROUND(I1600*H1600,2)</f>
        <v>0</v>
      </c>
      <c r="BL1600" s="18" t="s">
        <v>235</v>
      </c>
      <c r="BM1600" s="230" t="s">
        <v>2421</v>
      </c>
    </row>
    <row r="1601" s="13" customFormat="1">
      <c r="A1601" s="13"/>
      <c r="B1601" s="232"/>
      <c r="C1601" s="233"/>
      <c r="D1601" s="234" t="s">
        <v>168</v>
      </c>
      <c r="E1601" s="233"/>
      <c r="F1601" s="236" t="s">
        <v>2422</v>
      </c>
      <c r="G1601" s="233"/>
      <c r="H1601" s="237">
        <v>0.0040000000000000001</v>
      </c>
      <c r="I1601" s="238"/>
      <c r="J1601" s="233"/>
      <c r="K1601" s="233"/>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168</v>
      </c>
      <c r="AU1601" s="243" t="s">
        <v>87</v>
      </c>
      <c r="AV1601" s="13" t="s">
        <v>87</v>
      </c>
      <c r="AW1601" s="13" t="s">
        <v>4</v>
      </c>
      <c r="AX1601" s="13" t="s">
        <v>85</v>
      </c>
      <c r="AY1601" s="243" t="s">
        <v>159</v>
      </c>
    </row>
    <row r="1602" s="2" customFormat="1" ht="24.15" customHeight="1">
      <c r="A1602" s="39"/>
      <c r="B1602" s="40"/>
      <c r="C1602" s="219" t="s">
        <v>2423</v>
      </c>
      <c r="D1602" s="219" t="s">
        <v>161</v>
      </c>
      <c r="E1602" s="220" t="s">
        <v>2424</v>
      </c>
      <c r="F1602" s="221" t="s">
        <v>2425</v>
      </c>
      <c r="G1602" s="222" t="s">
        <v>164</v>
      </c>
      <c r="H1602" s="223">
        <v>6.9119999999999999</v>
      </c>
      <c r="I1602" s="224"/>
      <c r="J1602" s="225">
        <f>ROUND(I1602*H1602,2)</f>
        <v>0</v>
      </c>
      <c r="K1602" s="221" t="s">
        <v>165</v>
      </c>
      <c r="L1602" s="45"/>
      <c r="M1602" s="226" t="s">
        <v>1</v>
      </c>
      <c r="N1602" s="227" t="s">
        <v>42</v>
      </c>
      <c r="O1602" s="92"/>
      <c r="P1602" s="228">
        <f>O1602*H1602</f>
        <v>0</v>
      </c>
      <c r="Q1602" s="228">
        <v>0</v>
      </c>
      <c r="R1602" s="228">
        <f>Q1602*H1602</f>
        <v>0</v>
      </c>
      <c r="S1602" s="228">
        <v>0</v>
      </c>
      <c r="T1602" s="229">
        <f>S1602*H1602</f>
        <v>0</v>
      </c>
      <c r="U1602" s="39"/>
      <c r="V1602" s="39"/>
      <c r="W1602" s="39"/>
      <c r="X1602" s="39"/>
      <c r="Y1602" s="39"/>
      <c r="Z1602" s="39"/>
      <c r="AA1602" s="39"/>
      <c r="AB1602" s="39"/>
      <c r="AC1602" s="39"/>
      <c r="AD1602" s="39"/>
      <c r="AE1602" s="39"/>
      <c r="AR1602" s="230" t="s">
        <v>235</v>
      </c>
      <c r="AT1602" s="230" t="s">
        <v>161</v>
      </c>
      <c r="AU1602" s="230" t="s">
        <v>87</v>
      </c>
      <c r="AY1602" s="18" t="s">
        <v>159</v>
      </c>
      <c r="BE1602" s="231">
        <f>IF(N1602="základní",J1602,0)</f>
        <v>0</v>
      </c>
      <c r="BF1602" s="231">
        <f>IF(N1602="snížená",J1602,0)</f>
        <v>0</v>
      </c>
      <c r="BG1602" s="231">
        <f>IF(N1602="zákl. přenesená",J1602,0)</f>
        <v>0</v>
      </c>
      <c r="BH1602" s="231">
        <f>IF(N1602="sníž. přenesená",J1602,0)</f>
        <v>0</v>
      </c>
      <c r="BI1602" s="231">
        <f>IF(N1602="nulová",J1602,0)</f>
        <v>0</v>
      </c>
      <c r="BJ1602" s="18" t="s">
        <v>85</v>
      </c>
      <c r="BK1602" s="231">
        <f>ROUND(I1602*H1602,2)</f>
        <v>0</v>
      </c>
      <c r="BL1602" s="18" t="s">
        <v>235</v>
      </c>
      <c r="BM1602" s="230" t="s">
        <v>2426</v>
      </c>
    </row>
    <row r="1603" s="13" customFormat="1">
      <c r="A1603" s="13"/>
      <c r="B1603" s="232"/>
      <c r="C1603" s="233"/>
      <c r="D1603" s="234" t="s">
        <v>168</v>
      </c>
      <c r="E1603" s="235" t="s">
        <v>1</v>
      </c>
      <c r="F1603" s="236" t="s">
        <v>2418</v>
      </c>
      <c r="G1603" s="233"/>
      <c r="H1603" s="237">
        <v>6.9119999999999999</v>
      </c>
      <c r="I1603" s="238"/>
      <c r="J1603" s="233"/>
      <c r="K1603" s="233"/>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168</v>
      </c>
      <c r="AU1603" s="243" t="s">
        <v>87</v>
      </c>
      <c r="AV1603" s="13" t="s">
        <v>87</v>
      </c>
      <c r="AW1603" s="13" t="s">
        <v>32</v>
      </c>
      <c r="AX1603" s="13" t="s">
        <v>85</v>
      </c>
      <c r="AY1603" s="243" t="s">
        <v>159</v>
      </c>
    </row>
    <row r="1604" s="2" customFormat="1" ht="49.05" customHeight="1">
      <c r="A1604" s="39"/>
      <c r="B1604" s="40"/>
      <c r="C1604" s="255" t="s">
        <v>2427</v>
      </c>
      <c r="D1604" s="255" t="s">
        <v>218</v>
      </c>
      <c r="E1604" s="256" t="s">
        <v>2428</v>
      </c>
      <c r="F1604" s="257" t="s">
        <v>2429</v>
      </c>
      <c r="G1604" s="258" t="s">
        <v>164</v>
      </c>
      <c r="H1604" s="259">
        <v>8.0559999999999992</v>
      </c>
      <c r="I1604" s="260"/>
      <c r="J1604" s="261">
        <f>ROUND(I1604*H1604,2)</f>
        <v>0</v>
      </c>
      <c r="K1604" s="257" t="s">
        <v>165</v>
      </c>
      <c r="L1604" s="262"/>
      <c r="M1604" s="263" t="s">
        <v>1</v>
      </c>
      <c r="N1604" s="264" t="s">
        <v>42</v>
      </c>
      <c r="O1604" s="92"/>
      <c r="P1604" s="228">
        <f>O1604*H1604</f>
        <v>0</v>
      </c>
      <c r="Q1604" s="228">
        <v>0.0040000000000000001</v>
      </c>
      <c r="R1604" s="228">
        <f>Q1604*H1604</f>
        <v>0.032223999999999996</v>
      </c>
      <c r="S1604" s="228">
        <v>0</v>
      </c>
      <c r="T1604" s="229">
        <f>S1604*H1604</f>
        <v>0</v>
      </c>
      <c r="U1604" s="39"/>
      <c r="V1604" s="39"/>
      <c r="W1604" s="39"/>
      <c r="X1604" s="39"/>
      <c r="Y1604" s="39"/>
      <c r="Z1604" s="39"/>
      <c r="AA1604" s="39"/>
      <c r="AB1604" s="39"/>
      <c r="AC1604" s="39"/>
      <c r="AD1604" s="39"/>
      <c r="AE1604" s="39"/>
      <c r="AR1604" s="230" t="s">
        <v>316</v>
      </c>
      <c r="AT1604" s="230" t="s">
        <v>218</v>
      </c>
      <c r="AU1604" s="230" t="s">
        <v>87</v>
      </c>
      <c r="AY1604" s="18" t="s">
        <v>159</v>
      </c>
      <c r="BE1604" s="231">
        <f>IF(N1604="základní",J1604,0)</f>
        <v>0</v>
      </c>
      <c r="BF1604" s="231">
        <f>IF(N1604="snížená",J1604,0)</f>
        <v>0</v>
      </c>
      <c r="BG1604" s="231">
        <f>IF(N1604="zákl. přenesená",J1604,0)</f>
        <v>0</v>
      </c>
      <c r="BH1604" s="231">
        <f>IF(N1604="sníž. přenesená",J1604,0)</f>
        <v>0</v>
      </c>
      <c r="BI1604" s="231">
        <f>IF(N1604="nulová",J1604,0)</f>
        <v>0</v>
      </c>
      <c r="BJ1604" s="18" t="s">
        <v>85</v>
      </c>
      <c r="BK1604" s="231">
        <f>ROUND(I1604*H1604,2)</f>
        <v>0</v>
      </c>
      <c r="BL1604" s="18" t="s">
        <v>235</v>
      </c>
      <c r="BM1604" s="230" t="s">
        <v>2430</v>
      </c>
    </row>
    <row r="1605" s="13" customFormat="1">
      <c r="A1605" s="13"/>
      <c r="B1605" s="232"/>
      <c r="C1605" s="233"/>
      <c r="D1605" s="234" t="s">
        <v>168</v>
      </c>
      <c r="E1605" s="233"/>
      <c r="F1605" s="236" t="s">
        <v>2431</v>
      </c>
      <c r="G1605" s="233"/>
      <c r="H1605" s="237">
        <v>8.0559999999999992</v>
      </c>
      <c r="I1605" s="238"/>
      <c r="J1605" s="233"/>
      <c r="K1605" s="233"/>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168</v>
      </c>
      <c r="AU1605" s="243" t="s">
        <v>87</v>
      </c>
      <c r="AV1605" s="13" t="s">
        <v>87</v>
      </c>
      <c r="AW1605" s="13" t="s">
        <v>4</v>
      </c>
      <c r="AX1605" s="13" t="s">
        <v>85</v>
      </c>
      <c r="AY1605" s="243" t="s">
        <v>159</v>
      </c>
    </row>
    <row r="1606" s="2" customFormat="1" ht="24.15" customHeight="1">
      <c r="A1606" s="39"/>
      <c r="B1606" s="40"/>
      <c r="C1606" s="219" t="s">
        <v>2432</v>
      </c>
      <c r="D1606" s="219" t="s">
        <v>161</v>
      </c>
      <c r="E1606" s="220" t="s">
        <v>2433</v>
      </c>
      <c r="F1606" s="221" t="s">
        <v>2434</v>
      </c>
      <c r="G1606" s="222" t="s">
        <v>164</v>
      </c>
      <c r="H1606" s="223">
        <v>11.182</v>
      </c>
      <c r="I1606" s="224"/>
      <c r="J1606" s="225">
        <f>ROUND(I1606*H1606,2)</f>
        <v>0</v>
      </c>
      <c r="K1606" s="221" t="s">
        <v>165</v>
      </c>
      <c r="L1606" s="45"/>
      <c r="M1606" s="226" t="s">
        <v>1</v>
      </c>
      <c r="N1606" s="227" t="s">
        <v>42</v>
      </c>
      <c r="O1606" s="92"/>
      <c r="P1606" s="228">
        <f>O1606*H1606</f>
        <v>0</v>
      </c>
      <c r="Q1606" s="228">
        <v>0.00088312999999999998</v>
      </c>
      <c r="R1606" s="228">
        <f>Q1606*H1606</f>
        <v>0.0098751596600000005</v>
      </c>
      <c r="S1606" s="228">
        <v>0</v>
      </c>
      <c r="T1606" s="229">
        <f>S1606*H1606</f>
        <v>0</v>
      </c>
      <c r="U1606" s="39"/>
      <c r="V1606" s="39"/>
      <c r="W1606" s="39"/>
      <c r="X1606" s="39"/>
      <c r="Y1606" s="39"/>
      <c r="Z1606" s="39"/>
      <c r="AA1606" s="39"/>
      <c r="AB1606" s="39"/>
      <c r="AC1606" s="39"/>
      <c r="AD1606" s="39"/>
      <c r="AE1606" s="39"/>
      <c r="AR1606" s="230" t="s">
        <v>235</v>
      </c>
      <c r="AT1606" s="230" t="s">
        <v>161</v>
      </c>
      <c r="AU1606" s="230" t="s">
        <v>87</v>
      </c>
      <c r="AY1606" s="18" t="s">
        <v>159</v>
      </c>
      <c r="BE1606" s="231">
        <f>IF(N1606="základní",J1606,0)</f>
        <v>0</v>
      </c>
      <c r="BF1606" s="231">
        <f>IF(N1606="snížená",J1606,0)</f>
        <v>0</v>
      </c>
      <c r="BG1606" s="231">
        <f>IF(N1606="zákl. přenesená",J1606,0)</f>
        <v>0</v>
      </c>
      <c r="BH1606" s="231">
        <f>IF(N1606="sníž. přenesená",J1606,0)</f>
        <v>0</v>
      </c>
      <c r="BI1606" s="231">
        <f>IF(N1606="nulová",J1606,0)</f>
        <v>0</v>
      </c>
      <c r="BJ1606" s="18" t="s">
        <v>85</v>
      </c>
      <c r="BK1606" s="231">
        <f>ROUND(I1606*H1606,2)</f>
        <v>0</v>
      </c>
      <c r="BL1606" s="18" t="s">
        <v>235</v>
      </c>
      <c r="BM1606" s="230" t="s">
        <v>2435</v>
      </c>
    </row>
    <row r="1607" s="13" customFormat="1">
      <c r="A1607" s="13"/>
      <c r="B1607" s="232"/>
      <c r="C1607" s="233"/>
      <c r="D1607" s="234" t="s">
        <v>168</v>
      </c>
      <c r="E1607" s="235" t="s">
        <v>1</v>
      </c>
      <c r="F1607" s="236" t="s">
        <v>2419</v>
      </c>
      <c r="G1607" s="233"/>
      <c r="H1607" s="237">
        <v>4.2699999999999996</v>
      </c>
      <c r="I1607" s="238"/>
      <c r="J1607" s="233"/>
      <c r="K1607" s="233"/>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168</v>
      </c>
      <c r="AU1607" s="243" t="s">
        <v>87</v>
      </c>
      <c r="AV1607" s="13" t="s">
        <v>87</v>
      </c>
      <c r="AW1607" s="13" t="s">
        <v>32</v>
      </c>
      <c r="AX1607" s="13" t="s">
        <v>77</v>
      </c>
      <c r="AY1607" s="243" t="s">
        <v>159</v>
      </c>
    </row>
    <row r="1608" s="13" customFormat="1">
      <c r="A1608" s="13"/>
      <c r="B1608" s="232"/>
      <c r="C1608" s="233"/>
      <c r="D1608" s="234" t="s">
        <v>168</v>
      </c>
      <c r="E1608" s="235" t="s">
        <v>1</v>
      </c>
      <c r="F1608" s="236" t="s">
        <v>2418</v>
      </c>
      <c r="G1608" s="233"/>
      <c r="H1608" s="237">
        <v>6.9119999999999999</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168</v>
      </c>
      <c r="AU1608" s="243" t="s">
        <v>87</v>
      </c>
      <c r="AV1608" s="13" t="s">
        <v>87</v>
      </c>
      <c r="AW1608" s="13" t="s">
        <v>32</v>
      </c>
      <c r="AX1608" s="13" t="s">
        <v>77</v>
      </c>
      <c r="AY1608" s="243" t="s">
        <v>159</v>
      </c>
    </row>
    <row r="1609" s="14" customFormat="1">
      <c r="A1609" s="14"/>
      <c r="B1609" s="244"/>
      <c r="C1609" s="245"/>
      <c r="D1609" s="234" t="s">
        <v>168</v>
      </c>
      <c r="E1609" s="246" t="s">
        <v>1</v>
      </c>
      <c r="F1609" s="247" t="s">
        <v>174</v>
      </c>
      <c r="G1609" s="245"/>
      <c r="H1609" s="248">
        <v>11.182</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168</v>
      </c>
      <c r="AU1609" s="254" t="s">
        <v>87</v>
      </c>
      <c r="AV1609" s="14" t="s">
        <v>166</v>
      </c>
      <c r="AW1609" s="14" t="s">
        <v>32</v>
      </c>
      <c r="AX1609" s="14" t="s">
        <v>85</v>
      </c>
      <c r="AY1609" s="254" t="s">
        <v>159</v>
      </c>
    </row>
    <row r="1610" s="2" customFormat="1" ht="37.8" customHeight="1">
      <c r="A1610" s="39"/>
      <c r="B1610" s="40"/>
      <c r="C1610" s="255" t="s">
        <v>2436</v>
      </c>
      <c r="D1610" s="255" t="s">
        <v>218</v>
      </c>
      <c r="E1610" s="256" t="s">
        <v>2375</v>
      </c>
      <c r="F1610" s="257" t="s">
        <v>2376</v>
      </c>
      <c r="G1610" s="258" t="s">
        <v>164</v>
      </c>
      <c r="H1610" s="259">
        <v>13.033</v>
      </c>
      <c r="I1610" s="260"/>
      <c r="J1610" s="261">
        <f>ROUND(I1610*H1610,2)</f>
        <v>0</v>
      </c>
      <c r="K1610" s="257" t="s">
        <v>165</v>
      </c>
      <c r="L1610" s="262"/>
      <c r="M1610" s="263" t="s">
        <v>1</v>
      </c>
      <c r="N1610" s="264" t="s">
        <v>42</v>
      </c>
      <c r="O1610" s="92"/>
      <c r="P1610" s="228">
        <f>O1610*H1610</f>
        <v>0</v>
      </c>
      <c r="Q1610" s="228">
        <v>0.0054000000000000003</v>
      </c>
      <c r="R1610" s="228">
        <f>Q1610*H1610</f>
        <v>0.070378200000000002</v>
      </c>
      <c r="S1610" s="228">
        <v>0</v>
      </c>
      <c r="T1610" s="229">
        <f>S1610*H1610</f>
        <v>0</v>
      </c>
      <c r="U1610" s="39"/>
      <c r="V1610" s="39"/>
      <c r="W1610" s="39"/>
      <c r="X1610" s="39"/>
      <c r="Y1610" s="39"/>
      <c r="Z1610" s="39"/>
      <c r="AA1610" s="39"/>
      <c r="AB1610" s="39"/>
      <c r="AC1610" s="39"/>
      <c r="AD1610" s="39"/>
      <c r="AE1610" s="39"/>
      <c r="AR1610" s="230" t="s">
        <v>316</v>
      </c>
      <c r="AT1610" s="230" t="s">
        <v>218</v>
      </c>
      <c r="AU1610" s="230" t="s">
        <v>87</v>
      </c>
      <c r="AY1610" s="18" t="s">
        <v>159</v>
      </c>
      <c r="BE1610" s="231">
        <f>IF(N1610="základní",J1610,0)</f>
        <v>0</v>
      </c>
      <c r="BF1610" s="231">
        <f>IF(N1610="snížená",J1610,0)</f>
        <v>0</v>
      </c>
      <c r="BG1610" s="231">
        <f>IF(N1610="zákl. přenesená",J1610,0)</f>
        <v>0</v>
      </c>
      <c r="BH1610" s="231">
        <f>IF(N1610="sníž. přenesená",J1610,0)</f>
        <v>0</v>
      </c>
      <c r="BI1610" s="231">
        <f>IF(N1610="nulová",J1610,0)</f>
        <v>0</v>
      </c>
      <c r="BJ1610" s="18" t="s">
        <v>85</v>
      </c>
      <c r="BK1610" s="231">
        <f>ROUND(I1610*H1610,2)</f>
        <v>0</v>
      </c>
      <c r="BL1610" s="18" t="s">
        <v>235</v>
      </c>
      <c r="BM1610" s="230" t="s">
        <v>2437</v>
      </c>
    </row>
    <row r="1611" s="13" customFormat="1">
      <c r="A1611" s="13"/>
      <c r="B1611" s="232"/>
      <c r="C1611" s="233"/>
      <c r="D1611" s="234" t="s">
        <v>168</v>
      </c>
      <c r="E1611" s="233"/>
      <c r="F1611" s="236" t="s">
        <v>2438</v>
      </c>
      <c r="G1611" s="233"/>
      <c r="H1611" s="237">
        <v>13.033</v>
      </c>
      <c r="I1611" s="238"/>
      <c r="J1611" s="233"/>
      <c r="K1611" s="233"/>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168</v>
      </c>
      <c r="AU1611" s="243" t="s">
        <v>87</v>
      </c>
      <c r="AV1611" s="13" t="s">
        <v>87</v>
      </c>
      <c r="AW1611" s="13" t="s">
        <v>4</v>
      </c>
      <c r="AX1611" s="13" t="s">
        <v>85</v>
      </c>
      <c r="AY1611" s="243" t="s">
        <v>159</v>
      </c>
    </row>
    <row r="1612" s="2" customFormat="1" ht="24.15" customHeight="1">
      <c r="A1612" s="39"/>
      <c r="B1612" s="40"/>
      <c r="C1612" s="219" t="s">
        <v>2439</v>
      </c>
      <c r="D1612" s="219" t="s">
        <v>161</v>
      </c>
      <c r="E1612" s="220" t="s">
        <v>2440</v>
      </c>
      <c r="F1612" s="221" t="s">
        <v>2441</v>
      </c>
      <c r="G1612" s="222" t="s">
        <v>164</v>
      </c>
      <c r="H1612" s="223">
        <v>4.2699999999999996</v>
      </c>
      <c r="I1612" s="224"/>
      <c r="J1612" s="225">
        <f>ROUND(I1612*H1612,2)</f>
        <v>0</v>
      </c>
      <c r="K1612" s="221" t="s">
        <v>165</v>
      </c>
      <c r="L1612" s="45"/>
      <c r="M1612" s="226" t="s">
        <v>1</v>
      </c>
      <c r="N1612" s="227" t="s">
        <v>42</v>
      </c>
      <c r="O1612" s="92"/>
      <c r="P1612" s="228">
        <f>O1612*H1612</f>
        <v>0</v>
      </c>
      <c r="Q1612" s="228">
        <v>0.000194</v>
      </c>
      <c r="R1612" s="228">
        <f>Q1612*H1612</f>
        <v>0.00082837999999999987</v>
      </c>
      <c r="S1612" s="228">
        <v>0</v>
      </c>
      <c r="T1612" s="229">
        <f>S1612*H1612</f>
        <v>0</v>
      </c>
      <c r="U1612" s="39"/>
      <c r="V1612" s="39"/>
      <c r="W1612" s="39"/>
      <c r="X1612" s="39"/>
      <c r="Y1612" s="39"/>
      <c r="Z1612" s="39"/>
      <c r="AA1612" s="39"/>
      <c r="AB1612" s="39"/>
      <c r="AC1612" s="39"/>
      <c r="AD1612" s="39"/>
      <c r="AE1612" s="39"/>
      <c r="AR1612" s="230" t="s">
        <v>235</v>
      </c>
      <c r="AT1612" s="230" t="s">
        <v>161</v>
      </c>
      <c r="AU1612" s="230" t="s">
        <v>87</v>
      </c>
      <c r="AY1612" s="18" t="s">
        <v>159</v>
      </c>
      <c r="BE1612" s="231">
        <f>IF(N1612="základní",J1612,0)</f>
        <v>0</v>
      </c>
      <c r="BF1612" s="231">
        <f>IF(N1612="snížená",J1612,0)</f>
        <v>0</v>
      </c>
      <c r="BG1612" s="231">
        <f>IF(N1612="zákl. přenesená",J1612,0)</f>
        <v>0</v>
      </c>
      <c r="BH1612" s="231">
        <f>IF(N1612="sníž. přenesená",J1612,0)</f>
        <v>0</v>
      </c>
      <c r="BI1612" s="231">
        <f>IF(N1612="nulová",J1612,0)</f>
        <v>0</v>
      </c>
      <c r="BJ1612" s="18" t="s">
        <v>85</v>
      </c>
      <c r="BK1612" s="231">
        <f>ROUND(I1612*H1612,2)</f>
        <v>0</v>
      </c>
      <c r="BL1612" s="18" t="s">
        <v>235</v>
      </c>
      <c r="BM1612" s="230" t="s">
        <v>2442</v>
      </c>
    </row>
    <row r="1613" s="13" customFormat="1">
      <c r="A1613" s="13"/>
      <c r="B1613" s="232"/>
      <c r="C1613" s="233"/>
      <c r="D1613" s="234" t="s">
        <v>168</v>
      </c>
      <c r="E1613" s="235" t="s">
        <v>1</v>
      </c>
      <c r="F1613" s="236" t="s">
        <v>2419</v>
      </c>
      <c r="G1613" s="233"/>
      <c r="H1613" s="237">
        <v>4.2699999999999996</v>
      </c>
      <c r="I1613" s="238"/>
      <c r="J1613" s="233"/>
      <c r="K1613" s="233"/>
      <c r="L1613" s="239"/>
      <c r="M1613" s="240"/>
      <c r="N1613" s="241"/>
      <c r="O1613" s="241"/>
      <c r="P1613" s="241"/>
      <c r="Q1613" s="241"/>
      <c r="R1613" s="241"/>
      <c r="S1613" s="241"/>
      <c r="T1613" s="242"/>
      <c r="U1613" s="13"/>
      <c r="V1613" s="13"/>
      <c r="W1613" s="13"/>
      <c r="X1613" s="13"/>
      <c r="Y1613" s="13"/>
      <c r="Z1613" s="13"/>
      <c r="AA1613" s="13"/>
      <c r="AB1613" s="13"/>
      <c r="AC1613" s="13"/>
      <c r="AD1613" s="13"/>
      <c r="AE1613" s="13"/>
      <c r="AT1613" s="243" t="s">
        <v>168</v>
      </c>
      <c r="AU1613" s="243" t="s">
        <v>87</v>
      </c>
      <c r="AV1613" s="13" t="s">
        <v>87</v>
      </c>
      <c r="AW1613" s="13" t="s">
        <v>32</v>
      </c>
      <c r="AX1613" s="13" t="s">
        <v>85</v>
      </c>
      <c r="AY1613" s="243" t="s">
        <v>159</v>
      </c>
    </row>
    <row r="1614" s="2" customFormat="1" ht="33" customHeight="1">
      <c r="A1614" s="39"/>
      <c r="B1614" s="40"/>
      <c r="C1614" s="255" t="s">
        <v>2443</v>
      </c>
      <c r="D1614" s="255" t="s">
        <v>218</v>
      </c>
      <c r="E1614" s="256" t="s">
        <v>2444</v>
      </c>
      <c r="F1614" s="257" t="s">
        <v>2445</v>
      </c>
      <c r="G1614" s="258" t="s">
        <v>164</v>
      </c>
      <c r="H1614" s="259">
        <v>4.9770000000000003</v>
      </c>
      <c r="I1614" s="260"/>
      <c r="J1614" s="261">
        <f>ROUND(I1614*H1614,2)</f>
        <v>0</v>
      </c>
      <c r="K1614" s="257" t="s">
        <v>165</v>
      </c>
      <c r="L1614" s="262"/>
      <c r="M1614" s="263" t="s">
        <v>1</v>
      </c>
      <c r="N1614" s="264" t="s">
        <v>42</v>
      </c>
      <c r="O1614" s="92"/>
      <c r="P1614" s="228">
        <f>O1614*H1614</f>
        <v>0</v>
      </c>
      <c r="Q1614" s="228">
        <v>0.0020999999999999999</v>
      </c>
      <c r="R1614" s="228">
        <f>Q1614*H1614</f>
        <v>0.0104517</v>
      </c>
      <c r="S1614" s="228">
        <v>0</v>
      </c>
      <c r="T1614" s="229">
        <f>S1614*H1614</f>
        <v>0</v>
      </c>
      <c r="U1614" s="39"/>
      <c r="V1614" s="39"/>
      <c r="W1614" s="39"/>
      <c r="X1614" s="39"/>
      <c r="Y1614" s="39"/>
      <c r="Z1614" s="39"/>
      <c r="AA1614" s="39"/>
      <c r="AB1614" s="39"/>
      <c r="AC1614" s="39"/>
      <c r="AD1614" s="39"/>
      <c r="AE1614" s="39"/>
      <c r="AR1614" s="230" t="s">
        <v>316</v>
      </c>
      <c r="AT1614" s="230" t="s">
        <v>218</v>
      </c>
      <c r="AU1614" s="230" t="s">
        <v>87</v>
      </c>
      <c r="AY1614" s="18" t="s">
        <v>159</v>
      </c>
      <c r="BE1614" s="231">
        <f>IF(N1614="základní",J1614,0)</f>
        <v>0</v>
      </c>
      <c r="BF1614" s="231">
        <f>IF(N1614="snížená",J1614,0)</f>
        <v>0</v>
      </c>
      <c r="BG1614" s="231">
        <f>IF(N1614="zákl. přenesená",J1614,0)</f>
        <v>0</v>
      </c>
      <c r="BH1614" s="231">
        <f>IF(N1614="sníž. přenesená",J1614,0)</f>
        <v>0</v>
      </c>
      <c r="BI1614" s="231">
        <f>IF(N1614="nulová",J1614,0)</f>
        <v>0</v>
      </c>
      <c r="BJ1614" s="18" t="s">
        <v>85</v>
      </c>
      <c r="BK1614" s="231">
        <f>ROUND(I1614*H1614,2)</f>
        <v>0</v>
      </c>
      <c r="BL1614" s="18" t="s">
        <v>235</v>
      </c>
      <c r="BM1614" s="230" t="s">
        <v>2446</v>
      </c>
    </row>
    <row r="1615" s="13" customFormat="1">
      <c r="A1615" s="13"/>
      <c r="B1615" s="232"/>
      <c r="C1615" s="233"/>
      <c r="D1615" s="234" t="s">
        <v>168</v>
      </c>
      <c r="E1615" s="233"/>
      <c r="F1615" s="236" t="s">
        <v>2447</v>
      </c>
      <c r="G1615" s="233"/>
      <c r="H1615" s="237">
        <v>4.9770000000000003</v>
      </c>
      <c r="I1615" s="238"/>
      <c r="J1615" s="233"/>
      <c r="K1615" s="233"/>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168</v>
      </c>
      <c r="AU1615" s="243" t="s">
        <v>87</v>
      </c>
      <c r="AV1615" s="13" t="s">
        <v>87</v>
      </c>
      <c r="AW1615" s="13" t="s">
        <v>4</v>
      </c>
      <c r="AX1615" s="13" t="s">
        <v>85</v>
      </c>
      <c r="AY1615" s="243" t="s">
        <v>159</v>
      </c>
    </row>
    <row r="1616" s="2" customFormat="1" ht="24.15" customHeight="1">
      <c r="A1616" s="39"/>
      <c r="B1616" s="40"/>
      <c r="C1616" s="219" t="s">
        <v>2448</v>
      </c>
      <c r="D1616" s="219" t="s">
        <v>161</v>
      </c>
      <c r="E1616" s="220" t="s">
        <v>2449</v>
      </c>
      <c r="F1616" s="221" t="s">
        <v>2450</v>
      </c>
      <c r="G1616" s="222" t="s">
        <v>164</v>
      </c>
      <c r="H1616" s="223">
        <v>4.2699999999999996</v>
      </c>
      <c r="I1616" s="224"/>
      <c r="J1616" s="225">
        <f>ROUND(I1616*H1616,2)</f>
        <v>0</v>
      </c>
      <c r="K1616" s="221" t="s">
        <v>165</v>
      </c>
      <c r="L1616" s="45"/>
      <c r="M1616" s="226" t="s">
        <v>1</v>
      </c>
      <c r="N1616" s="227" t="s">
        <v>42</v>
      </c>
      <c r="O1616" s="92"/>
      <c r="P1616" s="228">
        <f>O1616*H1616</f>
        <v>0</v>
      </c>
      <c r="Q1616" s="228">
        <v>0</v>
      </c>
      <c r="R1616" s="228">
        <f>Q1616*H1616</f>
        <v>0</v>
      </c>
      <c r="S1616" s="228">
        <v>0</v>
      </c>
      <c r="T1616" s="229">
        <f>S1616*H1616</f>
        <v>0</v>
      </c>
      <c r="U1616" s="39"/>
      <c r="V1616" s="39"/>
      <c r="W1616" s="39"/>
      <c r="X1616" s="39"/>
      <c r="Y1616" s="39"/>
      <c r="Z1616" s="39"/>
      <c r="AA1616" s="39"/>
      <c r="AB1616" s="39"/>
      <c r="AC1616" s="39"/>
      <c r="AD1616" s="39"/>
      <c r="AE1616" s="39"/>
      <c r="AR1616" s="230" t="s">
        <v>235</v>
      </c>
      <c r="AT1616" s="230" t="s">
        <v>161</v>
      </c>
      <c r="AU1616" s="230" t="s">
        <v>87</v>
      </c>
      <c r="AY1616" s="18" t="s">
        <v>159</v>
      </c>
      <c r="BE1616" s="231">
        <f>IF(N1616="základní",J1616,0)</f>
        <v>0</v>
      </c>
      <c r="BF1616" s="231">
        <f>IF(N1616="snížená",J1616,0)</f>
        <v>0</v>
      </c>
      <c r="BG1616" s="231">
        <f>IF(N1616="zákl. přenesená",J1616,0)</f>
        <v>0</v>
      </c>
      <c r="BH1616" s="231">
        <f>IF(N1616="sníž. přenesená",J1616,0)</f>
        <v>0</v>
      </c>
      <c r="BI1616" s="231">
        <f>IF(N1616="nulová",J1616,0)</f>
        <v>0</v>
      </c>
      <c r="BJ1616" s="18" t="s">
        <v>85</v>
      </c>
      <c r="BK1616" s="231">
        <f>ROUND(I1616*H1616,2)</f>
        <v>0</v>
      </c>
      <c r="BL1616" s="18" t="s">
        <v>235</v>
      </c>
      <c r="BM1616" s="230" t="s">
        <v>2451</v>
      </c>
    </row>
    <row r="1617" s="2" customFormat="1" ht="16.5" customHeight="1">
      <c r="A1617" s="39"/>
      <c r="B1617" s="40"/>
      <c r="C1617" s="255" t="s">
        <v>2452</v>
      </c>
      <c r="D1617" s="255" t="s">
        <v>218</v>
      </c>
      <c r="E1617" s="256" t="s">
        <v>2453</v>
      </c>
      <c r="F1617" s="257" t="s">
        <v>2454</v>
      </c>
      <c r="G1617" s="258" t="s">
        <v>164</v>
      </c>
      <c r="H1617" s="259">
        <v>4.9320000000000004</v>
      </c>
      <c r="I1617" s="260"/>
      <c r="J1617" s="261">
        <f>ROUND(I1617*H1617,2)</f>
        <v>0</v>
      </c>
      <c r="K1617" s="257" t="s">
        <v>165</v>
      </c>
      <c r="L1617" s="262"/>
      <c r="M1617" s="263" t="s">
        <v>1</v>
      </c>
      <c r="N1617" s="264" t="s">
        <v>42</v>
      </c>
      <c r="O1617" s="92"/>
      <c r="P1617" s="228">
        <f>O1617*H1617</f>
        <v>0</v>
      </c>
      <c r="Q1617" s="228">
        <v>0.00014999999999999999</v>
      </c>
      <c r="R1617" s="228">
        <f>Q1617*H1617</f>
        <v>0.00073979999999999998</v>
      </c>
      <c r="S1617" s="228">
        <v>0</v>
      </c>
      <c r="T1617" s="229">
        <f>S1617*H1617</f>
        <v>0</v>
      </c>
      <c r="U1617" s="39"/>
      <c r="V1617" s="39"/>
      <c r="W1617" s="39"/>
      <c r="X1617" s="39"/>
      <c r="Y1617" s="39"/>
      <c r="Z1617" s="39"/>
      <c r="AA1617" s="39"/>
      <c r="AB1617" s="39"/>
      <c r="AC1617" s="39"/>
      <c r="AD1617" s="39"/>
      <c r="AE1617" s="39"/>
      <c r="AR1617" s="230" t="s">
        <v>316</v>
      </c>
      <c r="AT1617" s="230" t="s">
        <v>218</v>
      </c>
      <c r="AU1617" s="230" t="s">
        <v>87</v>
      </c>
      <c r="AY1617" s="18" t="s">
        <v>159</v>
      </c>
      <c r="BE1617" s="231">
        <f>IF(N1617="základní",J1617,0)</f>
        <v>0</v>
      </c>
      <c r="BF1617" s="231">
        <f>IF(N1617="snížená",J1617,0)</f>
        <v>0</v>
      </c>
      <c r="BG1617" s="231">
        <f>IF(N1617="zákl. přenesená",J1617,0)</f>
        <v>0</v>
      </c>
      <c r="BH1617" s="231">
        <f>IF(N1617="sníž. přenesená",J1617,0)</f>
        <v>0</v>
      </c>
      <c r="BI1617" s="231">
        <f>IF(N1617="nulová",J1617,0)</f>
        <v>0</v>
      </c>
      <c r="BJ1617" s="18" t="s">
        <v>85</v>
      </c>
      <c r="BK1617" s="231">
        <f>ROUND(I1617*H1617,2)</f>
        <v>0</v>
      </c>
      <c r="BL1617" s="18" t="s">
        <v>235</v>
      </c>
      <c r="BM1617" s="230" t="s">
        <v>2455</v>
      </c>
    </row>
    <row r="1618" s="13" customFormat="1">
      <c r="A1618" s="13"/>
      <c r="B1618" s="232"/>
      <c r="C1618" s="233"/>
      <c r="D1618" s="234" t="s">
        <v>168</v>
      </c>
      <c r="E1618" s="233"/>
      <c r="F1618" s="236" t="s">
        <v>2456</v>
      </c>
      <c r="G1618" s="233"/>
      <c r="H1618" s="237">
        <v>4.9320000000000004</v>
      </c>
      <c r="I1618" s="238"/>
      <c r="J1618" s="233"/>
      <c r="K1618" s="233"/>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168</v>
      </c>
      <c r="AU1618" s="243" t="s">
        <v>87</v>
      </c>
      <c r="AV1618" s="13" t="s">
        <v>87</v>
      </c>
      <c r="AW1618" s="13" t="s">
        <v>4</v>
      </c>
      <c r="AX1618" s="13" t="s">
        <v>85</v>
      </c>
      <c r="AY1618" s="243" t="s">
        <v>159</v>
      </c>
    </row>
    <row r="1619" s="2" customFormat="1" ht="33" customHeight="1">
      <c r="A1619" s="39"/>
      <c r="B1619" s="40"/>
      <c r="C1619" s="219" t="s">
        <v>2457</v>
      </c>
      <c r="D1619" s="219" t="s">
        <v>161</v>
      </c>
      <c r="E1619" s="220" t="s">
        <v>2458</v>
      </c>
      <c r="F1619" s="221" t="s">
        <v>2459</v>
      </c>
      <c r="G1619" s="222" t="s">
        <v>164</v>
      </c>
      <c r="H1619" s="223">
        <v>11.182</v>
      </c>
      <c r="I1619" s="224"/>
      <c r="J1619" s="225">
        <f>ROUND(I1619*H1619,2)</f>
        <v>0</v>
      </c>
      <c r="K1619" s="221" t="s">
        <v>165</v>
      </c>
      <c r="L1619" s="45"/>
      <c r="M1619" s="226" t="s">
        <v>1</v>
      </c>
      <c r="N1619" s="227" t="s">
        <v>42</v>
      </c>
      <c r="O1619" s="92"/>
      <c r="P1619" s="228">
        <f>O1619*H1619</f>
        <v>0</v>
      </c>
      <c r="Q1619" s="228">
        <v>0</v>
      </c>
      <c r="R1619" s="228">
        <f>Q1619*H1619</f>
        <v>0</v>
      </c>
      <c r="S1619" s="228">
        <v>0</v>
      </c>
      <c r="T1619" s="229">
        <f>S1619*H1619</f>
        <v>0</v>
      </c>
      <c r="U1619" s="39"/>
      <c r="V1619" s="39"/>
      <c r="W1619" s="39"/>
      <c r="X1619" s="39"/>
      <c r="Y1619" s="39"/>
      <c r="Z1619" s="39"/>
      <c r="AA1619" s="39"/>
      <c r="AB1619" s="39"/>
      <c r="AC1619" s="39"/>
      <c r="AD1619" s="39"/>
      <c r="AE1619" s="39"/>
      <c r="AR1619" s="230" t="s">
        <v>235</v>
      </c>
      <c r="AT1619" s="230" t="s">
        <v>161</v>
      </c>
      <c r="AU1619" s="230" t="s">
        <v>87</v>
      </c>
      <c r="AY1619" s="18" t="s">
        <v>159</v>
      </c>
      <c r="BE1619" s="231">
        <f>IF(N1619="základní",J1619,0)</f>
        <v>0</v>
      </c>
      <c r="BF1619" s="231">
        <f>IF(N1619="snížená",J1619,0)</f>
        <v>0</v>
      </c>
      <c r="BG1619" s="231">
        <f>IF(N1619="zákl. přenesená",J1619,0)</f>
        <v>0</v>
      </c>
      <c r="BH1619" s="231">
        <f>IF(N1619="sníž. přenesená",J1619,0)</f>
        <v>0</v>
      </c>
      <c r="BI1619" s="231">
        <f>IF(N1619="nulová",J1619,0)</f>
        <v>0</v>
      </c>
      <c r="BJ1619" s="18" t="s">
        <v>85</v>
      </c>
      <c r="BK1619" s="231">
        <f>ROUND(I1619*H1619,2)</f>
        <v>0</v>
      </c>
      <c r="BL1619" s="18" t="s">
        <v>235</v>
      </c>
      <c r="BM1619" s="230" t="s">
        <v>2460</v>
      </c>
    </row>
    <row r="1620" s="13" customFormat="1">
      <c r="A1620" s="13"/>
      <c r="B1620" s="232"/>
      <c r="C1620" s="233"/>
      <c r="D1620" s="234" t="s">
        <v>168</v>
      </c>
      <c r="E1620" s="235" t="s">
        <v>1</v>
      </c>
      <c r="F1620" s="236" t="s">
        <v>2419</v>
      </c>
      <c r="G1620" s="233"/>
      <c r="H1620" s="237">
        <v>4.2699999999999996</v>
      </c>
      <c r="I1620" s="238"/>
      <c r="J1620" s="233"/>
      <c r="K1620" s="233"/>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168</v>
      </c>
      <c r="AU1620" s="243" t="s">
        <v>87</v>
      </c>
      <c r="AV1620" s="13" t="s">
        <v>87</v>
      </c>
      <c r="AW1620" s="13" t="s">
        <v>32</v>
      </c>
      <c r="AX1620" s="13" t="s">
        <v>77</v>
      </c>
      <c r="AY1620" s="243" t="s">
        <v>159</v>
      </c>
    </row>
    <row r="1621" s="13" customFormat="1">
      <c r="A1621" s="13"/>
      <c r="B1621" s="232"/>
      <c r="C1621" s="233"/>
      <c r="D1621" s="234" t="s">
        <v>168</v>
      </c>
      <c r="E1621" s="235" t="s">
        <v>1</v>
      </c>
      <c r="F1621" s="236" t="s">
        <v>2418</v>
      </c>
      <c r="G1621" s="233"/>
      <c r="H1621" s="237">
        <v>6.9119999999999999</v>
      </c>
      <c r="I1621" s="238"/>
      <c r="J1621" s="233"/>
      <c r="K1621" s="233"/>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168</v>
      </c>
      <c r="AU1621" s="243" t="s">
        <v>87</v>
      </c>
      <c r="AV1621" s="13" t="s">
        <v>87</v>
      </c>
      <c r="AW1621" s="13" t="s">
        <v>32</v>
      </c>
      <c r="AX1621" s="13" t="s">
        <v>77</v>
      </c>
      <c r="AY1621" s="243" t="s">
        <v>159</v>
      </c>
    </row>
    <row r="1622" s="14" customFormat="1">
      <c r="A1622" s="14"/>
      <c r="B1622" s="244"/>
      <c r="C1622" s="245"/>
      <c r="D1622" s="234" t="s">
        <v>168</v>
      </c>
      <c r="E1622" s="246" t="s">
        <v>1</v>
      </c>
      <c r="F1622" s="247" t="s">
        <v>174</v>
      </c>
      <c r="G1622" s="245"/>
      <c r="H1622" s="248">
        <v>11.182</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168</v>
      </c>
      <c r="AU1622" s="254" t="s">
        <v>87</v>
      </c>
      <c r="AV1622" s="14" t="s">
        <v>166</v>
      </c>
      <c r="AW1622" s="14" t="s">
        <v>32</v>
      </c>
      <c r="AX1622" s="14" t="s">
        <v>85</v>
      </c>
      <c r="AY1622" s="254" t="s">
        <v>159</v>
      </c>
    </row>
    <row r="1623" s="2" customFormat="1" ht="24.15" customHeight="1">
      <c r="A1623" s="39"/>
      <c r="B1623" s="40"/>
      <c r="C1623" s="219" t="s">
        <v>2461</v>
      </c>
      <c r="D1623" s="219" t="s">
        <v>161</v>
      </c>
      <c r="E1623" s="220" t="s">
        <v>2462</v>
      </c>
      <c r="F1623" s="221" t="s">
        <v>2463</v>
      </c>
      <c r="G1623" s="222" t="s">
        <v>164</v>
      </c>
      <c r="H1623" s="223">
        <v>11.182</v>
      </c>
      <c r="I1623" s="224"/>
      <c r="J1623" s="225">
        <f>ROUND(I1623*H1623,2)</f>
        <v>0</v>
      </c>
      <c r="K1623" s="221" t="s">
        <v>165</v>
      </c>
      <c r="L1623" s="45"/>
      <c r="M1623" s="226" t="s">
        <v>1</v>
      </c>
      <c r="N1623" s="227" t="s">
        <v>42</v>
      </c>
      <c r="O1623" s="92"/>
      <c r="P1623" s="228">
        <f>O1623*H1623</f>
        <v>0</v>
      </c>
      <c r="Q1623" s="228">
        <v>0</v>
      </c>
      <c r="R1623" s="228">
        <f>Q1623*H1623</f>
        <v>0</v>
      </c>
      <c r="S1623" s="228">
        <v>0</v>
      </c>
      <c r="T1623" s="229">
        <f>S1623*H1623</f>
        <v>0</v>
      </c>
      <c r="U1623" s="39"/>
      <c r="V1623" s="39"/>
      <c r="W1623" s="39"/>
      <c r="X1623" s="39"/>
      <c r="Y1623" s="39"/>
      <c r="Z1623" s="39"/>
      <c r="AA1623" s="39"/>
      <c r="AB1623" s="39"/>
      <c r="AC1623" s="39"/>
      <c r="AD1623" s="39"/>
      <c r="AE1623" s="39"/>
      <c r="AR1623" s="230" t="s">
        <v>235</v>
      </c>
      <c r="AT1623" s="230" t="s">
        <v>161</v>
      </c>
      <c r="AU1623" s="230" t="s">
        <v>87</v>
      </c>
      <c r="AY1623" s="18" t="s">
        <v>159</v>
      </c>
      <c r="BE1623" s="231">
        <f>IF(N1623="základní",J1623,0)</f>
        <v>0</v>
      </c>
      <c r="BF1623" s="231">
        <f>IF(N1623="snížená",J1623,0)</f>
        <v>0</v>
      </c>
      <c r="BG1623" s="231">
        <f>IF(N1623="zákl. přenesená",J1623,0)</f>
        <v>0</v>
      </c>
      <c r="BH1623" s="231">
        <f>IF(N1623="sníž. přenesená",J1623,0)</f>
        <v>0</v>
      </c>
      <c r="BI1623" s="231">
        <f>IF(N1623="nulová",J1623,0)</f>
        <v>0</v>
      </c>
      <c r="BJ1623" s="18" t="s">
        <v>85</v>
      </c>
      <c r="BK1623" s="231">
        <f>ROUND(I1623*H1623,2)</f>
        <v>0</v>
      </c>
      <c r="BL1623" s="18" t="s">
        <v>235</v>
      </c>
      <c r="BM1623" s="230" t="s">
        <v>2464</v>
      </c>
    </row>
    <row r="1624" s="13" customFormat="1">
      <c r="A1624" s="13"/>
      <c r="B1624" s="232"/>
      <c r="C1624" s="233"/>
      <c r="D1624" s="234" t="s">
        <v>168</v>
      </c>
      <c r="E1624" s="235" t="s">
        <v>1</v>
      </c>
      <c r="F1624" s="236" t="s">
        <v>2419</v>
      </c>
      <c r="G1624" s="233"/>
      <c r="H1624" s="237">
        <v>4.2699999999999996</v>
      </c>
      <c r="I1624" s="238"/>
      <c r="J1624" s="233"/>
      <c r="K1624" s="233"/>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168</v>
      </c>
      <c r="AU1624" s="243" t="s">
        <v>87</v>
      </c>
      <c r="AV1624" s="13" t="s">
        <v>87</v>
      </c>
      <c r="AW1624" s="13" t="s">
        <v>32</v>
      </c>
      <c r="AX1624" s="13" t="s">
        <v>77</v>
      </c>
      <c r="AY1624" s="243" t="s">
        <v>159</v>
      </c>
    </row>
    <row r="1625" s="13" customFormat="1">
      <c r="A1625" s="13"/>
      <c r="B1625" s="232"/>
      <c r="C1625" s="233"/>
      <c r="D1625" s="234" t="s">
        <v>168</v>
      </c>
      <c r="E1625" s="235" t="s">
        <v>1</v>
      </c>
      <c r="F1625" s="236" t="s">
        <v>2418</v>
      </c>
      <c r="G1625" s="233"/>
      <c r="H1625" s="237">
        <v>6.9119999999999999</v>
      </c>
      <c r="I1625" s="238"/>
      <c r="J1625" s="233"/>
      <c r="K1625" s="233"/>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168</v>
      </c>
      <c r="AU1625" s="243" t="s">
        <v>87</v>
      </c>
      <c r="AV1625" s="13" t="s">
        <v>87</v>
      </c>
      <c r="AW1625" s="13" t="s">
        <v>32</v>
      </c>
      <c r="AX1625" s="13" t="s">
        <v>77</v>
      </c>
      <c r="AY1625" s="243" t="s">
        <v>159</v>
      </c>
    </row>
    <row r="1626" s="14" customFormat="1">
      <c r="A1626" s="14"/>
      <c r="B1626" s="244"/>
      <c r="C1626" s="245"/>
      <c r="D1626" s="234" t="s">
        <v>168</v>
      </c>
      <c r="E1626" s="246" t="s">
        <v>1</v>
      </c>
      <c r="F1626" s="247" t="s">
        <v>174</v>
      </c>
      <c r="G1626" s="245"/>
      <c r="H1626" s="248">
        <v>11.182</v>
      </c>
      <c r="I1626" s="249"/>
      <c r="J1626" s="245"/>
      <c r="K1626" s="245"/>
      <c r="L1626" s="250"/>
      <c r="M1626" s="251"/>
      <c r="N1626" s="252"/>
      <c r="O1626" s="252"/>
      <c r="P1626" s="252"/>
      <c r="Q1626" s="252"/>
      <c r="R1626" s="252"/>
      <c r="S1626" s="252"/>
      <c r="T1626" s="253"/>
      <c r="U1626" s="14"/>
      <c r="V1626" s="14"/>
      <c r="W1626" s="14"/>
      <c r="X1626" s="14"/>
      <c r="Y1626" s="14"/>
      <c r="Z1626" s="14"/>
      <c r="AA1626" s="14"/>
      <c r="AB1626" s="14"/>
      <c r="AC1626" s="14"/>
      <c r="AD1626" s="14"/>
      <c r="AE1626" s="14"/>
      <c r="AT1626" s="254" t="s">
        <v>168</v>
      </c>
      <c r="AU1626" s="254" t="s">
        <v>87</v>
      </c>
      <c r="AV1626" s="14" t="s">
        <v>166</v>
      </c>
      <c r="AW1626" s="14" t="s">
        <v>32</v>
      </c>
      <c r="AX1626" s="14" t="s">
        <v>85</v>
      </c>
      <c r="AY1626" s="254" t="s">
        <v>159</v>
      </c>
    </row>
    <row r="1627" s="2" customFormat="1" ht="24.15" customHeight="1">
      <c r="A1627" s="39"/>
      <c r="B1627" s="40"/>
      <c r="C1627" s="219" t="s">
        <v>2465</v>
      </c>
      <c r="D1627" s="219" t="s">
        <v>161</v>
      </c>
      <c r="E1627" s="220" t="s">
        <v>2466</v>
      </c>
      <c r="F1627" s="221" t="s">
        <v>2467</v>
      </c>
      <c r="G1627" s="222" t="s">
        <v>201</v>
      </c>
      <c r="H1627" s="223">
        <v>0.128</v>
      </c>
      <c r="I1627" s="224"/>
      <c r="J1627" s="225">
        <f>ROUND(I1627*H1627,2)</f>
        <v>0</v>
      </c>
      <c r="K1627" s="221" t="s">
        <v>165</v>
      </c>
      <c r="L1627" s="45"/>
      <c r="M1627" s="226" t="s">
        <v>1</v>
      </c>
      <c r="N1627" s="227" t="s">
        <v>42</v>
      </c>
      <c r="O1627" s="92"/>
      <c r="P1627" s="228">
        <f>O1627*H1627</f>
        <v>0</v>
      </c>
      <c r="Q1627" s="228">
        <v>0</v>
      </c>
      <c r="R1627" s="228">
        <f>Q1627*H1627</f>
        <v>0</v>
      </c>
      <c r="S1627" s="228">
        <v>0</v>
      </c>
      <c r="T1627" s="229">
        <f>S1627*H1627</f>
        <v>0</v>
      </c>
      <c r="U1627" s="39"/>
      <c r="V1627" s="39"/>
      <c r="W1627" s="39"/>
      <c r="X1627" s="39"/>
      <c r="Y1627" s="39"/>
      <c r="Z1627" s="39"/>
      <c r="AA1627" s="39"/>
      <c r="AB1627" s="39"/>
      <c r="AC1627" s="39"/>
      <c r="AD1627" s="39"/>
      <c r="AE1627" s="39"/>
      <c r="AR1627" s="230" t="s">
        <v>235</v>
      </c>
      <c r="AT1627" s="230" t="s">
        <v>161</v>
      </c>
      <c r="AU1627" s="230" t="s">
        <v>87</v>
      </c>
      <c r="AY1627" s="18" t="s">
        <v>159</v>
      </c>
      <c r="BE1627" s="231">
        <f>IF(N1627="základní",J1627,0)</f>
        <v>0</v>
      </c>
      <c r="BF1627" s="231">
        <f>IF(N1627="snížená",J1627,0)</f>
        <v>0</v>
      </c>
      <c r="BG1627" s="231">
        <f>IF(N1627="zákl. přenesená",J1627,0)</f>
        <v>0</v>
      </c>
      <c r="BH1627" s="231">
        <f>IF(N1627="sníž. přenesená",J1627,0)</f>
        <v>0</v>
      </c>
      <c r="BI1627" s="231">
        <f>IF(N1627="nulová",J1627,0)</f>
        <v>0</v>
      </c>
      <c r="BJ1627" s="18" t="s">
        <v>85</v>
      </c>
      <c r="BK1627" s="231">
        <f>ROUND(I1627*H1627,2)</f>
        <v>0</v>
      </c>
      <c r="BL1627" s="18" t="s">
        <v>235</v>
      </c>
      <c r="BM1627" s="230" t="s">
        <v>2468</v>
      </c>
    </row>
    <row r="1628" s="2" customFormat="1" ht="24.15" customHeight="1">
      <c r="A1628" s="39"/>
      <c r="B1628" s="40"/>
      <c r="C1628" s="219" t="s">
        <v>2469</v>
      </c>
      <c r="D1628" s="219" t="s">
        <v>161</v>
      </c>
      <c r="E1628" s="220" t="s">
        <v>2470</v>
      </c>
      <c r="F1628" s="221" t="s">
        <v>2471</v>
      </c>
      <c r="G1628" s="222" t="s">
        <v>201</v>
      </c>
      <c r="H1628" s="223">
        <v>0.128</v>
      </c>
      <c r="I1628" s="224"/>
      <c r="J1628" s="225">
        <f>ROUND(I1628*H1628,2)</f>
        <v>0</v>
      </c>
      <c r="K1628" s="221" t="s">
        <v>165</v>
      </c>
      <c r="L1628" s="45"/>
      <c r="M1628" s="226" t="s">
        <v>1</v>
      </c>
      <c r="N1628" s="227" t="s">
        <v>42</v>
      </c>
      <c r="O1628" s="92"/>
      <c r="P1628" s="228">
        <f>O1628*H1628</f>
        <v>0</v>
      </c>
      <c r="Q1628" s="228">
        <v>0</v>
      </c>
      <c r="R1628" s="228">
        <f>Q1628*H1628</f>
        <v>0</v>
      </c>
      <c r="S1628" s="228">
        <v>0</v>
      </c>
      <c r="T1628" s="229">
        <f>S1628*H1628</f>
        <v>0</v>
      </c>
      <c r="U1628" s="39"/>
      <c r="V1628" s="39"/>
      <c r="W1628" s="39"/>
      <c r="X1628" s="39"/>
      <c r="Y1628" s="39"/>
      <c r="Z1628" s="39"/>
      <c r="AA1628" s="39"/>
      <c r="AB1628" s="39"/>
      <c r="AC1628" s="39"/>
      <c r="AD1628" s="39"/>
      <c r="AE1628" s="39"/>
      <c r="AR1628" s="230" t="s">
        <v>235</v>
      </c>
      <c r="AT1628" s="230" t="s">
        <v>161</v>
      </c>
      <c r="AU1628" s="230" t="s">
        <v>87</v>
      </c>
      <c r="AY1628" s="18" t="s">
        <v>159</v>
      </c>
      <c r="BE1628" s="231">
        <f>IF(N1628="základní",J1628,0)</f>
        <v>0</v>
      </c>
      <c r="BF1628" s="231">
        <f>IF(N1628="snížená",J1628,0)</f>
        <v>0</v>
      </c>
      <c r="BG1628" s="231">
        <f>IF(N1628="zákl. přenesená",J1628,0)</f>
        <v>0</v>
      </c>
      <c r="BH1628" s="231">
        <f>IF(N1628="sníž. přenesená",J1628,0)</f>
        <v>0</v>
      </c>
      <c r="BI1628" s="231">
        <f>IF(N1628="nulová",J1628,0)</f>
        <v>0</v>
      </c>
      <c r="BJ1628" s="18" t="s">
        <v>85</v>
      </c>
      <c r="BK1628" s="231">
        <f>ROUND(I1628*H1628,2)</f>
        <v>0</v>
      </c>
      <c r="BL1628" s="18" t="s">
        <v>235</v>
      </c>
      <c r="BM1628" s="230" t="s">
        <v>2472</v>
      </c>
    </row>
    <row r="1629" s="12" customFormat="1" ht="22.8" customHeight="1">
      <c r="A1629" s="12"/>
      <c r="B1629" s="203"/>
      <c r="C1629" s="204"/>
      <c r="D1629" s="205" t="s">
        <v>76</v>
      </c>
      <c r="E1629" s="217" t="s">
        <v>2473</v>
      </c>
      <c r="F1629" s="217" t="s">
        <v>2474</v>
      </c>
      <c r="G1629" s="204"/>
      <c r="H1629" s="204"/>
      <c r="I1629" s="207"/>
      <c r="J1629" s="218">
        <f>BK1629</f>
        <v>0</v>
      </c>
      <c r="K1629" s="204"/>
      <c r="L1629" s="209"/>
      <c r="M1629" s="210"/>
      <c r="N1629" s="211"/>
      <c r="O1629" s="211"/>
      <c r="P1629" s="212">
        <f>SUM(P1630:P1720)</f>
        <v>0</v>
      </c>
      <c r="Q1629" s="211"/>
      <c r="R1629" s="212">
        <f>SUM(R1630:R1720)</f>
        <v>11.402397467236501</v>
      </c>
      <c r="S1629" s="211"/>
      <c r="T1629" s="213">
        <f>SUM(T1630:T1720)</f>
        <v>0</v>
      </c>
      <c r="U1629" s="12"/>
      <c r="V1629" s="12"/>
      <c r="W1629" s="12"/>
      <c r="X1629" s="12"/>
      <c r="Y1629" s="12"/>
      <c r="Z1629" s="12"/>
      <c r="AA1629" s="12"/>
      <c r="AB1629" s="12"/>
      <c r="AC1629" s="12"/>
      <c r="AD1629" s="12"/>
      <c r="AE1629" s="12"/>
      <c r="AR1629" s="214" t="s">
        <v>87</v>
      </c>
      <c r="AT1629" s="215" t="s">
        <v>76</v>
      </c>
      <c r="AU1629" s="215" t="s">
        <v>85</v>
      </c>
      <c r="AY1629" s="214" t="s">
        <v>159</v>
      </c>
      <c r="BK1629" s="216">
        <f>SUM(BK1630:BK1720)</f>
        <v>0</v>
      </c>
    </row>
    <row r="1630" s="2" customFormat="1" ht="24.15" customHeight="1">
      <c r="A1630" s="39"/>
      <c r="B1630" s="40"/>
      <c r="C1630" s="219" t="s">
        <v>2475</v>
      </c>
      <c r="D1630" s="219" t="s">
        <v>161</v>
      </c>
      <c r="E1630" s="220" t="s">
        <v>2476</v>
      </c>
      <c r="F1630" s="221" t="s">
        <v>2477</v>
      </c>
      <c r="G1630" s="222" t="s">
        <v>164</v>
      </c>
      <c r="H1630" s="223">
        <v>141.06999999999999</v>
      </c>
      <c r="I1630" s="224"/>
      <c r="J1630" s="225">
        <f>ROUND(I1630*H1630,2)</f>
        <v>0</v>
      </c>
      <c r="K1630" s="221" t="s">
        <v>165</v>
      </c>
      <c r="L1630" s="45"/>
      <c r="M1630" s="226" t="s">
        <v>1</v>
      </c>
      <c r="N1630" s="227" t="s">
        <v>42</v>
      </c>
      <c r="O1630" s="92"/>
      <c r="P1630" s="228">
        <f>O1630*H1630</f>
        <v>0</v>
      </c>
      <c r="Q1630" s="228">
        <v>0</v>
      </c>
      <c r="R1630" s="228">
        <f>Q1630*H1630</f>
        <v>0</v>
      </c>
      <c r="S1630" s="228">
        <v>0</v>
      </c>
      <c r="T1630" s="229">
        <f>S1630*H1630</f>
        <v>0</v>
      </c>
      <c r="U1630" s="39"/>
      <c r="V1630" s="39"/>
      <c r="W1630" s="39"/>
      <c r="X1630" s="39"/>
      <c r="Y1630" s="39"/>
      <c r="Z1630" s="39"/>
      <c r="AA1630" s="39"/>
      <c r="AB1630" s="39"/>
      <c r="AC1630" s="39"/>
      <c r="AD1630" s="39"/>
      <c r="AE1630" s="39"/>
      <c r="AR1630" s="230" t="s">
        <v>235</v>
      </c>
      <c r="AT1630" s="230" t="s">
        <v>161</v>
      </c>
      <c r="AU1630" s="230" t="s">
        <v>87</v>
      </c>
      <c r="AY1630" s="18" t="s">
        <v>159</v>
      </c>
      <c r="BE1630" s="231">
        <f>IF(N1630="základní",J1630,0)</f>
        <v>0</v>
      </c>
      <c r="BF1630" s="231">
        <f>IF(N1630="snížená",J1630,0)</f>
        <v>0</v>
      </c>
      <c r="BG1630" s="231">
        <f>IF(N1630="zákl. přenesená",J1630,0)</f>
        <v>0</v>
      </c>
      <c r="BH1630" s="231">
        <f>IF(N1630="sníž. přenesená",J1630,0)</f>
        <v>0</v>
      </c>
      <c r="BI1630" s="231">
        <f>IF(N1630="nulová",J1630,0)</f>
        <v>0</v>
      </c>
      <c r="BJ1630" s="18" t="s">
        <v>85</v>
      </c>
      <c r="BK1630" s="231">
        <f>ROUND(I1630*H1630,2)</f>
        <v>0</v>
      </c>
      <c r="BL1630" s="18" t="s">
        <v>235</v>
      </c>
      <c r="BM1630" s="230" t="s">
        <v>2478</v>
      </c>
    </row>
    <row r="1631" s="16" customFormat="1">
      <c r="A1631" s="16"/>
      <c r="B1631" s="279"/>
      <c r="C1631" s="280"/>
      <c r="D1631" s="234" t="s">
        <v>168</v>
      </c>
      <c r="E1631" s="281" t="s">
        <v>1</v>
      </c>
      <c r="F1631" s="282" t="s">
        <v>979</v>
      </c>
      <c r="G1631" s="280"/>
      <c r="H1631" s="281" t="s">
        <v>1</v>
      </c>
      <c r="I1631" s="283"/>
      <c r="J1631" s="280"/>
      <c r="K1631" s="280"/>
      <c r="L1631" s="284"/>
      <c r="M1631" s="285"/>
      <c r="N1631" s="286"/>
      <c r="O1631" s="286"/>
      <c r="P1631" s="286"/>
      <c r="Q1631" s="286"/>
      <c r="R1631" s="286"/>
      <c r="S1631" s="286"/>
      <c r="T1631" s="287"/>
      <c r="U1631" s="16"/>
      <c r="V1631" s="16"/>
      <c r="W1631" s="16"/>
      <c r="X1631" s="16"/>
      <c r="Y1631" s="16"/>
      <c r="Z1631" s="16"/>
      <c r="AA1631" s="16"/>
      <c r="AB1631" s="16"/>
      <c r="AC1631" s="16"/>
      <c r="AD1631" s="16"/>
      <c r="AE1631" s="16"/>
      <c r="AT1631" s="288" t="s">
        <v>168</v>
      </c>
      <c r="AU1631" s="288" t="s">
        <v>87</v>
      </c>
      <c r="AV1631" s="16" t="s">
        <v>85</v>
      </c>
      <c r="AW1631" s="16" t="s">
        <v>32</v>
      </c>
      <c r="AX1631" s="16" t="s">
        <v>77</v>
      </c>
      <c r="AY1631" s="288" t="s">
        <v>159</v>
      </c>
    </row>
    <row r="1632" s="13" customFormat="1">
      <c r="A1632" s="13"/>
      <c r="B1632" s="232"/>
      <c r="C1632" s="233"/>
      <c r="D1632" s="234" t="s">
        <v>168</v>
      </c>
      <c r="E1632" s="235" t="s">
        <v>1</v>
      </c>
      <c r="F1632" s="236" t="s">
        <v>980</v>
      </c>
      <c r="G1632" s="233"/>
      <c r="H1632" s="237">
        <v>141.06999999999999</v>
      </c>
      <c r="I1632" s="238"/>
      <c r="J1632" s="233"/>
      <c r="K1632" s="233"/>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168</v>
      </c>
      <c r="AU1632" s="243" t="s">
        <v>87</v>
      </c>
      <c r="AV1632" s="13" t="s">
        <v>87</v>
      </c>
      <c r="AW1632" s="13" t="s">
        <v>32</v>
      </c>
      <c r="AX1632" s="13" t="s">
        <v>85</v>
      </c>
      <c r="AY1632" s="243" t="s">
        <v>159</v>
      </c>
    </row>
    <row r="1633" s="2" customFormat="1" ht="24.15" customHeight="1">
      <c r="A1633" s="39"/>
      <c r="B1633" s="40"/>
      <c r="C1633" s="255" t="s">
        <v>2479</v>
      </c>
      <c r="D1633" s="255" t="s">
        <v>218</v>
      </c>
      <c r="E1633" s="256" t="s">
        <v>2480</v>
      </c>
      <c r="F1633" s="257" t="s">
        <v>2481</v>
      </c>
      <c r="G1633" s="258" t="s">
        <v>164</v>
      </c>
      <c r="H1633" s="259">
        <v>152.356</v>
      </c>
      <c r="I1633" s="260"/>
      <c r="J1633" s="261">
        <f>ROUND(I1633*H1633,2)</f>
        <v>0</v>
      </c>
      <c r="K1633" s="257" t="s">
        <v>165</v>
      </c>
      <c r="L1633" s="262"/>
      <c r="M1633" s="263" t="s">
        <v>1</v>
      </c>
      <c r="N1633" s="264" t="s">
        <v>42</v>
      </c>
      <c r="O1633" s="92"/>
      <c r="P1633" s="228">
        <f>O1633*H1633</f>
        <v>0</v>
      </c>
      <c r="Q1633" s="228">
        <v>0.0035000000000000001</v>
      </c>
      <c r="R1633" s="228">
        <f>Q1633*H1633</f>
        <v>0.533246</v>
      </c>
      <c r="S1633" s="228">
        <v>0</v>
      </c>
      <c r="T1633" s="229">
        <f>S1633*H1633</f>
        <v>0</v>
      </c>
      <c r="U1633" s="39"/>
      <c r="V1633" s="39"/>
      <c r="W1633" s="39"/>
      <c r="X1633" s="39"/>
      <c r="Y1633" s="39"/>
      <c r="Z1633" s="39"/>
      <c r="AA1633" s="39"/>
      <c r="AB1633" s="39"/>
      <c r="AC1633" s="39"/>
      <c r="AD1633" s="39"/>
      <c r="AE1633" s="39"/>
      <c r="AR1633" s="230" t="s">
        <v>316</v>
      </c>
      <c r="AT1633" s="230" t="s">
        <v>218</v>
      </c>
      <c r="AU1633" s="230" t="s">
        <v>87</v>
      </c>
      <c r="AY1633" s="18" t="s">
        <v>159</v>
      </c>
      <c r="BE1633" s="231">
        <f>IF(N1633="základní",J1633,0)</f>
        <v>0</v>
      </c>
      <c r="BF1633" s="231">
        <f>IF(N1633="snížená",J1633,0)</f>
        <v>0</v>
      </c>
      <c r="BG1633" s="231">
        <f>IF(N1633="zákl. přenesená",J1633,0)</f>
        <v>0</v>
      </c>
      <c r="BH1633" s="231">
        <f>IF(N1633="sníž. přenesená",J1633,0)</f>
        <v>0</v>
      </c>
      <c r="BI1633" s="231">
        <f>IF(N1633="nulová",J1633,0)</f>
        <v>0</v>
      </c>
      <c r="BJ1633" s="18" t="s">
        <v>85</v>
      </c>
      <c r="BK1633" s="231">
        <f>ROUND(I1633*H1633,2)</f>
        <v>0</v>
      </c>
      <c r="BL1633" s="18" t="s">
        <v>235</v>
      </c>
      <c r="BM1633" s="230" t="s">
        <v>2482</v>
      </c>
    </row>
    <row r="1634" s="13" customFormat="1">
      <c r="A1634" s="13"/>
      <c r="B1634" s="232"/>
      <c r="C1634" s="233"/>
      <c r="D1634" s="234" t="s">
        <v>168</v>
      </c>
      <c r="E1634" s="233"/>
      <c r="F1634" s="236" t="s">
        <v>2483</v>
      </c>
      <c r="G1634" s="233"/>
      <c r="H1634" s="237">
        <v>152.356</v>
      </c>
      <c r="I1634" s="238"/>
      <c r="J1634" s="233"/>
      <c r="K1634" s="233"/>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168</v>
      </c>
      <c r="AU1634" s="243" t="s">
        <v>87</v>
      </c>
      <c r="AV1634" s="13" t="s">
        <v>87</v>
      </c>
      <c r="AW1634" s="13" t="s">
        <v>4</v>
      </c>
      <c r="AX1634" s="13" t="s">
        <v>85</v>
      </c>
      <c r="AY1634" s="243" t="s">
        <v>159</v>
      </c>
    </row>
    <row r="1635" s="2" customFormat="1" ht="24.15" customHeight="1">
      <c r="A1635" s="39"/>
      <c r="B1635" s="40"/>
      <c r="C1635" s="219" t="s">
        <v>2484</v>
      </c>
      <c r="D1635" s="219" t="s">
        <v>161</v>
      </c>
      <c r="E1635" s="220" t="s">
        <v>2476</v>
      </c>
      <c r="F1635" s="221" t="s">
        <v>2477</v>
      </c>
      <c r="G1635" s="222" t="s">
        <v>164</v>
      </c>
      <c r="H1635" s="223">
        <v>30.120000000000001</v>
      </c>
      <c r="I1635" s="224"/>
      <c r="J1635" s="225">
        <f>ROUND(I1635*H1635,2)</f>
        <v>0</v>
      </c>
      <c r="K1635" s="221" t="s">
        <v>165</v>
      </c>
      <c r="L1635" s="45"/>
      <c r="M1635" s="226" t="s">
        <v>1</v>
      </c>
      <c r="N1635" s="227" t="s">
        <v>42</v>
      </c>
      <c r="O1635" s="92"/>
      <c r="P1635" s="228">
        <f>O1635*H1635</f>
        <v>0</v>
      </c>
      <c r="Q1635" s="228">
        <v>0</v>
      </c>
      <c r="R1635" s="228">
        <f>Q1635*H1635</f>
        <v>0</v>
      </c>
      <c r="S1635" s="228">
        <v>0</v>
      </c>
      <c r="T1635" s="229">
        <f>S1635*H1635</f>
        <v>0</v>
      </c>
      <c r="U1635" s="39"/>
      <c r="V1635" s="39"/>
      <c r="W1635" s="39"/>
      <c r="X1635" s="39"/>
      <c r="Y1635" s="39"/>
      <c r="Z1635" s="39"/>
      <c r="AA1635" s="39"/>
      <c r="AB1635" s="39"/>
      <c r="AC1635" s="39"/>
      <c r="AD1635" s="39"/>
      <c r="AE1635" s="39"/>
      <c r="AR1635" s="230" t="s">
        <v>235</v>
      </c>
      <c r="AT1635" s="230" t="s">
        <v>161</v>
      </c>
      <c r="AU1635" s="230" t="s">
        <v>87</v>
      </c>
      <c r="AY1635" s="18" t="s">
        <v>159</v>
      </c>
      <c r="BE1635" s="231">
        <f>IF(N1635="základní",J1635,0)</f>
        <v>0</v>
      </c>
      <c r="BF1635" s="231">
        <f>IF(N1635="snížená",J1635,0)</f>
        <v>0</v>
      </c>
      <c r="BG1635" s="231">
        <f>IF(N1635="zákl. přenesená",J1635,0)</f>
        <v>0</v>
      </c>
      <c r="BH1635" s="231">
        <f>IF(N1635="sníž. přenesená",J1635,0)</f>
        <v>0</v>
      </c>
      <c r="BI1635" s="231">
        <f>IF(N1635="nulová",J1635,0)</f>
        <v>0</v>
      </c>
      <c r="BJ1635" s="18" t="s">
        <v>85</v>
      </c>
      <c r="BK1635" s="231">
        <f>ROUND(I1635*H1635,2)</f>
        <v>0</v>
      </c>
      <c r="BL1635" s="18" t="s">
        <v>235</v>
      </c>
      <c r="BM1635" s="230" t="s">
        <v>2485</v>
      </c>
    </row>
    <row r="1636" s="16" customFormat="1">
      <c r="A1636" s="16"/>
      <c r="B1636" s="279"/>
      <c r="C1636" s="280"/>
      <c r="D1636" s="234" t="s">
        <v>168</v>
      </c>
      <c r="E1636" s="281" t="s">
        <v>1</v>
      </c>
      <c r="F1636" s="282" t="s">
        <v>2486</v>
      </c>
      <c r="G1636" s="280"/>
      <c r="H1636" s="281" t="s">
        <v>1</v>
      </c>
      <c r="I1636" s="283"/>
      <c r="J1636" s="280"/>
      <c r="K1636" s="280"/>
      <c r="L1636" s="284"/>
      <c r="M1636" s="285"/>
      <c r="N1636" s="286"/>
      <c r="O1636" s="286"/>
      <c r="P1636" s="286"/>
      <c r="Q1636" s="286"/>
      <c r="R1636" s="286"/>
      <c r="S1636" s="286"/>
      <c r="T1636" s="287"/>
      <c r="U1636" s="16"/>
      <c r="V1636" s="16"/>
      <c r="W1636" s="16"/>
      <c r="X1636" s="16"/>
      <c r="Y1636" s="16"/>
      <c r="Z1636" s="16"/>
      <c r="AA1636" s="16"/>
      <c r="AB1636" s="16"/>
      <c r="AC1636" s="16"/>
      <c r="AD1636" s="16"/>
      <c r="AE1636" s="16"/>
      <c r="AT1636" s="288" t="s">
        <v>168</v>
      </c>
      <c r="AU1636" s="288" t="s">
        <v>87</v>
      </c>
      <c r="AV1636" s="16" t="s">
        <v>85</v>
      </c>
      <c r="AW1636" s="16" t="s">
        <v>32</v>
      </c>
      <c r="AX1636" s="16" t="s">
        <v>77</v>
      </c>
      <c r="AY1636" s="288" t="s">
        <v>159</v>
      </c>
    </row>
    <row r="1637" s="13" customFormat="1">
      <c r="A1637" s="13"/>
      <c r="B1637" s="232"/>
      <c r="C1637" s="233"/>
      <c r="D1637" s="234" t="s">
        <v>168</v>
      </c>
      <c r="E1637" s="235" t="s">
        <v>1</v>
      </c>
      <c r="F1637" s="236" t="s">
        <v>2487</v>
      </c>
      <c r="G1637" s="233"/>
      <c r="H1637" s="237">
        <v>30.120000000000001</v>
      </c>
      <c r="I1637" s="238"/>
      <c r="J1637" s="233"/>
      <c r="K1637" s="233"/>
      <c r="L1637" s="239"/>
      <c r="M1637" s="240"/>
      <c r="N1637" s="241"/>
      <c r="O1637" s="241"/>
      <c r="P1637" s="241"/>
      <c r="Q1637" s="241"/>
      <c r="R1637" s="241"/>
      <c r="S1637" s="241"/>
      <c r="T1637" s="242"/>
      <c r="U1637" s="13"/>
      <c r="V1637" s="13"/>
      <c r="W1637" s="13"/>
      <c r="X1637" s="13"/>
      <c r="Y1637" s="13"/>
      <c r="Z1637" s="13"/>
      <c r="AA1637" s="13"/>
      <c r="AB1637" s="13"/>
      <c r="AC1637" s="13"/>
      <c r="AD1637" s="13"/>
      <c r="AE1637" s="13"/>
      <c r="AT1637" s="243" t="s">
        <v>168</v>
      </c>
      <c r="AU1637" s="243" t="s">
        <v>87</v>
      </c>
      <c r="AV1637" s="13" t="s">
        <v>87</v>
      </c>
      <c r="AW1637" s="13" t="s">
        <v>32</v>
      </c>
      <c r="AX1637" s="13" t="s">
        <v>85</v>
      </c>
      <c r="AY1637" s="243" t="s">
        <v>159</v>
      </c>
    </row>
    <row r="1638" s="2" customFormat="1" ht="24.15" customHeight="1">
      <c r="A1638" s="39"/>
      <c r="B1638" s="40"/>
      <c r="C1638" s="255" t="s">
        <v>2488</v>
      </c>
      <c r="D1638" s="255" t="s">
        <v>218</v>
      </c>
      <c r="E1638" s="256" t="s">
        <v>2489</v>
      </c>
      <c r="F1638" s="257" t="s">
        <v>2490</v>
      </c>
      <c r="G1638" s="258" t="s">
        <v>164</v>
      </c>
      <c r="H1638" s="259">
        <v>31.626000000000001</v>
      </c>
      <c r="I1638" s="260"/>
      <c r="J1638" s="261">
        <f>ROUND(I1638*H1638,2)</f>
        <v>0</v>
      </c>
      <c r="K1638" s="257" t="s">
        <v>165</v>
      </c>
      <c r="L1638" s="262"/>
      <c r="M1638" s="263" t="s">
        <v>1</v>
      </c>
      <c r="N1638" s="264" t="s">
        <v>42</v>
      </c>
      <c r="O1638" s="92"/>
      <c r="P1638" s="228">
        <f>O1638*H1638</f>
        <v>0</v>
      </c>
      <c r="Q1638" s="228">
        <v>0.0030000000000000001</v>
      </c>
      <c r="R1638" s="228">
        <f>Q1638*H1638</f>
        <v>0.094878000000000004</v>
      </c>
      <c r="S1638" s="228">
        <v>0</v>
      </c>
      <c r="T1638" s="229">
        <f>S1638*H1638</f>
        <v>0</v>
      </c>
      <c r="U1638" s="39"/>
      <c r="V1638" s="39"/>
      <c r="W1638" s="39"/>
      <c r="X1638" s="39"/>
      <c r="Y1638" s="39"/>
      <c r="Z1638" s="39"/>
      <c r="AA1638" s="39"/>
      <c r="AB1638" s="39"/>
      <c r="AC1638" s="39"/>
      <c r="AD1638" s="39"/>
      <c r="AE1638" s="39"/>
      <c r="AR1638" s="230" t="s">
        <v>316</v>
      </c>
      <c r="AT1638" s="230" t="s">
        <v>218</v>
      </c>
      <c r="AU1638" s="230" t="s">
        <v>87</v>
      </c>
      <c r="AY1638" s="18" t="s">
        <v>159</v>
      </c>
      <c r="BE1638" s="231">
        <f>IF(N1638="základní",J1638,0)</f>
        <v>0</v>
      </c>
      <c r="BF1638" s="231">
        <f>IF(N1638="snížená",J1638,0)</f>
        <v>0</v>
      </c>
      <c r="BG1638" s="231">
        <f>IF(N1638="zákl. přenesená",J1638,0)</f>
        <v>0</v>
      </c>
      <c r="BH1638" s="231">
        <f>IF(N1638="sníž. přenesená",J1638,0)</f>
        <v>0</v>
      </c>
      <c r="BI1638" s="231">
        <f>IF(N1638="nulová",J1638,0)</f>
        <v>0</v>
      </c>
      <c r="BJ1638" s="18" t="s">
        <v>85</v>
      </c>
      <c r="BK1638" s="231">
        <f>ROUND(I1638*H1638,2)</f>
        <v>0</v>
      </c>
      <c r="BL1638" s="18" t="s">
        <v>235</v>
      </c>
      <c r="BM1638" s="230" t="s">
        <v>2491</v>
      </c>
    </row>
    <row r="1639" s="13" customFormat="1">
      <c r="A1639" s="13"/>
      <c r="B1639" s="232"/>
      <c r="C1639" s="233"/>
      <c r="D1639" s="234" t="s">
        <v>168</v>
      </c>
      <c r="E1639" s="233"/>
      <c r="F1639" s="236" t="s">
        <v>2492</v>
      </c>
      <c r="G1639" s="233"/>
      <c r="H1639" s="237">
        <v>31.626000000000001</v>
      </c>
      <c r="I1639" s="238"/>
      <c r="J1639" s="233"/>
      <c r="K1639" s="233"/>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168</v>
      </c>
      <c r="AU1639" s="243" t="s">
        <v>87</v>
      </c>
      <c r="AV1639" s="13" t="s">
        <v>87</v>
      </c>
      <c r="AW1639" s="13" t="s">
        <v>4</v>
      </c>
      <c r="AX1639" s="13" t="s">
        <v>85</v>
      </c>
      <c r="AY1639" s="243" t="s">
        <v>159</v>
      </c>
    </row>
    <row r="1640" s="2" customFormat="1" ht="24.15" customHeight="1">
      <c r="A1640" s="39"/>
      <c r="B1640" s="40"/>
      <c r="C1640" s="219" t="s">
        <v>2493</v>
      </c>
      <c r="D1640" s="219" t="s">
        <v>161</v>
      </c>
      <c r="E1640" s="220" t="s">
        <v>2494</v>
      </c>
      <c r="F1640" s="221" t="s">
        <v>2495</v>
      </c>
      <c r="G1640" s="222" t="s">
        <v>164</v>
      </c>
      <c r="H1640" s="223">
        <v>188.80000000000001</v>
      </c>
      <c r="I1640" s="224"/>
      <c r="J1640" s="225">
        <f>ROUND(I1640*H1640,2)</f>
        <v>0</v>
      </c>
      <c r="K1640" s="221" t="s">
        <v>1</v>
      </c>
      <c r="L1640" s="45"/>
      <c r="M1640" s="226" t="s">
        <v>1</v>
      </c>
      <c r="N1640" s="227" t="s">
        <v>42</v>
      </c>
      <c r="O1640" s="92"/>
      <c r="P1640" s="228">
        <f>O1640*H1640</f>
        <v>0</v>
      </c>
      <c r="Q1640" s="228">
        <v>0.0060000000000000001</v>
      </c>
      <c r="R1640" s="228">
        <f>Q1640*H1640</f>
        <v>1.1328</v>
      </c>
      <c r="S1640" s="228">
        <v>0</v>
      </c>
      <c r="T1640" s="229">
        <f>S1640*H1640</f>
        <v>0</v>
      </c>
      <c r="U1640" s="39"/>
      <c r="V1640" s="39"/>
      <c r="W1640" s="39"/>
      <c r="X1640" s="39"/>
      <c r="Y1640" s="39"/>
      <c r="Z1640" s="39"/>
      <c r="AA1640" s="39"/>
      <c r="AB1640" s="39"/>
      <c r="AC1640" s="39"/>
      <c r="AD1640" s="39"/>
      <c r="AE1640" s="39"/>
      <c r="AR1640" s="230" t="s">
        <v>235</v>
      </c>
      <c r="AT1640" s="230" t="s">
        <v>161</v>
      </c>
      <c r="AU1640" s="230" t="s">
        <v>87</v>
      </c>
      <c r="AY1640" s="18" t="s">
        <v>159</v>
      </c>
      <c r="BE1640" s="231">
        <f>IF(N1640="základní",J1640,0)</f>
        <v>0</v>
      </c>
      <c r="BF1640" s="231">
        <f>IF(N1640="snížená",J1640,0)</f>
        <v>0</v>
      </c>
      <c r="BG1640" s="231">
        <f>IF(N1640="zákl. přenesená",J1640,0)</f>
        <v>0</v>
      </c>
      <c r="BH1640" s="231">
        <f>IF(N1640="sníž. přenesená",J1640,0)</f>
        <v>0</v>
      </c>
      <c r="BI1640" s="231">
        <f>IF(N1640="nulová",J1640,0)</f>
        <v>0</v>
      </c>
      <c r="BJ1640" s="18" t="s">
        <v>85</v>
      </c>
      <c r="BK1640" s="231">
        <f>ROUND(I1640*H1640,2)</f>
        <v>0</v>
      </c>
      <c r="BL1640" s="18" t="s">
        <v>235</v>
      </c>
      <c r="BM1640" s="230" t="s">
        <v>2496</v>
      </c>
    </row>
    <row r="1641" s="16" customFormat="1">
      <c r="A1641" s="16"/>
      <c r="B1641" s="279"/>
      <c r="C1641" s="280"/>
      <c r="D1641" s="234" t="s">
        <v>168</v>
      </c>
      <c r="E1641" s="281" t="s">
        <v>1</v>
      </c>
      <c r="F1641" s="282" t="s">
        <v>2497</v>
      </c>
      <c r="G1641" s="280"/>
      <c r="H1641" s="281" t="s">
        <v>1</v>
      </c>
      <c r="I1641" s="283"/>
      <c r="J1641" s="280"/>
      <c r="K1641" s="280"/>
      <c r="L1641" s="284"/>
      <c r="M1641" s="285"/>
      <c r="N1641" s="286"/>
      <c r="O1641" s="286"/>
      <c r="P1641" s="286"/>
      <c r="Q1641" s="286"/>
      <c r="R1641" s="286"/>
      <c r="S1641" s="286"/>
      <c r="T1641" s="287"/>
      <c r="U1641" s="16"/>
      <c r="V1641" s="16"/>
      <c r="W1641" s="16"/>
      <c r="X1641" s="16"/>
      <c r="Y1641" s="16"/>
      <c r="Z1641" s="16"/>
      <c r="AA1641" s="16"/>
      <c r="AB1641" s="16"/>
      <c r="AC1641" s="16"/>
      <c r="AD1641" s="16"/>
      <c r="AE1641" s="16"/>
      <c r="AT1641" s="288" t="s">
        <v>168</v>
      </c>
      <c r="AU1641" s="288" t="s">
        <v>87</v>
      </c>
      <c r="AV1641" s="16" t="s">
        <v>85</v>
      </c>
      <c r="AW1641" s="16" t="s">
        <v>32</v>
      </c>
      <c r="AX1641" s="16" t="s">
        <v>77</v>
      </c>
      <c r="AY1641" s="288" t="s">
        <v>159</v>
      </c>
    </row>
    <row r="1642" s="13" customFormat="1">
      <c r="A1642" s="13"/>
      <c r="B1642" s="232"/>
      <c r="C1642" s="233"/>
      <c r="D1642" s="234" t="s">
        <v>168</v>
      </c>
      <c r="E1642" s="235" t="s">
        <v>1</v>
      </c>
      <c r="F1642" s="236" t="s">
        <v>2498</v>
      </c>
      <c r="G1642" s="233"/>
      <c r="H1642" s="237">
        <v>188.80000000000001</v>
      </c>
      <c r="I1642" s="238"/>
      <c r="J1642" s="233"/>
      <c r="K1642" s="233"/>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168</v>
      </c>
      <c r="AU1642" s="243" t="s">
        <v>87</v>
      </c>
      <c r="AV1642" s="13" t="s">
        <v>87</v>
      </c>
      <c r="AW1642" s="13" t="s">
        <v>32</v>
      </c>
      <c r="AX1642" s="13" t="s">
        <v>85</v>
      </c>
      <c r="AY1642" s="243" t="s">
        <v>159</v>
      </c>
    </row>
    <row r="1643" s="2" customFormat="1" ht="24.15" customHeight="1">
      <c r="A1643" s="39"/>
      <c r="B1643" s="40"/>
      <c r="C1643" s="255" t="s">
        <v>2499</v>
      </c>
      <c r="D1643" s="255" t="s">
        <v>218</v>
      </c>
      <c r="E1643" s="256" t="s">
        <v>2500</v>
      </c>
      <c r="F1643" s="257" t="s">
        <v>2501</v>
      </c>
      <c r="G1643" s="258" t="s">
        <v>164</v>
      </c>
      <c r="H1643" s="259">
        <v>192.57599999999999</v>
      </c>
      <c r="I1643" s="260"/>
      <c r="J1643" s="261">
        <f>ROUND(I1643*H1643,2)</f>
        <v>0</v>
      </c>
      <c r="K1643" s="257" t="s">
        <v>1</v>
      </c>
      <c r="L1643" s="262"/>
      <c r="M1643" s="263" t="s">
        <v>1</v>
      </c>
      <c r="N1643" s="264" t="s">
        <v>42</v>
      </c>
      <c r="O1643" s="92"/>
      <c r="P1643" s="228">
        <f>O1643*H1643</f>
        <v>0</v>
      </c>
      <c r="Q1643" s="228">
        <v>0.00084000000000000003</v>
      </c>
      <c r="R1643" s="228">
        <f>Q1643*H1643</f>
        <v>0.16176383999999999</v>
      </c>
      <c r="S1643" s="228">
        <v>0</v>
      </c>
      <c r="T1643" s="229">
        <f>S1643*H1643</f>
        <v>0</v>
      </c>
      <c r="U1643" s="39"/>
      <c r="V1643" s="39"/>
      <c r="W1643" s="39"/>
      <c r="X1643" s="39"/>
      <c r="Y1643" s="39"/>
      <c r="Z1643" s="39"/>
      <c r="AA1643" s="39"/>
      <c r="AB1643" s="39"/>
      <c r="AC1643" s="39"/>
      <c r="AD1643" s="39"/>
      <c r="AE1643" s="39"/>
      <c r="AR1643" s="230" t="s">
        <v>316</v>
      </c>
      <c r="AT1643" s="230" t="s">
        <v>218</v>
      </c>
      <c r="AU1643" s="230" t="s">
        <v>87</v>
      </c>
      <c r="AY1643" s="18" t="s">
        <v>159</v>
      </c>
      <c r="BE1643" s="231">
        <f>IF(N1643="základní",J1643,0)</f>
        <v>0</v>
      </c>
      <c r="BF1643" s="231">
        <f>IF(N1643="snížená",J1643,0)</f>
        <v>0</v>
      </c>
      <c r="BG1643" s="231">
        <f>IF(N1643="zákl. přenesená",J1643,0)</f>
        <v>0</v>
      </c>
      <c r="BH1643" s="231">
        <f>IF(N1643="sníž. přenesená",J1643,0)</f>
        <v>0</v>
      </c>
      <c r="BI1643" s="231">
        <f>IF(N1643="nulová",J1643,0)</f>
        <v>0</v>
      </c>
      <c r="BJ1643" s="18" t="s">
        <v>85</v>
      </c>
      <c r="BK1643" s="231">
        <f>ROUND(I1643*H1643,2)</f>
        <v>0</v>
      </c>
      <c r="BL1643" s="18" t="s">
        <v>235</v>
      </c>
      <c r="BM1643" s="230" t="s">
        <v>2502</v>
      </c>
    </row>
    <row r="1644" s="16" customFormat="1">
      <c r="A1644" s="16"/>
      <c r="B1644" s="279"/>
      <c r="C1644" s="280"/>
      <c r="D1644" s="234" t="s">
        <v>168</v>
      </c>
      <c r="E1644" s="281" t="s">
        <v>1</v>
      </c>
      <c r="F1644" s="282" t="s">
        <v>2497</v>
      </c>
      <c r="G1644" s="280"/>
      <c r="H1644" s="281" t="s">
        <v>1</v>
      </c>
      <c r="I1644" s="283"/>
      <c r="J1644" s="280"/>
      <c r="K1644" s="280"/>
      <c r="L1644" s="284"/>
      <c r="M1644" s="285"/>
      <c r="N1644" s="286"/>
      <c r="O1644" s="286"/>
      <c r="P1644" s="286"/>
      <c r="Q1644" s="286"/>
      <c r="R1644" s="286"/>
      <c r="S1644" s="286"/>
      <c r="T1644" s="287"/>
      <c r="U1644" s="16"/>
      <c r="V1644" s="16"/>
      <c r="W1644" s="16"/>
      <c r="X1644" s="16"/>
      <c r="Y1644" s="16"/>
      <c r="Z1644" s="16"/>
      <c r="AA1644" s="16"/>
      <c r="AB1644" s="16"/>
      <c r="AC1644" s="16"/>
      <c r="AD1644" s="16"/>
      <c r="AE1644" s="16"/>
      <c r="AT1644" s="288" t="s">
        <v>168</v>
      </c>
      <c r="AU1644" s="288" t="s">
        <v>87</v>
      </c>
      <c r="AV1644" s="16" t="s">
        <v>85</v>
      </c>
      <c r="AW1644" s="16" t="s">
        <v>32</v>
      </c>
      <c r="AX1644" s="16" t="s">
        <v>77</v>
      </c>
      <c r="AY1644" s="288" t="s">
        <v>159</v>
      </c>
    </row>
    <row r="1645" s="13" customFormat="1">
      <c r="A1645" s="13"/>
      <c r="B1645" s="232"/>
      <c r="C1645" s="233"/>
      <c r="D1645" s="234" t="s">
        <v>168</v>
      </c>
      <c r="E1645" s="235" t="s">
        <v>1</v>
      </c>
      <c r="F1645" s="236" t="s">
        <v>2498</v>
      </c>
      <c r="G1645" s="233"/>
      <c r="H1645" s="237">
        <v>188.80000000000001</v>
      </c>
      <c r="I1645" s="238"/>
      <c r="J1645" s="233"/>
      <c r="K1645" s="233"/>
      <c r="L1645" s="239"/>
      <c r="M1645" s="240"/>
      <c r="N1645" s="241"/>
      <c r="O1645" s="241"/>
      <c r="P1645" s="241"/>
      <c r="Q1645" s="241"/>
      <c r="R1645" s="241"/>
      <c r="S1645" s="241"/>
      <c r="T1645" s="242"/>
      <c r="U1645" s="13"/>
      <c r="V1645" s="13"/>
      <c r="W1645" s="13"/>
      <c r="X1645" s="13"/>
      <c r="Y1645" s="13"/>
      <c r="Z1645" s="13"/>
      <c r="AA1645" s="13"/>
      <c r="AB1645" s="13"/>
      <c r="AC1645" s="13"/>
      <c r="AD1645" s="13"/>
      <c r="AE1645" s="13"/>
      <c r="AT1645" s="243" t="s">
        <v>168</v>
      </c>
      <c r="AU1645" s="243" t="s">
        <v>87</v>
      </c>
      <c r="AV1645" s="13" t="s">
        <v>87</v>
      </c>
      <c r="AW1645" s="13" t="s">
        <v>32</v>
      </c>
      <c r="AX1645" s="13" t="s">
        <v>85</v>
      </c>
      <c r="AY1645" s="243" t="s">
        <v>159</v>
      </c>
    </row>
    <row r="1646" s="13" customFormat="1">
      <c r="A1646" s="13"/>
      <c r="B1646" s="232"/>
      <c r="C1646" s="233"/>
      <c r="D1646" s="234" t="s">
        <v>168</v>
      </c>
      <c r="E1646" s="233"/>
      <c r="F1646" s="236" t="s">
        <v>2503</v>
      </c>
      <c r="G1646" s="233"/>
      <c r="H1646" s="237">
        <v>192.57599999999999</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168</v>
      </c>
      <c r="AU1646" s="243" t="s">
        <v>87</v>
      </c>
      <c r="AV1646" s="13" t="s">
        <v>87</v>
      </c>
      <c r="AW1646" s="13" t="s">
        <v>4</v>
      </c>
      <c r="AX1646" s="13" t="s">
        <v>85</v>
      </c>
      <c r="AY1646" s="243" t="s">
        <v>159</v>
      </c>
    </row>
    <row r="1647" s="2" customFormat="1" ht="24.15" customHeight="1">
      <c r="A1647" s="39"/>
      <c r="B1647" s="40"/>
      <c r="C1647" s="219" t="s">
        <v>2504</v>
      </c>
      <c r="D1647" s="219" t="s">
        <v>161</v>
      </c>
      <c r="E1647" s="220" t="s">
        <v>2505</v>
      </c>
      <c r="F1647" s="221" t="s">
        <v>2506</v>
      </c>
      <c r="G1647" s="222" t="s">
        <v>164</v>
      </c>
      <c r="H1647" s="223">
        <v>22.68</v>
      </c>
      <c r="I1647" s="224"/>
      <c r="J1647" s="225">
        <f>ROUND(I1647*H1647,2)</f>
        <v>0</v>
      </c>
      <c r="K1647" s="221" t="s">
        <v>165</v>
      </c>
      <c r="L1647" s="45"/>
      <c r="M1647" s="226" t="s">
        <v>1</v>
      </c>
      <c r="N1647" s="227" t="s">
        <v>42</v>
      </c>
      <c r="O1647" s="92"/>
      <c r="P1647" s="228">
        <f>O1647*H1647</f>
        <v>0</v>
      </c>
      <c r="Q1647" s="228">
        <v>0</v>
      </c>
      <c r="R1647" s="228">
        <f>Q1647*H1647</f>
        <v>0</v>
      </c>
      <c r="S1647" s="228">
        <v>0</v>
      </c>
      <c r="T1647" s="229">
        <f>S1647*H1647</f>
        <v>0</v>
      </c>
      <c r="U1647" s="39"/>
      <c r="V1647" s="39"/>
      <c r="W1647" s="39"/>
      <c r="X1647" s="39"/>
      <c r="Y1647" s="39"/>
      <c r="Z1647" s="39"/>
      <c r="AA1647" s="39"/>
      <c r="AB1647" s="39"/>
      <c r="AC1647" s="39"/>
      <c r="AD1647" s="39"/>
      <c r="AE1647" s="39"/>
      <c r="AR1647" s="230" t="s">
        <v>235</v>
      </c>
      <c r="AT1647" s="230" t="s">
        <v>161</v>
      </c>
      <c r="AU1647" s="230" t="s">
        <v>87</v>
      </c>
      <c r="AY1647" s="18" t="s">
        <v>159</v>
      </c>
      <c r="BE1647" s="231">
        <f>IF(N1647="základní",J1647,0)</f>
        <v>0</v>
      </c>
      <c r="BF1647" s="231">
        <f>IF(N1647="snížená",J1647,0)</f>
        <v>0</v>
      </c>
      <c r="BG1647" s="231">
        <f>IF(N1647="zákl. přenesená",J1647,0)</f>
        <v>0</v>
      </c>
      <c r="BH1647" s="231">
        <f>IF(N1647="sníž. přenesená",J1647,0)</f>
        <v>0</v>
      </c>
      <c r="BI1647" s="231">
        <f>IF(N1647="nulová",J1647,0)</f>
        <v>0</v>
      </c>
      <c r="BJ1647" s="18" t="s">
        <v>85</v>
      </c>
      <c r="BK1647" s="231">
        <f>ROUND(I1647*H1647,2)</f>
        <v>0</v>
      </c>
      <c r="BL1647" s="18" t="s">
        <v>235</v>
      </c>
      <c r="BM1647" s="230" t="s">
        <v>2507</v>
      </c>
    </row>
    <row r="1648" s="16" customFormat="1">
      <c r="A1648" s="16"/>
      <c r="B1648" s="279"/>
      <c r="C1648" s="280"/>
      <c r="D1648" s="234" t="s">
        <v>168</v>
      </c>
      <c r="E1648" s="281" t="s">
        <v>1</v>
      </c>
      <c r="F1648" s="282" t="s">
        <v>2508</v>
      </c>
      <c r="G1648" s="280"/>
      <c r="H1648" s="281" t="s">
        <v>1</v>
      </c>
      <c r="I1648" s="283"/>
      <c r="J1648" s="280"/>
      <c r="K1648" s="280"/>
      <c r="L1648" s="284"/>
      <c r="M1648" s="285"/>
      <c r="N1648" s="286"/>
      <c r="O1648" s="286"/>
      <c r="P1648" s="286"/>
      <c r="Q1648" s="286"/>
      <c r="R1648" s="286"/>
      <c r="S1648" s="286"/>
      <c r="T1648" s="287"/>
      <c r="U1648" s="16"/>
      <c r="V1648" s="16"/>
      <c r="W1648" s="16"/>
      <c r="X1648" s="16"/>
      <c r="Y1648" s="16"/>
      <c r="Z1648" s="16"/>
      <c r="AA1648" s="16"/>
      <c r="AB1648" s="16"/>
      <c r="AC1648" s="16"/>
      <c r="AD1648" s="16"/>
      <c r="AE1648" s="16"/>
      <c r="AT1648" s="288" t="s">
        <v>168</v>
      </c>
      <c r="AU1648" s="288" t="s">
        <v>87</v>
      </c>
      <c r="AV1648" s="16" t="s">
        <v>85</v>
      </c>
      <c r="AW1648" s="16" t="s">
        <v>32</v>
      </c>
      <c r="AX1648" s="16" t="s">
        <v>77</v>
      </c>
      <c r="AY1648" s="288" t="s">
        <v>159</v>
      </c>
    </row>
    <row r="1649" s="13" customFormat="1">
      <c r="A1649" s="13"/>
      <c r="B1649" s="232"/>
      <c r="C1649" s="233"/>
      <c r="D1649" s="234" t="s">
        <v>168</v>
      </c>
      <c r="E1649" s="235" t="s">
        <v>1</v>
      </c>
      <c r="F1649" s="236" t="s">
        <v>2509</v>
      </c>
      <c r="G1649" s="233"/>
      <c r="H1649" s="237">
        <v>22.68</v>
      </c>
      <c r="I1649" s="238"/>
      <c r="J1649" s="233"/>
      <c r="K1649" s="233"/>
      <c r="L1649" s="239"/>
      <c r="M1649" s="240"/>
      <c r="N1649" s="241"/>
      <c r="O1649" s="241"/>
      <c r="P1649" s="241"/>
      <c r="Q1649" s="241"/>
      <c r="R1649" s="241"/>
      <c r="S1649" s="241"/>
      <c r="T1649" s="242"/>
      <c r="U1649" s="13"/>
      <c r="V1649" s="13"/>
      <c r="W1649" s="13"/>
      <c r="X1649" s="13"/>
      <c r="Y1649" s="13"/>
      <c r="Z1649" s="13"/>
      <c r="AA1649" s="13"/>
      <c r="AB1649" s="13"/>
      <c r="AC1649" s="13"/>
      <c r="AD1649" s="13"/>
      <c r="AE1649" s="13"/>
      <c r="AT1649" s="243" t="s">
        <v>168</v>
      </c>
      <c r="AU1649" s="243" t="s">
        <v>87</v>
      </c>
      <c r="AV1649" s="13" t="s">
        <v>87</v>
      </c>
      <c r="AW1649" s="13" t="s">
        <v>32</v>
      </c>
      <c r="AX1649" s="13" t="s">
        <v>85</v>
      </c>
      <c r="AY1649" s="243" t="s">
        <v>159</v>
      </c>
    </row>
    <row r="1650" s="2" customFormat="1" ht="24.15" customHeight="1">
      <c r="A1650" s="39"/>
      <c r="B1650" s="40"/>
      <c r="C1650" s="255" t="s">
        <v>2510</v>
      </c>
      <c r="D1650" s="255" t="s">
        <v>218</v>
      </c>
      <c r="E1650" s="256" t="s">
        <v>2489</v>
      </c>
      <c r="F1650" s="257" t="s">
        <v>2490</v>
      </c>
      <c r="G1650" s="258" t="s">
        <v>164</v>
      </c>
      <c r="H1650" s="259">
        <v>23.814</v>
      </c>
      <c r="I1650" s="260"/>
      <c r="J1650" s="261">
        <f>ROUND(I1650*H1650,2)</f>
        <v>0</v>
      </c>
      <c r="K1650" s="257" t="s">
        <v>165</v>
      </c>
      <c r="L1650" s="262"/>
      <c r="M1650" s="263" t="s">
        <v>1</v>
      </c>
      <c r="N1650" s="264" t="s">
        <v>42</v>
      </c>
      <c r="O1650" s="92"/>
      <c r="P1650" s="228">
        <f>O1650*H1650</f>
        <v>0</v>
      </c>
      <c r="Q1650" s="228">
        <v>0.0030000000000000001</v>
      </c>
      <c r="R1650" s="228">
        <f>Q1650*H1650</f>
        <v>0.071442000000000006</v>
      </c>
      <c r="S1650" s="228">
        <v>0</v>
      </c>
      <c r="T1650" s="229">
        <f>S1650*H1650</f>
        <v>0</v>
      </c>
      <c r="U1650" s="39"/>
      <c r="V1650" s="39"/>
      <c r="W1650" s="39"/>
      <c r="X1650" s="39"/>
      <c r="Y1650" s="39"/>
      <c r="Z1650" s="39"/>
      <c r="AA1650" s="39"/>
      <c r="AB1650" s="39"/>
      <c r="AC1650" s="39"/>
      <c r="AD1650" s="39"/>
      <c r="AE1650" s="39"/>
      <c r="AR1650" s="230" t="s">
        <v>316</v>
      </c>
      <c r="AT1650" s="230" t="s">
        <v>218</v>
      </c>
      <c r="AU1650" s="230" t="s">
        <v>87</v>
      </c>
      <c r="AY1650" s="18" t="s">
        <v>159</v>
      </c>
      <c r="BE1650" s="231">
        <f>IF(N1650="základní",J1650,0)</f>
        <v>0</v>
      </c>
      <c r="BF1650" s="231">
        <f>IF(N1650="snížená",J1650,0)</f>
        <v>0</v>
      </c>
      <c r="BG1650" s="231">
        <f>IF(N1650="zákl. přenesená",J1650,0)</f>
        <v>0</v>
      </c>
      <c r="BH1650" s="231">
        <f>IF(N1650="sníž. přenesená",J1650,0)</f>
        <v>0</v>
      </c>
      <c r="BI1650" s="231">
        <f>IF(N1650="nulová",J1650,0)</f>
        <v>0</v>
      </c>
      <c r="BJ1650" s="18" t="s">
        <v>85</v>
      </c>
      <c r="BK1650" s="231">
        <f>ROUND(I1650*H1650,2)</f>
        <v>0</v>
      </c>
      <c r="BL1650" s="18" t="s">
        <v>235</v>
      </c>
      <c r="BM1650" s="230" t="s">
        <v>2511</v>
      </c>
    </row>
    <row r="1651" s="13" customFormat="1">
      <c r="A1651" s="13"/>
      <c r="B1651" s="232"/>
      <c r="C1651" s="233"/>
      <c r="D1651" s="234" t="s">
        <v>168</v>
      </c>
      <c r="E1651" s="233"/>
      <c r="F1651" s="236" t="s">
        <v>2512</v>
      </c>
      <c r="G1651" s="233"/>
      <c r="H1651" s="237">
        <v>23.814</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168</v>
      </c>
      <c r="AU1651" s="243" t="s">
        <v>87</v>
      </c>
      <c r="AV1651" s="13" t="s">
        <v>87</v>
      </c>
      <c r="AW1651" s="13" t="s">
        <v>4</v>
      </c>
      <c r="AX1651" s="13" t="s">
        <v>85</v>
      </c>
      <c r="AY1651" s="243" t="s">
        <v>159</v>
      </c>
    </row>
    <row r="1652" s="2" customFormat="1" ht="24.15" customHeight="1">
      <c r="A1652" s="39"/>
      <c r="B1652" s="40"/>
      <c r="C1652" s="219" t="s">
        <v>2513</v>
      </c>
      <c r="D1652" s="219" t="s">
        <v>161</v>
      </c>
      <c r="E1652" s="220" t="s">
        <v>2514</v>
      </c>
      <c r="F1652" s="221" t="s">
        <v>2515</v>
      </c>
      <c r="G1652" s="222" t="s">
        <v>164</v>
      </c>
      <c r="H1652" s="223">
        <v>56.008000000000003</v>
      </c>
      <c r="I1652" s="224"/>
      <c r="J1652" s="225">
        <f>ROUND(I1652*H1652,2)</f>
        <v>0</v>
      </c>
      <c r="K1652" s="221" t="s">
        <v>165</v>
      </c>
      <c r="L1652" s="45"/>
      <c r="M1652" s="226" t="s">
        <v>1</v>
      </c>
      <c r="N1652" s="227" t="s">
        <v>42</v>
      </c>
      <c r="O1652" s="92"/>
      <c r="P1652" s="228">
        <f>O1652*H1652</f>
        <v>0</v>
      </c>
      <c r="Q1652" s="228">
        <v>0</v>
      </c>
      <c r="R1652" s="228">
        <f>Q1652*H1652</f>
        <v>0</v>
      </c>
      <c r="S1652" s="228">
        <v>0</v>
      </c>
      <c r="T1652" s="229">
        <f>S1652*H1652</f>
        <v>0</v>
      </c>
      <c r="U1652" s="39"/>
      <c r="V1652" s="39"/>
      <c r="W1652" s="39"/>
      <c r="X1652" s="39"/>
      <c r="Y1652" s="39"/>
      <c r="Z1652" s="39"/>
      <c r="AA1652" s="39"/>
      <c r="AB1652" s="39"/>
      <c r="AC1652" s="39"/>
      <c r="AD1652" s="39"/>
      <c r="AE1652" s="39"/>
      <c r="AR1652" s="230" t="s">
        <v>235</v>
      </c>
      <c r="AT1652" s="230" t="s">
        <v>161</v>
      </c>
      <c r="AU1652" s="230" t="s">
        <v>87</v>
      </c>
      <c r="AY1652" s="18" t="s">
        <v>159</v>
      </c>
      <c r="BE1652" s="231">
        <f>IF(N1652="základní",J1652,0)</f>
        <v>0</v>
      </c>
      <c r="BF1652" s="231">
        <f>IF(N1652="snížená",J1652,0)</f>
        <v>0</v>
      </c>
      <c r="BG1652" s="231">
        <f>IF(N1652="zákl. přenesená",J1652,0)</f>
        <v>0</v>
      </c>
      <c r="BH1652" s="231">
        <f>IF(N1652="sníž. přenesená",J1652,0)</f>
        <v>0</v>
      </c>
      <c r="BI1652" s="231">
        <f>IF(N1652="nulová",J1652,0)</f>
        <v>0</v>
      </c>
      <c r="BJ1652" s="18" t="s">
        <v>85</v>
      </c>
      <c r="BK1652" s="231">
        <f>ROUND(I1652*H1652,2)</f>
        <v>0</v>
      </c>
      <c r="BL1652" s="18" t="s">
        <v>235</v>
      </c>
      <c r="BM1652" s="230" t="s">
        <v>2516</v>
      </c>
    </row>
    <row r="1653" s="16" customFormat="1">
      <c r="A1653" s="16"/>
      <c r="B1653" s="279"/>
      <c r="C1653" s="280"/>
      <c r="D1653" s="234" t="s">
        <v>168</v>
      </c>
      <c r="E1653" s="281" t="s">
        <v>1</v>
      </c>
      <c r="F1653" s="282" t="s">
        <v>2517</v>
      </c>
      <c r="G1653" s="280"/>
      <c r="H1653" s="281" t="s">
        <v>1</v>
      </c>
      <c r="I1653" s="283"/>
      <c r="J1653" s="280"/>
      <c r="K1653" s="280"/>
      <c r="L1653" s="284"/>
      <c r="M1653" s="285"/>
      <c r="N1653" s="286"/>
      <c r="O1653" s="286"/>
      <c r="P1653" s="286"/>
      <c r="Q1653" s="286"/>
      <c r="R1653" s="286"/>
      <c r="S1653" s="286"/>
      <c r="T1653" s="287"/>
      <c r="U1653" s="16"/>
      <c r="V1653" s="16"/>
      <c r="W1653" s="16"/>
      <c r="X1653" s="16"/>
      <c r="Y1653" s="16"/>
      <c r="Z1653" s="16"/>
      <c r="AA1653" s="16"/>
      <c r="AB1653" s="16"/>
      <c r="AC1653" s="16"/>
      <c r="AD1653" s="16"/>
      <c r="AE1653" s="16"/>
      <c r="AT1653" s="288" t="s">
        <v>168</v>
      </c>
      <c r="AU1653" s="288" t="s">
        <v>87</v>
      </c>
      <c r="AV1653" s="16" t="s">
        <v>85</v>
      </c>
      <c r="AW1653" s="16" t="s">
        <v>32</v>
      </c>
      <c r="AX1653" s="16" t="s">
        <v>77</v>
      </c>
      <c r="AY1653" s="288" t="s">
        <v>159</v>
      </c>
    </row>
    <row r="1654" s="13" customFormat="1">
      <c r="A1654" s="13"/>
      <c r="B1654" s="232"/>
      <c r="C1654" s="233"/>
      <c r="D1654" s="234" t="s">
        <v>168</v>
      </c>
      <c r="E1654" s="235" t="s">
        <v>1</v>
      </c>
      <c r="F1654" s="236" t="s">
        <v>2518</v>
      </c>
      <c r="G1654" s="233"/>
      <c r="H1654" s="237">
        <v>6.4359999999999999</v>
      </c>
      <c r="I1654" s="238"/>
      <c r="J1654" s="233"/>
      <c r="K1654" s="233"/>
      <c r="L1654" s="239"/>
      <c r="M1654" s="240"/>
      <c r="N1654" s="241"/>
      <c r="O1654" s="241"/>
      <c r="P1654" s="241"/>
      <c r="Q1654" s="241"/>
      <c r="R1654" s="241"/>
      <c r="S1654" s="241"/>
      <c r="T1654" s="242"/>
      <c r="U1654" s="13"/>
      <c r="V1654" s="13"/>
      <c r="W1654" s="13"/>
      <c r="X1654" s="13"/>
      <c r="Y1654" s="13"/>
      <c r="Z1654" s="13"/>
      <c r="AA1654" s="13"/>
      <c r="AB1654" s="13"/>
      <c r="AC1654" s="13"/>
      <c r="AD1654" s="13"/>
      <c r="AE1654" s="13"/>
      <c r="AT1654" s="243" t="s">
        <v>168</v>
      </c>
      <c r="AU1654" s="243" t="s">
        <v>87</v>
      </c>
      <c r="AV1654" s="13" t="s">
        <v>87</v>
      </c>
      <c r="AW1654" s="13" t="s">
        <v>32</v>
      </c>
      <c r="AX1654" s="13" t="s">
        <v>77</v>
      </c>
      <c r="AY1654" s="243" t="s">
        <v>159</v>
      </c>
    </row>
    <row r="1655" s="13" customFormat="1">
      <c r="A1655" s="13"/>
      <c r="B1655" s="232"/>
      <c r="C1655" s="233"/>
      <c r="D1655" s="234" t="s">
        <v>168</v>
      </c>
      <c r="E1655" s="235" t="s">
        <v>1</v>
      </c>
      <c r="F1655" s="236" t="s">
        <v>2519</v>
      </c>
      <c r="G1655" s="233"/>
      <c r="H1655" s="237">
        <v>10.34</v>
      </c>
      <c r="I1655" s="238"/>
      <c r="J1655" s="233"/>
      <c r="K1655" s="233"/>
      <c r="L1655" s="239"/>
      <c r="M1655" s="240"/>
      <c r="N1655" s="241"/>
      <c r="O1655" s="241"/>
      <c r="P1655" s="241"/>
      <c r="Q1655" s="241"/>
      <c r="R1655" s="241"/>
      <c r="S1655" s="241"/>
      <c r="T1655" s="242"/>
      <c r="U1655" s="13"/>
      <c r="V1655" s="13"/>
      <c r="W1655" s="13"/>
      <c r="X1655" s="13"/>
      <c r="Y1655" s="13"/>
      <c r="Z1655" s="13"/>
      <c r="AA1655" s="13"/>
      <c r="AB1655" s="13"/>
      <c r="AC1655" s="13"/>
      <c r="AD1655" s="13"/>
      <c r="AE1655" s="13"/>
      <c r="AT1655" s="243" t="s">
        <v>168</v>
      </c>
      <c r="AU1655" s="243" t="s">
        <v>87</v>
      </c>
      <c r="AV1655" s="13" t="s">
        <v>87</v>
      </c>
      <c r="AW1655" s="13" t="s">
        <v>32</v>
      </c>
      <c r="AX1655" s="13" t="s">
        <v>77</v>
      </c>
      <c r="AY1655" s="243" t="s">
        <v>159</v>
      </c>
    </row>
    <row r="1656" s="13" customFormat="1">
      <c r="A1656" s="13"/>
      <c r="B1656" s="232"/>
      <c r="C1656" s="233"/>
      <c r="D1656" s="234" t="s">
        <v>168</v>
      </c>
      <c r="E1656" s="235" t="s">
        <v>1</v>
      </c>
      <c r="F1656" s="236" t="s">
        <v>2520</v>
      </c>
      <c r="G1656" s="233"/>
      <c r="H1656" s="237">
        <v>25.742999999999999</v>
      </c>
      <c r="I1656" s="238"/>
      <c r="J1656" s="233"/>
      <c r="K1656" s="233"/>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168</v>
      </c>
      <c r="AU1656" s="243" t="s">
        <v>87</v>
      </c>
      <c r="AV1656" s="13" t="s">
        <v>87</v>
      </c>
      <c r="AW1656" s="13" t="s">
        <v>32</v>
      </c>
      <c r="AX1656" s="13" t="s">
        <v>77</v>
      </c>
      <c r="AY1656" s="243" t="s">
        <v>159</v>
      </c>
    </row>
    <row r="1657" s="13" customFormat="1">
      <c r="A1657" s="13"/>
      <c r="B1657" s="232"/>
      <c r="C1657" s="233"/>
      <c r="D1657" s="234" t="s">
        <v>168</v>
      </c>
      <c r="E1657" s="235" t="s">
        <v>1</v>
      </c>
      <c r="F1657" s="236" t="s">
        <v>2521</v>
      </c>
      <c r="G1657" s="233"/>
      <c r="H1657" s="237">
        <v>13.489000000000001</v>
      </c>
      <c r="I1657" s="238"/>
      <c r="J1657" s="233"/>
      <c r="K1657" s="233"/>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168</v>
      </c>
      <c r="AU1657" s="243" t="s">
        <v>87</v>
      </c>
      <c r="AV1657" s="13" t="s">
        <v>87</v>
      </c>
      <c r="AW1657" s="13" t="s">
        <v>32</v>
      </c>
      <c r="AX1657" s="13" t="s">
        <v>77</v>
      </c>
      <c r="AY1657" s="243" t="s">
        <v>159</v>
      </c>
    </row>
    <row r="1658" s="14" customFormat="1">
      <c r="A1658" s="14"/>
      <c r="B1658" s="244"/>
      <c r="C1658" s="245"/>
      <c r="D1658" s="234" t="s">
        <v>168</v>
      </c>
      <c r="E1658" s="246" t="s">
        <v>1</v>
      </c>
      <c r="F1658" s="247" t="s">
        <v>174</v>
      </c>
      <c r="G1658" s="245"/>
      <c r="H1658" s="248">
        <v>56.008000000000003</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168</v>
      </c>
      <c r="AU1658" s="254" t="s">
        <v>87</v>
      </c>
      <c r="AV1658" s="14" t="s">
        <v>166</v>
      </c>
      <c r="AW1658" s="14" t="s">
        <v>32</v>
      </c>
      <c r="AX1658" s="14" t="s">
        <v>85</v>
      </c>
      <c r="AY1658" s="254" t="s">
        <v>159</v>
      </c>
    </row>
    <row r="1659" s="2" customFormat="1" ht="24.15" customHeight="1">
      <c r="A1659" s="39"/>
      <c r="B1659" s="40"/>
      <c r="C1659" s="255" t="s">
        <v>2522</v>
      </c>
      <c r="D1659" s="255" t="s">
        <v>218</v>
      </c>
      <c r="E1659" s="256" t="s">
        <v>2523</v>
      </c>
      <c r="F1659" s="257" t="s">
        <v>2524</v>
      </c>
      <c r="G1659" s="258" t="s">
        <v>164</v>
      </c>
      <c r="H1659" s="259">
        <v>58.808</v>
      </c>
      <c r="I1659" s="260"/>
      <c r="J1659" s="261">
        <f>ROUND(I1659*H1659,2)</f>
        <v>0</v>
      </c>
      <c r="K1659" s="257" t="s">
        <v>165</v>
      </c>
      <c r="L1659" s="262"/>
      <c r="M1659" s="263" t="s">
        <v>1</v>
      </c>
      <c r="N1659" s="264" t="s">
        <v>42</v>
      </c>
      <c r="O1659" s="92"/>
      <c r="P1659" s="228">
        <f>O1659*H1659</f>
        <v>0</v>
      </c>
      <c r="Q1659" s="228">
        <v>0.019</v>
      </c>
      <c r="R1659" s="228">
        <f>Q1659*H1659</f>
        <v>1.1173519999999999</v>
      </c>
      <c r="S1659" s="228">
        <v>0</v>
      </c>
      <c r="T1659" s="229">
        <f>S1659*H1659</f>
        <v>0</v>
      </c>
      <c r="U1659" s="39"/>
      <c r="V1659" s="39"/>
      <c r="W1659" s="39"/>
      <c r="X1659" s="39"/>
      <c r="Y1659" s="39"/>
      <c r="Z1659" s="39"/>
      <c r="AA1659" s="39"/>
      <c r="AB1659" s="39"/>
      <c r="AC1659" s="39"/>
      <c r="AD1659" s="39"/>
      <c r="AE1659" s="39"/>
      <c r="AR1659" s="230" t="s">
        <v>316</v>
      </c>
      <c r="AT1659" s="230" t="s">
        <v>218</v>
      </c>
      <c r="AU1659" s="230" t="s">
        <v>87</v>
      </c>
      <c r="AY1659" s="18" t="s">
        <v>159</v>
      </c>
      <c r="BE1659" s="231">
        <f>IF(N1659="základní",J1659,0)</f>
        <v>0</v>
      </c>
      <c r="BF1659" s="231">
        <f>IF(N1659="snížená",J1659,0)</f>
        <v>0</v>
      </c>
      <c r="BG1659" s="231">
        <f>IF(N1659="zákl. přenesená",J1659,0)</f>
        <v>0</v>
      </c>
      <c r="BH1659" s="231">
        <f>IF(N1659="sníž. přenesená",J1659,0)</f>
        <v>0</v>
      </c>
      <c r="BI1659" s="231">
        <f>IF(N1659="nulová",J1659,0)</f>
        <v>0</v>
      </c>
      <c r="BJ1659" s="18" t="s">
        <v>85</v>
      </c>
      <c r="BK1659" s="231">
        <f>ROUND(I1659*H1659,2)</f>
        <v>0</v>
      </c>
      <c r="BL1659" s="18" t="s">
        <v>235</v>
      </c>
      <c r="BM1659" s="230" t="s">
        <v>2525</v>
      </c>
    </row>
    <row r="1660" s="13" customFormat="1">
      <c r="A1660" s="13"/>
      <c r="B1660" s="232"/>
      <c r="C1660" s="233"/>
      <c r="D1660" s="234" t="s">
        <v>168</v>
      </c>
      <c r="E1660" s="233"/>
      <c r="F1660" s="236" t="s">
        <v>2526</v>
      </c>
      <c r="G1660" s="233"/>
      <c r="H1660" s="237">
        <v>58.808</v>
      </c>
      <c r="I1660" s="238"/>
      <c r="J1660" s="233"/>
      <c r="K1660" s="233"/>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168</v>
      </c>
      <c r="AU1660" s="243" t="s">
        <v>87</v>
      </c>
      <c r="AV1660" s="13" t="s">
        <v>87</v>
      </c>
      <c r="AW1660" s="13" t="s">
        <v>4</v>
      </c>
      <c r="AX1660" s="13" t="s">
        <v>85</v>
      </c>
      <c r="AY1660" s="243" t="s">
        <v>159</v>
      </c>
    </row>
    <row r="1661" s="2" customFormat="1" ht="24.15" customHeight="1">
      <c r="A1661" s="39"/>
      <c r="B1661" s="40"/>
      <c r="C1661" s="255" t="s">
        <v>2527</v>
      </c>
      <c r="D1661" s="255" t="s">
        <v>218</v>
      </c>
      <c r="E1661" s="256" t="s">
        <v>2528</v>
      </c>
      <c r="F1661" s="257" t="s">
        <v>2529</v>
      </c>
      <c r="G1661" s="258" t="s">
        <v>164</v>
      </c>
      <c r="H1661" s="259">
        <v>58.808</v>
      </c>
      <c r="I1661" s="260"/>
      <c r="J1661" s="261">
        <f>ROUND(I1661*H1661,2)</f>
        <v>0</v>
      </c>
      <c r="K1661" s="257" t="s">
        <v>165</v>
      </c>
      <c r="L1661" s="262"/>
      <c r="M1661" s="263" t="s">
        <v>1</v>
      </c>
      <c r="N1661" s="264" t="s">
        <v>42</v>
      </c>
      <c r="O1661" s="92"/>
      <c r="P1661" s="228">
        <f>O1661*H1661</f>
        <v>0</v>
      </c>
      <c r="Q1661" s="228">
        <v>0.0077499999999999999</v>
      </c>
      <c r="R1661" s="228">
        <f>Q1661*H1661</f>
        <v>0.455762</v>
      </c>
      <c r="S1661" s="228">
        <v>0</v>
      </c>
      <c r="T1661" s="229">
        <f>S1661*H1661</f>
        <v>0</v>
      </c>
      <c r="U1661" s="39"/>
      <c r="V1661" s="39"/>
      <c r="W1661" s="39"/>
      <c r="X1661" s="39"/>
      <c r="Y1661" s="39"/>
      <c r="Z1661" s="39"/>
      <c r="AA1661" s="39"/>
      <c r="AB1661" s="39"/>
      <c r="AC1661" s="39"/>
      <c r="AD1661" s="39"/>
      <c r="AE1661" s="39"/>
      <c r="AR1661" s="230" t="s">
        <v>316</v>
      </c>
      <c r="AT1661" s="230" t="s">
        <v>218</v>
      </c>
      <c r="AU1661" s="230" t="s">
        <v>87</v>
      </c>
      <c r="AY1661" s="18" t="s">
        <v>159</v>
      </c>
      <c r="BE1661" s="231">
        <f>IF(N1661="základní",J1661,0)</f>
        <v>0</v>
      </c>
      <c r="BF1661" s="231">
        <f>IF(N1661="snížená",J1661,0)</f>
        <v>0</v>
      </c>
      <c r="BG1661" s="231">
        <f>IF(N1661="zákl. přenesená",J1661,0)</f>
        <v>0</v>
      </c>
      <c r="BH1661" s="231">
        <f>IF(N1661="sníž. přenesená",J1661,0)</f>
        <v>0</v>
      </c>
      <c r="BI1661" s="231">
        <f>IF(N1661="nulová",J1661,0)</f>
        <v>0</v>
      </c>
      <c r="BJ1661" s="18" t="s">
        <v>85</v>
      </c>
      <c r="BK1661" s="231">
        <f>ROUND(I1661*H1661,2)</f>
        <v>0</v>
      </c>
      <c r="BL1661" s="18" t="s">
        <v>235</v>
      </c>
      <c r="BM1661" s="230" t="s">
        <v>2530</v>
      </c>
    </row>
    <row r="1662" s="13" customFormat="1">
      <c r="A1662" s="13"/>
      <c r="B1662" s="232"/>
      <c r="C1662" s="233"/>
      <c r="D1662" s="234" t="s">
        <v>168</v>
      </c>
      <c r="E1662" s="233"/>
      <c r="F1662" s="236" t="s">
        <v>2526</v>
      </c>
      <c r="G1662" s="233"/>
      <c r="H1662" s="237">
        <v>58.808</v>
      </c>
      <c r="I1662" s="238"/>
      <c r="J1662" s="233"/>
      <c r="K1662" s="233"/>
      <c r="L1662" s="239"/>
      <c r="M1662" s="240"/>
      <c r="N1662" s="241"/>
      <c r="O1662" s="241"/>
      <c r="P1662" s="241"/>
      <c r="Q1662" s="241"/>
      <c r="R1662" s="241"/>
      <c r="S1662" s="241"/>
      <c r="T1662" s="242"/>
      <c r="U1662" s="13"/>
      <c r="V1662" s="13"/>
      <c r="W1662" s="13"/>
      <c r="X1662" s="13"/>
      <c r="Y1662" s="13"/>
      <c r="Z1662" s="13"/>
      <c r="AA1662" s="13"/>
      <c r="AB1662" s="13"/>
      <c r="AC1662" s="13"/>
      <c r="AD1662" s="13"/>
      <c r="AE1662" s="13"/>
      <c r="AT1662" s="243" t="s">
        <v>168</v>
      </c>
      <c r="AU1662" s="243" t="s">
        <v>87</v>
      </c>
      <c r="AV1662" s="13" t="s">
        <v>87</v>
      </c>
      <c r="AW1662" s="13" t="s">
        <v>4</v>
      </c>
      <c r="AX1662" s="13" t="s">
        <v>85</v>
      </c>
      <c r="AY1662" s="243" t="s">
        <v>159</v>
      </c>
    </row>
    <row r="1663" s="2" customFormat="1" ht="24.15" customHeight="1">
      <c r="A1663" s="39"/>
      <c r="B1663" s="40"/>
      <c r="C1663" s="219" t="s">
        <v>2531</v>
      </c>
      <c r="D1663" s="219" t="s">
        <v>161</v>
      </c>
      <c r="E1663" s="220" t="s">
        <v>2532</v>
      </c>
      <c r="F1663" s="221" t="s">
        <v>2533</v>
      </c>
      <c r="G1663" s="222" t="s">
        <v>164</v>
      </c>
      <c r="H1663" s="223">
        <v>6.9119999999999999</v>
      </c>
      <c r="I1663" s="224"/>
      <c r="J1663" s="225">
        <f>ROUND(I1663*H1663,2)</f>
        <v>0</v>
      </c>
      <c r="K1663" s="221" t="s">
        <v>165</v>
      </c>
      <c r="L1663" s="45"/>
      <c r="M1663" s="226" t="s">
        <v>1</v>
      </c>
      <c r="N1663" s="227" t="s">
        <v>42</v>
      </c>
      <c r="O1663" s="92"/>
      <c r="P1663" s="228">
        <f>O1663*H1663</f>
        <v>0</v>
      </c>
      <c r="Q1663" s="228">
        <v>0</v>
      </c>
      <c r="R1663" s="228">
        <f>Q1663*H1663</f>
        <v>0</v>
      </c>
      <c r="S1663" s="228">
        <v>0</v>
      </c>
      <c r="T1663" s="229">
        <f>S1663*H1663</f>
        <v>0</v>
      </c>
      <c r="U1663" s="39"/>
      <c r="V1663" s="39"/>
      <c r="W1663" s="39"/>
      <c r="X1663" s="39"/>
      <c r="Y1663" s="39"/>
      <c r="Z1663" s="39"/>
      <c r="AA1663" s="39"/>
      <c r="AB1663" s="39"/>
      <c r="AC1663" s="39"/>
      <c r="AD1663" s="39"/>
      <c r="AE1663" s="39"/>
      <c r="AR1663" s="230" t="s">
        <v>235</v>
      </c>
      <c r="AT1663" s="230" t="s">
        <v>161</v>
      </c>
      <c r="AU1663" s="230" t="s">
        <v>87</v>
      </c>
      <c r="AY1663" s="18" t="s">
        <v>159</v>
      </c>
      <c r="BE1663" s="231">
        <f>IF(N1663="základní",J1663,0)</f>
        <v>0</v>
      </c>
      <c r="BF1663" s="231">
        <f>IF(N1663="snížená",J1663,0)</f>
        <v>0</v>
      </c>
      <c r="BG1663" s="231">
        <f>IF(N1663="zákl. přenesená",J1663,0)</f>
        <v>0</v>
      </c>
      <c r="BH1663" s="231">
        <f>IF(N1663="sníž. přenesená",J1663,0)</f>
        <v>0</v>
      </c>
      <c r="BI1663" s="231">
        <f>IF(N1663="nulová",J1663,0)</f>
        <v>0</v>
      </c>
      <c r="BJ1663" s="18" t="s">
        <v>85</v>
      </c>
      <c r="BK1663" s="231">
        <f>ROUND(I1663*H1663,2)</f>
        <v>0</v>
      </c>
      <c r="BL1663" s="18" t="s">
        <v>235</v>
      </c>
      <c r="BM1663" s="230" t="s">
        <v>2534</v>
      </c>
    </row>
    <row r="1664" s="13" customFormat="1">
      <c r="A1664" s="13"/>
      <c r="B1664" s="232"/>
      <c r="C1664" s="233"/>
      <c r="D1664" s="234" t="s">
        <v>168</v>
      </c>
      <c r="E1664" s="235" t="s">
        <v>1</v>
      </c>
      <c r="F1664" s="236" t="s">
        <v>2418</v>
      </c>
      <c r="G1664" s="233"/>
      <c r="H1664" s="237">
        <v>6.9119999999999999</v>
      </c>
      <c r="I1664" s="238"/>
      <c r="J1664" s="233"/>
      <c r="K1664" s="233"/>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168</v>
      </c>
      <c r="AU1664" s="243" t="s">
        <v>87</v>
      </c>
      <c r="AV1664" s="13" t="s">
        <v>87</v>
      </c>
      <c r="AW1664" s="13" t="s">
        <v>32</v>
      </c>
      <c r="AX1664" s="13" t="s">
        <v>85</v>
      </c>
      <c r="AY1664" s="243" t="s">
        <v>159</v>
      </c>
    </row>
    <row r="1665" s="2" customFormat="1" ht="33" customHeight="1">
      <c r="A1665" s="39"/>
      <c r="B1665" s="40"/>
      <c r="C1665" s="255" t="s">
        <v>2535</v>
      </c>
      <c r="D1665" s="255" t="s">
        <v>218</v>
      </c>
      <c r="E1665" s="256" t="s">
        <v>2536</v>
      </c>
      <c r="F1665" s="257" t="s">
        <v>2537</v>
      </c>
      <c r="G1665" s="258" t="s">
        <v>164</v>
      </c>
      <c r="H1665" s="259">
        <v>7.2919999999999998</v>
      </c>
      <c r="I1665" s="260"/>
      <c r="J1665" s="261">
        <f>ROUND(I1665*H1665,2)</f>
        <v>0</v>
      </c>
      <c r="K1665" s="257" t="s">
        <v>165</v>
      </c>
      <c r="L1665" s="262"/>
      <c r="M1665" s="263" t="s">
        <v>1</v>
      </c>
      <c r="N1665" s="264" t="s">
        <v>42</v>
      </c>
      <c r="O1665" s="92"/>
      <c r="P1665" s="228">
        <f>O1665*H1665</f>
        <v>0</v>
      </c>
      <c r="Q1665" s="228">
        <v>0.0030000000000000001</v>
      </c>
      <c r="R1665" s="228">
        <f>Q1665*H1665</f>
        <v>0.021876</v>
      </c>
      <c r="S1665" s="228">
        <v>0</v>
      </c>
      <c r="T1665" s="229">
        <f>S1665*H1665</f>
        <v>0</v>
      </c>
      <c r="U1665" s="39"/>
      <c r="V1665" s="39"/>
      <c r="W1665" s="39"/>
      <c r="X1665" s="39"/>
      <c r="Y1665" s="39"/>
      <c r="Z1665" s="39"/>
      <c r="AA1665" s="39"/>
      <c r="AB1665" s="39"/>
      <c r="AC1665" s="39"/>
      <c r="AD1665" s="39"/>
      <c r="AE1665" s="39"/>
      <c r="AR1665" s="230" t="s">
        <v>316</v>
      </c>
      <c r="AT1665" s="230" t="s">
        <v>218</v>
      </c>
      <c r="AU1665" s="230" t="s">
        <v>87</v>
      </c>
      <c r="AY1665" s="18" t="s">
        <v>159</v>
      </c>
      <c r="BE1665" s="231">
        <f>IF(N1665="základní",J1665,0)</f>
        <v>0</v>
      </c>
      <c r="BF1665" s="231">
        <f>IF(N1665="snížená",J1665,0)</f>
        <v>0</v>
      </c>
      <c r="BG1665" s="231">
        <f>IF(N1665="zákl. přenesená",J1665,0)</f>
        <v>0</v>
      </c>
      <c r="BH1665" s="231">
        <f>IF(N1665="sníž. přenesená",J1665,0)</f>
        <v>0</v>
      </c>
      <c r="BI1665" s="231">
        <f>IF(N1665="nulová",J1665,0)</f>
        <v>0</v>
      </c>
      <c r="BJ1665" s="18" t="s">
        <v>85</v>
      </c>
      <c r="BK1665" s="231">
        <f>ROUND(I1665*H1665,2)</f>
        <v>0</v>
      </c>
      <c r="BL1665" s="18" t="s">
        <v>235</v>
      </c>
      <c r="BM1665" s="230" t="s">
        <v>2538</v>
      </c>
    </row>
    <row r="1666" s="13" customFormat="1">
      <c r="A1666" s="13"/>
      <c r="B1666" s="232"/>
      <c r="C1666" s="233"/>
      <c r="D1666" s="234" t="s">
        <v>168</v>
      </c>
      <c r="E1666" s="233"/>
      <c r="F1666" s="236" t="s">
        <v>2539</v>
      </c>
      <c r="G1666" s="233"/>
      <c r="H1666" s="237">
        <v>7.2919999999999998</v>
      </c>
      <c r="I1666" s="238"/>
      <c r="J1666" s="233"/>
      <c r="K1666" s="233"/>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168</v>
      </c>
      <c r="AU1666" s="243" t="s">
        <v>87</v>
      </c>
      <c r="AV1666" s="13" t="s">
        <v>87</v>
      </c>
      <c r="AW1666" s="13" t="s">
        <v>4</v>
      </c>
      <c r="AX1666" s="13" t="s">
        <v>85</v>
      </c>
      <c r="AY1666" s="243" t="s">
        <v>159</v>
      </c>
    </row>
    <row r="1667" s="2" customFormat="1" ht="24.15" customHeight="1">
      <c r="A1667" s="39"/>
      <c r="B1667" s="40"/>
      <c r="C1667" s="219" t="s">
        <v>2540</v>
      </c>
      <c r="D1667" s="219" t="s">
        <v>161</v>
      </c>
      <c r="E1667" s="220" t="s">
        <v>2541</v>
      </c>
      <c r="F1667" s="221" t="s">
        <v>2542</v>
      </c>
      <c r="G1667" s="222" t="s">
        <v>164</v>
      </c>
      <c r="H1667" s="223">
        <v>8.5410000000000004</v>
      </c>
      <c r="I1667" s="224"/>
      <c r="J1667" s="225">
        <f>ROUND(I1667*H1667,2)</f>
        <v>0</v>
      </c>
      <c r="K1667" s="221" t="s">
        <v>165</v>
      </c>
      <c r="L1667" s="45"/>
      <c r="M1667" s="226" t="s">
        <v>1</v>
      </c>
      <c r="N1667" s="227" t="s">
        <v>42</v>
      </c>
      <c r="O1667" s="92"/>
      <c r="P1667" s="228">
        <f>O1667*H1667</f>
        <v>0</v>
      </c>
      <c r="Q1667" s="228">
        <v>9.6039999999999995E-05</v>
      </c>
      <c r="R1667" s="228">
        <f>Q1667*H1667</f>
        <v>0.00082027763999999994</v>
      </c>
      <c r="S1667" s="228">
        <v>0</v>
      </c>
      <c r="T1667" s="229">
        <f>S1667*H1667</f>
        <v>0</v>
      </c>
      <c r="U1667" s="39"/>
      <c r="V1667" s="39"/>
      <c r="W1667" s="39"/>
      <c r="X1667" s="39"/>
      <c r="Y1667" s="39"/>
      <c r="Z1667" s="39"/>
      <c r="AA1667" s="39"/>
      <c r="AB1667" s="39"/>
      <c r="AC1667" s="39"/>
      <c r="AD1667" s="39"/>
      <c r="AE1667" s="39"/>
      <c r="AR1667" s="230" t="s">
        <v>235</v>
      </c>
      <c r="AT1667" s="230" t="s">
        <v>161</v>
      </c>
      <c r="AU1667" s="230" t="s">
        <v>87</v>
      </c>
      <c r="AY1667" s="18" t="s">
        <v>159</v>
      </c>
      <c r="BE1667" s="231">
        <f>IF(N1667="základní",J1667,0)</f>
        <v>0</v>
      </c>
      <c r="BF1667" s="231">
        <f>IF(N1667="snížená",J1667,0)</f>
        <v>0</v>
      </c>
      <c r="BG1667" s="231">
        <f>IF(N1667="zákl. přenesená",J1667,0)</f>
        <v>0</v>
      </c>
      <c r="BH1667" s="231">
        <f>IF(N1667="sníž. přenesená",J1667,0)</f>
        <v>0</v>
      </c>
      <c r="BI1667" s="231">
        <f>IF(N1667="nulová",J1667,0)</f>
        <v>0</v>
      </c>
      <c r="BJ1667" s="18" t="s">
        <v>85</v>
      </c>
      <c r="BK1667" s="231">
        <f>ROUND(I1667*H1667,2)</f>
        <v>0</v>
      </c>
      <c r="BL1667" s="18" t="s">
        <v>235</v>
      </c>
      <c r="BM1667" s="230" t="s">
        <v>2543</v>
      </c>
    </row>
    <row r="1668" s="13" customFormat="1">
      <c r="A1668" s="13"/>
      <c r="B1668" s="232"/>
      <c r="C1668" s="233"/>
      <c r="D1668" s="234" t="s">
        <v>168</v>
      </c>
      <c r="E1668" s="235" t="s">
        <v>1</v>
      </c>
      <c r="F1668" s="236" t="s">
        <v>2544</v>
      </c>
      <c r="G1668" s="233"/>
      <c r="H1668" s="237">
        <v>8.5410000000000004</v>
      </c>
      <c r="I1668" s="238"/>
      <c r="J1668" s="233"/>
      <c r="K1668" s="233"/>
      <c r="L1668" s="239"/>
      <c r="M1668" s="240"/>
      <c r="N1668" s="241"/>
      <c r="O1668" s="241"/>
      <c r="P1668" s="241"/>
      <c r="Q1668" s="241"/>
      <c r="R1668" s="241"/>
      <c r="S1668" s="241"/>
      <c r="T1668" s="242"/>
      <c r="U1668" s="13"/>
      <c r="V1668" s="13"/>
      <c r="W1668" s="13"/>
      <c r="X1668" s="13"/>
      <c r="Y1668" s="13"/>
      <c r="Z1668" s="13"/>
      <c r="AA1668" s="13"/>
      <c r="AB1668" s="13"/>
      <c r="AC1668" s="13"/>
      <c r="AD1668" s="13"/>
      <c r="AE1668" s="13"/>
      <c r="AT1668" s="243" t="s">
        <v>168</v>
      </c>
      <c r="AU1668" s="243" t="s">
        <v>87</v>
      </c>
      <c r="AV1668" s="13" t="s">
        <v>87</v>
      </c>
      <c r="AW1668" s="13" t="s">
        <v>32</v>
      </c>
      <c r="AX1668" s="13" t="s">
        <v>85</v>
      </c>
      <c r="AY1668" s="243" t="s">
        <v>159</v>
      </c>
    </row>
    <row r="1669" s="2" customFormat="1" ht="24.15" customHeight="1">
      <c r="A1669" s="39"/>
      <c r="B1669" s="40"/>
      <c r="C1669" s="255" t="s">
        <v>2545</v>
      </c>
      <c r="D1669" s="255" t="s">
        <v>218</v>
      </c>
      <c r="E1669" s="256" t="s">
        <v>2546</v>
      </c>
      <c r="F1669" s="257" t="s">
        <v>2547</v>
      </c>
      <c r="G1669" s="258" t="s">
        <v>164</v>
      </c>
      <c r="H1669" s="259">
        <v>4.6120000000000001</v>
      </c>
      <c r="I1669" s="260"/>
      <c r="J1669" s="261">
        <f>ROUND(I1669*H1669,2)</f>
        <v>0</v>
      </c>
      <c r="K1669" s="257" t="s">
        <v>165</v>
      </c>
      <c r="L1669" s="262"/>
      <c r="M1669" s="263" t="s">
        <v>1</v>
      </c>
      <c r="N1669" s="264" t="s">
        <v>42</v>
      </c>
      <c r="O1669" s="92"/>
      <c r="P1669" s="228">
        <f>O1669*H1669</f>
        <v>0</v>
      </c>
      <c r="Q1669" s="228">
        <v>0.0023999999999999998</v>
      </c>
      <c r="R1669" s="228">
        <f>Q1669*H1669</f>
        <v>0.011068799999999998</v>
      </c>
      <c r="S1669" s="228">
        <v>0</v>
      </c>
      <c r="T1669" s="229">
        <f>S1669*H1669</f>
        <v>0</v>
      </c>
      <c r="U1669" s="39"/>
      <c r="V1669" s="39"/>
      <c r="W1669" s="39"/>
      <c r="X1669" s="39"/>
      <c r="Y1669" s="39"/>
      <c r="Z1669" s="39"/>
      <c r="AA1669" s="39"/>
      <c r="AB1669" s="39"/>
      <c r="AC1669" s="39"/>
      <c r="AD1669" s="39"/>
      <c r="AE1669" s="39"/>
      <c r="AR1669" s="230" t="s">
        <v>316</v>
      </c>
      <c r="AT1669" s="230" t="s">
        <v>218</v>
      </c>
      <c r="AU1669" s="230" t="s">
        <v>87</v>
      </c>
      <c r="AY1669" s="18" t="s">
        <v>159</v>
      </c>
      <c r="BE1669" s="231">
        <f>IF(N1669="základní",J1669,0)</f>
        <v>0</v>
      </c>
      <c r="BF1669" s="231">
        <f>IF(N1669="snížená",J1669,0)</f>
        <v>0</v>
      </c>
      <c r="BG1669" s="231">
        <f>IF(N1669="zákl. přenesená",J1669,0)</f>
        <v>0</v>
      </c>
      <c r="BH1669" s="231">
        <f>IF(N1669="sníž. přenesená",J1669,0)</f>
        <v>0</v>
      </c>
      <c r="BI1669" s="231">
        <f>IF(N1669="nulová",J1669,0)</f>
        <v>0</v>
      </c>
      <c r="BJ1669" s="18" t="s">
        <v>85</v>
      </c>
      <c r="BK1669" s="231">
        <f>ROUND(I1669*H1669,2)</f>
        <v>0</v>
      </c>
      <c r="BL1669" s="18" t="s">
        <v>235</v>
      </c>
      <c r="BM1669" s="230" t="s">
        <v>2548</v>
      </c>
    </row>
    <row r="1670" s="13" customFormat="1">
      <c r="A1670" s="13"/>
      <c r="B1670" s="232"/>
      <c r="C1670" s="233"/>
      <c r="D1670" s="234" t="s">
        <v>168</v>
      </c>
      <c r="E1670" s="235" t="s">
        <v>1</v>
      </c>
      <c r="F1670" s="236" t="s">
        <v>2419</v>
      </c>
      <c r="G1670" s="233"/>
      <c r="H1670" s="237">
        <v>4.2699999999999996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168</v>
      </c>
      <c r="AU1670" s="243" t="s">
        <v>87</v>
      </c>
      <c r="AV1670" s="13" t="s">
        <v>87</v>
      </c>
      <c r="AW1670" s="13" t="s">
        <v>32</v>
      </c>
      <c r="AX1670" s="13" t="s">
        <v>85</v>
      </c>
      <c r="AY1670" s="243" t="s">
        <v>159</v>
      </c>
    </row>
    <row r="1671" s="13" customFormat="1">
      <c r="A1671" s="13"/>
      <c r="B1671" s="232"/>
      <c r="C1671" s="233"/>
      <c r="D1671" s="234" t="s">
        <v>168</v>
      </c>
      <c r="E1671" s="233"/>
      <c r="F1671" s="236" t="s">
        <v>2549</v>
      </c>
      <c r="G1671" s="233"/>
      <c r="H1671" s="237">
        <v>4.6120000000000001</v>
      </c>
      <c r="I1671" s="238"/>
      <c r="J1671" s="233"/>
      <c r="K1671" s="233"/>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168</v>
      </c>
      <c r="AU1671" s="243" t="s">
        <v>87</v>
      </c>
      <c r="AV1671" s="13" t="s">
        <v>87</v>
      </c>
      <c r="AW1671" s="13" t="s">
        <v>4</v>
      </c>
      <c r="AX1671" s="13" t="s">
        <v>85</v>
      </c>
      <c r="AY1671" s="243" t="s">
        <v>159</v>
      </c>
    </row>
    <row r="1672" s="2" customFormat="1" ht="24.15" customHeight="1">
      <c r="A1672" s="39"/>
      <c r="B1672" s="40"/>
      <c r="C1672" s="255" t="s">
        <v>2550</v>
      </c>
      <c r="D1672" s="255" t="s">
        <v>218</v>
      </c>
      <c r="E1672" s="256" t="s">
        <v>2551</v>
      </c>
      <c r="F1672" s="257" t="s">
        <v>2552</v>
      </c>
      <c r="G1672" s="258" t="s">
        <v>181</v>
      </c>
      <c r="H1672" s="259">
        <v>0.90000000000000002</v>
      </c>
      <c r="I1672" s="260"/>
      <c r="J1672" s="261">
        <f>ROUND(I1672*H1672,2)</f>
        <v>0</v>
      </c>
      <c r="K1672" s="257" t="s">
        <v>165</v>
      </c>
      <c r="L1672" s="262"/>
      <c r="M1672" s="263" t="s">
        <v>1</v>
      </c>
      <c r="N1672" s="264" t="s">
        <v>42</v>
      </c>
      <c r="O1672" s="92"/>
      <c r="P1672" s="228">
        <f>O1672*H1672</f>
        <v>0</v>
      </c>
      <c r="Q1672" s="228">
        <v>0.029999999999999999</v>
      </c>
      <c r="R1672" s="228">
        <f>Q1672*H1672</f>
        <v>0.027</v>
      </c>
      <c r="S1672" s="228">
        <v>0</v>
      </c>
      <c r="T1672" s="229">
        <f>S1672*H1672</f>
        <v>0</v>
      </c>
      <c r="U1672" s="39"/>
      <c r="V1672" s="39"/>
      <c r="W1672" s="39"/>
      <c r="X1672" s="39"/>
      <c r="Y1672" s="39"/>
      <c r="Z1672" s="39"/>
      <c r="AA1672" s="39"/>
      <c r="AB1672" s="39"/>
      <c r="AC1672" s="39"/>
      <c r="AD1672" s="39"/>
      <c r="AE1672" s="39"/>
      <c r="AR1672" s="230" t="s">
        <v>316</v>
      </c>
      <c r="AT1672" s="230" t="s">
        <v>218</v>
      </c>
      <c r="AU1672" s="230" t="s">
        <v>87</v>
      </c>
      <c r="AY1672" s="18" t="s">
        <v>159</v>
      </c>
      <c r="BE1672" s="231">
        <f>IF(N1672="základní",J1672,0)</f>
        <v>0</v>
      </c>
      <c r="BF1672" s="231">
        <f>IF(N1672="snížená",J1672,0)</f>
        <v>0</v>
      </c>
      <c r="BG1672" s="231">
        <f>IF(N1672="zákl. přenesená",J1672,0)</f>
        <v>0</v>
      </c>
      <c r="BH1672" s="231">
        <f>IF(N1672="sníž. přenesená",J1672,0)</f>
        <v>0</v>
      </c>
      <c r="BI1672" s="231">
        <f>IF(N1672="nulová",J1672,0)</f>
        <v>0</v>
      </c>
      <c r="BJ1672" s="18" t="s">
        <v>85</v>
      </c>
      <c r="BK1672" s="231">
        <f>ROUND(I1672*H1672,2)</f>
        <v>0</v>
      </c>
      <c r="BL1672" s="18" t="s">
        <v>235</v>
      </c>
      <c r="BM1672" s="230" t="s">
        <v>2553</v>
      </c>
    </row>
    <row r="1673" s="13" customFormat="1">
      <c r="A1673" s="13"/>
      <c r="B1673" s="232"/>
      <c r="C1673" s="233"/>
      <c r="D1673" s="234" t="s">
        <v>168</v>
      </c>
      <c r="E1673" s="235" t="s">
        <v>1</v>
      </c>
      <c r="F1673" s="236" t="s">
        <v>2554</v>
      </c>
      <c r="G1673" s="233"/>
      <c r="H1673" s="237">
        <v>0.83299999999999996</v>
      </c>
      <c r="I1673" s="238"/>
      <c r="J1673" s="233"/>
      <c r="K1673" s="233"/>
      <c r="L1673" s="239"/>
      <c r="M1673" s="240"/>
      <c r="N1673" s="241"/>
      <c r="O1673" s="241"/>
      <c r="P1673" s="241"/>
      <c r="Q1673" s="241"/>
      <c r="R1673" s="241"/>
      <c r="S1673" s="241"/>
      <c r="T1673" s="242"/>
      <c r="U1673" s="13"/>
      <c r="V1673" s="13"/>
      <c r="W1673" s="13"/>
      <c r="X1673" s="13"/>
      <c r="Y1673" s="13"/>
      <c r="Z1673" s="13"/>
      <c r="AA1673" s="13"/>
      <c r="AB1673" s="13"/>
      <c r="AC1673" s="13"/>
      <c r="AD1673" s="13"/>
      <c r="AE1673" s="13"/>
      <c r="AT1673" s="243" t="s">
        <v>168</v>
      </c>
      <c r="AU1673" s="243" t="s">
        <v>87</v>
      </c>
      <c r="AV1673" s="13" t="s">
        <v>87</v>
      </c>
      <c r="AW1673" s="13" t="s">
        <v>32</v>
      </c>
      <c r="AX1673" s="13" t="s">
        <v>85</v>
      </c>
      <c r="AY1673" s="243" t="s">
        <v>159</v>
      </c>
    </row>
    <row r="1674" s="13" customFormat="1">
      <c r="A1674" s="13"/>
      <c r="B1674" s="232"/>
      <c r="C1674" s="233"/>
      <c r="D1674" s="234" t="s">
        <v>168</v>
      </c>
      <c r="E1674" s="233"/>
      <c r="F1674" s="236" t="s">
        <v>2555</v>
      </c>
      <c r="G1674" s="233"/>
      <c r="H1674" s="237">
        <v>0.90000000000000002</v>
      </c>
      <c r="I1674" s="238"/>
      <c r="J1674" s="233"/>
      <c r="K1674" s="233"/>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168</v>
      </c>
      <c r="AU1674" s="243" t="s">
        <v>87</v>
      </c>
      <c r="AV1674" s="13" t="s">
        <v>87</v>
      </c>
      <c r="AW1674" s="13" t="s">
        <v>4</v>
      </c>
      <c r="AX1674" s="13" t="s">
        <v>85</v>
      </c>
      <c r="AY1674" s="243" t="s">
        <v>159</v>
      </c>
    </row>
    <row r="1675" s="2" customFormat="1" ht="24.15" customHeight="1">
      <c r="A1675" s="39"/>
      <c r="B1675" s="40"/>
      <c r="C1675" s="219" t="s">
        <v>2556</v>
      </c>
      <c r="D1675" s="219" t="s">
        <v>161</v>
      </c>
      <c r="E1675" s="220" t="s">
        <v>2557</v>
      </c>
      <c r="F1675" s="221" t="s">
        <v>2558</v>
      </c>
      <c r="G1675" s="222" t="s">
        <v>164</v>
      </c>
      <c r="H1675" s="223">
        <v>399.745</v>
      </c>
      <c r="I1675" s="224"/>
      <c r="J1675" s="225">
        <f>ROUND(I1675*H1675,2)</f>
        <v>0</v>
      </c>
      <c r="K1675" s="221" t="s">
        <v>165</v>
      </c>
      <c r="L1675" s="45"/>
      <c r="M1675" s="226" t="s">
        <v>1</v>
      </c>
      <c r="N1675" s="227" t="s">
        <v>42</v>
      </c>
      <c r="O1675" s="92"/>
      <c r="P1675" s="228">
        <f>O1675*H1675</f>
        <v>0</v>
      </c>
      <c r="Q1675" s="228">
        <v>0</v>
      </c>
      <c r="R1675" s="228">
        <f>Q1675*H1675</f>
        <v>0</v>
      </c>
      <c r="S1675" s="228">
        <v>0</v>
      </c>
      <c r="T1675" s="229">
        <f>S1675*H1675</f>
        <v>0</v>
      </c>
      <c r="U1675" s="39"/>
      <c r="V1675" s="39"/>
      <c r="W1675" s="39"/>
      <c r="X1675" s="39"/>
      <c r="Y1675" s="39"/>
      <c r="Z1675" s="39"/>
      <c r="AA1675" s="39"/>
      <c r="AB1675" s="39"/>
      <c r="AC1675" s="39"/>
      <c r="AD1675" s="39"/>
      <c r="AE1675" s="39"/>
      <c r="AR1675" s="230" t="s">
        <v>235</v>
      </c>
      <c r="AT1675" s="230" t="s">
        <v>161</v>
      </c>
      <c r="AU1675" s="230" t="s">
        <v>87</v>
      </c>
      <c r="AY1675" s="18" t="s">
        <v>159</v>
      </c>
      <c r="BE1675" s="231">
        <f>IF(N1675="základní",J1675,0)</f>
        <v>0</v>
      </c>
      <c r="BF1675" s="231">
        <f>IF(N1675="snížená",J1675,0)</f>
        <v>0</v>
      </c>
      <c r="BG1675" s="231">
        <f>IF(N1675="zákl. přenesená",J1675,0)</f>
        <v>0</v>
      </c>
      <c r="BH1675" s="231">
        <f>IF(N1675="sníž. přenesená",J1675,0)</f>
        <v>0</v>
      </c>
      <c r="BI1675" s="231">
        <f>IF(N1675="nulová",J1675,0)</f>
        <v>0</v>
      </c>
      <c r="BJ1675" s="18" t="s">
        <v>85</v>
      </c>
      <c r="BK1675" s="231">
        <f>ROUND(I1675*H1675,2)</f>
        <v>0</v>
      </c>
      <c r="BL1675" s="18" t="s">
        <v>235</v>
      </c>
      <c r="BM1675" s="230" t="s">
        <v>2559</v>
      </c>
    </row>
    <row r="1676" s="13" customFormat="1">
      <c r="A1676" s="13"/>
      <c r="B1676" s="232"/>
      <c r="C1676" s="233"/>
      <c r="D1676" s="234" t="s">
        <v>168</v>
      </c>
      <c r="E1676" s="235" t="s">
        <v>1</v>
      </c>
      <c r="F1676" s="236" t="s">
        <v>2560</v>
      </c>
      <c r="G1676" s="233"/>
      <c r="H1676" s="237">
        <v>204.24000000000001</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168</v>
      </c>
      <c r="AU1676" s="243" t="s">
        <v>87</v>
      </c>
      <c r="AV1676" s="13" t="s">
        <v>87</v>
      </c>
      <c r="AW1676" s="13" t="s">
        <v>32</v>
      </c>
      <c r="AX1676" s="13" t="s">
        <v>77</v>
      </c>
      <c r="AY1676" s="243" t="s">
        <v>159</v>
      </c>
    </row>
    <row r="1677" s="13" customFormat="1">
      <c r="A1677" s="13"/>
      <c r="B1677" s="232"/>
      <c r="C1677" s="233"/>
      <c r="D1677" s="234" t="s">
        <v>168</v>
      </c>
      <c r="E1677" s="235" t="s">
        <v>1</v>
      </c>
      <c r="F1677" s="236" t="s">
        <v>2561</v>
      </c>
      <c r="G1677" s="233"/>
      <c r="H1677" s="237">
        <v>89.700000000000003</v>
      </c>
      <c r="I1677" s="238"/>
      <c r="J1677" s="233"/>
      <c r="K1677" s="233"/>
      <c r="L1677" s="239"/>
      <c r="M1677" s="240"/>
      <c r="N1677" s="241"/>
      <c r="O1677" s="241"/>
      <c r="P1677" s="241"/>
      <c r="Q1677" s="241"/>
      <c r="R1677" s="241"/>
      <c r="S1677" s="241"/>
      <c r="T1677" s="242"/>
      <c r="U1677" s="13"/>
      <c r="V1677" s="13"/>
      <c r="W1677" s="13"/>
      <c r="X1677" s="13"/>
      <c r="Y1677" s="13"/>
      <c r="Z1677" s="13"/>
      <c r="AA1677" s="13"/>
      <c r="AB1677" s="13"/>
      <c r="AC1677" s="13"/>
      <c r="AD1677" s="13"/>
      <c r="AE1677" s="13"/>
      <c r="AT1677" s="243" t="s">
        <v>168</v>
      </c>
      <c r="AU1677" s="243" t="s">
        <v>87</v>
      </c>
      <c r="AV1677" s="13" t="s">
        <v>87</v>
      </c>
      <c r="AW1677" s="13" t="s">
        <v>32</v>
      </c>
      <c r="AX1677" s="13" t="s">
        <v>77</v>
      </c>
      <c r="AY1677" s="243" t="s">
        <v>159</v>
      </c>
    </row>
    <row r="1678" s="13" customFormat="1">
      <c r="A1678" s="13"/>
      <c r="B1678" s="232"/>
      <c r="C1678" s="233"/>
      <c r="D1678" s="234" t="s">
        <v>168</v>
      </c>
      <c r="E1678" s="235" t="s">
        <v>1</v>
      </c>
      <c r="F1678" s="236" t="s">
        <v>2562</v>
      </c>
      <c r="G1678" s="233"/>
      <c r="H1678" s="237">
        <v>135.58500000000001</v>
      </c>
      <c r="I1678" s="238"/>
      <c r="J1678" s="233"/>
      <c r="K1678" s="233"/>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168</v>
      </c>
      <c r="AU1678" s="243" t="s">
        <v>87</v>
      </c>
      <c r="AV1678" s="13" t="s">
        <v>87</v>
      </c>
      <c r="AW1678" s="13" t="s">
        <v>32</v>
      </c>
      <c r="AX1678" s="13" t="s">
        <v>77</v>
      </c>
      <c r="AY1678" s="243" t="s">
        <v>159</v>
      </c>
    </row>
    <row r="1679" s="13" customFormat="1">
      <c r="A1679" s="13"/>
      <c r="B1679" s="232"/>
      <c r="C1679" s="233"/>
      <c r="D1679" s="234" t="s">
        <v>168</v>
      </c>
      <c r="E1679" s="235" t="s">
        <v>1</v>
      </c>
      <c r="F1679" s="236" t="s">
        <v>2563</v>
      </c>
      <c r="G1679" s="233"/>
      <c r="H1679" s="237">
        <v>20.82</v>
      </c>
      <c r="I1679" s="238"/>
      <c r="J1679" s="233"/>
      <c r="K1679" s="233"/>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168</v>
      </c>
      <c r="AU1679" s="243" t="s">
        <v>87</v>
      </c>
      <c r="AV1679" s="13" t="s">
        <v>87</v>
      </c>
      <c r="AW1679" s="13" t="s">
        <v>32</v>
      </c>
      <c r="AX1679" s="13" t="s">
        <v>77</v>
      </c>
      <c r="AY1679" s="243" t="s">
        <v>159</v>
      </c>
    </row>
    <row r="1680" s="13" customFormat="1">
      <c r="A1680" s="13"/>
      <c r="B1680" s="232"/>
      <c r="C1680" s="233"/>
      <c r="D1680" s="234" t="s">
        <v>168</v>
      </c>
      <c r="E1680" s="235" t="s">
        <v>1</v>
      </c>
      <c r="F1680" s="236" t="s">
        <v>2564</v>
      </c>
      <c r="G1680" s="233"/>
      <c r="H1680" s="237">
        <v>-50.600000000000001</v>
      </c>
      <c r="I1680" s="238"/>
      <c r="J1680" s="233"/>
      <c r="K1680" s="233"/>
      <c r="L1680" s="239"/>
      <c r="M1680" s="240"/>
      <c r="N1680" s="241"/>
      <c r="O1680" s="241"/>
      <c r="P1680" s="241"/>
      <c r="Q1680" s="241"/>
      <c r="R1680" s="241"/>
      <c r="S1680" s="241"/>
      <c r="T1680" s="242"/>
      <c r="U1680" s="13"/>
      <c r="V1680" s="13"/>
      <c r="W1680" s="13"/>
      <c r="X1680" s="13"/>
      <c r="Y1680" s="13"/>
      <c r="Z1680" s="13"/>
      <c r="AA1680" s="13"/>
      <c r="AB1680" s="13"/>
      <c r="AC1680" s="13"/>
      <c r="AD1680" s="13"/>
      <c r="AE1680" s="13"/>
      <c r="AT1680" s="243" t="s">
        <v>168</v>
      </c>
      <c r="AU1680" s="243" t="s">
        <v>87</v>
      </c>
      <c r="AV1680" s="13" t="s">
        <v>87</v>
      </c>
      <c r="AW1680" s="13" t="s">
        <v>32</v>
      </c>
      <c r="AX1680" s="13" t="s">
        <v>77</v>
      </c>
      <c r="AY1680" s="243" t="s">
        <v>159</v>
      </c>
    </row>
    <row r="1681" s="14" customFormat="1">
      <c r="A1681" s="14"/>
      <c r="B1681" s="244"/>
      <c r="C1681" s="245"/>
      <c r="D1681" s="234" t="s">
        <v>168</v>
      </c>
      <c r="E1681" s="246" t="s">
        <v>1</v>
      </c>
      <c r="F1681" s="247" t="s">
        <v>174</v>
      </c>
      <c r="G1681" s="245"/>
      <c r="H1681" s="248">
        <v>399.745</v>
      </c>
      <c r="I1681" s="249"/>
      <c r="J1681" s="245"/>
      <c r="K1681" s="245"/>
      <c r="L1681" s="250"/>
      <c r="M1681" s="251"/>
      <c r="N1681" s="252"/>
      <c r="O1681" s="252"/>
      <c r="P1681" s="252"/>
      <c r="Q1681" s="252"/>
      <c r="R1681" s="252"/>
      <c r="S1681" s="252"/>
      <c r="T1681" s="253"/>
      <c r="U1681" s="14"/>
      <c r="V1681" s="14"/>
      <c r="W1681" s="14"/>
      <c r="X1681" s="14"/>
      <c r="Y1681" s="14"/>
      <c r="Z1681" s="14"/>
      <c r="AA1681" s="14"/>
      <c r="AB1681" s="14"/>
      <c r="AC1681" s="14"/>
      <c r="AD1681" s="14"/>
      <c r="AE1681" s="14"/>
      <c r="AT1681" s="254" t="s">
        <v>168</v>
      </c>
      <c r="AU1681" s="254" t="s">
        <v>87</v>
      </c>
      <c r="AV1681" s="14" t="s">
        <v>166</v>
      </c>
      <c r="AW1681" s="14" t="s">
        <v>32</v>
      </c>
      <c r="AX1681" s="14" t="s">
        <v>85</v>
      </c>
      <c r="AY1681" s="254" t="s">
        <v>159</v>
      </c>
    </row>
    <row r="1682" s="2" customFormat="1" ht="24.15" customHeight="1">
      <c r="A1682" s="39"/>
      <c r="B1682" s="40"/>
      <c r="C1682" s="255" t="s">
        <v>2565</v>
      </c>
      <c r="D1682" s="255" t="s">
        <v>218</v>
      </c>
      <c r="E1682" s="256" t="s">
        <v>2566</v>
      </c>
      <c r="F1682" s="257" t="s">
        <v>2567</v>
      </c>
      <c r="G1682" s="258" t="s">
        <v>164</v>
      </c>
      <c r="H1682" s="259">
        <v>419.73200000000003</v>
      </c>
      <c r="I1682" s="260"/>
      <c r="J1682" s="261">
        <f>ROUND(I1682*H1682,2)</f>
        <v>0</v>
      </c>
      <c r="K1682" s="257" t="s">
        <v>165</v>
      </c>
      <c r="L1682" s="262"/>
      <c r="M1682" s="263" t="s">
        <v>1</v>
      </c>
      <c r="N1682" s="264" t="s">
        <v>42</v>
      </c>
      <c r="O1682" s="92"/>
      <c r="P1682" s="228">
        <f>O1682*H1682</f>
        <v>0</v>
      </c>
      <c r="Q1682" s="228">
        <v>0.0070000000000000001</v>
      </c>
      <c r="R1682" s="228">
        <f>Q1682*H1682</f>
        <v>2.9381240000000002</v>
      </c>
      <c r="S1682" s="228">
        <v>0</v>
      </c>
      <c r="T1682" s="229">
        <f>S1682*H1682</f>
        <v>0</v>
      </c>
      <c r="U1682" s="39"/>
      <c r="V1682" s="39"/>
      <c r="W1682" s="39"/>
      <c r="X1682" s="39"/>
      <c r="Y1682" s="39"/>
      <c r="Z1682" s="39"/>
      <c r="AA1682" s="39"/>
      <c r="AB1682" s="39"/>
      <c r="AC1682" s="39"/>
      <c r="AD1682" s="39"/>
      <c r="AE1682" s="39"/>
      <c r="AR1682" s="230" t="s">
        <v>316</v>
      </c>
      <c r="AT1682" s="230" t="s">
        <v>218</v>
      </c>
      <c r="AU1682" s="230" t="s">
        <v>87</v>
      </c>
      <c r="AY1682" s="18" t="s">
        <v>159</v>
      </c>
      <c r="BE1682" s="231">
        <f>IF(N1682="základní",J1682,0)</f>
        <v>0</v>
      </c>
      <c r="BF1682" s="231">
        <f>IF(N1682="snížená",J1682,0)</f>
        <v>0</v>
      </c>
      <c r="BG1682" s="231">
        <f>IF(N1682="zákl. přenesená",J1682,0)</f>
        <v>0</v>
      </c>
      <c r="BH1682" s="231">
        <f>IF(N1682="sníž. přenesená",J1682,0)</f>
        <v>0</v>
      </c>
      <c r="BI1682" s="231">
        <f>IF(N1682="nulová",J1682,0)</f>
        <v>0</v>
      </c>
      <c r="BJ1682" s="18" t="s">
        <v>85</v>
      </c>
      <c r="BK1682" s="231">
        <f>ROUND(I1682*H1682,2)</f>
        <v>0</v>
      </c>
      <c r="BL1682" s="18" t="s">
        <v>235</v>
      </c>
      <c r="BM1682" s="230" t="s">
        <v>2568</v>
      </c>
    </row>
    <row r="1683" s="13" customFormat="1">
      <c r="A1683" s="13"/>
      <c r="B1683" s="232"/>
      <c r="C1683" s="233"/>
      <c r="D1683" s="234" t="s">
        <v>168</v>
      </c>
      <c r="E1683" s="233"/>
      <c r="F1683" s="236" t="s">
        <v>2569</v>
      </c>
      <c r="G1683" s="233"/>
      <c r="H1683" s="237">
        <v>419.73200000000003</v>
      </c>
      <c r="I1683" s="238"/>
      <c r="J1683" s="233"/>
      <c r="K1683" s="233"/>
      <c r="L1683" s="239"/>
      <c r="M1683" s="240"/>
      <c r="N1683" s="241"/>
      <c r="O1683" s="241"/>
      <c r="P1683" s="241"/>
      <c r="Q1683" s="241"/>
      <c r="R1683" s="241"/>
      <c r="S1683" s="241"/>
      <c r="T1683" s="242"/>
      <c r="U1683" s="13"/>
      <c r="V1683" s="13"/>
      <c r="W1683" s="13"/>
      <c r="X1683" s="13"/>
      <c r="Y1683" s="13"/>
      <c r="Z1683" s="13"/>
      <c r="AA1683" s="13"/>
      <c r="AB1683" s="13"/>
      <c r="AC1683" s="13"/>
      <c r="AD1683" s="13"/>
      <c r="AE1683" s="13"/>
      <c r="AT1683" s="243" t="s">
        <v>168</v>
      </c>
      <c r="AU1683" s="243" t="s">
        <v>87</v>
      </c>
      <c r="AV1683" s="13" t="s">
        <v>87</v>
      </c>
      <c r="AW1683" s="13" t="s">
        <v>4</v>
      </c>
      <c r="AX1683" s="13" t="s">
        <v>85</v>
      </c>
      <c r="AY1683" s="243" t="s">
        <v>159</v>
      </c>
    </row>
    <row r="1684" s="2" customFormat="1" ht="24.15" customHeight="1">
      <c r="A1684" s="39"/>
      <c r="B1684" s="40"/>
      <c r="C1684" s="219" t="s">
        <v>2570</v>
      </c>
      <c r="D1684" s="219" t="s">
        <v>161</v>
      </c>
      <c r="E1684" s="220" t="s">
        <v>2557</v>
      </c>
      <c r="F1684" s="221" t="s">
        <v>2558</v>
      </c>
      <c r="G1684" s="222" t="s">
        <v>164</v>
      </c>
      <c r="H1684" s="223">
        <v>50.600000000000001</v>
      </c>
      <c r="I1684" s="224"/>
      <c r="J1684" s="225">
        <f>ROUND(I1684*H1684,2)</f>
        <v>0</v>
      </c>
      <c r="K1684" s="221" t="s">
        <v>165</v>
      </c>
      <c r="L1684" s="45"/>
      <c r="M1684" s="226" t="s">
        <v>1</v>
      </c>
      <c r="N1684" s="227" t="s">
        <v>42</v>
      </c>
      <c r="O1684" s="92"/>
      <c r="P1684" s="228">
        <f>O1684*H1684</f>
        <v>0</v>
      </c>
      <c r="Q1684" s="228">
        <v>0</v>
      </c>
      <c r="R1684" s="228">
        <f>Q1684*H1684</f>
        <v>0</v>
      </c>
      <c r="S1684" s="228">
        <v>0</v>
      </c>
      <c r="T1684" s="229">
        <f>S1684*H1684</f>
        <v>0</v>
      </c>
      <c r="U1684" s="39"/>
      <c r="V1684" s="39"/>
      <c r="W1684" s="39"/>
      <c r="X1684" s="39"/>
      <c r="Y1684" s="39"/>
      <c r="Z1684" s="39"/>
      <c r="AA1684" s="39"/>
      <c r="AB1684" s="39"/>
      <c r="AC1684" s="39"/>
      <c r="AD1684" s="39"/>
      <c r="AE1684" s="39"/>
      <c r="AR1684" s="230" t="s">
        <v>235</v>
      </c>
      <c r="AT1684" s="230" t="s">
        <v>161</v>
      </c>
      <c r="AU1684" s="230" t="s">
        <v>87</v>
      </c>
      <c r="AY1684" s="18" t="s">
        <v>159</v>
      </c>
      <c r="BE1684" s="231">
        <f>IF(N1684="základní",J1684,0)</f>
        <v>0</v>
      </c>
      <c r="BF1684" s="231">
        <f>IF(N1684="snížená",J1684,0)</f>
        <v>0</v>
      </c>
      <c r="BG1684" s="231">
        <f>IF(N1684="zákl. přenesená",J1684,0)</f>
        <v>0</v>
      </c>
      <c r="BH1684" s="231">
        <f>IF(N1684="sníž. přenesená",J1684,0)</f>
        <v>0</v>
      </c>
      <c r="BI1684" s="231">
        <f>IF(N1684="nulová",J1684,0)</f>
        <v>0</v>
      </c>
      <c r="BJ1684" s="18" t="s">
        <v>85</v>
      </c>
      <c r="BK1684" s="231">
        <f>ROUND(I1684*H1684,2)</f>
        <v>0</v>
      </c>
      <c r="BL1684" s="18" t="s">
        <v>235</v>
      </c>
      <c r="BM1684" s="230" t="s">
        <v>2571</v>
      </c>
    </row>
    <row r="1685" s="13" customFormat="1">
      <c r="A1685" s="13"/>
      <c r="B1685" s="232"/>
      <c r="C1685" s="233"/>
      <c r="D1685" s="234" t="s">
        <v>168</v>
      </c>
      <c r="E1685" s="235" t="s">
        <v>1</v>
      </c>
      <c r="F1685" s="236" t="s">
        <v>2572</v>
      </c>
      <c r="G1685" s="233"/>
      <c r="H1685" s="237">
        <v>50.600000000000001</v>
      </c>
      <c r="I1685" s="238"/>
      <c r="J1685" s="233"/>
      <c r="K1685" s="233"/>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168</v>
      </c>
      <c r="AU1685" s="243" t="s">
        <v>87</v>
      </c>
      <c r="AV1685" s="13" t="s">
        <v>87</v>
      </c>
      <c r="AW1685" s="13" t="s">
        <v>32</v>
      </c>
      <c r="AX1685" s="13" t="s">
        <v>85</v>
      </c>
      <c r="AY1685" s="243" t="s">
        <v>159</v>
      </c>
    </row>
    <row r="1686" s="2" customFormat="1" ht="24.15" customHeight="1">
      <c r="A1686" s="39"/>
      <c r="B1686" s="40"/>
      <c r="C1686" s="255" t="s">
        <v>2573</v>
      </c>
      <c r="D1686" s="255" t="s">
        <v>218</v>
      </c>
      <c r="E1686" s="256" t="s">
        <v>2574</v>
      </c>
      <c r="F1686" s="257" t="s">
        <v>2575</v>
      </c>
      <c r="G1686" s="258" t="s">
        <v>164</v>
      </c>
      <c r="H1686" s="259">
        <v>53.130000000000003</v>
      </c>
      <c r="I1686" s="260"/>
      <c r="J1686" s="261">
        <f>ROUND(I1686*H1686,2)</f>
        <v>0</v>
      </c>
      <c r="K1686" s="257" t="s">
        <v>165</v>
      </c>
      <c r="L1686" s="262"/>
      <c r="M1686" s="263" t="s">
        <v>1</v>
      </c>
      <c r="N1686" s="264" t="s">
        <v>42</v>
      </c>
      <c r="O1686" s="92"/>
      <c r="P1686" s="228">
        <f>O1686*H1686</f>
        <v>0</v>
      </c>
      <c r="Q1686" s="228">
        <v>0.0060000000000000001</v>
      </c>
      <c r="R1686" s="228">
        <f>Q1686*H1686</f>
        <v>0.31878000000000001</v>
      </c>
      <c r="S1686" s="228">
        <v>0</v>
      </c>
      <c r="T1686" s="229">
        <f>S1686*H1686</f>
        <v>0</v>
      </c>
      <c r="U1686" s="39"/>
      <c r="V1686" s="39"/>
      <c r="W1686" s="39"/>
      <c r="X1686" s="39"/>
      <c r="Y1686" s="39"/>
      <c r="Z1686" s="39"/>
      <c r="AA1686" s="39"/>
      <c r="AB1686" s="39"/>
      <c r="AC1686" s="39"/>
      <c r="AD1686" s="39"/>
      <c r="AE1686" s="39"/>
      <c r="AR1686" s="230" t="s">
        <v>316</v>
      </c>
      <c r="AT1686" s="230" t="s">
        <v>218</v>
      </c>
      <c r="AU1686" s="230" t="s">
        <v>87</v>
      </c>
      <c r="AY1686" s="18" t="s">
        <v>159</v>
      </c>
      <c r="BE1686" s="231">
        <f>IF(N1686="základní",J1686,0)</f>
        <v>0</v>
      </c>
      <c r="BF1686" s="231">
        <f>IF(N1686="snížená",J1686,0)</f>
        <v>0</v>
      </c>
      <c r="BG1686" s="231">
        <f>IF(N1686="zákl. přenesená",J1686,0)</f>
        <v>0</v>
      </c>
      <c r="BH1686" s="231">
        <f>IF(N1686="sníž. přenesená",J1686,0)</f>
        <v>0</v>
      </c>
      <c r="BI1686" s="231">
        <f>IF(N1686="nulová",J1686,0)</f>
        <v>0</v>
      </c>
      <c r="BJ1686" s="18" t="s">
        <v>85</v>
      </c>
      <c r="BK1686" s="231">
        <f>ROUND(I1686*H1686,2)</f>
        <v>0</v>
      </c>
      <c r="BL1686" s="18" t="s">
        <v>235</v>
      </c>
      <c r="BM1686" s="230" t="s">
        <v>2576</v>
      </c>
    </row>
    <row r="1687" s="13" customFormat="1">
      <c r="A1687" s="13"/>
      <c r="B1687" s="232"/>
      <c r="C1687" s="233"/>
      <c r="D1687" s="234" t="s">
        <v>168</v>
      </c>
      <c r="E1687" s="233"/>
      <c r="F1687" s="236" t="s">
        <v>2577</v>
      </c>
      <c r="G1687" s="233"/>
      <c r="H1687" s="237">
        <v>53.130000000000003</v>
      </c>
      <c r="I1687" s="238"/>
      <c r="J1687" s="233"/>
      <c r="K1687" s="233"/>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168</v>
      </c>
      <c r="AU1687" s="243" t="s">
        <v>87</v>
      </c>
      <c r="AV1687" s="13" t="s">
        <v>87</v>
      </c>
      <c r="AW1687" s="13" t="s">
        <v>4</v>
      </c>
      <c r="AX1687" s="13" t="s">
        <v>85</v>
      </c>
      <c r="AY1687" s="243" t="s">
        <v>159</v>
      </c>
    </row>
    <row r="1688" s="2" customFormat="1" ht="24.15" customHeight="1">
      <c r="A1688" s="39"/>
      <c r="B1688" s="40"/>
      <c r="C1688" s="219" t="s">
        <v>2578</v>
      </c>
      <c r="D1688" s="219" t="s">
        <v>161</v>
      </c>
      <c r="E1688" s="220" t="s">
        <v>2579</v>
      </c>
      <c r="F1688" s="221" t="s">
        <v>2580</v>
      </c>
      <c r="G1688" s="222" t="s">
        <v>164</v>
      </c>
      <c r="H1688" s="223">
        <v>399.745</v>
      </c>
      <c r="I1688" s="224"/>
      <c r="J1688" s="225">
        <f>ROUND(I1688*H1688,2)</f>
        <v>0</v>
      </c>
      <c r="K1688" s="221" t="s">
        <v>165</v>
      </c>
      <c r="L1688" s="45"/>
      <c r="M1688" s="226" t="s">
        <v>1</v>
      </c>
      <c r="N1688" s="227" t="s">
        <v>42</v>
      </c>
      <c r="O1688" s="92"/>
      <c r="P1688" s="228">
        <f>O1688*H1688</f>
        <v>0</v>
      </c>
      <c r="Q1688" s="228">
        <v>0</v>
      </c>
      <c r="R1688" s="228">
        <f>Q1688*H1688</f>
        <v>0</v>
      </c>
      <c r="S1688" s="228">
        <v>0</v>
      </c>
      <c r="T1688" s="229">
        <f>S1688*H1688</f>
        <v>0</v>
      </c>
      <c r="U1688" s="39"/>
      <c r="V1688" s="39"/>
      <c r="W1688" s="39"/>
      <c r="X1688" s="39"/>
      <c r="Y1688" s="39"/>
      <c r="Z1688" s="39"/>
      <c r="AA1688" s="39"/>
      <c r="AB1688" s="39"/>
      <c r="AC1688" s="39"/>
      <c r="AD1688" s="39"/>
      <c r="AE1688" s="39"/>
      <c r="AR1688" s="230" t="s">
        <v>235</v>
      </c>
      <c r="AT1688" s="230" t="s">
        <v>161</v>
      </c>
      <c r="AU1688" s="230" t="s">
        <v>87</v>
      </c>
      <c r="AY1688" s="18" t="s">
        <v>159</v>
      </c>
      <c r="BE1688" s="231">
        <f>IF(N1688="základní",J1688,0)</f>
        <v>0</v>
      </c>
      <c r="BF1688" s="231">
        <f>IF(N1688="snížená",J1688,0)</f>
        <v>0</v>
      </c>
      <c r="BG1688" s="231">
        <f>IF(N1688="zákl. přenesená",J1688,0)</f>
        <v>0</v>
      </c>
      <c r="BH1688" s="231">
        <f>IF(N1688="sníž. přenesená",J1688,0)</f>
        <v>0</v>
      </c>
      <c r="BI1688" s="231">
        <f>IF(N1688="nulová",J1688,0)</f>
        <v>0</v>
      </c>
      <c r="BJ1688" s="18" t="s">
        <v>85</v>
      </c>
      <c r="BK1688" s="231">
        <f>ROUND(I1688*H1688,2)</f>
        <v>0</v>
      </c>
      <c r="BL1688" s="18" t="s">
        <v>235</v>
      </c>
      <c r="BM1688" s="230" t="s">
        <v>2581</v>
      </c>
    </row>
    <row r="1689" s="13" customFormat="1">
      <c r="A1689" s="13"/>
      <c r="B1689" s="232"/>
      <c r="C1689" s="233"/>
      <c r="D1689" s="234" t="s">
        <v>168</v>
      </c>
      <c r="E1689" s="235" t="s">
        <v>1</v>
      </c>
      <c r="F1689" s="236" t="s">
        <v>2560</v>
      </c>
      <c r="G1689" s="233"/>
      <c r="H1689" s="237">
        <v>204.24000000000001</v>
      </c>
      <c r="I1689" s="238"/>
      <c r="J1689" s="233"/>
      <c r="K1689" s="233"/>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168</v>
      </c>
      <c r="AU1689" s="243" t="s">
        <v>87</v>
      </c>
      <c r="AV1689" s="13" t="s">
        <v>87</v>
      </c>
      <c r="AW1689" s="13" t="s">
        <v>32</v>
      </c>
      <c r="AX1689" s="13" t="s">
        <v>77</v>
      </c>
      <c r="AY1689" s="243" t="s">
        <v>159</v>
      </c>
    </row>
    <row r="1690" s="13" customFormat="1">
      <c r="A1690" s="13"/>
      <c r="B1690" s="232"/>
      <c r="C1690" s="233"/>
      <c r="D1690" s="234" t="s">
        <v>168</v>
      </c>
      <c r="E1690" s="235" t="s">
        <v>1</v>
      </c>
      <c r="F1690" s="236" t="s">
        <v>2561</v>
      </c>
      <c r="G1690" s="233"/>
      <c r="H1690" s="237">
        <v>89.700000000000003</v>
      </c>
      <c r="I1690" s="238"/>
      <c r="J1690" s="233"/>
      <c r="K1690" s="233"/>
      <c r="L1690" s="239"/>
      <c r="M1690" s="240"/>
      <c r="N1690" s="241"/>
      <c r="O1690" s="241"/>
      <c r="P1690" s="241"/>
      <c r="Q1690" s="241"/>
      <c r="R1690" s="241"/>
      <c r="S1690" s="241"/>
      <c r="T1690" s="242"/>
      <c r="U1690" s="13"/>
      <c r="V1690" s="13"/>
      <c r="W1690" s="13"/>
      <c r="X1690" s="13"/>
      <c r="Y1690" s="13"/>
      <c r="Z1690" s="13"/>
      <c r="AA1690" s="13"/>
      <c r="AB1690" s="13"/>
      <c r="AC1690" s="13"/>
      <c r="AD1690" s="13"/>
      <c r="AE1690" s="13"/>
      <c r="AT1690" s="243" t="s">
        <v>168</v>
      </c>
      <c r="AU1690" s="243" t="s">
        <v>87</v>
      </c>
      <c r="AV1690" s="13" t="s">
        <v>87</v>
      </c>
      <c r="AW1690" s="13" t="s">
        <v>32</v>
      </c>
      <c r="AX1690" s="13" t="s">
        <v>77</v>
      </c>
      <c r="AY1690" s="243" t="s">
        <v>159</v>
      </c>
    </row>
    <row r="1691" s="13" customFormat="1">
      <c r="A1691" s="13"/>
      <c r="B1691" s="232"/>
      <c r="C1691" s="233"/>
      <c r="D1691" s="234" t="s">
        <v>168</v>
      </c>
      <c r="E1691" s="235" t="s">
        <v>1</v>
      </c>
      <c r="F1691" s="236" t="s">
        <v>2562</v>
      </c>
      <c r="G1691" s="233"/>
      <c r="H1691" s="237">
        <v>135.58500000000001</v>
      </c>
      <c r="I1691" s="238"/>
      <c r="J1691" s="233"/>
      <c r="K1691" s="233"/>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168</v>
      </c>
      <c r="AU1691" s="243" t="s">
        <v>87</v>
      </c>
      <c r="AV1691" s="13" t="s">
        <v>87</v>
      </c>
      <c r="AW1691" s="13" t="s">
        <v>32</v>
      </c>
      <c r="AX1691" s="13" t="s">
        <v>77</v>
      </c>
      <c r="AY1691" s="243" t="s">
        <v>159</v>
      </c>
    </row>
    <row r="1692" s="13" customFormat="1">
      <c r="A1692" s="13"/>
      <c r="B1692" s="232"/>
      <c r="C1692" s="233"/>
      <c r="D1692" s="234" t="s">
        <v>168</v>
      </c>
      <c r="E1692" s="235" t="s">
        <v>1</v>
      </c>
      <c r="F1692" s="236" t="s">
        <v>2563</v>
      </c>
      <c r="G1692" s="233"/>
      <c r="H1692" s="237">
        <v>20.82</v>
      </c>
      <c r="I1692" s="238"/>
      <c r="J1692" s="233"/>
      <c r="K1692" s="233"/>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168</v>
      </c>
      <c r="AU1692" s="243" t="s">
        <v>87</v>
      </c>
      <c r="AV1692" s="13" t="s">
        <v>87</v>
      </c>
      <c r="AW1692" s="13" t="s">
        <v>32</v>
      </c>
      <c r="AX1692" s="13" t="s">
        <v>77</v>
      </c>
      <c r="AY1692" s="243" t="s">
        <v>159</v>
      </c>
    </row>
    <row r="1693" s="13" customFormat="1">
      <c r="A1693" s="13"/>
      <c r="B1693" s="232"/>
      <c r="C1693" s="233"/>
      <c r="D1693" s="234" t="s">
        <v>168</v>
      </c>
      <c r="E1693" s="235" t="s">
        <v>1</v>
      </c>
      <c r="F1693" s="236" t="s">
        <v>2564</v>
      </c>
      <c r="G1693" s="233"/>
      <c r="H1693" s="237">
        <v>-50.600000000000001</v>
      </c>
      <c r="I1693" s="238"/>
      <c r="J1693" s="233"/>
      <c r="K1693" s="233"/>
      <c r="L1693" s="239"/>
      <c r="M1693" s="240"/>
      <c r="N1693" s="241"/>
      <c r="O1693" s="241"/>
      <c r="P1693" s="241"/>
      <c r="Q1693" s="241"/>
      <c r="R1693" s="241"/>
      <c r="S1693" s="241"/>
      <c r="T1693" s="242"/>
      <c r="U1693" s="13"/>
      <c r="V1693" s="13"/>
      <c r="W1693" s="13"/>
      <c r="X1693" s="13"/>
      <c r="Y1693" s="13"/>
      <c r="Z1693" s="13"/>
      <c r="AA1693" s="13"/>
      <c r="AB1693" s="13"/>
      <c r="AC1693" s="13"/>
      <c r="AD1693" s="13"/>
      <c r="AE1693" s="13"/>
      <c r="AT1693" s="243" t="s">
        <v>168</v>
      </c>
      <c r="AU1693" s="243" t="s">
        <v>87</v>
      </c>
      <c r="AV1693" s="13" t="s">
        <v>87</v>
      </c>
      <c r="AW1693" s="13" t="s">
        <v>32</v>
      </c>
      <c r="AX1693" s="13" t="s">
        <v>77</v>
      </c>
      <c r="AY1693" s="243" t="s">
        <v>159</v>
      </c>
    </row>
    <row r="1694" s="14" customFormat="1">
      <c r="A1694" s="14"/>
      <c r="B1694" s="244"/>
      <c r="C1694" s="245"/>
      <c r="D1694" s="234" t="s">
        <v>168</v>
      </c>
      <c r="E1694" s="246" t="s">
        <v>1</v>
      </c>
      <c r="F1694" s="247" t="s">
        <v>174</v>
      </c>
      <c r="G1694" s="245"/>
      <c r="H1694" s="248">
        <v>399.745</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168</v>
      </c>
      <c r="AU1694" s="254" t="s">
        <v>87</v>
      </c>
      <c r="AV1694" s="14" t="s">
        <v>166</v>
      </c>
      <c r="AW1694" s="14" t="s">
        <v>32</v>
      </c>
      <c r="AX1694" s="14" t="s">
        <v>85</v>
      </c>
      <c r="AY1694" s="254" t="s">
        <v>159</v>
      </c>
    </row>
    <row r="1695" s="2" customFormat="1" ht="24.15" customHeight="1">
      <c r="A1695" s="39"/>
      <c r="B1695" s="40"/>
      <c r="C1695" s="255" t="s">
        <v>2582</v>
      </c>
      <c r="D1695" s="255" t="s">
        <v>218</v>
      </c>
      <c r="E1695" s="256" t="s">
        <v>2583</v>
      </c>
      <c r="F1695" s="257" t="s">
        <v>2584</v>
      </c>
      <c r="G1695" s="258" t="s">
        <v>164</v>
      </c>
      <c r="H1695" s="259">
        <v>419.73200000000003</v>
      </c>
      <c r="I1695" s="260"/>
      <c r="J1695" s="261">
        <f>ROUND(I1695*H1695,2)</f>
        <v>0</v>
      </c>
      <c r="K1695" s="257" t="s">
        <v>165</v>
      </c>
      <c r="L1695" s="262"/>
      <c r="M1695" s="263" t="s">
        <v>1</v>
      </c>
      <c r="N1695" s="264" t="s">
        <v>42</v>
      </c>
      <c r="O1695" s="92"/>
      <c r="P1695" s="228">
        <f>O1695*H1695</f>
        <v>0</v>
      </c>
      <c r="Q1695" s="228">
        <v>0.0040000000000000001</v>
      </c>
      <c r="R1695" s="228">
        <f>Q1695*H1695</f>
        <v>1.6789280000000002</v>
      </c>
      <c r="S1695" s="228">
        <v>0</v>
      </c>
      <c r="T1695" s="229">
        <f>S1695*H1695</f>
        <v>0</v>
      </c>
      <c r="U1695" s="39"/>
      <c r="V1695" s="39"/>
      <c r="W1695" s="39"/>
      <c r="X1695" s="39"/>
      <c r="Y1695" s="39"/>
      <c r="Z1695" s="39"/>
      <c r="AA1695" s="39"/>
      <c r="AB1695" s="39"/>
      <c r="AC1695" s="39"/>
      <c r="AD1695" s="39"/>
      <c r="AE1695" s="39"/>
      <c r="AR1695" s="230" t="s">
        <v>316</v>
      </c>
      <c r="AT1695" s="230" t="s">
        <v>218</v>
      </c>
      <c r="AU1695" s="230" t="s">
        <v>87</v>
      </c>
      <c r="AY1695" s="18" t="s">
        <v>159</v>
      </c>
      <c r="BE1695" s="231">
        <f>IF(N1695="základní",J1695,0)</f>
        <v>0</v>
      </c>
      <c r="BF1695" s="231">
        <f>IF(N1695="snížená",J1695,0)</f>
        <v>0</v>
      </c>
      <c r="BG1695" s="231">
        <f>IF(N1695="zákl. přenesená",J1695,0)</f>
        <v>0</v>
      </c>
      <c r="BH1695" s="231">
        <f>IF(N1695="sníž. přenesená",J1695,0)</f>
        <v>0</v>
      </c>
      <c r="BI1695" s="231">
        <f>IF(N1695="nulová",J1695,0)</f>
        <v>0</v>
      </c>
      <c r="BJ1695" s="18" t="s">
        <v>85</v>
      </c>
      <c r="BK1695" s="231">
        <f>ROUND(I1695*H1695,2)</f>
        <v>0</v>
      </c>
      <c r="BL1695" s="18" t="s">
        <v>235</v>
      </c>
      <c r="BM1695" s="230" t="s">
        <v>2585</v>
      </c>
    </row>
    <row r="1696" s="13" customFormat="1">
      <c r="A1696" s="13"/>
      <c r="B1696" s="232"/>
      <c r="C1696" s="233"/>
      <c r="D1696" s="234" t="s">
        <v>168</v>
      </c>
      <c r="E1696" s="233"/>
      <c r="F1696" s="236" t="s">
        <v>2569</v>
      </c>
      <c r="G1696" s="233"/>
      <c r="H1696" s="237">
        <v>419.73200000000003</v>
      </c>
      <c r="I1696" s="238"/>
      <c r="J1696" s="233"/>
      <c r="K1696" s="233"/>
      <c r="L1696" s="239"/>
      <c r="M1696" s="240"/>
      <c r="N1696" s="241"/>
      <c r="O1696" s="241"/>
      <c r="P1696" s="241"/>
      <c r="Q1696" s="241"/>
      <c r="R1696" s="241"/>
      <c r="S1696" s="241"/>
      <c r="T1696" s="242"/>
      <c r="U1696" s="13"/>
      <c r="V1696" s="13"/>
      <c r="W1696" s="13"/>
      <c r="X1696" s="13"/>
      <c r="Y1696" s="13"/>
      <c r="Z1696" s="13"/>
      <c r="AA1696" s="13"/>
      <c r="AB1696" s="13"/>
      <c r="AC1696" s="13"/>
      <c r="AD1696" s="13"/>
      <c r="AE1696" s="13"/>
      <c r="AT1696" s="243" t="s">
        <v>168</v>
      </c>
      <c r="AU1696" s="243" t="s">
        <v>87</v>
      </c>
      <c r="AV1696" s="13" t="s">
        <v>87</v>
      </c>
      <c r="AW1696" s="13" t="s">
        <v>4</v>
      </c>
      <c r="AX1696" s="13" t="s">
        <v>85</v>
      </c>
      <c r="AY1696" s="243" t="s">
        <v>159</v>
      </c>
    </row>
    <row r="1697" s="2" customFormat="1" ht="24.15" customHeight="1">
      <c r="A1697" s="39"/>
      <c r="B1697" s="40"/>
      <c r="C1697" s="219" t="s">
        <v>2586</v>
      </c>
      <c r="D1697" s="219" t="s">
        <v>161</v>
      </c>
      <c r="E1697" s="220" t="s">
        <v>2579</v>
      </c>
      <c r="F1697" s="221" t="s">
        <v>2580</v>
      </c>
      <c r="G1697" s="222" t="s">
        <v>164</v>
      </c>
      <c r="H1697" s="223">
        <v>399.745</v>
      </c>
      <c r="I1697" s="224"/>
      <c r="J1697" s="225">
        <f>ROUND(I1697*H1697,2)</f>
        <v>0</v>
      </c>
      <c r="K1697" s="221" t="s">
        <v>165</v>
      </c>
      <c r="L1697" s="45"/>
      <c r="M1697" s="226" t="s">
        <v>1</v>
      </c>
      <c r="N1697" s="227" t="s">
        <v>42</v>
      </c>
      <c r="O1697" s="92"/>
      <c r="P1697" s="228">
        <f>O1697*H1697</f>
        <v>0</v>
      </c>
      <c r="Q1697" s="228">
        <v>0</v>
      </c>
      <c r="R1697" s="228">
        <f>Q1697*H1697</f>
        <v>0</v>
      </c>
      <c r="S1697" s="228">
        <v>0</v>
      </c>
      <c r="T1697" s="229">
        <f>S1697*H1697</f>
        <v>0</v>
      </c>
      <c r="U1697" s="39"/>
      <c r="V1697" s="39"/>
      <c r="W1697" s="39"/>
      <c r="X1697" s="39"/>
      <c r="Y1697" s="39"/>
      <c r="Z1697" s="39"/>
      <c r="AA1697" s="39"/>
      <c r="AB1697" s="39"/>
      <c r="AC1697" s="39"/>
      <c r="AD1697" s="39"/>
      <c r="AE1697" s="39"/>
      <c r="AR1697" s="230" t="s">
        <v>235</v>
      </c>
      <c r="AT1697" s="230" t="s">
        <v>161</v>
      </c>
      <c r="AU1697" s="230" t="s">
        <v>87</v>
      </c>
      <c r="AY1697" s="18" t="s">
        <v>159</v>
      </c>
      <c r="BE1697" s="231">
        <f>IF(N1697="základní",J1697,0)</f>
        <v>0</v>
      </c>
      <c r="BF1697" s="231">
        <f>IF(N1697="snížená",J1697,0)</f>
        <v>0</v>
      </c>
      <c r="BG1697" s="231">
        <f>IF(N1697="zákl. přenesená",J1697,0)</f>
        <v>0</v>
      </c>
      <c r="BH1697" s="231">
        <f>IF(N1697="sníž. přenesená",J1697,0)</f>
        <v>0</v>
      </c>
      <c r="BI1697" s="231">
        <f>IF(N1697="nulová",J1697,0)</f>
        <v>0</v>
      </c>
      <c r="BJ1697" s="18" t="s">
        <v>85</v>
      </c>
      <c r="BK1697" s="231">
        <f>ROUND(I1697*H1697,2)</f>
        <v>0</v>
      </c>
      <c r="BL1697" s="18" t="s">
        <v>235</v>
      </c>
      <c r="BM1697" s="230" t="s">
        <v>2587</v>
      </c>
    </row>
    <row r="1698" s="13" customFormat="1">
      <c r="A1698" s="13"/>
      <c r="B1698" s="232"/>
      <c r="C1698" s="233"/>
      <c r="D1698" s="234" t="s">
        <v>168</v>
      </c>
      <c r="E1698" s="235" t="s">
        <v>1</v>
      </c>
      <c r="F1698" s="236" t="s">
        <v>2560</v>
      </c>
      <c r="G1698" s="233"/>
      <c r="H1698" s="237">
        <v>204.24000000000001</v>
      </c>
      <c r="I1698" s="238"/>
      <c r="J1698" s="233"/>
      <c r="K1698" s="233"/>
      <c r="L1698" s="239"/>
      <c r="M1698" s="240"/>
      <c r="N1698" s="241"/>
      <c r="O1698" s="241"/>
      <c r="P1698" s="241"/>
      <c r="Q1698" s="241"/>
      <c r="R1698" s="241"/>
      <c r="S1698" s="241"/>
      <c r="T1698" s="242"/>
      <c r="U1698" s="13"/>
      <c r="V1698" s="13"/>
      <c r="W1698" s="13"/>
      <c r="X1698" s="13"/>
      <c r="Y1698" s="13"/>
      <c r="Z1698" s="13"/>
      <c r="AA1698" s="13"/>
      <c r="AB1698" s="13"/>
      <c r="AC1698" s="13"/>
      <c r="AD1698" s="13"/>
      <c r="AE1698" s="13"/>
      <c r="AT1698" s="243" t="s">
        <v>168</v>
      </c>
      <c r="AU1698" s="243" t="s">
        <v>87</v>
      </c>
      <c r="AV1698" s="13" t="s">
        <v>87</v>
      </c>
      <c r="AW1698" s="13" t="s">
        <v>32</v>
      </c>
      <c r="AX1698" s="13" t="s">
        <v>77</v>
      </c>
      <c r="AY1698" s="243" t="s">
        <v>159</v>
      </c>
    </row>
    <row r="1699" s="13" customFormat="1">
      <c r="A1699" s="13"/>
      <c r="B1699" s="232"/>
      <c r="C1699" s="233"/>
      <c r="D1699" s="234" t="s">
        <v>168</v>
      </c>
      <c r="E1699" s="235" t="s">
        <v>1</v>
      </c>
      <c r="F1699" s="236" t="s">
        <v>2561</v>
      </c>
      <c r="G1699" s="233"/>
      <c r="H1699" s="237">
        <v>89.700000000000003</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168</v>
      </c>
      <c r="AU1699" s="243" t="s">
        <v>87</v>
      </c>
      <c r="AV1699" s="13" t="s">
        <v>87</v>
      </c>
      <c r="AW1699" s="13" t="s">
        <v>32</v>
      </c>
      <c r="AX1699" s="13" t="s">
        <v>77</v>
      </c>
      <c r="AY1699" s="243" t="s">
        <v>159</v>
      </c>
    </row>
    <row r="1700" s="13" customFormat="1">
      <c r="A1700" s="13"/>
      <c r="B1700" s="232"/>
      <c r="C1700" s="233"/>
      <c r="D1700" s="234" t="s">
        <v>168</v>
      </c>
      <c r="E1700" s="235" t="s">
        <v>1</v>
      </c>
      <c r="F1700" s="236" t="s">
        <v>2562</v>
      </c>
      <c r="G1700" s="233"/>
      <c r="H1700" s="237">
        <v>135.58500000000001</v>
      </c>
      <c r="I1700" s="238"/>
      <c r="J1700" s="233"/>
      <c r="K1700" s="233"/>
      <c r="L1700" s="239"/>
      <c r="M1700" s="240"/>
      <c r="N1700" s="241"/>
      <c r="O1700" s="241"/>
      <c r="P1700" s="241"/>
      <c r="Q1700" s="241"/>
      <c r="R1700" s="241"/>
      <c r="S1700" s="241"/>
      <c r="T1700" s="242"/>
      <c r="U1700" s="13"/>
      <c r="V1700" s="13"/>
      <c r="W1700" s="13"/>
      <c r="X1700" s="13"/>
      <c r="Y1700" s="13"/>
      <c r="Z1700" s="13"/>
      <c r="AA1700" s="13"/>
      <c r="AB1700" s="13"/>
      <c r="AC1700" s="13"/>
      <c r="AD1700" s="13"/>
      <c r="AE1700" s="13"/>
      <c r="AT1700" s="243" t="s">
        <v>168</v>
      </c>
      <c r="AU1700" s="243" t="s">
        <v>87</v>
      </c>
      <c r="AV1700" s="13" t="s">
        <v>87</v>
      </c>
      <c r="AW1700" s="13" t="s">
        <v>32</v>
      </c>
      <c r="AX1700" s="13" t="s">
        <v>77</v>
      </c>
      <c r="AY1700" s="243" t="s">
        <v>159</v>
      </c>
    </row>
    <row r="1701" s="13" customFormat="1">
      <c r="A1701" s="13"/>
      <c r="B1701" s="232"/>
      <c r="C1701" s="233"/>
      <c r="D1701" s="234" t="s">
        <v>168</v>
      </c>
      <c r="E1701" s="235" t="s">
        <v>1</v>
      </c>
      <c r="F1701" s="236" t="s">
        <v>2563</v>
      </c>
      <c r="G1701" s="233"/>
      <c r="H1701" s="237">
        <v>20.82</v>
      </c>
      <c r="I1701" s="238"/>
      <c r="J1701" s="233"/>
      <c r="K1701" s="233"/>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168</v>
      </c>
      <c r="AU1701" s="243" t="s">
        <v>87</v>
      </c>
      <c r="AV1701" s="13" t="s">
        <v>87</v>
      </c>
      <c r="AW1701" s="13" t="s">
        <v>32</v>
      </c>
      <c r="AX1701" s="13" t="s">
        <v>77</v>
      </c>
      <c r="AY1701" s="243" t="s">
        <v>159</v>
      </c>
    </row>
    <row r="1702" s="13" customFormat="1">
      <c r="A1702" s="13"/>
      <c r="B1702" s="232"/>
      <c r="C1702" s="233"/>
      <c r="D1702" s="234" t="s">
        <v>168</v>
      </c>
      <c r="E1702" s="235" t="s">
        <v>1</v>
      </c>
      <c r="F1702" s="236" t="s">
        <v>2564</v>
      </c>
      <c r="G1702" s="233"/>
      <c r="H1702" s="237">
        <v>-50.600000000000001</v>
      </c>
      <c r="I1702" s="238"/>
      <c r="J1702" s="233"/>
      <c r="K1702" s="233"/>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168</v>
      </c>
      <c r="AU1702" s="243" t="s">
        <v>87</v>
      </c>
      <c r="AV1702" s="13" t="s">
        <v>87</v>
      </c>
      <c r="AW1702" s="13" t="s">
        <v>32</v>
      </c>
      <c r="AX1702" s="13" t="s">
        <v>77</v>
      </c>
      <c r="AY1702" s="243" t="s">
        <v>159</v>
      </c>
    </row>
    <row r="1703" s="14" customFormat="1">
      <c r="A1703" s="14"/>
      <c r="B1703" s="244"/>
      <c r="C1703" s="245"/>
      <c r="D1703" s="234" t="s">
        <v>168</v>
      </c>
      <c r="E1703" s="246" t="s">
        <v>1</v>
      </c>
      <c r="F1703" s="247" t="s">
        <v>174</v>
      </c>
      <c r="G1703" s="245"/>
      <c r="H1703" s="248">
        <v>399.745</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168</v>
      </c>
      <c r="AU1703" s="254" t="s">
        <v>87</v>
      </c>
      <c r="AV1703" s="14" t="s">
        <v>166</v>
      </c>
      <c r="AW1703" s="14" t="s">
        <v>32</v>
      </c>
      <c r="AX1703" s="14" t="s">
        <v>85</v>
      </c>
      <c r="AY1703" s="254" t="s">
        <v>159</v>
      </c>
    </row>
    <row r="1704" s="2" customFormat="1" ht="24.15" customHeight="1">
      <c r="A1704" s="39"/>
      <c r="B1704" s="40"/>
      <c r="C1704" s="255" t="s">
        <v>2588</v>
      </c>
      <c r="D1704" s="255" t="s">
        <v>218</v>
      </c>
      <c r="E1704" s="256" t="s">
        <v>2589</v>
      </c>
      <c r="F1704" s="257" t="s">
        <v>2590</v>
      </c>
      <c r="G1704" s="258" t="s">
        <v>164</v>
      </c>
      <c r="H1704" s="259">
        <v>399.745</v>
      </c>
      <c r="I1704" s="260"/>
      <c r="J1704" s="261">
        <f>ROUND(I1704*H1704,2)</f>
        <v>0</v>
      </c>
      <c r="K1704" s="257" t="s">
        <v>165</v>
      </c>
      <c r="L1704" s="262"/>
      <c r="M1704" s="263" t="s">
        <v>1</v>
      </c>
      <c r="N1704" s="264" t="s">
        <v>42</v>
      </c>
      <c r="O1704" s="92"/>
      <c r="P1704" s="228">
        <f>O1704*H1704</f>
        <v>0</v>
      </c>
      <c r="Q1704" s="228">
        <v>0.0030000000000000001</v>
      </c>
      <c r="R1704" s="228">
        <f>Q1704*H1704</f>
        <v>1.1992350000000001</v>
      </c>
      <c r="S1704" s="228">
        <v>0</v>
      </c>
      <c r="T1704" s="229">
        <f>S1704*H1704</f>
        <v>0</v>
      </c>
      <c r="U1704" s="39"/>
      <c r="V1704" s="39"/>
      <c r="W1704" s="39"/>
      <c r="X1704" s="39"/>
      <c r="Y1704" s="39"/>
      <c r="Z1704" s="39"/>
      <c r="AA1704" s="39"/>
      <c r="AB1704" s="39"/>
      <c r="AC1704" s="39"/>
      <c r="AD1704" s="39"/>
      <c r="AE1704" s="39"/>
      <c r="AR1704" s="230" t="s">
        <v>316</v>
      </c>
      <c r="AT1704" s="230" t="s">
        <v>218</v>
      </c>
      <c r="AU1704" s="230" t="s">
        <v>87</v>
      </c>
      <c r="AY1704" s="18" t="s">
        <v>159</v>
      </c>
      <c r="BE1704" s="231">
        <f>IF(N1704="základní",J1704,0)</f>
        <v>0</v>
      </c>
      <c r="BF1704" s="231">
        <f>IF(N1704="snížená",J1704,0)</f>
        <v>0</v>
      </c>
      <c r="BG1704" s="231">
        <f>IF(N1704="zákl. přenesená",J1704,0)</f>
        <v>0</v>
      </c>
      <c r="BH1704" s="231">
        <f>IF(N1704="sníž. přenesená",J1704,0)</f>
        <v>0</v>
      </c>
      <c r="BI1704" s="231">
        <f>IF(N1704="nulová",J1704,0)</f>
        <v>0</v>
      </c>
      <c r="BJ1704" s="18" t="s">
        <v>85</v>
      </c>
      <c r="BK1704" s="231">
        <f>ROUND(I1704*H1704,2)</f>
        <v>0</v>
      </c>
      <c r="BL1704" s="18" t="s">
        <v>235</v>
      </c>
      <c r="BM1704" s="230" t="s">
        <v>2591</v>
      </c>
    </row>
    <row r="1705" s="2" customFormat="1" ht="24.15" customHeight="1">
      <c r="A1705" s="39"/>
      <c r="B1705" s="40"/>
      <c r="C1705" s="219" t="s">
        <v>2592</v>
      </c>
      <c r="D1705" s="219" t="s">
        <v>161</v>
      </c>
      <c r="E1705" s="220" t="s">
        <v>2593</v>
      </c>
      <c r="F1705" s="221" t="s">
        <v>2594</v>
      </c>
      <c r="G1705" s="222" t="s">
        <v>164</v>
      </c>
      <c r="H1705" s="223">
        <v>500.94499999999999</v>
      </c>
      <c r="I1705" s="224"/>
      <c r="J1705" s="225">
        <f>ROUND(I1705*H1705,2)</f>
        <v>0</v>
      </c>
      <c r="K1705" s="221" t="s">
        <v>165</v>
      </c>
      <c r="L1705" s="45"/>
      <c r="M1705" s="226" t="s">
        <v>1</v>
      </c>
      <c r="N1705" s="227" t="s">
        <v>42</v>
      </c>
      <c r="O1705" s="92"/>
      <c r="P1705" s="228">
        <f>O1705*H1705</f>
        <v>0</v>
      </c>
      <c r="Q1705" s="228">
        <v>1.3996500000000001E-05</v>
      </c>
      <c r="R1705" s="228">
        <f>Q1705*H1705</f>
        <v>0.0070114766925</v>
      </c>
      <c r="S1705" s="228">
        <v>0</v>
      </c>
      <c r="T1705" s="229">
        <f>S1705*H1705</f>
        <v>0</v>
      </c>
      <c r="U1705" s="39"/>
      <c r="V1705" s="39"/>
      <c r="W1705" s="39"/>
      <c r="X1705" s="39"/>
      <c r="Y1705" s="39"/>
      <c r="Z1705" s="39"/>
      <c r="AA1705" s="39"/>
      <c r="AB1705" s="39"/>
      <c r="AC1705" s="39"/>
      <c r="AD1705" s="39"/>
      <c r="AE1705" s="39"/>
      <c r="AR1705" s="230" t="s">
        <v>235</v>
      </c>
      <c r="AT1705" s="230" t="s">
        <v>161</v>
      </c>
      <c r="AU1705" s="230" t="s">
        <v>87</v>
      </c>
      <c r="AY1705" s="18" t="s">
        <v>159</v>
      </c>
      <c r="BE1705" s="231">
        <f>IF(N1705="základní",J1705,0)</f>
        <v>0</v>
      </c>
      <c r="BF1705" s="231">
        <f>IF(N1705="snížená",J1705,0)</f>
        <v>0</v>
      </c>
      <c r="BG1705" s="231">
        <f>IF(N1705="zákl. přenesená",J1705,0)</f>
        <v>0</v>
      </c>
      <c r="BH1705" s="231">
        <f>IF(N1705="sníž. přenesená",J1705,0)</f>
        <v>0</v>
      </c>
      <c r="BI1705" s="231">
        <f>IF(N1705="nulová",J1705,0)</f>
        <v>0</v>
      </c>
      <c r="BJ1705" s="18" t="s">
        <v>85</v>
      </c>
      <c r="BK1705" s="231">
        <f>ROUND(I1705*H1705,2)</f>
        <v>0</v>
      </c>
      <c r="BL1705" s="18" t="s">
        <v>235</v>
      </c>
      <c r="BM1705" s="230" t="s">
        <v>2595</v>
      </c>
    </row>
    <row r="1706" s="13" customFormat="1">
      <c r="A1706" s="13"/>
      <c r="B1706" s="232"/>
      <c r="C1706" s="233"/>
      <c r="D1706" s="234" t="s">
        <v>168</v>
      </c>
      <c r="E1706" s="235" t="s">
        <v>1</v>
      </c>
      <c r="F1706" s="236" t="s">
        <v>2560</v>
      </c>
      <c r="G1706" s="233"/>
      <c r="H1706" s="237">
        <v>204.24000000000001</v>
      </c>
      <c r="I1706" s="238"/>
      <c r="J1706" s="233"/>
      <c r="K1706" s="233"/>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168</v>
      </c>
      <c r="AU1706" s="243" t="s">
        <v>87</v>
      </c>
      <c r="AV1706" s="13" t="s">
        <v>87</v>
      </c>
      <c r="AW1706" s="13" t="s">
        <v>32</v>
      </c>
      <c r="AX1706" s="13" t="s">
        <v>77</v>
      </c>
      <c r="AY1706" s="243" t="s">
        <v>159</v>
      </c>
    </row>
    <row r="1707" s="13" customFormat="1">
      <c r="A1707" s="13"/>
      <c r="B1707" s="232"/>
      <c r="C1707" s="233"/>
      <c r="D1707" s="234" t="s">
        <v>168</v>
      </c>
      <c r="E1707" s="235" t="s">
        <v>1</v>
      </c>
      <c r="F1707" s="236" t="s">
        <v>2561</v>
      </c>
      <c r="G1707" s="233"/>
      <c r="H1707" s="237">
        <v>89.700000000000003</v>
      </c>
      <c r="I1707" s="238"/>
      <c r="J1707" s="233"/>
      <c r="K1707" s="233"/>
      <c r="L1707" s="239"/>
      <c r="M1707" s="240"/>
      <c r="N1707" s="241"/>
      <c r="O1707" s="241"/>
      <c r="P1707" s="241"/>
      <c r="Q1707" s="241"/>
      <c r="R1707" s="241"/>
      <c r="S1707" s="241"/>
      <c r="T1707" s="242"/>
      <c r="U1707" s="13"/>
      <c r="V1707" s="13"/>
      <c r="W1707" s="13"/>
      <c r="X1707" s="13"/>
      <c r="Y1707" s="13"/>
      <c r="Z1707" s="13"/>
      <c r="AA1707" s="13"/>
      <c r="AB1707" s="13"/>
      <c r="AC1707" s="13"/>
      <c r="AD1707" s="13"/>
      <c r="AE1707" s="13"/>
      <c r="AT1707" s="243" t="s">
        <v>168</v>
      </c>
      <c r="AU1707" s="243" t="s">
        <v>87</v>
      </c>
      <c r="AV1707" s="13" t="s">
        <v>87</v>
      </c>
      <c r="AW1707" s="13" t="s">
        <v>32</v>
      </c>
      <c r="AX1707" s="13" t="s">
        <v>77</v>
      </c>
      <c r="AY1707" s="243" t="s">
        <v>159</v>
      </c>
    </row>
    <row r="1708" s="13" customFormat="1">
      <c r="A1708" s="13"/>
      <c r="B1708" s="232"/>
      <c r="C1708" s="233"/>
      <c r="D1708" s="234" t="s">
        <v>168</v>
      </c>
      <c r="E1708" s="235" t="s">
        <v>1</v>
      </c>
      <c r="F1708" s="236" t="s">
        <v>2562</v>
      </c>
      <c r="G1708" s="233"/>
      <c r="H1708" s="237">
        <v>135.58500000000001</v>
      </c>
      <c r="I1708" s="238"/>
      <c r="J1708" s="233"/>
      <c r="K1708" s="233"/>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168</v>
      </c>
      <c r="AU1708" s="243" t="s">
        <v>87</v>
      </c>
      <c r="AV1708" s="13" t="s">
        <v>87</v>
      </c>
      <c r="AW1708" s="13" t="s">
        <v>32</v>
      </c>
      <c r="AX1708" s="13" t="s">
        <v>77</v>
      </c>
      <c r="AY1708" s="243" t="s">
        <v>159</v>
      </c>
    </row>
    <row r="1709" s="13" customFormat="1">
      <c r="A1709" s="13"/>
      <c r="B1709" s="232"/>
      <c r="C1709" s="233"/>
      <c r="D1709" s="234" t="s">
        <v>168</v>
      </c>
      <c r="E1709" s="235" t="s">
        <v>1</v>
      </c>
      <c r="F1709" s="236" t="s">
        <v>2563</v>
      </c>
      <c r="G1709" s="233"/>
      <c r="H1709" s="237">
        <v>20.82</v>
      </c>
      <c r="I1709" s="238"/>
      <c r="J1709" s="233"/>
      <c r="K1709" s="233"/>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168</v>
      </c>
      <c r="AU1709" s="243" t="s">
        <v>87</v>
      </c>
      <c r="AV1709" s="13" t="s">
        <v>87</v>
      </c>
      <c r="AW1709" s="13" t="s">
        <v>32</v>
      </c>
      <c r="AX1709" s="13" t="s">
        <v>77</v>
      </c>
      <c r="AY1709" s="243" t="s">
        <v>159</v>
      </c>
    </row>
    <row r="1710" s="13" customFormat="1">
      <c r="A1710" s="13"/>
      <c r="B1710" s="232"/>
      <c r="C1710" s="233"/>
      <c r="D1710" s="234" t="s">
        <v>168</v>
      </c>
      <c r="E1710" s="235" t="s">
        <v>1</v>
      </c>
      <c r="F1710" s="236" t="s">
        <v>2572</v>
      </c>
      <c r="G1710" s="233"/>
      <c r="H1710" s="237">
        <v>50.600000000000001</v>
      </c>
      <c r="I1710" s="238"/>
      <c r="J1710" s="233"/>
      <c r="K1710" s="233"/>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168</v>
      </c>
      <c r="AU1710" s="243" t="s">
        <v>87</v>
      </c>
      <c r="AV1710" s="13" t="s">
        <v>87</v>
      </c>
      <c r="AW1710" s="13" t="s">
        <v>32</v>
      </c>
      <c r="AX1710" s="13" t="s">
        <v>77</v>
      </c>
      <c r="AY1710" s="243" t="s">
        <v>159</v>
      </c>
    </row>
    <row r="1711" s="14" customFormat="1">
      <c r="A1711" s="14"/>
      <c r="B1711" s="244"/>
      <c r="C1711" s="245"/>
      <c r="D1711" s="234" t="s">
        <v>168</v>
      </c>
      <c r="E1711" s="246" t="s">
        <v>1</v>
      </c>
      <c r="F1711" s="247" t="s">
        <v>174</v>
      </c>
      <c r="G1711" s="245"/>
      <c r="H1711" s="248">
        <v>500.94499999999999</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168</v>
      </c>
      <c r="AU1711" s="254" t="s">
        <v>87</v>
      </c>
      <c r="AV1711" s="14" t="s">
        <v>166</v>
      </c>
      <c r="AW1711" s="14" t="s">
        <v>32</v>
      </c>
      <c r="AX1711" s="14" t="s">
        <v>85</v>
      </c>
      <c r="AY1711" s="254" t="s">
        <v>159</v>
      </c>
    </row>
    <row r="1712" s="2" customFormat="1" ht="24.15" customHeight="1">
      <c r="A1712" s="39"/>
      <c r="B1712" s="40"/>
      <c r="C1712" s="255" t="s">
        <v>2596</v>
      </c>
      <c r="D1712" s="255" t="s">
        <v>218</v>
      </c>
      <c r="E1712" s="256" t="s">
        <v>2597</v>
      </c>
      <c r="F1712" s="257" t="s">
        <v>2598</v>
      </c>
      <c r="G1712" s="258" t="s">
        <v>164</v>
      </c>
      <c r="H1712" s="259">
        <v>525.99199999999996</v>
      </c>
      <c r="I1712" s="260"/>
      <c r="J1712" s="261">
        <f>ROUND(I1712*H1712,2)</f>
        <v>0</v>
      </c>
      <c r="K1712" s="257" t="s">
        <v>165</v>
      </c>
      <c r="L1712" s="262"/>
      <c r="M1712" s="263" t="s">
        <v>1</v>
      </c>
      <c r="N1712" s="264" t="s">
        <v>42</v>
      </c>
      <c r="O1712" s="92"/>
      <c r="P1712" s="228">
        <f>O1712*H1712</f>
        <v>0</v>
      </c>
      <c r="Q1712" s="228">
        <v>0.00017000000000000001</v>
      </c>
      <c r="R1712" s="228">
        <f>Q1712*H1712</f>
        <v>0.089418639999999994</v>
      </c>
      <c r="S1712" s="228">
        <v>0</v>
      </c>
      <c r="T1712" s="229">
        <f>S1712*H1712</f>
        <v>0</v>
      </c>
      <c r="U1712" s="39"/>
      <c r="V1712" s="39"/>
      <c r="W1712" s="39"/>
      <c r="X1712" s="39"/>
      <c r="Y1712" s="39"/>
      <c r="Z1712" s="39"/>
      <c r="AA1712" s="39"/>
      <c r="AB1712" s="39"/>
      <c r="AC1712" s="39"/>
      <c r="AD1712" s="39"/>
      <c r="AE1712" s="39"/>
      <c r="AR1712" s="230" t="s">
        <v>316</v>
      </c>
      <c r="AT1712" s="230" t="s">
        <v>218</v>
      </c>
      <c r="AU1712" s="230" t="s">
        <v>87</v>
      </c>
      <c r="AY1712" s="18" t="s">
        <v>159</v>
      </c>
      <c r="BE1712" s="231">
        <f>IF(N1712="základní",J1712,0)</f>
        <v>0</v>
      </c>
      <c r="BF1712" s="231">
        <f>IF(N1712="snížená",J1712,0)</f>
        <v>0</v>
      </c>
      <c r="BG1712" s="231">
        <f>IF(N1712="zákl. přenesená",J1712,0)</f>
        <v>0</v>
      </c>
      <c r="BH1712" s="231">
        <f>IF(N1712="sníž. přenesená",J1712,0)</f>
        <v>0</v>
      </c>
      <c r="BI1712" s="231">
        <f>IF(N1712="nulová",J1712,0)</f>
        <v>0</v>
      </c>
      <c r="BJ1712" s="18" t="s">
        <v>85</v>
      </c>
      <c r="BK1712" s="231">
        <f>ROUND(I1712*H1712,2)</f>
        <v>0</v>
      </c>
      <c r="BL1712" s="18" t="s">
        <v>235</v>
      </c>
      <c r="BM1712" s="230" t="s">
        <v>2599</v>
      </c>
    </row>
    <row r="1713" s="13" customFormat="1">
      <c r="A1713" s="13"/>
      <c r="B1713" s="232"/>
      <c r="C1713" s="233"/>
      <c r="D1713" s="234" t="s">
        <v>168</v>
      </c>
      <c r="E1713" s="233"/>
      <c r="F1713" s="236" t="s">
        <v>2600</v>
      </c>
      <c r="G1713" s="233"/>
      <c r="H1713" s="237">
        <v>525.99199999999996</v>
      </c>
      <c r="I1713" s="238"/>
      <c r="J1713" s="233"/>
      <c r="K1713" s="233"/>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168</v>
      </c>
      <c r="AU1713" s="243" t="s">
        <v>87</v>
      </c>
      <c r="AV1713" s="13" t="s">
        <v>87</v>
      </c>
      <c r="AW1713" s="13" t="s">
        <v>4</v>
      </c>
      <c r="AX1713" s="13" t="s">
        <v>85</v>
      </c>
      <c r="AY1713" s="243" t="s">
        <v>159</v>
      </c>
    </row>
    <row r="1714" s="2" customFormat="1" ht="24.15" customHeight="1">
      <c r="A1714" s="39"/>
      <c r="B1714" s="40"/>
      <c r="C1714" s="219" t="s">
        <v>2601</v>
      </c>
      <c r="D1714" s="219" t="s">
        <v>161</v>
      </c>
      <c r="E1714" s="220" t="s">
        <v>2602</v>
      </c>
      <c r="F1714" s="221" t="s">
        <v>2603</v>
      </c>
      <c r="G1714" s="222" t="s">
        <v>268</v>
      </c>
      <c r="H1714" s="223">
        <v>999.36300000000006</v>
      </c>
      <c r="I1714" s="224"/>
      <c r="J1714" s="225">
        <f>ROUND(I1714*H1714,2)</f>
        <v>0</v>
      </c>
      <c r="K1714" s="221" t="s">
        <v>165</v>
      </c>
      <c r="L1714" s="45"/>
      <c r="M1714" s="226" t="s">
        <v>1</v>
      </c>
      <c r="N1714" s="227" t="s">
        <v>42</v>
      </c>
      <c r="O1714" s="92"/>
      <c r="P1714" s="228">
        <f>O1714*H1714</f>
        <v>0</v>
      </c>
      <c r="Q1714" s="228">
        <v>2.6007999999999999E-05</v>
      </c>
      <c r="R1714" s="228">
        <f>Q1714*H1714</f>
        <v>0.025991432904000002</v>
      </c>
      <c r="S1714" s="228">
        <v>0</v>
      </c>
      <c r="T1714" s="229">
        <f>S1714*H1714</f>
        <v>0</v>
      </c>
      <c r="U1714" s="39"/>
      <c r="V1714" s="39"/>
      <c r="W1714" s="39"/>
      <c r="X1714" s="39"/>
      <c r="Y1714" s="39"/>
      <c r="Z1714" s="39"/>
      <c r="AA1714" s="39"/>
      <c r="AB1714" s="39"/>
      <c r="AC1714" s="39"/>
      <c r="AD1714" s="39"/>
      <c r="AE1714" s="39"/>
      <c r="AR1714" s="230" t="s">
        <v>235</v>
      </c>
      <c r="AT1714" s="230" t="s">
        <v>161</v>
      </c>
      <c r="AU1714" s="230" t="s">
        <v>87</v>
      </c>
      <c r="AY1714" s="18" t="s">
        <v>159</v>
      </c>
      <c r="BE1714" s="231">
        <f>IF(N1714="základní",J1714,0)</f>
        <v>0</v>
      </c>
      <c r="BF1714" s="231">
        <f>IF(N1714="snížená",J1714,0)</f>
        <v>0</v>
      </c>
      <c r="BG1714" s="231">
        <f>IF(N1714="zákl. přenesená",J1714,0)</f>
        <v>0</v>
      </c>
      <c r="BH1714" s="231">
        <f>IF(N1714="sníž. přenesená",J1714,0)</f>
        <v>0</v>
      </c>
      <c r="BI1714" s="231">
        <f>IF(N1714="nulová",J1714,0)</f>
        <v>0</v>
      </c>
      <c r="BJ1714" s="18" t="s">
        <v>85</v>
      </c>
      <c r="BK1714" s="231">
        <f>ROUND(I1714*H1714,2)</f>
        <v>0</v>
      </c>
      <c r="BL1714" s="18" t="s">
        <v>235</v>
      </c>
      <c r="BM1714" s="230" t="s">
        <v>2604</v>
      </c>
    </row>
    <row r="1715" s="13" customFormat="1">
      <c r="A1715" s="13"/>
      <c r="B1715" s="232"/>
      <c r="C1715" s="233"/>
      <c r="D1715" s="234" t="s">
        <v>168</v>
      </c>
      <c r="E1715" s="235" t="s">
        <v>1</v>
      </c>
      <c r="F1715" s="236" t="s">
        <v>2605</v>
      </c>
      <c r="G1715" s="233"/>
      <c r="H1715" s="237">
        <v>999.36300000000006</v>
      </c>
      <c r="I1715" s="238"/>
      <c r="J1715" s="233"/>
      <c r="K1715" s="233"/>
      <c r="L1715" s="239"/>
      <c r="M1715" s="240"/>
      <c r="N1715" s="241"/>
      <c r="O1715" s="241"/>
      <c r="P1715" s="241"/>
      <c r="Q1715" s="241"/>
      <c r="R1715" s="241"/>
      <c r="S1715" s="241"/>
      <c r="T1715" s="242"/>
      <c r="U1715" s="13"/>
      <c r="V1715" s="13"/>
      <c r="W1715" s="13"/>
      <c r="X1715" s="13"/>
      <c r="Y1715" s="13"/>
      <c r="Z1715" s="13"/>
      <c r="AA1715" s="13"/>
      <c r="AB1715" s="13"/>
      <c r="AC1715" s="13"/>
      <c r="AD1715" s="13"/>
      <c r="AE1715" s="13"/>
      <c r="AT1715" s="243" t="s">
        <v>168</v>
      </c>
      <c r="AU1715" s="243" t="s">
        <v>87</v>
      </c>
      <c r="AV1715" s="13" t="s">
        <v>87</v>
      </c>
      <c r="AW1715" s="13" t="s">
        <v>32</v>
      </c>
      <c r="AX1715" s="13" t="s">
        <v>85</v>
      </c>
      <c r="AY1715" s="243" t="s">
        <v>159</v>
      </c>
    </row>
    <row r="1716" s="2" customFormat="1" ht="24.15" customHeight="1">
      <c r="A1716" s="39"/>
      <c r="B1716" s="40"/>
      <c r="C1716" s="255" t="s">
        <v>2606</v>
      </c>
      <c r="D1716" s="255" t="s">
        <v>218</v>
      </c>
      <c r="E1716" s="256" t="s">
        <v>2607</v>
      </c>
      <c r="F1716" s="257" t="s">
        <v>2608</v>
      </c>
      <c r="G1716" s="258" t="s">
        <v>181</v>
      </c>
      <c r="H1716" s="259">
        <v>2.758</v>
      </c>
      <c r="I1716" s="260"/>
      <c r="J1716" s="261">
        <f>ROUND(I1716*H1716,2)</f>
        <v>0</v>
      </c>
      <c r="K1716" s="257" t="s">
        <v>165</v>
      </c>
      <c r="L1716" s="262"/>
      <c r="M1716" s="263" t="s">
        <v>1</v>
      </c>
      <c r="N1716" s="264" t="s">
        <v>42</v>
      </c>
      <c r="O1716" s="92"/>
      <c r="P1716" s="228">
        <f>O1716*H1716</f>
        <v>0</v>
      </c>
      <c r="Q1716" s="228">
        <v>0.55000000000000004</v>
      </c>
      <c r="R1716" s="228">
        <f>Q1716*H1716</f>
        <v>1.5169000000000001</v>
      </c>
      <c r="S1716" s="228">
        <v>0</v>
      </c>
      <c r="T1716" s="229">
        <f>S1716*H1716</f>
        <v>0</v>
      </c>
      <c r="U1716" s="39"/>
      <c r="V1716" s="39"/>
      <c r="W1716" s="39"/>
      <c r="X1716" s="39"/>
      <c r="Y1716" s="39"/>
      <c r="Z1716" s="39"/>
      <c r="AA1716" s="39"/>
      <c r="AB1716" s="39"/>
      <c r="AC1716" s="39"/>
      <c r="AD1716" s="39"/>
      <c r="AE1716" s="39"/>
      <c r="AR1716" s="230" t="s">
        <v>316</v>
      </c>
      <c r="AT1716" s="230" t="s">
        <v>218</v>
      </c>
      <c r="AU1716" s="230" t="s">
        <v>87</v>
      </c>
      <c r="AY1716" s="18" t="s">
        <v>159</v>
      </c>
      <c r="BE1716" s="231">
        <f>IF(N1716="základní",J1716,0)</f>
        <v>0</v>
      </c>
      <c r="BF1716" s="231">
        <f>IF(N1716="snížená",J1716,0)</f>
        <v>0</v>
      </c>
      <c r="BG1716" s="231">
        <f>IF(N1716="zákl. přenesená",J1716,0)</f>
        <v>0</v>
      </c>
      <c r="BH1716" s="231">
        <f>IF(N1716="sníž. přenesená",J1716,0)</f>
        <v>0</v>
      </c>
      <c r="BI1716" s="231">
        <f>IF(N1716="nulová",J1716,0)</f>
        <v>0</v>
      </c>
      <c r="BJ1716" s="18" t="s">
        <v>85</v>
      </c>
      <c r="BK1716" s="231">
        <f>ROUND(I1716*H1716,2)</f>
        <v>0</v>
      </c>
      <c r="BL1716" s="18" t="s">
        <v>235</v>
      </c>
      <c r="BM1716" s="230" t="s">
        <v>2609</v>
      </c>
    </row>
    <row r="1717" s="13" customFormat="1">
      <c r="A1717" s="13"/>
      <c r="B1717" s="232"/>
      <c r="C1717" s="233"/>
      <c r="D1717" s="234" t="s">
        <v>168</v>
      </c>
      <c r="E1717" s="235" t="s">
        <v>1</v>
      </c>
      <c r="F1717" s="236" t="s">
        <v>2610</v>
      </c>
      <c r="G1717" s="233"/>
      <c r="H1717" s="237">
        <v>2.3980000000000001</v>
      </c>
      <c r="I1717" s="238"/>
      <c r="J1717" s="233"/>
      <c r="K1717" s="233"/>
      <c r="L1717" s="239"/>
      <c r="M1717" s="240"/>
      <c r="N1717" s="241"/>
      <c r="O1717" s="241"/>
      <c r="P1717" s="241"/>
      <c r="Q1717" s="241"/>
      <c r="R1717" s="241"/>
      <c r="S1717" s="241"/>
      <c r="T1717" s="242"/>
      <c r="U1717" s="13"/>
      <c r="V1717" s="13"/>
      <c r="W1717" s="13"/>
      <c r="X1717" s="13"/>
      <c r="Y1717" s="13"/>
      <c r="Z1717" s="13"/>
      <c r="AA1717" s="13"/>
      <c r="AB1717" s="13"/>
      <c r="AC1717" s="13"/>
      <c r="AD1717" s="13"/>
      <c r="AE1717" s="13"/>
      <c r="AT1717" s="243" t="s">
        <v>168</v>
      </c>
      <c r="AU1717" s="243" t="s">
        <v>87</v>
      </c>
      <c r="AV1717" s="13" t="s">
        <v>87</v>
      </c>
      <c r="AW1717" s="13" t="s">
        <v>32</v>
      </c>
      <c r="AX1717" s="13" t="s">
        <v>85</v>
      </c>
      <c r="AY1717" s="243" t="s">
        <v>159</v>
      </c>
    </row>
    <row r="1718" s="13" customFormat="1">
      <c r="A1718" s="13"/>
      <c r="B1718" s="232"/>
      <c r="C1718" s="233"/>
      <c r="D1718" s="234" t="s">
        <v>168</v>
      </c>
      <c r="E1718" s="233"/>
      <c r="F1718" s="236" t="s">
        <v>2611</v>
      </c>
      <c r="G1718" s="233"/>
      <c r="H1718" s="237">
        <v>2.758</v>
      </c>
      <c r="I1718" s="238"/>
      <c r="J1718" s="233"/>
      <c r="K1718" s="233"/>
      <c r="L1718" s="239"/>
      <c r="M1718" s="240"/>
      <c r="N1718" s="241"/>
      <c r="O1718" s="241"/>
      <c r="P1718" s="241"/>
      <c r="Q1718" s="241"/>
      <c r="R1718" s="241"/>
      <c r="S1718" s="241"/>
      <c r="T1718" s="242"/>
      <c r="U1718" s="13"/>
      <c r="V1718" s="13"/>
      <c r="W1718" s="13"/>
      <c r="X1718" s="13"/>
      <c r="Y1718" s="13"/>
      <c r="Z1718" s="13"/>
      <c r="AA1718" s="13"/>
      <c r="AB1718" s="13"/>
      <c r="AC1718" s="13"/>
      <c r="AD1718" s="13"/>
      <c r="AE1718" s="13"/>
      <c r="AT1718" s="243" t="s">
        <v>168</v>
      </c>
      <c r="AU1718" s="243" t="s">
        <v>87</v>
      </c>
      <c r="AV1718" s="13" t="s">
        <v>87</v>
      </c>
      <c r="AW1718" s="13" t="s">
        <v>4</v>
      </c>
      <c r="AX1718" s="13" t="s">
        <v>85</v>
      </c>
      <c r="AY1718" s="243" t="s">
        <v>159</v>
      </c>
    </row>
    <row r="1719" s="2" customFormat="1" ht="24.15" customHeight="1">
      <c r="A1719" s="39"/>
      <c r="B1719" s="40"/>
      <c r="C1719" s="219" t="s">
        <v>2612</v>
      </c>
      <c r="D1719" s="219" t="s">
        <v>161</v>
      </c>
      <c r="E1719" s="220" t="s">
        <v>2613</v>
      </c>
      <c r="F1719" s="221" t="s">
        <v>2614</v>
      </c>
      <c r="G1719" s="222" t="s">
        <v>201</v>
      </c>
      <c r="H1719" s="223">
        <v>11.401999999999999</v>
      </c>
      <c r="I1719" s="224"/>
      <c r="J1719" s="225">
        <f>ROUND(I1719*H1719,2)</f>
        <v>0</v>
      </c>
      <c r="K1719" s="221" t="s">
        <v>165</v>
      </c>
      <c r="L1719" s="45"/>
      <c r="M1719" s="226" t="s">
        <v>1</v>
      </c>
      <c r="N1719" s="227" t="s">
        <v>42</v>
      </c>
      <c r="O1719" s="92"/>
      <c r="P1719" s="228">
        <f>O1719*H1719</f>
        <v>0</v>
      </c>
      <c r="Q1719" s="228">
        <v>0</v>
      </c>
      <c r="R1719" s="228">
        <f>Q1719*H1719</f>
        <v>0</v>
      </c>
      <c r="S1719" s="228">
        <v>0</v>
      </c>
      <c r="T1719" s="229">
        <f>S1719*H1719</f>
        <v>0</v>
      </c>
      <c r="U1719" s="39"/>
      <c r="V1719" s="39"/>
      <c r="W1719" s="39"/>
      <c r="X1719" s="39"/>
      <c r="Y1719" s="39"/>
      <c r="Z1719" s="39"/>
      <c r="AA1719" s="39"/>
      <c r="AB1719" s="39"/>
      <c r="AC1719" s="39"/>
      <c r="AD1719" s="39"/>
      <c r="AE1719" s="39"/>
      <c r="AR1719" s="230" t="s">
        <v>235</v>
      </c>
      <c r="AT1719" s="230" t="s">
        <v>161</v>
      </c>
      <c r="AU1719" s="230" t="s">
        <v>87</v>
      </c>
      <c r="AY1719" s="18" t="s">
        <v>159</v>
      </c>
      <c r="BE1719" s="231">
        <f>IF(N1719="základní",J1719,0)</f>
        <v>0</v>
      </c>
      <c r="BF1719" s="231">
        <f>IF(N1719="snížená",J1719,0)</f>
        <v>0</v>
      </c>
      <c r="BG1719" s="231">
        <f>IF(N1719="zákl. přenesená",J1719,0)</f>
        <v>0</v>
      </c>
      <c r="BH1719" s="231">
        <f>IF(N1719="sníž. přenesená",J1719,0)</f>
        <v>0</v>
      </c>
      <c r="BI1719" s="231">
        <f>IF(N1719="nulová",J1719,0)</f>
        <v>0</v>
      </c>
      <c r="BJ1719" s="18" t="s">
        <v>85</v>
      </c>
      <c r="BK1719" s="231">
        <f>ROUND(I1719*H1719,2)</f>
        <v>0</v>
      </c>
      <c r="BL1719" s="18" t="s">
        <v>235</v>
      </c>
      <c r="BM1719" s="230" t="s">
        <v>2615</v>
      </c>
    </row>
    <row r="1720" s="2" customFormat="1" ht="24.15" customHeight="1">
      <c r="A1720" s="39"/>
      <c r="B1720" s="40"/>
      <c r="C1720" s="219" t="s">
        <v>2616</v>
      </c>
      <c r="D1720" s="219" t="s">
        <v>161</v>
      </c>
      <c r="E1720" s="220" t="s">
        <v>2617</v>
      </c>
      <c r="F1720" s="221" t="s">
        <v>2618</v>
      </c>
      <c r="G1720" s="222" t="s">
        <v>201</v>
      </c>
      <c r="H1720" s="223">
        <v>11.401999999999999</v>
      </c>
      <c r="I1720" s="224"/>
      <c r="J1720" s="225">
        <f>ROUND(I1720*H1720,2)</f>
        <v>0</v>
      </c>
      <c r="K1720" s="221" t="s">
        <v>165</v>
      </c>
      <c r="L1720" s="45"/>
      <c r="M1720" s="226" t="s">
        <v>1</v>
      </c>
      <c r="N1720" s="227" t="s">
        <v>42</v>
      </c>
      <c r="O1720" s="92"/>
      <c r="P1720" s="228">
        <f>O1720*H1720</f>
        <v>0</v>
      </c>
      <c r="Q1720" s="228">
        <v>0</v>
      </c>
      <c r="R1720" s="228">
        <f>Q1720*H1720</f>
        <v>0</v>
      </c>
      <c r="S1720" s="228">
        <v>0</v>
      </c>
      <c r="T1720" s="229">
        <f>S1720*H1720</f>
        <v>0</v>
      </c>
      <c r="U1720" s="39"/>
      <c r="V1720" s="39"/>
      <c r="W1720" s="39"/>
      <c r="X1720" s="39"/>
      <c r="Y1720" s="39"/>
      <c r="Z1720" s="39"/>
      <c r="AA1720" s="39"/>
      <c r="AB1720" s="39"/>
      <c r="AC1720" s="39"/>
      <c r="AD1720" s="39"/>
      <c r="AE1720" s="39"/>
      <c r="AR1720" s="230" t="s">
        <v>235</v>
      </c>
      <c r="AT1720" s="230" t="s">
        <v>161</v>
      </c>
      <c r="AU1720" s="230" t="s">
        <v>87</v>
      </c>
      <c r="AY1720" s="18" t="s">
        <v>159</v>
      </c>
      <c r="BE1720" s="231">
        <f>IF(N1720="základní",J1720,0)</f>
        <v>0</v>
      </c>
      <c r="BF1720" s="231">
        <f>IF(N1720="snížená",J1720,0)</f>
        <v>0</v>
      </c>
      <c r="BG1720" s="231">
        <f>IF(N1720="zákl. přenesená",J1720,0)</f>
        <v>0</v>
      </c>
      <c r="BH1720" s="231">
        <f>IF(N1720="sníž. přenesená",J1720,0)</f>
        <v>0</v>
      </c>
      <c r="BI1720" s="231">
        <f>IF(N1720="nulová",J1720,0)</f>
        <v>0</v>
      </c>
      <c r="BJ1720" s="18" t="s">
        <v>85</v>
      </c>
      <c r="BK1720" s="231">
        <f>ROUND(I1720*H1720,2)</f>
        <v>0</v>
      </c>
      <c r="BL1720" s="18" t="s">
        <v>235</v>
      </c>
      <c r="BM1720" s="230" t="s">
        <v>2619</v>
      </c>
    </row>
    <row r="1721" s="12" customFormat="1" ht="22.8" customHeight="1">
      <c r="A1721" s="12"/>
      <c r="B1721" s="203"/>
      <c r="C1721" s="204"/>
      <c r="D1721" s="205" t="s">
        <v>76</v>
      </c>
      <c r="E1721" s="217" t="s">
        <v>344</v>
      </c>
      <c r="F1721" s="217" t="s">
        <v>345</v>
      </c>
      <c r="G1721" s="204"/>
      <c r="H1721" s="204"/>
      <c r="I1721" s="207"/>
      <c r="J1721" s="218">
        <f>BK1721</f>
        <v>0</v>
      </c>
      <c r="K1721" s="204"/>
      <c r="L1721" s="209"/>
      <c r="M1721" s="210"/>
      <c r="N1721" s="211"/>
      <c r="O1721" s="211"/>
      <c r="P1721" s="212">
        <f>SUM(P1722:P1725)</f>
        <v>0</v>
      </c>
      <c r="Q1721" s="211"/>
      <c r="R1721" s="212">
        <f>SUM(R1722:R1725)</f>
        <v>0.15911999999999998</v>
      </c>
      <c r="S1721" s="211"/>
      <c r="T1721" s="213">
        <f>SUM(T1722:T1725)</f>
        <v>0.17619000000000001</v>
      </c>
      <c r="U1721" s="12"/>
      <c r="V1721" s="12"/>
      <c r="W1721" s="12"/>
      <c r="X1721" s="12"/>
      <c r="Y1721" s="12"/>
      <c r="Z1721" s="12"/>
      <c r="AA1721" s="12"/>
      <c r="AB1721" s="12"/>
      <c r="AC1721" s="12"/>
      <c r="AD1721" s="12"/>
      <c r="AE1721" s="12"/>
      <c r="AR1721" s="214" t="s">
        <v>87</v>
      </c>
      <c r="AT1721" s="215" t="s">
        <v>76</v>
      </c>
      <c r="AU1721" s="215" t="s">
        <v>85</v>
      </c>
      <c r="AY1721" s="214" t="s">
        <v>159</v>
      </c>
      <c r="BK1721" s="216">
        <f>SUM(BK1722:BK1725)</f>
        <v>0</v>
      </c>
    </row>
    <row r="1722" s="2" customFormat="1" ht="24.15" customHeight="1">
      <c r="A1722" s="39"/>
      <c r="B1722" s="40"/>
      <c r="C1722" s="219" t="s">
        <v>2620</v>
      </c>
      <c r="D1722" s="219" t="s">
        <v>161</v>
      </c>
      <c r="E1722" s="220" t="s">
        <v>2621</v>
      </c>
      <c r="F1722" s="221" t="s">
        <v>2622</v>
      </c>
      <c r="G1722" s="222" t="s">
        <v>215</v>
      </c>
      <c r="H1722" s="223">
        <v>6</v>
      </c>
      <c r="I1722" s="224"/>
      <c r="J1722" s="225">
        <f>ROUND(I1722*H1722,2)</f>
        <v>0</v>
      </c>
      <c r="K1722" s="221" t="s">
        <v>1</v>
      </c>
      <c r="L1722" s="45"/>
      <c r="M1722" s="226" t="s">
        <v>1</v>
      </c>
      <c r="N1722" s="227" t="s">
        <v>42</v>
      </c>
      <c r="O1722" s="92"/>
      <c r="P1722" s="228">
        <f>O1722*H1722</f>
        <v>0</v>
      </c>
      <c r="Q1722" s="228">
        <v>0.026519999999999998</v>
      </c>
      <c r="R1722" s="228">
        <f>Q1722*H1722</f>
        <v>0.15911999999999998</v>
      </c>
      <c r="S1722" s="228">
        <v>0</v>
      </c>
      <c r="T1722" s="229">
        <f>S1722*H1722</f>
        <v>0</v>
      </c>
      <c r="U1722" s="39"/>
      <c r="V1722" s="39"/>
      <c r="W1722" s="39"/>
      <c r="X1722" s="39"/>
      <c r="Y1722" s="39"/>
      <c r="Z1722" s="39"/>
      <c r="AA1722" s="39"/>
      <c r="AB1722" s="39"/>
      <c r="AC1722" s="39"/>
      <c r="AD1722" s="39"/>
      <c r="AE1722" s="39"/>
      <c r="AR1722" s="230" t="s">
        <v>235</v>
      </c>
      <c r="AT1722" s="230" t="s">
        <v>161</v>
      </c>
      <c r="AU1722" s="230" t="s">
        <v>87</v>
      </c>
      <c r="AY1722" s="18" t="s">
        <v>159</v>
      </c>
      <c r="BE1722" s="231">
        <f>IF(N1722="základní",J1722,0)</f>
        <v>0</v>
      </c>
      <c r="BF1722" s="231">
        <f>IF(N1722="snížená",J1722,0)</f>
        <v>0</v>
      </c>
      <c r="BG1722" s="231">
        <f>IF(N1722="zákl. přenesená",J1722,0)</f>
        <v>0</v>
      </c>
      <c r="BH1722" s="231">
        <f>IF(N1722="sníž. přenesená",J1722,0)</f>
        <v>0</v>
      </c>
      <c r="BI1722" s="231">
        <f>IF(N1722="nulová",J1722,0)</f>
        <v>0</v>
      </c>
      <c r="BJ1722" s="18" t="s">
        <v>85</v>
      </c>
      <c r="BK1722" s="231">
        <f>ROUND(I1722*H1722,2)</f>
        <v>0</v>
      </c>
      <c r="BL1722" s="18" t="s">
        <v>235</v>
      </c>
      <c r="BM1722" s="230" t="s">
        <v>2623</v>
      </c>
    </row>
    <row r="1723" s="2" customFormat="1" ht="16.5" customHeight="1">
      <c r="A1723" s="39"/>
      <c r="B1723" s="40"/>
      <c r="C1723" s="219" t="s">
        <v>2624</v>
      </c>
      <c r="D1723" s="219" t="s">
        <v>161</v>
      </c>
      <c r="E1723" s="220" t="s">
        <v>2625</v>
      </c>
      <c r="F1723" s="221" t="s">
        <v>2626</v>
      </c>
      <c r="G1723" s="222" t="s">
        <v>215</v>
      </c>
      <c r="H1723" s="223">
        <v>7</v>
      </c>
      <c r="I1723" s="224"/>
      <c r="J1723" s="225">
        <f>ROUND(I1723*H1723,2)</f>
        <v>0</v>
      </c>
      <c r="K1723" s="221" t="s">
        <v>165</v>
      </c>
      <c r="L1723" s="45"/>
      <c r="M1723" s="226" t="s">
        <v>1</v>
      </c>
      <c r="N1723" s="227" t="s">
        <v>42</v>
      </c>
      <c r="O1723" s="92"/>
      <c r="P1723" s="228">
        <f>O1723*H1723</f>
        <v>0</v>
      </c>
      <c r="Q1723" s="228">
        <v>0</v>
      </c>
      <c r="R1723" s="228">
        <f>Q1723*H1723</f>
        <v>0</v>
      </c>
      <c r="S1723" s="228">
        <v>0.025170000000000001</v>
      </c>
      <c r="T1723" s="229">
        <f>S1723*H1723</f>
        <v>0.17619000000000001</v>
      </c>
      <c r="U1723" s="39"/>
      <c r="V1723" s="39"/>
      <c r="W1723" s="39"/>
      <c r="X1723" s="39"/>
      <c r="Y1723" s="39"/>
      <c r="Z1723" s="39"/>
      <c r="AA1723" s="39"/>
      <c r="AB1723" s="39"/>
      <c r="AC1723" s="39"/>
      <c r="AD1723" s="39"/>
      <c r="AE1723" s="39"/>
      <c r="AR1723" s="230" t="s">
        <v>235</v>
      </c>
      <c r="AT1723" s="230" t="s">
        <v>161</v>
      </c>
      <c r="AU1723" s="230" t="s">
        <v>87</v>
      </c>
      <c r="AY1723" s="18" t="s">
        <v>159</v>
      </c>
      <c r="BE1723" s="231">
        <f>IF(N1723="základní",J1723,0)</f>
        <v>0</v>
      </c>
      <c r="BF1723" s="231">
        <f>IF(N1723="snížená",J1723,0)</f>
        <v>0</v>
      </c>
      <c r="BG1723" s="231">
        <f>IF(N1723="zákl. přenesená",J1723,0)</f>
        <v>0</v>
      </c>
      <c r="BH1723" s="231">
        <f>IF(N1723="sníž. přenesená",J1723,0)</f>
        <v>0</v>
      </c>
      <c r="BI1723" s="231">
        <f>IF(N1723="nulová",J1723,0)</f>
        <v>0</v>
      </c>
      <c r="BJ1723" s="18" t="s">
        <v>85</v>
      </c>
      <c r="BK1723" s="231">
        <f>ROUND(I1723*H1723,2)</f>
        <v>0</v>
      </c>
      <c r="BL1723" s="18" t="s">
        <v>235</v>
      </c>
      <c r="BM1723" s="230" t="s">
        <v>2627</v>
      </c>
    </row>
    <row r="1724" s="2" customFormat="1" ht="24.15" customHeight="1">
      <c r="A1724" s="39"/>
      <c r="B1724" s="40"/>
      <c r="C1724" s="219" t="s">
        <v>2628</v>
      </c>
      <c r="D1724" s="219" t="s">
        <v>161</v>
      </c>
      <c r="E1724" s="220" t="s">
        <v>2629</v>
      </c>
      <c r="F1724" s="221" t="s">
        <v>2630</v>
      </c>
      <c r="G1724" s="222" t="s">
        <v>201</v>
      </c>
      <c r="H1724" s="223">
        <v>0.159</v>
      </c>
      <c r="I1724" s="224"/>
      <c r="J1724" s="225">
        <f>ROUND(I1724*H1724,2)</f>
        <v>0</v>
      </c>
      <c r="K1724" s="221" t="s">
        <v>165</v>
      </c>
      <c r="L1724" s="45"/>
      <c r="M1724" s="226" t="s">
        <v>1</v>
      </c>
      <c r="N1724" s="227" t="s">
        <v>42</v>
      </c>
      <c r="O1724" s="92"/>
      <c r="P1724" s="228">
        <f>O1724*H1724</f>
        <v>0</v>
      </c>
      <c r="Q1724" s="228">
        <v>0</v>
      </c>
      <c r="R1724" s="228">
        <f>Q1724*H1724</f>
        <v>0</v>
      </c>
      <c r="S1724" s="228">
        <v>0</v>
      </c>
      <c r="T1724" s="229">
        <f>S1724*H1724</f>
        <v>0</v>
      </c>
      <c r="U1724" s="39"/>
      <c r="V1724" s="39"/>
      <c r="W1724" s="39"/>
      <c r="X1724" s="39"/>
      <c r="Y1724" s="39"/>
      <c r="Z1724" s="39"/>
      <c r="AA1724" s="39"/>
      <c r="AB1724" s="39"/>
      <c r="AC1724" s="39"/>
      <c r="AD1724" s="39"/>
      <c r="AE1724" s="39"/>
      <c r="AR1724" s="230" t="s">
        <v>235</v>
      </c>
      <c r="AT1724" s="230" t="s">
        <v>161</v>
      </c>
      <c r="AU1724" s="230" t="s">
        <v>87</v>
      </c>
      <c r="AY1724" s="18" t="s">
        <v>159</v>
      </c>
      <c r="BE1724" s="231">
        <f>IF(N1724="základní",J1724,0)</f>
        <v>0</v>
      </c>
      <c r="BF1724" s="231">
        <f>IF(N1724="snížená",J1724,0)</f>
        <v>0</v>
      </c>
      <c r="BG1724" s="231">
        <f>IF(N1724="zákl. přenesená",J1724,0)</f>
        <v>0</v>
      </c>
      <c r="BH1724" s="231">
        <f>IF(N1724="sníž. přenesená",J1724,0)</f>
        <v>0</v>
      </c>
      <c r="BI1724" s="231">
        <f>IF(N1724="nulová",J1724,0)</f>
        <v>0</v>
      </c>
      <c r="BJ1724" s="18" t="s">
        <v>85</v>
      </c>
      <c r="BK1724" s="231">
        <f>ROUND(I1724*H1724,2)</f>
        <v>0</v>
      </c>
      <c r="BL1724" s="18" t="s">
        <v>235</v>
      </c>
      <c r="BM1724" s="230" t="s">
        <v>2631</v>
      </c>
    </row>
    <row r="1725" s="2" customFormat="1" ht="24.15" customHeight="1">
      <c r="A1725" s="39"/>
      <c r="B1725" s="40"/>
      <c r="C1725" s="219" t="s">
        <v>2632</v>
      </c>
      <c r="D1725" s="219" t="s">
        <v>161</v>
      </c>
      <c r="E1725" s="220" t="s">
        <v>2633</v>
      </c>
      <c r="F1725" s="221" t="s">
        <v>2634</v>
      </c>
      <c r="G1725" s="222" t="s">
        <v>201</v>
      </c>
      <c r="H1725" s="223">
        <v>0.159</v>
      </c>
      <c r="I1725" s="224"/>
      <c r="J1725" s="225">
        <f>ROUND(I1725*H1725,2)</f>
        <v>0</v>
      </c>
      <c r="K1725" s="221" t="s">
        <v>165</v>
      </c>
      <c r="L1725" s="45"/>
      <c r="M1725" s="226" t="s">
        <v>1</v>
      </c>
      <c r="N1725" s="227" t="s">
        <v>42</v>
      </c>
      <c r="O1725" s="92"/>
      <c r="P1725" s="228">
        <f>O1725*H1725</f>
        <v>0</v>
      </c>
      <c r="Q1725" s="228">
        <v>0</v>
      </c>
      <c r="R1725" s="228">
        <f>Q1725*H1725</f>
        <v>0</v>
      </c>
      <c r="S1725" s="228">
        <v>0</v>
      </c>
      <c r="T1725" s="229">
        <f>S1725*H1725</f>
        <v>0</v>
      </c>
      <c r="U1725" s="39"/>
      <c r="V1725" s="39"/>
      <c r="W1725" s="39"/>
      <c r="X1725" s="39"/>
      <c r="Y1725" s="39"/>
      <c r="Z1725" s="39"/>
      <c r="AA1725" s="39"/>
      <c r="AB1725" s="39"/>
      <c r="AC1725" s="39"/>
      <c r="AD1725" s="39"/>
      <c r="AE1725" s="39"/>
      <c r="AR1725" s="230" t="s">
        <v>235</v>
      </c>
      <c r="AT1725" s="230" t="s">
        <v>161</v>
      </c>
      <c r="AU1725" s="230" t="s">
        <v>87</v>
      </c>
      <c r="AY1725" s="18" t="s">
        <v>159</v>
      </c>
      <c r="BE1725" s="231">
        <f>IF(N1725="základní",J1725,0)</f>
        <v>0</v>
      </c>
      <c r="BF1725" s="231">
        <f>IF(N1725="snížená",J1725,0)</f>
        <v>0</v>
      </c>
      <c r="BG1725" s="231">
        <f>IF(N1725="zákl. přenesená",J1725,0)</f>
        <v>0</v>
      </c>
      <c r="BH1725" s="231">
        <f>IF(N1725="sníž. přenesená",J1725,0)</f>
        <v>0</v>
      </c>
      <c r="BI1725" s="231">
        <f>IF(N1725="nulová",J1725,0)</f>
        <v>0</v>
      </c>
      <c r="BJ1725" s="18" t="s">
        <v>85</v>
      </c>
      <c r="BK1725" s="231">
        <f>ROUND(I1725*H1725,2)</f>
        <v>0</v>
      </c>
      <c r="BL1725" s="18" t="s">
        <v>235</v>
      </c>
      <c r="BM1725" s="230" t="s">
        <v>2635</v>
      </c>
    </row>
    <row r="1726" s="12" customFormat="1" ht="22.8" customHeight="1">
      <c r="A1726" s="12"/>
      <c r="B1726" s="203"/>
      <c r="C1726" s="204"/>
      <c r="D1726" s="205" t="s">
        <v>76</v>
      </c>
      <c r="E1726" s="217" t="s">
        <v>2636</v>
      </c>
      <c r="F1726" s="217" t="s">
        <v>2637</v>
      </c>
      <c r="G1726" s="204"/>
      <c r="H1726" s="204"/>
      <c r="I1726" s="207"/>
      <c r="J1726" s="218">
        <f>BK1726</f>
        <v>0</v>
      </c>
      <c r="K1726" s="204"/>
      <c r="L1726" s="209"/>
      <c r="M1726" s="210"/>
      <c r="N1726" s="211"/>
      <c r="O1726" s="211"/>
      <c r="P1726" s="212">
        <f>SUM(P1727:P1748)</f>
        <v>0</v>
      </c>
      <c r="Q1726" s="211"/>
      <c r="R1726" s="212">
        <f>SUM(R1727:R1748)</f>
        <v>0</v>
      </c>
      <c r="S1726" s="211"/>
      <c r="T1726" s="213">
        <f>SUM(T1727:T1748)</f>
        <v>0.27841999999999995</v>
      </c>
      <c r="U1726" s="12"/>
      <c r="V1726" s="12"/>
      <c r="W1726" s="12"/>
      <c r="X1726" s="12"/>
      <c r="Y1726" s="12"/>
      <c r="Z1726" s="12"/>
      <c r="AA1726" s="12"/>
      <c r="AB1726" s="12"/>
      <c r="AC1726" s="12"/>
      <c r="AD1726" s="12"/>
      <c r="AE1726" s="12"/>
      <c r="AR1726" s="214" t="s">
        <v>87</v>
      </c>
      <c r="AT1726" s="215" t="s">
        <v>76</v>
      </c>
      <c r="AU1726" s="215" t="s">
        <v>85</v>
      </c>
      <c r="AY1726" s="214" t="s">
        <v>159</v>
      </c>
      <c r="BK1726" s="216">
        <f>SUM(BK1727:BK1748)</f>
        <v>0</v>
      </c>
    </row>
    <row r="1727" s="2" customFormat="1" ht="16.5" customHeight="1">
      <c r="A1727" s="39"/>
      <c r="B1727" s="40"/>
      <c r="C1727" s="219" t="s">
        <v>2638</v>
      </c>
      <c r="D1727" s="219" t="s">
        <v>161</v>
      </c>
      <c r="E1727" s="220" t="s">
        <v>2639</v>
      </c>
      <c r="F1727" s="221" t="s">
        <v>2640</v>
      </c>
      <c r="G1727" s="222" t="s">
        <v>1235</v>
      </c>
      <c r="H1727" s="223">
        <v>6</v>
      </c>
      <c r="I1727" s="224"/>
      <c r="J1727" s="225">
        <f>ROUND(I1727*H1727,2)</f>
        <v>0</v>
      </c>
      <c r="K1727" s="221" t="s">
        <v>165</v>
      </c>
      <c r="L1727" s="45"/>
      <c r="M1727" s="226" t="s">
        <v>1</v>
      </c>
      <c r="N1727" s="227" t="s">
        <v>42</v>
      </c>
      <c r="O1727" s="92"/>
      <c r="P1727" s="228">
        <f>O1727*H1727</f>
        <v>0</v>
      </c>
      <c r="Q1727" s="228">
        <v>0</v>
      </c>
      <c r="R1727" s="228">
        <f>Q1727*H1727</f>
        <v>0</v>
      </c>
      <c r="S1727" s="228">
        <v>0.01933</v>
      </c>
      <c r="T1727" s="229">
        <f>S1727*H1727</f>
        <v>0.11598</v>
      </c>
      <c r="U1727" s="39"/>
      <c r="V1727" s="39"/>
      <c r="W1727" s="39"/>
      <c r="X1727" s="39"/>
      <c r="Y1727" s="39"/>
      <c r="Z1727" s="39"/>
      <c r="AA1727" s="39"/>
      <c r="AB1727" s="39"/>
      <c r="AC1727" s="39"/>
      <c r="AD1727" s="39"/>
      <c r="AE1727" s="39"/>
      <c r="AR1727" s="230" t="s">
        <v>235</v>
      </c>
      <c r="AT1727" s="230" t="s">
        <v>161</v>
      </c>
      <c r="AU1727" s="230" t="s">
        <v>87</v>
      </c>
      <c r="AY1727" s="18" t="s">
        <v>159</v>
      </c>
      <c r="BE1727" s="231">
        <f>IF(N1727="základní",J1727,0)</f>
        <v>0</v>
      </c>
      <c r="BF1727" s="231">
        <f>IF(N1727="snížená",J1727,0)</f>
        <v>0</v>
      </c>
      <c r="BG1727" s="231">
        <f>IF(N1727="zákl. přenesená",J1727,0)</f>
        <v>0</v>
      </c>
      <c r="BH1727" s="231">
        <f>IF(N1727="sníž. přenesená",J1727,0)</f>
        <v>0</v>
      </c>
      <c r="BI1727" s="231">
        <f>IF(N1727="nulová",J1727,0)</f>
        <v>0</v>
      </c>
      <c r="BJ1727" s="18" t="s">
        <v>85</v>
      </c>
      <c r="BK1727" s="231">
        <f>ROUND(I1727*H1727,2)</f>
        <v>0</v>
      </c>
      <c r="BL1727" s="18" t="s">
        <v>235</v>
      </c>
      <c r="BM1727" s="230" t="s">
        <v>2641</v>
      </c>
    </row>
    <row r="1728" s="16" customFormat="1">
      <c r="A1728" s="16"/>
      <c r="B1728" s="279"/>
      <c r="C1728" s="280"/>
      <c r="D1728" s="234" t="s">
        <v>168</v>
      </c>
      <c r="E1728" s="281" t="s">
        <v>1</v>
      </c>
      <c r="F1728" s="282" t="s">
        <v>2642</v>
      </c>
      <c r="G1728" s="280"/>
      <c r="H1728" s="281" t="s">
        <v>1</v>
      </c>
      <c r="I1728" s="283"/>
      <c r="J1728" s="280"/>
      <c r="K1728" s="280"/>
      <c r="L1728" s="284"/>
      <c r="M1728" s="285"/>
      <c r="N1728" s="286"/>
      <c r="O1728" s="286"/>
      <c r="P1728" s="286"/>
      <c r="Q1728" s="286"/>
      <c r="R1728" s="286"/>
      <c r="S1728" s="286"/>
      <c r="T1728" s="287"/>
      <c r="U1728" s="16"/>
      <c r="V1728" s="16"/>
      <c r="W1728" s="16"/>
      <c r="X1728" s="16"/>
      <c r="Y1728" s="16"/>
      <c r="Z1728" s="16"/>
      <c r="AA1728" s="16"/>
      <c r="AB1728" s="16"/>
      <c r="AC1728" s="16"/>
      <c r="AD1728" s="16"/>
      <c r="AE1728" s="16"/>
      <c r="AT1728" s="288" t="s">
        <v>168</v>
      </c>
      <c r="AU1728" s="288" t="s">
        <v>87</v>
      </c>
      <c r="AV1728" s="16" t="s">
        <v>85</v>
      </c>
      <c r="AW1728" s="16" t="s">
        <v>32</v>
      </c>
      <c r="AX1728" s="16" t="s">
        <v>77</v>
      </c>
      <c r="AY1728" s="288" t="s">
        <v>159</v>
      </c>
    </row>
    <row r="1729" s="13" customFormat="1">
      <c r="A1729" s="13"/>
      <c r="B1729" s="232"/>
      <c r="C1729" s="233"/>
      <c r="D1729" s="234" t="s">
        <v>168</v>
      </c>
      <c r="E1729" s="235" t="s">
        <v>1</v>
      </c>
      <c r="F1729" s="236" t="s">
        <v>2643</v>
      </c>
      <c r="G1729" s="233"/>
      <c r="H1729" s="237">
        <v>2</v>
      </c>
      <c r="I1729" s="238"/>
      <c r="J1729" s="233"/>
      <c r="K1729" s="233"/>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168</v>
      </c>
      <c r="AU1729" s="243" t="s">
        <v>87</v>
      </c>
      <c r="AV1729" s="13" t="s">
        <v>87</v>
      </c>
      <c r="AW1729" s="13" t="s">
        <v>32</v>
      </c>
      <c r="AX1729" s="13" t="s">
        <v>77</v>
      </c>
      <c r="AY1729" s="243" t="s">
        <v>159</v>
      </c>
    </row>
    <row r="1730" s="16" customFormat="1">
      <c r="A1730" s="16"/>
      <c r="B1730" s="279"/>
      <c r="C1730" s="280"/>
      <c r="D1730" s="234" t="s">
        <v>168</v>
      </c>
      <c r="E1730" s="281" t="s">
        <v>1</v>
      </c>
      <c r="F1730" s="282" t="s">
        <v>1129</v>
      </c>
      <c r="G1730" s="280"/>
      <c r="H1730" s="281" t="s">
        <v>1</v>
      </c>
      <c r="I1730" s="283"/>
      <c r="J1730" s="280"/>
      <c r="K1730" s="280"/>
      <c r="L1730" s="284"/>
      <c r="M1730" s="285"/>
      <c r="N1730" s="286"/>
      <c r="O1730" s="286"/>
      <c r="P1730" s="286"/>
      <c r="Q1730" s="286"/>
      <c r="R1730" s="286"/>
      <c r="S1730" s="286"/>
      <c r="T1730" s="287"/>
      <c r="U1730" s="16"/>
      <c r="V1730" s="16"/>
      <c r="W1730" s="16"/>
      <c r="X1730" s="16"/>
      <c r="Y1730" s="16"/>
      <c r="Z1730" s="16"/>
      <c r="AA1730" s="16"/>
      <c r="AB1730" s="16"/>
      <c r="AC1730" s="16"/>
      <c r="AD1730" s="16"/>
      <c r="AE1730" s="16"/>
      <c r="AT1730" s="288" t="s">
        <v>168</v>
      </c>
      <c r="AU1730" s="288" t="s">
        <v>87</v>
      </c>
      <c r="AV1730" s="16" t="s">
        <v>85</v>
      </c>
      <c r="AW1730" s="16" t="s">
        <v>32</v>
      </c>
      <c r="AX1730" s="16" t="s">
        <v>77</v>
      </c>
      <c r="AY1730" s="288" t="s">
        <v>159</v>
      </c>
    </row>
    <row r="1731" s="13" customFormat="1">
      <c r="A1731" s="13"/>
      <c r="B1731" s="232"/>
      <c r="C1731" s="233"/>
      <c r="D1731" s="234" t="s">
        <v>168</v>
      </c>
      <c r="E1731" s="235" t="s">
        <v>1</v>
      </c>
      <c r="F1731" s="236" t="s">
        <v>2644</v>
      </c>
      <c r="G1731" s="233"/>
      <c r="H1731" s="237">
        <v>3</v>
      </c>
      <c r="I1731" s="238"/>
      <c r="J1731" s="233"/>
      <c r="K1731" s="233"/>
      <c r="L1731" s="239"/>
      <c r="M1731" s="240"/>
      <c r="N1731" s="241"/>
      <c r="O1731" s="241"/>
      <c r="P1731" s="241"/>
      <c r="Q1731" s="241"/>
      <c r="R1731" s="241"/>
      <c r="S1731" s="241"/>
      <c r="T1731" s="242"/>
      <c r="U1731" s="13"/>
      <c r="V1731" s="13"/>
      <c r="W1731" s="13"/>
      <c r="X1731" s="13"/>
      <c r="Y1731" s="13"/>
      <c r="Z1731" s="13"/>
      <c r="AA1731" s="13"/>
      <c r="AB1731" s="13"/>
      <c r="AC1731" s="13"/>
      <c r="AD1731" s="13"/>
      <c r="AE1731" s="13"/>
      <c r="AT1731" s="243" t="s">
        <v>168</v>
      </c>
      <c r="AU1731" s="243" t="s">
        <v>87</v>
      </c>
      <c r="AV1731" s="13" t="s">
        <v>87</v>
      </c>
      <c r="AW1731" s="13" t="s">
        <v>32</v>
      </c>
      <c r="AX1731" s="13" t="s">
        <v>77</v>
      </c>
      <c r="AY1731" s="243" t="s">
        <v>159</v>
      </c>
    </row>
    <row r="1732" s="13" customFormat="1">
      <c r="A1732" s="13"/>
      <c r="B1732" s="232"/>
      <c r="C1732" s="233"/>
      <c r="D1732" s="234" t="s">
        <v>168</v>
      </c>
      <c r="E1732" s="235" t="s">
        <v>1</v>
      </c>
      <c r="F1732" s="236" t="s">
        <v>2645</v>
      </c>
      <c r="G1732" s="233"/>
      <c r="H1732" s="237">
        <v>1</v>
      </c>
      <c r="I1732" s="238"/>
      <c r="J1732" s="233"/>
      <c r="K1732" s="233"/>
      <c r="L1732" s="239"/>
      <c r="M1732" s="240"/>
      <c r="N1732" s="241"/>
      <c r="O1732" s="241"/>
      <c r="P1732" s="241"/>
      <c r="Q1732" s="241"/>
      <c r="R1732" s="241"/>
      <c r="S1732" s="241"/>
      <c r="T1732" s="242"/>
      <c r="U1732" s="13"/>
      <c r="V1732" s="13"/>
      <c r="W1732" s="13"/>
      <c r="X1732" s="13"/>
      <c r="Y1732" s="13"/>
      <c r="Z1732" s="13"/>
      <c r="AA1732" s="13"/>
      <c r="AB1732" s="13"/>
      <c r="AC1732" s="13"/>
      <c r="AD1732" s="13"/>
      <c r="AE1732" s="13"/>
      <c r="AT1732" s="243" t="s">
        <v>168</v>
      </c>
      <c r="AU1732" s="243" t="s">
        <v>87</v>
      </c>
      <c r="AV1732" s="13" t="s">
        <v>87</v>
      </c>
      <c r="AW1732" s="13" t="s">
        <v>32</v>
      </c>
      <c r="AX1732" s="13" t="s">
        <v>77</v>
      </c>
      <c r="AY1732" s="243" t="s">
        <v>159</v>
      </c>
    </row>
    <row r="1733" s="14" customFormat="1">
      <c r="A1733" s="14"/>
      <c r="B1733" s="244"/>
      <c r="C1733" s="245"/>
      <c r="D1733" s="234" t="s">
        <v>168</v>
      </c>
      <c r="E1733" s="246" t="s">
        <v>1</v>
      </c>
      <c r="F1733" s="247" t="s">
        <v>174</v>
      </c>
      <c r="G1733" s="245"/>
      <c r="H1733" s="248">
        <v>6</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168</v>
      </c>
      <c r="AU1733" s="254" t="s">
        <v>87</v>
      </c>
      <c r="AV1733" s="14" t="s">
        <v>166</v>
      </c>
      <c r="AW1733" s="14" t="s">
        <v>32</v>
      </c>
      <c r="AX1733" s="14" t="s">
        <v>85</v>
      </c>
      <c r="AY1733" s="254" t="s">
        <v>159</v>
      </c>
    </row>
    <row r="1734" s="2" customFormat="1" ht="16.5" customHeight="1">
      <c r="A1734" s="39"/>
      <c r="B1734" s="40"/>
      <c r="C1734" s="219" t="s">
        <v>2646</v>
      </c>
      <c r="D1734" s="219" t="s">
        <v>161</v>
      </c>
      <c r="E1734" s="220" t="s">
        <v>2647</v>
      </c>
      <c r="F1734" s="221" t="s">
        <v>2648</v>
      </c>
      <c r="G1734" s="222" t="s">
        <v>1235</v>
      </c>
      <c r="H1734" s="223">
        <v>4</v>
      </c>
      <c r="I1734" s="224"/>
      <c r="J1734" s="225">
        <f>ROUND(I1734*H1734,2)</f>
        <v>0</v>
      </c>
      <c r="K1734" s="221" t="s">
        <v>165</v>
      </c>
      <c r="L1734" s="45"/>
      <c r="M1734" s="226" t="s">
        <v>1</v>
      </c>
      <c r="N1734" s="227" t="s">
        <v>42</v>
      </c>
      <c r="O1734" s="92"/>
      <c r="P1734" s="228">
        <f>O1734*H1734</f>
        <v>0</v>
      </c>
      <c r="Q1734" s="228">
        <v>0</v>
      </c>
      <c r="R1734" s="228">
        <f>Q1734*H1734</f>
        <v>0</v>
      </c>
      <c r="S1734" s="228">
        <v>0.019460000000000002</v>
      </c>
      <c r="T1734" s="229">
        <f>S1734*H1734</f>
        <v>0.077840000000000006</v>
      </c>
      <c r="U1734" s="39"/>
      <c r="V1734" s="39"/>
      <c r="W1734" s="39"/>
      <c r="X1734" s="39"/>
      <c r="Y1734" s="39"/>
      <c r="Z1734" s="39"/>
      <c r="AA1734" s="39"/>
      <c r="AB1734" s="39"/>
      <c r="AC1734" s="39"/>
      <c r="AD1734" s="39"/>
      <c r="AE1734" s="39"/>
      <c r="AR1734" s="230" t="s">
        <v>235</v>
      </c>
      <c r="AT1734" s="230" t="s">
        <v>161</v>
      </c>
      <c r="AU1734" s="230" t="s">
        <v>87</v>
      </c>
      <c r="AY1734" s="18" t="s">
        <v>159</v>
      </c>
      <c r="BE1734" s="231">
        <f>IF(N1734="základní",J1734,0)</f>
        <v>0</v>
      </c>
      <c r="BF1734" s="231">
        <f>IF(N1734="snížená",J1734,0)</f>
        <v>0</v>
      </c>
      <c r="BG1734" s="231">
        <f>IF(N1734="zákl. přenesená",J1734,0)</f>
        <v>0</v>
      </c>
      <c r="BH1734" s="231">
        <f>IF(N1734="sníž. přenesená",J1734,0)</f>
        <v>0</v>
      </c>
      <c r="BI1734" s="231">
        <f>IF(N1734="nulová",J1734,0)</f>
        <v>0</v>
      </c>
      <c r="BJ1734" s="18" t="s">
        <v>85</v>
      </c>
      <c r="BK1734" s="231">
        <f>ROUND(I1734*H1734,2)</f>
        <v>0</v>
      </c>
      <c r="BL1734" s="18" t="s">
        <v>235</v>
      </c>
      <c r="BM1734" s="230" t="s">
        <v>2649</v>
      </c>
    </row>
    <row r="1735" s="16" customFormat="1">
      <c r="A1735" s="16"/>
      <c r="B1735" s="279"/>
      <c r="C1735" s="280"/>
      <c r="D1735" s="234" t="s">
        <v>168</v>
      </c>
      <c r="E1735" s="281" t="s">
        <v>1</v>
      </c>
      <c r="F1735" s="282" t="s">
        <v>2642</v>
      </c>
      <c r="G1735" s="280"/>
      <c r="H1735" s="281" t="s">
        <v>1</v>
      </c>
      <c r="I1735" s="283"/>
      <c r="J1735" s="280"/>
      <c r="K1735" s="280"/>
      <c r="L1735" s="284"/>
      <c r="M1735" s="285"/>
      <c r="N1735" s="286"/>
      <c r="O1735" s="286"/>
      <c r="P1735" s="286"/>
      <c r="Q1735" s="286"/>
      <c r="R1735" s="286"/>
      <c r="S1735" s="286"/>
      <c r="T1735" s="287"/>
      <c r="U1735" s="16"/>
      <c r="V1735" s="16"/>
      <c r="W1735" s="16"/>
      <c r="X1735" s="16"/>
      <c r="Y1735" s="16"/>
      <c r="Z1735" s="16"/>
      <c r="AA1735" s="16"/>
      <c r="AB1735" s="16"/>
      <c r="AC1735" s="16"/>
      <c r="AD1735" s="16"/>
      <c r="AE1735" s="16"/>
      <c r="AT1735" s="288" t="s">
        <v>168</v>
      </c>
      <c r="AU1735" s="288" t="s">
        <v>87</v>
      </c>
      <c r="AV1735" s="16" t="s">
        <v>85</v>
      </c>
      <c r="AW1735" s="16" t="s">
        <v>32</v>
      </c>
      <c r="AX1735" s="16" t="s">
        <v>77</v>
      </c>
      <c r="AY1735" s="288" t="s">
        <v>159</v>
      </c>
    </row>
    <row r="1736" s="13" customFormat="1">
      <c r="A1736" s="13"/>
      <c r="B1736" s="232"/>
      <c r="C1736" s="233"/>
      <c r="D1736" s="234" t="s">
        <v>168</v>
      </c>
      <c r="E1736" s="235" t="s">
        <v>1</v>
      </c>
      <c r="F1736" s="236" t="s">
        <v>2643</v>
      </c>
      <c r="G1736" s="233"/>
      <c r="H1736" s="237">
        <v>2</v>
      </c>
      <c r="I1736" s="238"/>
      <c r="J1736" s="233"/>
      <c r="K1736" s="233"/>
      <c r="L1736" s="239"/>
      <c r="M1736" s="240"/>
      <c r="N1736" s="241"/>
      <c r="O1736" s="241"/>
      <c r="P1736" s="241"/>
      <c r="Q1736" s="241"/>
      <c r="R1736" s="241"/>
      <c r="S1736" s="241"/>
      <c r="T1736" s="242"/>
      <c r="U1736" s="13"/>
      <c r="V1736" s="13"/>
      <c r="W1736" s="13"/>
      <c r="X1736" s="13"/>
      <c r="Y1736" s="13"/>
      <c r="Z1736" s="13"/>
      <c r="AA1736" s="13"/>
      <c r="AB1736" s="13"/>
      <c r="AC1736" s="13"/>
      <c r="AD1736" s="13"/>
      <c r="AE1736" s="13"/>
      <c r="AT1736" s="243" t="s">
        <v>168</v>
      </c>
      <c r="AU1736" s="243" t="s">
        <v>87</v>
      </c>
      <c r="AV1736" s="13" t="s">
        <v>87</v>
      </c>
      <c r="AW1736" s="13" t="s">
        <v>32</v>
      </c>
      <c r="AX1736" s="13" t="s">
        <v>77</v>
      </c>
      <c r="AY1736" s="243" t="s">
        <v>159</v>
      </c>
    </row>
    <row r="1737" s="16" customFormat="1">
      <c r="A1737" s="16"/>
      <c r="B1737" s="279"/>
      <c r="C1737" s="280"/>
      <c r="D1737" s="234" t="s">
        <v>168</v>
      </c>
      <c r="E1737" s="281" t="s">
        <v>1</v>
      </c>
      <c r="F1737" s="282" t="s">
        <v>1129</v>
      </c>
      <c r="G1737" s="280"/>
      <c r="H1737" s="281" t="s">
        <v>1</v>
      </c>
      <c r="I1737" s="283"/>
      <c r="J1737" s="280"/>
      <c r="K1737" s="280"/>
      <c r="L1737" s="284"/>
      <c r="M1737" s="285"/>
      <c r="N1737" s="286"/>
      <c r="O1737" s="286"/>
      <c r="P1737" s="286"/>
      <c r="Q1737" s="286"/>
      <c r="R1737" s="286"/>
      <c r="S1737" s="286"/>
      <c r="T1737" s="287"/>
      <c r="U1737" s="16"/>
      <c r="V1737" s="16"/>
      <c r="W1737" s="16"/>
      <c r="X1737" s="16"/>
      <c r="Y1737" s="16"/>
      <c r="Z1737" s="16"/>
      <c r="AA1737" s="16"/>
      <c r="AB1737" s="16"/>
      <c r="AC1737" s="16"/>
      <c r="AD1737" s="16"/>
      <c r="AE1737" s="16"/>
      <c r="AT1737" s="288" t="s">
        <v>168</v>
      </c>
      <c r="AU1737" s="288" t="s">
        <v>87</v>
      </c>
      <c r="AV1737" s="16" t="s">
        <v>85</v>
      </c>
      <c r="AW1737" s="16" t="s">
        <v>32</v>
      </c>
      <c r="AX1737" s="16" t="s">
        <v>77</v>
      </c>
      <c r="AY1737" s="288" t="s">
        <v>159</v>
      </c>
    </row>
    <row r="1738" s="13" customFormat="1">
      <c r="A1738" s="13"/>
      <c r="B1738" s="232"/>
      <c r="C1738" s="233"/>
      <c r="D1738" s="234" t="s">
        <v>168</v>
      </c>
      <c r="E1738" s="235" t="s">
        <v>1</v>
      </c>
      <c r="F1738" s="236" t="s">
        <v>2650</v>
      </c>
      <c r="G1738" s="233"/>
      <c r="H1738" s="237">
        <v>1</v>
      </c>
      <c r="I1738" s="238"/>
      <c r="J1738" s="233"/>
      <c r="K1738" s="233"/>
      <c r="L1738" s="239"/>
      <c r="M1738" s="240"/>
      <c r="N1738" s="241"/>
      <c r="O1738" s="241"/>
      <c r="P1738" s="241"/>
      <c r="Q1738" s="241"/>
      <c r="R1738" s="241"/>
      <c r="S1738" s="241"/>
      <c r="T1738" s="242"/>
      <c r="U1738" s="13"/>
      <c r="V1738" s="13"/>
      <c r="W1738" s="13"/>
      <c r="X1738" s="13"/>
      <c r="Y1738" s="13"/>
      <c r="Z1738" s="13"/>
      <c r="AA1738" s="13"/>
      <c r="AB1738" s="13"/>
      <c r="AC1738" s="13"/>
      <c r="AD1738" s="13"/>
      <c r="AE1738" s="13"/>
      <c r="AT1738" s="243" t="s">
        <v>168</v>
      </c>
      <c r="AU1738" s="243" t="s">
        <v>87</v>
      </c>
      <c r="AV1738" s="13" t="s">
        <v>87</v>
      </c>
      <c r="AW1738" s="13" t="s">
        <v>32</v>
      </c>
      <c r="AX1738" s="13" t="s">
        <v>77</v>
      </c>
      <c r="AY1738" s="243" t="s">
        <v>159</v>
      </c>
    </row>
    <row r="1739" s="13" customFormat="1">
      <c r="A1739" s="13"/>
      <c r="B1739" s="232"/>
      <c r="C1739" s="233"/>
      <c r="D1739" s="234" t="s">
        <v>168</v>
      </c>
      <c r="E1739" s="235" t="s">
        <v>1</v>
      </c>
      <c r="F1739" s="236" t="s">
        <v>2651</v>
      </c>
      <c r="G1739" s="233"/>
      <c r="H1739" s="237">
        <v>1</v>
      </c>
      <c r="I1739" s="238"/>
      <c r="J1739" s="233"/>
      <c r="K1739" s="233"/>
      <c r="L1739" s="239"/>
      <c r="M1739" s="240"/>
      <c r="N1739" s="241"/>
      <c r="O1739" s="241"/>
      <c r="P1739" s="241"/>
      <c r="Q1739" s="241"/>
      <c r="R1739" s="241"/>
      <c r="S1739" s="241"/>
      <c r="T1739" s="242"/>
      <c r="U1739" s="13"/>
      <c r="V1739" s="13"/>
      <c r="W1739" s="13"/>
      <c r="X1739" s="13"/>
      <c r="Y1739" s="13"/>
      <c r="Z1739" s="13"/>
      <c r="AA1739" s="13"/>
      <c r="AB1739" s="13"/>
      <c r="AC1739" s="13"/>
      <c r="AD1739" s="13"/>
      <c r="AE1739" s="13"/>
      <c r="AT1739" s="243" t="s">
        <v>168</v>
      </c>
      <c r="AU1739" s="243" t="s">
        <v>87</v>
      </c>
      <c r="AV1739" s="13" t="s">
        <v>87</v>
      </c>
      <c r="AW1739" s="13" t="s">
        <v>32</v>
      </c>
      <c r="AX1739" s="13" t="s">
        <v>77</v>
      </c>
      <c r="AY1739" s="243" t="s">
        <v>159</v>
      </c>
    </row>
    <row r="1740" s="14" customFormat="1">
      <c r="A1740" s="14"/>
      <c r="B1740" s="244"/>
      <c r="C1740" s="245"/>
      <c r="D1740" s="234" t="s">
        <v>168</v>
      </c>
      <c r="E1740" s="246" t="s">
        <v>1</v>
      </c>
      <c r="F1740" s="247" t="s">
        <v>174</v>
      </c>
      <c r="G1740" s="245"/>
      <c r="H1740" s="248">
        <v>4</v>
      </c>
      <c r="I1740" s="249"/>
      <c r="J1740" s="245"/>
      <c r="K1740" s="245"/>
      <c r="L1740" s="250"/>
      <c r="M1740" s="251"/>
      <c r="N1740" s="252"/>
      <c r="O1740" s="252"/>
      <c r="P1740" s="252"/>
      <c r="Q1740" s="252"/>
      <c r="R1740" s="252"/>
      <c r="S1740" s="252"/>
      <c r="T1740" s="253"/>
      <c r="U1740" s="14"/>
      <c r="V1740" s="14"/>
      <c r="W1740" s="14"/>
      <c r="X1740" s="14"/>
      <c r="Y1740" s="14"/>
      <c r="Z1740" s="14"/>
      <c r="AA1740" s="14"/>
      <c r="AB1740" s="14"/>
      <c r="AC1740" s="14"/>
      <c r="AD1740" s="14"/>
      <c r="AE1740" s="14"/>
      <c r="AT1740" s="254" t="s">
        <v>168</v>
      </c>
      <c r="AU1740" s="254" t="s">
        <v>87</v>
      </c>
      <c r="AV1740" s="14" t="s">
        <v>166</v>
      </c>
      <c r="AW1740" s="14" t="s">
        <v>32</v>
      </c>
      <c r="AX1740" s="14" t="s">
        <v>85</v>
      </c>
      <c r="AY1740" s="254" t="s">
        <v>159</v>
      </c>
    </row>
    <row r="1741" s="2" customFormat="1" ht="16.5" customHeight="1">
      <c r="A1741" s="39"/>
      <c r="B1741" s="40"/>
      <c r="C1741" s="219" t="s">
        <v>2652</v>
      </c>
      <c r="D1741" s="219" t="s">
        <v>161</v>
      </c>
      <c r="E1741" s="220" t="s">
        <v>2653</v>
      </c>
      <c r="F1741" s="221" t="s">
        <v>2654</v>
      </c>
      <c r="G1741" s="222" t="s">
        <v>1235</v>
      </c>
      <c r="H1741" s="223">
        <v>2</v>
      </c>
      <c r="I1741" s="224"/>
      <c r="J1741" s="225">
        <f>ROUND(I1741*H1741,2)</f>
        <v>0</v>
      </c>
      <c r="K1741" s="221" t="s">
        <v>165</v>
      </c>
      <c r="L1741" s="45"/>
      <c r="M1741" s="226" t="s">
        <v>1</v>
      </c>
      <c r="N1741" s="227" t="s">
        <v>42</v>
      </c>
      <c r="O1741" s="92"/>
      <c r="P1741" s="228">
        <f>O1741*H1741</f>
        <v>0</v>
      </c>
      <c r="Q1741" s="228">
        <v>0</v>
      </c>
      <c r="R1741" s="228">
        <f>Q1741*H1741</f>
        <v>0</v>
      </c>
      <c r="S1741" s="228">
        <v>0.032899999999999999</v>
      </c>
      <c r="T1741" s="229">
        <f>S1741*H1741</f>
        <v>0.065799999999999997</v>
      </c>
      <c r="U1741" s="39"/>
      <c r="V1741" s="39"/>
      <c r="W1741" s="39"/>
      <c r="X1741" s="39"/>
      <c r="Y1741" s="39"/>
      <c r="Z1741" s="39"/>
      <c r="AA1741" s="39"/>
      <c r="AB1741" s="39"/>
      <c r="AC1741" s="39"/>
      <c r="AD1741" s="39"/>
      <c r="AE1741" s="39"/>
      <c r="AR1741" s="230" t="s">
        <v>235</v>
      </c>
      <c r="AT1741" s="230" t="s">
        <v>161</v>
      </c>
      <c r="AU1741" s="230" t="s">
        <v>87</v>
      </c>
      <c r="AY1741" s="18" t="s">
        <v>159</v>
      </c>
      <c r="BE1741" s="231">
        <f>IF(N1741="základní",J1741,0)</f>
        <v>0</v>
      </c>
      <c r="BF1741" s="231">
        <f>IF(N1741="snížená",J1741,0)</f>
        <v>0</v>
      </c>
      <c r="BG1741" s="231">
        <f>IF(N1741="zákl. přenesená",J1741,0)</f>
        <v>0</v>
      </c>
      <c r="BH1741" s="231">
        <f>IF(N1741="sníž. přenesená",J1741,0)</f>
        <v>0</v>
      </c>
      <c r="BI1741" s="231">
        <f>IF(N1741="nulová",J1741,0)</f>
        <v>0</v>
      </c>
      <c r="BJ1741" s="18" t="s">
        <v>85</v>
      </c>
      <c r="BK1741" s="231">
        <f>ROUND(I1741*H1741,2)</f>
        <v>0</v>
      </c>
      <c r="BL1741" s="18" t="s">
        <v>235</v>
      </c>
      <c r="BM1741" s="230" t="s">
        <v>2655</v>
      </c>
    </row>
    <row r="1742" s="16" customFormat="1">
      <c r="A1742" s="16"/>
      <c r="B1742" s="279"/>
      <c r="C1742" s="280"/>
      <c r="D1742" s="234" t="s">
        <v>168</v>
      </c>
      <c r="E1742" s="281" t="s">
        <v>1</v>
      </c>
      <c r="F1742" s="282" t="s">
        <v>1129</v>
      </c>
      <c r="G1742" s="280"/>
      <c r="H1742" s="281" t="s">
        <v>1</v>
      </c>
      <c r="I1742" s="283"/>
      <c r="J1742" s="280"/>
      <c r="K1742" s="280"/>
      <c r="L1742" s="284"/>
      <c r="M1742" s="285"/>
      <c r="N1742" s="286"/>
      <c r="O1742" s="286"/>
      <c r="P1742" s="286"/>
      <c r="Q1742" s="286"/>
      <c r="R1742" s="286"/>
      <c r="S1742" s="286"/>
      <c r="T1742" s="287"/>
      <c r="U1742" s="16"/>
      <c r="V1742" s="16"/>
      <c r="W1742" s="16"/>
      <c r="X1742" s="16"/>
      <c r="Y1742" s="16"/>
      <c r="Z1742" s="16"/>
      <c r="AA1742" s="16"/>
      <c r="AB1742" s="16"/>
      <c r="AC1742" s="16"/>
      <c r="AD1742" s="16"/>
      <c r="AE1742" s="16"/>
      <c r="AT1742" s="288" t="s">
        <v>168</v>
      </c>
      <c r="AU1742" s="288" t="s">
        <v>87</v>
      </c>
      <c r="AV1742" s="16" t="s">
        <v>85</v>
      </c>
      <c r="AW1742" s="16" t="s">
        <v>32</v>
      </c>
      <c r="AX1742" s="16" t="s">
        <v>77</v>
      </c>
      <c r="AY1742" s="288" t="s">
        <v>159</v>
      </c>
    </row>
    <row r="1743" s="13" customFormat="1">
      <c r="A1743" s="13"/>
      <c r="B1743" s="232"/>
      <c r="C1743" s="233"/>
      <c r="D1743" s="234" t="s">
        <v>168</v>
      </c>
      <c r="E1743" s="235" t="s">
        <v>1</v>
      </c>
      <c r="F1743" s="236" t="s">
        <v>2656</v>
      </c>
      <c r="G1743" s="233"/>
      <c r="H1743" s="237">
        <v>1</v>
      </c>
      <c r="I1743" s="238"/>
      <c r="J1743" s="233"/>
      <c r="K1743" s="233"/>
      <c r="L1743" s="239"/>
      <c r="M1743" s="240"/>
      <c r="N1743" s="241"/>
      <c r="O1743" s="241"/>
      <c r="P1743" s="241"/>
      <c r="Q1743" s="241"/>
      <c r="R1743" s="241"/>
      <c r="S1743" s="241"/>
      <c r="T1743" s="242"/>
      <c r="U1743" s="13"/>
      <c r="V1743" s="13"/>
      <c r="W1743" s="13"/>
      <c r="X1743" s="13"/>
      <c r="Y1743" s="13"/>
      <c r="Z1743" s="13"/>
      <c r="AA1743" s="13"/>
      <c r="AB1743" s="13"/>
      <c r="AC1743" s="13"/>
      <c r="AD1743" s="13"/>
      <c r="AE1743" s="13"/>
      <c r="AT1743" s="243" t="s">
        <v>168</v>
      </c>
      <c r="AU1743" s="243" t="s">
        <v>87</v>
      </c>
      <c r="AV1743" s="13" t="s">
        <v>87</v>
      </c>
      <c r="AW1743" s="13" t="s">
        <v>32</v>
      </c>
      <c r="AX1743" s="13" t="s">
        <v>77</v>
      </c>
      <c r="AY1743" s="243" t="s">
        <v>159</v>
      </c>
    </row>
    <row r="1744" s="13" customFormat="1">
      <c r="A1744" s="13"/>
      <c r="B1744" s="232"/>
      <c r="C1744" s="233"/>
      <c r="D1744" s="234" t="s">
        <v>168</v>
      </c>
      <c r="E1744" s="235" t="s">
        <v>1</v>
      </c>
      <c r="F1744" s="236" t="s">
        <v>2651</v>
      </c>
      <c r="G1744" s="233"/>
      <c r="H1744" s="237">
        <v>1</v>
      </c>
      <c r="I1744" s="238"/>
      <c r="J1744" s="233"/>
      <c r="K1744" s="233"/>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168</v>
      </c>
      <c r="AU1744" s="243" t="s">
        <v>87</v>
      </c>
      <c r="AV1744" s="13" t="s">
        <v>87</v>
      </c>
      <c r="AW1744" s="13" t="s">
        <v>32</v>
      </c>
      <c r="AX1744" s="13" t="s">
        <v>77</v>
      </c>
      <c r="AY1744" s="243" t="s">
        <v>159</v>
      </c>
    </row>
    <row r="1745" s="14" customFormat="1">
      <c r="A1745" s="14"/>
      <c r="B1745" s="244"/>
      <c r="C1745" s="245"/>
      <c r="D1745" s="234" t="s">
        <v>168</v>
      </c>
      <c r="E1745" s="246" t="s">
        <v>1</v>
      </c>
      <c r="F1745" s="247" t="s">
        <v>174</v>
      </c>
      <c r="G1745" s="245"/>
      <c r="H1745" s="248">
        <v>2</v>
      </c>
      <c r="I1745" s="249"/>
      <c r="J1745" s="245"/>
      <c r="K1745" s="245"/>
      <c r="L1745" s="250"/>
      <c r="M1745" s="251"/>
      <c r="N1745" s="252"/>
      <c r="O1745" s="252"/>
      <c r="P1745" s="252"/>
      <c r="Q1745" s="252"/>
      <c r="R1745" s="252"/>
      <c r="S1745" s="252"/>
      <c r="T1745" s="253"/>
      <c r="U1745" s="14"/>
      <c r="V1745" s="14"/>
      <c r="W1745" s="14"/>
      <c r="X1745" s="14"/>
      <c r="Y1745" s="14"/>
      <c r="Z1745" s="14"/>
      <c r="AA1745" s="14"/>
      <c r="AB1745" s="14"/>
      <c r="AC1745" s="14"/>
      <c r="AD1745" s="14"/>
      <c r="AE1745" s="14"/>
      <c r="AT1745" s="254" t="s">
        <v>168</v>
      </c>
      <c r="AU1745" s="254" t="s">
        <v>87</v>
      </c>
      <c r="AV1745" s="14" t="s">
        <v>166</v>
      </c>
      <c r="AW1745" s="14" t="s">
        <v>32</v>
      </c>
      <c r="AX1745" s="14" t="s">
        <v>85</v>
      </c>
      <c r="AY1745" s="254" t="s">
        <v>159</v>
      </c>
    </row>
    <row r="1746" s="2" customFormat="1" ht="16.5" customHeight="1">
      <c r="A1746" s="39"/>
      <c r="B1746" s="40"/>
      <c r="C1746" s="219" t="s">
        <v>2657</v>
      </c>
      <c r="D1746" s="219" t="s">
        <v>161</v>
      </c>
      <c r="E1746" s="220" t="s">
        <v>2658</v>
      </c>
      <c r="F1746" s="221" t="s">
        <v>2659</v>
      </c>
      <c r="G1746" s="222" t="s">
        <v>1235</v>
      </c>
      <c r="H1746" s="223">
        <v>1</v>
      </c>
      <c r="I1746" s="224"/>
      <c r="J1746" s="225">
        <f>ROUND(I1746*H1746,2)</f>
        <v>0</v>
      </c>
      <c r="K1746" s="221" t="s">
        <v>165</v>
      </c>
      <c r="L1746" s="45"/>
      <c r="M1746" s="226" t="s">
        <v>1</v>
      </c>
      <c r="N1746" s="227" t="s">
        <v>42</v>
      </c>
      <c r="O1746" s="92"/>
      <c r="P1746" s="228">
        <f>O1746*H1746</f>
        <v>0</v>
      </c>
      <c r="Q1746" s="228">
        <v>0</v>
      </c>
      <c r="R1746" s="228">
        <f>Q1746*H1746</f>
        <v>0</v>
      </c>
      <c r="S1746" s="228">
        <v>0.018800000000000001</v>
      </c>
      <c r="T1746" s="229">
        <f>S1746*H1746</f>
        <v>0.018800000000000001</v>
      </c>
      <c r="U1746" s="39"/>
      <c r="V1746" s="39"/>
      <c r="W1746" s="39"/>
      <c r="X1746" s="39"/>
      <c r="Y1746" s="39"/>
      <c r="Z1746" s="39"/>
      <c r="AA1746" s="39"/>
      <c r="AB1746" s="39"/>
      <c r="AC1746" s="39"/>
      <c r="AD1746" s="39"/>
      <c r="AE1746" s="39"/>
      <c r="AR1746" s="230" t="s">
        <v>235</v>
      </c>
      <c r="AT1746" s="230" t="s">
        <v>161</v>
      </c>
      <c r="AU1746" s="230" t="s">
        <v>87</v>
      </c>
      <c r="AY1746" s="18" t="s">
        <v>159</v>
      </c>
      <c r="BE1746" s="231">
        <f>IF(N1746="základní",J1746,0)</f>
        <v>0</v>
      </c>
      <c r="BF1746" s="231">
        <f>IF(N1746="snížená",J1746,0)</f>
        <v>0</v>
      </c>
      <c r="BG1746" s="231">
        <f>IF(N1746="zákl. přenesená",J1746,0)</f>
        <v>0</v>
      </c>
      <c r="BH1746" s="231">
        <f>IF(N1746="sníž. přenesená",J1746,0)</f>
        <v>0</v>
      </c>
      <c r="BI1746" s="231">
        <f>IF(N1746="nulová",J1746,0)</f>
        <v>0</v>
      </c>
      <c r="BJ1746" s="18" t="s">
        <v>85</v>
      </c>
      <c r="BK1746" s="231">
        <f>ROUND(I1746*H1746,2)</f>
        <v>0</v>
      </c>
      <c r="BL1746" s="18" t="s">
        <v>235</v>
      </c>
      <c r="BM1746" s="230" t="s">
        <v>2660</v>
      </c>
    </row>
    <row r="1747" s="16" customFormat="1">
      <c r="A1747" s="16"/>
      <c r="B1747" s="279"/>
      <c r="C1747" s="280"/>
      <c r="D1747" s="234" t="s">
        <v>168</v>
      </c>
      <c r="E1747" s="281" t="s">
        <v>1</v>
      </c>
      <c r="F1747" s="282" t="s">
        <v>2661</v>
      </c>
      <c r="G1747" s="280"/>
      <c r="H1747" s="281" t="s">
        <v>1</v>
      </c>
      <c r="I1747" s="283"/>
      <c r="J1747" s="280"/>
      <c r="K1747" s="280"/>
      <c r="L1747" s="284"/>
      <c r="M1747" s="285"/>
      <c r="N1747" s="286"/>
      <c r="O1747" s="286"/>
      <c r="P1747" s="286"/>
      <c r="Q1747" s="286"/>
      <c r="R1747" s="286"/>
      <c r="S1747" s="286"/>
      <c r="T1747" s="287"/>
      <c r="U1747" s="16"/>
      <c r="V1747" s="16"/>
      <c r="W1747" s="16"/>
      <c r="X1747" s="16"/>
      <c r="Y1747" s="16"/>
      <c r="Z1747" s="16"/>
      <c r="AA1747" s="16"/>
      <c r="AB1747" s="16"/>
      <c r="AC1747" s="16"/>
      <c r="AD1747" s="16"/>
      <c r="AE1747" s="16"/>
      <c r="AT1747" s="288" t="s">
        <v>168</v>
      </c>
      <c r="AU1747" s="288" t="s">
        <v>87</v>
      </c>
      <c r="AV1747" s="16" t="s">
        <v>85</v>
      </c>
      <c r="AW1747" s="16" t="s">
        <v>32</v>
      </c>
      <c r="AX1747" s="16" t="s">
        <v>77</v>
      </c>
      <c r="AY1747" s="288" t="s">
        <v>159</v>
      </c>
    </row>
    <row r="1748" s="13" customFormat="1">
      <c r="A1748" s="13"/>
      <c r="B1748" s="232"/>
      <c r="C1748" s="233"/>
      <c r="D1748" s="234" t="s">
        <v>168</v>
      </c>
      <c r="E1748" s="235" t="s">
        <v>1</v>
      </c>
      <c r="F1748" s="236" t="s">
        <v>2662</v>
      </c>
      <c r="G1748" s="233"/>
      <c r="H1748" s="237">
        <v>1</v>
      </c>
      <c r="I1748" s="238"/>
      <c r="J1748" s="233"/>
      <c r="K1748" s="233"/>
      <c r="L1748" s="239"/>
      <c r="M1748" s="240"/>
      <c r="N1748" s="241"/>
      <c r="O1748" s="241"/>
      <c r="P1748" s="241"/>
      <c r="Q1748" s="241"/>
      <c r="R1748" s="241"/>
      <c r="S1748" s="241"/>
      <c r="T1748" s="242"/>
      <c r="U1748" s="13"/>
      <c r="V1748" s="13"/>
      <c r="W1748" s="13"/>
      <c r="X1748" s="13"/>
      <c r="Y1748" s="13"/>
      <c r="Z1748" s="13"/>
      <c r="AA1748" s="13"/>
      <c r="AB1748" s="13"/>
      <c r="AC1748" s="13"/>
      <c r="AD1748" s="13"/>
      <c r="AE1748" s="13"/>
      <c r="AT1748" s="243" t="s">
        <v>168</v>
      </c>
      <c r="AU1748" s="243" t="s">
        <v>87</v>
      </c>
      <c r="AV1748" s="13" t="s">
        <v>87</v>
      </c>
      <c r="AW1748" s="13" t="s">
        <v>32</v>
      </c>
      <c r="AX1748" s="13" t="s">
        <v>85</v>
      </c>
      <c r="AY1748" s="243" t="s">
        <v>159</v>
      </c>
    </row>
    <row r="1749" s="12" customFormat="1" ht="22.8" customHeight="1">
      <c r="A1749" s="12"/>
      <c r="B1749" s="203"/>
      <c r="C1749" s="204"/>
      <c r="D1749" s="205" t="s">
        <v>76</v>
      </c>
      <c r="E1749" s="217" t="s">
        <v>536</v>
      </c>
      <c r="F1749" s="217" t="s">
        <v>537</v>
      </c>
      <c r="G1749" s="204"/>
      <c r="H1749" s="204"/>
      <c r="I1749" s="207"/>
      <c r="J1749" s="218">
        <f>BK1749</f>
        <v>0</v>
      </c>
      <c r="K1749" s="204"/>
      <c r="L1749" s="209"/>
      <c r="M1749" s="210"/>
      <c r="N1749" s="211"/>
      <c r="O1749" s="211"/>
      <c r="P1749" s="212">
        <f>SUM(P1750:P1755)</f>
        <v>0</v>
      </c>
      <c r="Q1749" s="211"/>
      <c r="R1749" s="212">
        <f>SUM(R1750:R1755)</f>
        <v>0.017435199999999998</v>
      </c>
      <c r="S1749" s="211"/>
      <c r="T1749" s="213">
        <f>SUM(T1750:T1755)</f>
        <v>0</v>
      </c>
      <c r="U1749" s="12"/>
      <c r="V1749" s="12"/>
      <c r="W1749" s="12"/>
      <c r="X1749" s="12"/>
      <c r="Y1749" s="12"/>
      <c r="Z1749" s="12"/>
      <c r="AA1749" s="12"/>
      <c r="AB1749" s="12"/>
      <c r="AC1749" s="12"/>
      <c r="AD1749" s="12"/>
      <c r="AE1749" s="12"/>
      <c r="AR1749" s="214" t="s">
        <v>87</v>
      </c>
      <c r="AT1749" s="215" t="s">
        <v>76</v>
      </c>
      <c r="AU1749" s="215" t="s">
        <v>85</v>
      </c>
      <c r="AY1749" s="214" t="s">
        <v>159</v>
      </c>
      <c r="BK1749" s="216">
        <f>SUM(BK1750:BK1755)</f>
        <v>0</v>
      </c>
    </row>
    <row r="1750" s="2" customFormat="1" ht="24.15" customHeight="1">
      <c r="A1750" s="39"/>
      <c r="B1750" s="40"/>
      <c r="C1750" s="219" t="s">
        <v>2663</v>
      </c>
      <c r="D1750" s="219" t="s">
        <v>161</v>
      </c>
      <c r="E1750" s="220" t="s">
        <v>539</v>
      </c>
      <c r="F1750" s="221" t="s">
        <v>540</v>
      </c>
      <c r="G1750" s="222" t="s">
        <v>215</v>
      </c>
      <c r="H1750" s="223">
        <v>1</v>
      </c>
      <c r="I1750" s="224"/>
      <c r="J1750" s="225">
        <f>ROUND(I1750*H1750,2)</f>
        <v>0</v>
      </c>
      <c r="K1750" s="221" t="s">
        <v>165</v>
      </c>
      <c r="L1750" s="45"/>
      <c r="M1750" s="226" t="s">
        <v>1</v>
      </c>
      <c r="N1750" s="227" t="s">
        <v>42</v>
      </c>
      <c r="O1750" s="92"/>
      <c r="P1750" s="228">
        <f>O1750*H1750</f>
        <v>0</v>
      </c>
      <c r="Q1750" s="228">
        <v>5.52E-05</v>
      </c>
      <c r="R1750" s="228">
        <f>Q1750*H1750</f>
        <v>5.52E-05</v>
      </c>
      <c r="S1750" s="228">
        <v>0</v>
      </c>
      <c r="T1750" s="229">
        <f>S1750*H1750</f>
        <v>0</v>
      </c>
      <c r="U1750" s="39"/>
      <c r="V1750" s="39"/>
      <c r="W1750" s="39"/>
      <c r="X1750" s="39"/>
      <c r="Y1750" s="39"/>
      <c r="Z1750" s="39"/>
      <c r="AA1750" s="39"/>
      <c r="AB1750" s="39"/>
      <c r="AC1750" s="39"/>
      <c r="AD1750" s="39"/>
      <c r="AE1750" s="39"/>
      <c r="AR1750" s="230" t="s">
        <v>235</v>
      </c>
      <c r="AT1750" s="230" t="s">
        <v>161</v>
      </c>
      <c r="AU1750" s="230" t="s">
        <v>87</v>
      </c>
      <c r="AY1750" s="18" t="s">
        <v>159</v>
      </c>
      <c r="BE1750" s="231">
        <f>IF(N1750="základní",J1750,0)</f>
        <v>0</v>
      </c>
      <c r="BF1750" s="231">
        <f>IF(N1750="snížená",J1750,0)</f>
        <v>0</v>
      </c>
      <c r="BG1750" s="231">
        <f>IF(N1750="zákl. přenesená",J1750,0)</f>
        <v>0</v>
      </c>
      <c r="BH1750" s="231">
        <f>IF(N1750="sníž. přenesená",J1750,0)</f>
        <v>0</v>
      </c>
      <c r="BI1750" s="231">
        <f>IF(N1750="nulová",J1750,0)</f>
        <v>0</v>
      </c>
      <c r="BJ1750" s="18" t="s">
        <v>85</v>
      </c>
      <c r="BK1750" s="231">
        <f>ROUND(I1750*H1750,2)</f>
        <v>0</v>
      </c>
      <c r="BL1750" s="18" t="s">
        <v>235</v>
      </c>
      <c r="BM1750" s="230" t="s">
        <v>2664</v>
      </c>
    </row>
    <row r="1751" s="13" customFormat="1">
      <c r="A1751" s="13"/>
      <c r="B1751" s="232"/>
      <c r="C1751" s="233"/>
      <c r="D1751" s="234" t="s">
        <v>168</v>
      </c>
      <c r="E1751" s="235" t="s">
        <v>1</v>
      </c>
      <c r="F1751" s="236" t="s">
        <v>2665</v>
      </c>
      <c r="G1751" s="233"/>
      <c r="H1751" s="237">
        <v>1</v>
      </c>
      <c r="I1751" s="238"/>
      <c r="J1751" s="233"/>
      <c r="K1751" s="233"/>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168</v>
      </c>
      <c r="AU1751" s="243" t="s">
        <v>87</v>
      </c>
      <c r="AV1751" s="13" t="s">
        <v>87</v>
      </c>
      <c r="AW1751" s="13" t="s">
        <v>32</v>
      </c>
      <c r="AX1751" s="13" t="s">
        <v>85</v>
      </c>
      <c r="AY1751" s="243" t="s">
        <v>159</v>
      </c>
    </row>
    <row r="1752" s="2" customFormat="1" ht="37.8" customHeight="1">
      <c r="A1752" s="39"/>
      <c r="B1752" s="40"/>
      <c r="C1752" s="255" t="s">
        <v>2666</v>
      </c>
      <c r="D1752" s="255" t="s">
        <v>218</v>
      </c>
      <c r="E1752" s="256" t="s">
        <v>544</v>
      </c>
      <c r="F1752" s="257" t="s">
        <v>545</v>
      </c>
      <c r="G1752" s="258" t="s">
        <v>215</v>
      </c>
      <c r="H1752" s="259">
        <v>1</v>
      </c>
      <c r="I1752" s="260"/>
      <c r="J1752" s="261">
        <f>ROUND(I1752*H1752,2)</f>
        <v>0</v>
      </c>
      <c r="K1752" s="257" t="s">
        <v>165</v>
      </c>
      <c r="L1752" s="262"/>
      <c r="M1752" s="263" t="s">
        <v>1</v>
      </c>
      <c r="N1752" s="264" t="s">
        <v>42</v>
      </c>
      <c r="O1752" s="92"/>
      <c r="P1752" s="228">
        <f>O1752*H1752</f>
        <v>0</v>
      </c>
      <c r="Q1752" s="228">
        <v>0.016930000000000001</v>
      </c>
      <c r="R1752" s="228">
        <f>Q1752*H1752</f>
        <v>0.016930000000000001</v>
      </c>
      <c r="S1752" s="228">
        <v>0</v>
      </c>
      <c r="T1752" s="229">
        <f>S1752*H1752</f>
        <v>0</v>
      </c>
      <c r="U1752" s="39"/>
      <c r="V1752" s="39"/>
      <c r="W1752" s="39"/>
      <c r="X1752" s="39"/>
      <c r="Y1752" s="39"/>
      <c r="Z1752" s="39"/>
      <c r="AA1752" s="39"/>
      <c r="AB1752" s="39"/>
      <c r="AC1752" s="39"/>
      <c r="AD1752" s="39"/>
      <c r="AE1752" s="39"/>
      <c r="AR1752" s="230" t="s">
        <v>316</v>
      </c>
      <c r="AT1752" s="230" t="s">
        <v>218</v>
      </c>
      <c r="AU1752" s="230" t="s">
        <v>87</v>
      </c>
      <c r="AY1752" s="18" t="s">
        <v>159</v>
      </c>
      <c r="BE1752" s="231">
        <f>IF(N1752="základní",J1752,0)</f>
        <v>0</v>
      </c>
      <c r="BF1752" s="231">
        <f>IF(N1752="snížená",J1752,0)</f>
        <v>0</v>
      </c>
      <c r="BG1752" s="231">
        <f>IF(N1752="zákl. přenesená",J1752,0)</f>
        <v>0</v>
      </c>
      <c r="BH1752" s="231">
        <f>IF(N1752="sníž. přenesená",J1752,0)</f>
        <v>0</v>
      </c>
      <c r="BI1752" s="231">
        <f>IF(N1752="nulová",J1752,0)</f>
        <v>0</v>
      </c>
      <c r="BJ1752" s="18" t="s">
        <v>85</v>
      </c>
      <c r="BK1752" s="231">
        <f>ROUND(I1752*H1752,2)</f>
        <v>0</v>
      </c>
      <c r="BL1752" s="18" t="s">
        <v>235</v>
      </c>
      <c r="BM1752" s="230" t="s">
        <v>2667</v>
      </c>
    </row>
    <row r="1753" s="2" customFormat="1" ht="33" customHeight="1">
      <c r="A1753" s="39"/>
      <c r="B1753" s="40"/>
      <c r="C1753" s="255" t="s">
        <v>2668</v>
      </c>
      <c r="D1753" s="255" t="s">
        <v>218</v>
      </c>
      <c r="E1753" s="256" t="s">
        <v>548</v>
      </c>
      <c r="F1753" s="257" t="s">
        <v>549</v>
      </c>
      <c r="G1753" s="258" t="s">
        <v>215</v>
      </c>
      <c r="H1753" s="259">
        <v>1</v>
      </c>
      <c r="I1753" s="260"/>
      <c r="J1753" s="261">
        <f>ROUND(I1753*H1753,2)</f>
        <v>0</v>
      </c>
      <c r="K1753" s="257" t="s">
        <v>165</v>
      </c>
      <c r="L1753" s="262"/>
      <c r="M1753" s="263" t="s">
        <v>1</v>
      </c>
      <c r="N1753" s="264" t="s">
        <v>42</v>
      </c>
      <c r="O1753" s="92"/>
      <c r="P1753" s="228">
        <f>O1753*H1753</f>
        <v>0</v>
      </c>
      <c r="Q1753" s="228">
        <v>0.00044999999999999999</v>
      </c>
      <c r="R1753" s="228">
        <f>Q1753*H1753</f>
        <v>0.00044999999999999999</v>
      </c>
      <c r="S1753" s="228">
        <v>0</v>
      </c>
      <c r="T1753" s="229">
        <f>S1753*H1753</f>
        <v>0</v>
      </c>
      <c r="U1753" s="39"/>
      <c r="V1753" s="39"/>
      <c r="W1753" s="39"/>
      <c r="X1753" s="39"/>
      <c r="Y1753" s="39"/>
      <c r="Z1753" s="39"/>
      <c r="AA1753" s="39"/>
      <c r="AB1753" s="39"/>
      <c r="AC1753" s="39"/>
      <c r="AD1753" s="39"/>
      <c r="AE1753" s="39"/>
      <c r="AR1753" s="230" t="s">
        <v>316</v>
      </c>
      <c r="AT1753" s="230" t="s">
        <v>218</v>
      </c>
      <c r="AU1753" s="230" t="s">
        <v>87</v>
      </c>
      <c r="AY1753" s="18" t="s">
        <v>159</v>
      </c>
      <c r="BE1753" s="231">
        <f>IF(N1753="základní",J1753,0)</f>
        <v>0</v>
      </c>
      <c r="BF1753" s="231">
        <f>IF(N1753="snížená",J1753,0)</f>
        <v>0</v>
      </c>
      <c r="BG1753" s="231">
        <f>IF(N1753="zákl. přenesená",J1753,0)</f>
        <v>0</v>
      </c>
      <c r="BH1753" s="231">
        <f>IF(N1753="sníž. přenesená",J1753,0)</f>
        <v>0</v>
      </c>
      <c r="BI1753" s="231">
        <f>IF(N1753="nulová",J1753,0)</f>
        <v>0</v>
      </c>
      <c r="BJ1753" s="18" t="s">
        <v>85</v>
      </c>
      <c r="BK1753" s="231">
        <f>ROUND(I1753*H1753,2)</f>
        <v>0</v>
      </c>
      <c r="BL1753" s="18" t="s">
        <v>235</v>
      </c>
      <c r="BM1753" s="230" t="s">
        <v>2669</v>
      </c>
    </row>
    <row r="1754" s="2" customFormat="1" ht="24.15" customHeight="1">
      <c r="A1754" s="39"/>
      <c r="B1754" s="40"/>
      <c r="C1754" s="219" t="s">
        <v>2670</v>
      </c>
      <c r="D1754" s="219" t="s">
        <v>161</v>
      </c>
      <c r="E1754" s="220" t="s">
        <v>2671</v>
      </c>
      <c r="F1754" s="221" t="s">
        <v>2672</v>
      </c>
      <c r="G1754" s="222" t="s">
        <v>201</v>
      </c>
      <c r="H1754" s="223">
        <v>0.017000000000000001</v>
      </c>
      <c r="I1754" s="224"/>
      <c r="J1754" s="225">
        <f>ROUND(I1754*H1754,2)</f>
        <v>0</v>
      </c>
      <c r="K1754" s="221" t="s">
        <v>165</v>
      </c>
      <c r="L1754" s="45"/>
      <c r="M1754" s="226" t="s">
        <v>1</v>
      </c>
      <c r="N1754" s="227" t="s">
        <v>42</v>
      </c>
      <c r="O1754" s="92"/>
      <c r="P1754" s="228">
        <f>O1754*H1754</f>
        <v>0</v>
      </c>
      <c r="Q1754" s="228">
        <v>0</v>
      </c>
      <c r="R1754" s="228">
        <f>Q1754*H1754</f>
        <v>0</v>
      </c>
      <c r="S1754" s="228">
        <v>0</v>
      </c>
      <c r="T1754" s="229">
        <f>S1754*H1754</f>
        <v>0</v>
      </c>
      <c r="U1754" s="39"/>
      <c r="V1754" s="39"/>
      <c r="W1754" s="39"/>
      <c r="X1754" s="39"/>
      <c r="Y1754" s="39"/>
      <c r="Z1754" s="39"/>
      <c r="AA1754" s="39"/>
      <c r="AB1754" s="39"/>
      <c r="AC1754" s="39"/>
      <c r="AD1754" s="39"/>
      <c r="AE1754" s="39"/>
      <c r="AR1754" s="230" t="s">
        <v>235</v>
      </c>
      <c r="AT1754" s="230" t="s">
        <v>161</v>
      </c>
      <c r="AU1754" s="230" t="s">
        <v>87</v>
      </c>
      <c r="AY1754" s="18" t="s">
        <v>159</v>
      </c>
      <c r="BE1754" s="231">
        <f>IF(N1754="základní",J1754,0)</f>
        <v>0</v>
      </c>
      <c r="BF1754" s="231">
        <f>IF(N1754="snížená",J1754,0)</f>
        <v>0</v>
      </c>
      <c r="BG1754" s="231">
        <f>IF(N1754="zákl. přenesená",J1754,0)</f>
        <v>0</v>
      </c>
      <c r="BH1754" s="231">
        <f>IF(N1754="sníž. přenesená",J1754,0)</f>
        <v>0</v>
      </c>
      <c r="BI1754" s="231">
        <f>IF(N1754="nulová",J1754,0)</f>
        <v>0</v>
      </c>
      <c r="BJ1754" s="18" t="s">
        <v>85</v>
      </c>
      <c r="BK1754" s="231">
        <f>ROUND(I1754*H1754,2)</f>
        <v>0</v>
      </c>
      <c r="BL1754" s="18" t="s">
        <v>235</v>
      </c>
      <c r="BM1754" s="230" t="s">
        <v>2673</v>
      </c>
    </row>
    <row r="1755" s="2" customFormat="1" ht="24.15" customHeight="1">
      <c r="A1755" s="39"/>
      <c r="B1755" s="40"/>
      <c r="C1755" s="219" t="s">
        <v>2674</v>
      </c>
      <c r="D1755" s="219" t="s">
        <v>161</v>
      </c>
      <c r="E1755" s="220" t="s">
        <v>567</v>
      </c>
      <c r="F1755" s="221" t="s">
        <v>568</v>
      </c>
      <c r="G1755" s="222" t="s">
        <v>201</v>
      </c>
      <c r="H1755" s="223">
        <v>0.017000000000000001</v>
      </c>
      <c r="I1755" s="224"/>
      <c r="J1755" s="225">
        <f>ROUND(I1755*H1755,2)</f>
        <v>0</v>
      </c>
      <c r="K1755" s="221" t="s">
        <v>165</v>
      </c>
      <c r="L1755" s="45"/>
      <c r="M1755" s="226" t="s">
        <v>1</v>
      </c>
      <c r="N1755" s="227" t="s">
        <v>42</v>
      </c>
      <c r="O1755" s="92"/>
      <c r="P1755" s="228">
        <f>O1755*H1755</f>
        <v>0</v>
      </c>
      <c r="Q1755" s="228">
        <v>0</v>
      </c>
      <c r="R1755" s="228">
        <f>Q1755*H1755</f>
        <v>0</v>
      </c>
      <c r="S1755" s="228">
        <v>0</v>
      </c>
      <c r="T1755" s="229">
        <f>S1755*H1755</f>
        <v>0</v>
      </c>
      <c r="U1755" s="39"/>
      <c r="V1755" s="39"/>
      <c r="W1755" s="39"/>
      <c r="X1755" s="39"/>
      <c r="Y1755" s="39"/>
      <c r="Z1755" s="39"/>
      <c r="AA1755" s="39"/>
      <c r="AB1755" s="39"/>
      <c r="AC1755" s="39"/>
      <c r="AD1755" s="39"/>
      <c r="AE1755" s="39"/>
      <c r="AR1755" s="230" t="s">
        <v>235</v>
      </c>
      <c r="AT1755" s="230" t="s">
        <v>161</v>
      </c>
      <c r="AU1755" s="230" t="s">
        <v>87</v>
      </c>
      <c r="AY1755" s="18" t="s">
        <v>159</v>
      </c>
      <c r="BE1755" s="231">
        <f>IF(N1755="základní",J1755,0)</f>
        <v>0</v>
      </c>
      <c r="BF1755" s="231">
        <f>IF(N1755="snížená",J1755,0)</f>
        <v>0</v>
      </c>
      <c r="BG1755" s="231">
        <f>IF(N1755="zákl. přenesená",J1755,0)</f>
        <v>0</v>
      </c>
      <c r="BH1755" s="231">
        <f>IF(N1755="sníž. přenesená",J1755,0)</f>
        <v>0</v>
      </c>
      <c r="BI1755" s="231">
        <f>IF(N1755="nulová",J1755,0)</f>
        <v>0</v>
      </c>
      <c r="BJ1755" s="18" t="s">
        <v>85</v>
      </c>
      <c r="BK1755" s="231">
        <f>ROUND(I1755*H1755,2)</f>
        <v>0</v>
      </c>
      <c r="BL1755" s="18" t="s">
        <v>235</v>
      </c>
      <c r="BM1755" s="230" t="s">
        <v>2675</v>
      </c>
    </row>
    <row r="1756" s="12" customFormat="1" ht="22.8" customHeight="1">
      <c r="A1756" s="12"/>
      <c r="B1756" s="203"/>
      <c r="C1756" s="204"/>
      <c r="D1756" s="205" t="s">
        <v>76</v>
      </c>
      <c r="E1756" s="217" t="s">
        <v>2676</v>
      </c>
      <c r="F1756" s="217" t="s">
        <v>2677</v>
      </c>
      <c r="G1756" s="204"/>
      <c r="H1756" s="204"/>
      <c r="I1756" s="207"/>
      <c r="J1756" s="218">
        <f>BK1756</f>
        <v>0</v>
      </c>
      <c r="K1756" s="204"/>
      <c r="L1756" s="209"/>
      <c r="M1756" s="210"/>
      <c r="N1756" s="211"/>
      <c r="O1756" s="211"/>
      <c r="P1756" s="212">
        <f>SUM(P1757:P1995)</f>
        <v>0</v>
      </c>
      <c r="Q1756" s="211"/>
      <c r="R1756" s="212">
        <f>SUM(R1757:R1995)</f>
        <v>36.759908541076001</v>
      </c>
      <c r="S1756" s="211"/>
      <c r="T1756" s="213">
        <f>SUM(T1757:T1995)</f>
        <v>11.991490000000001</v>
      </c>
      <c r="U1756" s="12"/>
      <c r="V1756" s="12"/>
      <c r="W1756" s="12"/>
      <c r="X1756" s="12"/>
      <c r="Y1756" s="12"/>
      <c r="Z1756" s="12"/>
      <c r="AA1756" s="12"/>
      <c r="AB1756" s="12"/>
      <c r="AC1756" s="12"/>
      <c r="AD1756" s="12"/>
      <c r="AE1756" s="12"/>
      <c r="AR1756" s="214" t="s">
        <v>87</v>
      </c>
      <c r="AT1756" s="215" t="s">
        <v>76</v>
      </c>
      <c r="AU1756" s="215" t="s">
        <v>85</v>
      </c>
      <c r="AY1756" s="214" t="s">
        <v>159</v>
      </c>
      <c r="BK1756" s="216">
        <f>SUM(BK1757:BK1995)</f>
        <v>0</v>
      </c>
    </row>
    <row r="1757" s="2" customFormat="1" ht="24.15" customHeight="1">
      <c r="A1757" s="39"/>
      <c r="B1757" s="40"/>
      <c r="C1757" s="219" t="s">
        <v>2678</v>
      </c>
      <c r="D1757" s="219" t="s">
        <v>161</v>
      </c>
      <c r="E1757" s="220" t="s">
        <v>2679</v>
      </c>
      <c r="F1757" s="221" t="s">
        <v>2680</v>
      </c>
      <c r="G1757" s="222" t="s">
        <v>268</v>
      </c>
      <c r="H1757" s="223">
        <v>77.890000000000001</v>
      </c>
      <c r="I1757" s="224"/>
      <c r="J1757" s="225">
        <f>ROUND(I1757*H1757,2)</f>
        <v>0</v>
      </c>
      <c r="K1757" s="221" t="s">
        <v>165</v>
      </c>
      <c r="L1757" s="45"/>
      <c r="M1757" s="226" t="s">
        <v>1</v>
      </c>
      <c r="N1757" s="227" t="s">
        <v>42</v>
      </c>
      <c r="O1757" s="92"/>
      <c r="P1757" s="228">
        <f>O1757*H1757</f>
        <v>0</v>
      </c>
      <c r="Q1757" s="228">
        <v>0</v>
      </c>
      <c r="R1757" s="228">
        <f>Q1757*H1757</f>
        <v>0</v>
      </c>
      <c r="S1757" s="228">
        <v>0.014</v>
      </c>
      <c r="T1757" s="229">
        <f>S1757*H1757</f>
        <v>1.09046</v>
      </c>
      <c r="U1757" s="39"/>
      <c r="V1757" s="39"/>
      <c r="W1757" s="39"/>
      <c r="X1757" s="39"/>
      <c r="Y1757" s="39"/>
      <c r="Z1757" s="39"/>
      <c r="AA1757" s="39"/>
      <c r="AB1757" s="39"/>
      <c r="AC1757" s="39"/>
      <c r="AD1757" s="39"/>
      <c r="AE1757" s="39"/>
      <c r="AR1757" s="230" t="s">
        <v>235</v>
      </c>
      <c r="AT1757" s="230" t="s">
        <v>161</v>
      </c>
      <c r="AU1757" s="230" t="s">
        <v>87</v>
      </c>
      <c r="AY1757" s="18" t="s">
        <v>159</v>
      </c>
      <c r="BE1757" s="231">
        <f>IF(N1757="základní",J1757,0)</f>
        <v>0</v>
      </c>
      <c r="BF1757" s="231">
        <f>IF(N1757="snížená",J1757,0)</f>
        <v>0</v>
      </c>
      <c r="BG1757" s="231">
        <f>IF(N1757="zákl. přenesená",J1757,0)</f>
        <v>0</v>
      </c>
      <c r="BH1757" s="231">
        <f>IF(N1757="sníž. přenesená",J1757,0)</f>
        <v>0</v>
      </c>
      <c r="BI1757" s="231">
        <f>IF(N1757="nulová",J1757,0)</f>
        <v>0</v>
      </c>
      <c r="BJ1757" s="18" t="s">
        <v>85</v>
      </c>
      <c r="BK1757" s="231">
        <f>ROUND(I1757*H1757,2)</f>
        <v>0</v>
      </c>
      <c r="BL1757" s="18" t="s">
        <v>235</v>
      </c>
      <c r="BM1757" s="230" t="s">
        <v>2681</v>
      </c>
    </row>
    <row r="1758" s="13" customFormat="1">
      <c r="A1758" s="13"/>
      <c r="B1758" s="232"/>
      <c r="C1758" s="233"/>
      <c r="D1758" s="234" t="s">
        <v>168</v>
      </c>
      <c r="E1758" s="235" t="s">
        <v>1</v>
      </c>
      <c r="F1758" s="236" t="s">
        <v>2682</v>
      </c>
      <c r="G1758" s="233"/>
      <c r="H1758" s="237">
        <v>5.5999999999999996</v>
      </c>
      <c r="I1758" s="238"/>
      <c r="J1758" s="233"/>
      <c r="K1758" s="233"/>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168</v>
      </c>
      <c r="AU1758" s="243" t="s">
        <v>87</v>
      </c>
      <c r="AV1758" s="13" t="s">
        <v>87</v>
      </c>
      <c r="AW1758" s="13" t="s">
        <v>32</v>
      </c>
      <c r="AX1758" s="13" t="s">
        <v>77</v>
      </c>
      <c r="AY1758" s="243" t="s">
        <v>159</v>
      </c>
    </row>
    <row r="1759" s="13" customFormat="1">
      <c r="A1759" s="13"/>
      <c r="B1759" s="232"/>
      <c r="C1759" s="233"/>
      <c r="D1759" s="234" t="s">
        <v>168</v>
      </c>
      <c r="E1759" s="235" t="s">
        <v>1</v>
      </c>
      <c r="F1759" s="236" t="s">
        <v>2683</v>
      </c>
      <c r="G1759" s="233"/>
      <c r="H1759" s="237">
        <v>8</v>
      </c>
      <c r="I1759" s="238"/>
      <c r="J1759" s="233"/>
      <c r="K1759" s="233"/>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168</v>
      </c>
      <c r="AU1759" s="243" t="s">
        <v>87</v>
      </c>
      <c r="AV1759" s="13" t="s">
        <v>87</v>
      </c>
      <c r="AW1759" s="13" t="s">
        <v>32</v>
      </c>
      <c r="AX1759" s="13" t="s">
        <v>77</v>
      </c>
      <c r="AY1759" s="243" t="s">
        <v>159</v>
      </c>
    </row>
    <row r="1760" s="13" customFormat="1">
      <c r="A1760" s="13"/>
      <c r="B1760" s="232"/>
      <c r="C1760" s="233"/>
      <c r="D1760" s="234" t="s">
        <v>168</v>
      </c>
      <c r="E1760" s="235" t="s">
        <v>1</v>
      </c>
      <c r="F1760" s="236" t="s">
        <v>2684</v>
      </c>
      <c r="G1760" s="233"/>
      <c r="H1760" s="237">
        <v>6.7999999999999998</v>
      </c>
      <c r="I1760" s="238"/>
      <c r="J1760" s="233"/>
      <c r="K1760" s="233"/>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168</v>
      </c>
      <c r="AU1760" s="243" t="s">
        <v>87</v>
      </c>
      <c r="AV1760" s="13" t="s">
        <v>87</v>
      </c>
      <c r="AW1760" s="13" t="s">
        <v>32</v>
      </c>
      <c r="AX1760" s="13" t="s">
        <v>77</v>
      </c>
      <c r="AY1760" s="243" t="s">
        <v>159</v>
      </c>
    </row>
    <row r="1761" s="13" customFormat="1">
      <c r="A1761" s="13"/>
      <c r="B1761" s="232"/>
      <c r="C1761" s="233"/>
      <c r="D1761" s="234" t="s">
        <v>168</v>
      </c>
      <c r="E1761" s="235" t="s">
        <v>1</v>
      </c>
      <c r="F1761" s="236" t="s">
        <v>2685</v>
      </c>
      <c r="G1761" s="233"/>
      <c r="H1761" s="237">
        <v>20.899999999999999</v>
      </c>
      <c r="I1761" s="238"/>
      <c r="J1761" s="233"/>
      <c r="K1761" s="233"/>
      <c r="L1761" s="239"/>
      <c r="M1761" s="240"/>
      <c r="N1761" s="241"/>
      <c r="O1761" s="241"/>
      <c r="P1761" s="241"/>
      <c r="Q1761" s="241"/>
      <c r="R1761" s="241"/>
      <c r="S1761" s="241"/>
      <c r="T1761" s="242"/>
      <c r="U1761" s="13"/>
      <c r="V1761" s="13"/>
      <c r="W1761" s="13"/>
      <c r="X1761" s="13"/>
      <c r="Y1761" s="13"/>
      <c r="Z1761" s="13"/>
      <c r="AA1761" s="13"/>
      <c r="AB1761" s="13"/>
      <c r="AC1761" s="13"/>
      <c r="AD1761" s="13"/>
      <c r="AE1761" s="13"/>
      <c r="AT1761" s="243" t="s">
        <v>168</v>
      </c>
      <c r="AU1761" s="243" t="s">
        <v>87</v>
      </c>
      <c r="AV1761" s="13" t="s">
        <v>87</v>
      </c>
      <c r="AW1761" s="13" t="s">
        <v>32</v>
      </c>
      <c r="AX1761" s="13" t="s">
        <v>77</v>
      </c>
      <c r="AY1761" s="243" t="s">
        <v>159</v>
      </c>
    </row>
    <row r="1762" s="13" customFormat="1">
      <c r="A1762" s="13"/>
      <c r="B1762" s="232"/>
      <c r="C1762" s="233"/>
      <c r="D1762" s="234" t="s">
        <v>168</v>
      </c>
      <c r="E1762" s="235" t="s">
        <v>1</v>
      </c>
      <c r="F1762" s="236" t="s">
        <v>2686</v>
      </c>
      <c r="G1762" s="233"/>
      <c r="H1762" s="237">
        <v>15.1</v>
      </c>
      <c r="I1762" s="238"/>
      <c r="J1762" s="233"/>
      <c r="K1762" s="233"/>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168</v>
      </c>
      <c r="AU1762" s="243" t="s">
        <v>87</v>
      </c>
      <c r="AV1762" s="13" t="s">
        <v>87</v>
      </c>
      <c r="AW1762" s="13" t="s">
        <v>32</v>
      </c>
      <c r="AX1762" s="13" t="s">
        <v>77</v>
      </c>
      <c r="AY1762" s="243" t="s">
        <v>159</v>
      </c>
    </row>
    <row r="1763" s="13" customFormat="1">
      <c r="A1763" s="13"/>
      <c r="B1763" s="232"/>
      <c r="C1763" s="233"/>
      <c r="D1763" s="234" t="s">
        <v>168</v>
      </c>
      <c r="E1763" s="235" t="s">
        <v>1</v>
      </c>
      <c r="F1763" s="236" t="s">
        <v>2687</v>
      </c>
      <c r="G1763" s="233"/>
      <c r="H1763" s="237">
        <v>21.489999999999998</v>
      </c>
      <c r="I1763" s="238"/>
      <c r="J1763" s="233"/>
      <c r="K1763" s="233"/>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168</v>
      </c>
      <c r="AU1763" s="243" t="s">
        <v>87</v>
      </c>
      <c r="AV1763" s="13" t="s">
        <v>87</v>
      </c>
      <c r="AW1763" s="13" t="s">
        <v>32</v>
      </c>
      <c r="AX1763" s="13" t="s">
        <v>77</v>
      </c>
      <c r="AY1763" s="243" t="s">
        <v>159</v>
      </c>
    </row>
    <row r="1764" s="14" customFormat="1">
      <c r="A1764" s="14"/>
      <c r="B1764" s="244"/>
      <c r="C1764" s="245"/>
      <c r="D1764" s="234" t="s">
        <v>168</v>
      </c>
      <c r="E1764" s="246" t="s">
        <v>1</v>
      </c>
      <c r="F1764" s="247" t="s">
        <v>174</v>
      </c>
      <c r="G1764" s="245"/>
      <c r="H1764" s="248">
        <v>77.890000000000001</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168</v>
      </c>
      <c r="AU1764" s="254" t="s">
        <v>87</v>
      </c>
      <c r="AV1764" s="14" t="s">
        <v>166</v>
      </c>
      <c r="AW1764" s="14" t="s">
        <v>32</v>
      </c>
      <c r="AX1764" s="14" t="s">
        <v>85</v>
      </c>
      <c r="AY1764" s="254" t="s">
        <v>159</v>
      </c>
    </row>
    <row r="1765" s="2" customFormat="1" ht="24.15" customHeight="1">
      <c r="A1765" s="39"/>
      <c r="B1765" s="40"/>
      <c r="C1765" s="219" t="s">
        <v>2688</v>
      </c>
      <c r="D1765" s="219" t="s">
        <v>161</v>
      </c>
      <c r="E1765" s="220" t="s">
        <v>2689</v>
      </c>
      <c r="F1765" s="221" t="s">
        <v>2690</v>
      </c>
      <c r="G1765" s="222" t="s">
        <v>268</v>
      </c>
      <c r="H1765" s="223">
        <v>740.70000000000005</v>
      </c>
      <c r="I1765" s="224"/>
      <c r="J1765" s="225">
        <f>ROUND(I1765*H1765,2)</f>
        <v>0</v>
      </c>
      <c r="K1765" s="221" t="s">
        <v>165</v>
      </c>
      <c r="L1765" s="45"/>
      <c r="M1765" s="226" t="s">
        <v>1</v>
      </c>
      <c r="N1765" s="227" t="s">
        <v>42</v>
      </c>
      <c r="O1765" s="92"/>
      <c r="P1765" s="228">
        <f>O1765*H1765</f>
        <v>0</v>
      </c>
      <c r="Q1765" s="228">
        <v>0</v>
      </c>
      <c r="R1765" s="228">
        <f>Q1765*H1765</f>
        <v>0</v>
      </c>
      <c r="S1765" s="228">
        <v>0</v>
      </c>
      <c r="T1765" s="229">
        <f>S1765*H1765</f>
        <v>0</v>
      </c>
      <c r="U1765" s="39"/>
      <c r="V1765" s="39"/>
      <c r="W1765" s="39"/>
      <c r="X1765" s="39"/>
      <c r="Y1765" s="39"/>
      <c r="Z1765" s="39"/>
      <c r="AA1765" s="39"/>
      <c r="AB1765" s="39"/>
      <c r="AC1765" s="39"/>
      <c r="AD1765" s="39"/>
      <c r="AE1765" s="39"/>
      <c r="AR1765" s="230" t="s">
        <v>235</v>
      </c>
      <c r="AT1765" s="230" t="s">
        <v>161</v>
      </c>
      <c r="AU1765" s="230" t="s">
        <v>87</v>
      </c>
      <c r="AY1765" s="18" t="s">
        <v>159</v>
      </c>
      <c r="BE1765" s="231">
        <f>IF(N1765="základní",J1765,0)</f>
        <v>0</v>
      </c>
      <c r="BF1765" s="231">
        <f>IF(N1765="snížená",J1765,0)</f>
        <v>0</v>
      </c>
      <c r="BG1765" s="231">
        <f>IF(N1765="zákl. přenesená",J1765,0)</f>
        <v>0</v>
      </c>
      <c r="BH1765" s="231">
        <f>IF(N1765="sníž. přenesená",J1765,0)</f>
        <v>0</v>
      </c>
      <c r="BI1765" s="231">
        <f>IF(N1765="nulová",J1765,0)</f>
        <v>0</v>
      </c>
      <c r="BJ1765" s="18" t="s">
        <v>85</v>
      </c>
      <c r="BK1765" s="231">
        <f>ROUND(I1765*H1765,2)</f>
        <v>0</v>
      </c>
      <c r="BL1765" s="18" t="s">
        <v>235</v>
      </c>
      <c r="BM1765" s="230" t="s">
        <v>2691</v>
      </c>
    </row>
    <row r="1766" s="13" customFormat="1">
      <c r="A1766" s="13"/>
      <c r="B1766" s="232"/>
      <c r="C1766" s="233"/>
      <c r="D1766" s="234" t="s">
        <v>168</v>
      </c>
      <c r="E1766" s="235" t="s">
        <v>1</v>
      </c>
      <c r="F1766" s="236" t="s">
        <v>2692</v>
      </c>
      <c r="G1766" s="233"/>
      <c r="H1766" s="237">
        <v>19.600000000000001</v>
      </c>
      <c r="I1766" s="238"/>
      <c r="J1766" s="233"/>
      <c r="K1766" s="233"/>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168</v>
      </c>
      <c r="AU1766" s="243" t="s">
        <v>87</v>
      </c>
      <c r="AV1766" s="13" t="s">
        <v>87</v>
      </c>
      <c r="AW1766" s="13" t="s">
        <v>32</v>
      </c>
      <c r="AX1766" s="13" t="s">
        <v>77</v>
      </c>
      <c r="AY1766" s="243" t="s">
        <v>159</v>
      </c>
    </row>
    <row r="1767" s="13" customFormat="1">
      <c r="A1767" s="13"/>
      <c r="B1767" s="232"/>
      <c r="C1767" s="233"/>
      <c r="D1767" s="234" t="s">
        <v>168</v>
      </c>
      <c r="E1767" s="235" t="s">
        <v>1</v>
      </c>
      <c r="F1767" s="236" t="s">
        <v>2693</v>
      </c>
      <c r="G1767" s="233"/>
      <c r="H1767" s="237">
        <v>714.20000000000005</v>
      </c>
      <c r="I1767" s="238"/>
      <c r="J1767" s="233"/>
      <c r="K1767" s="233"/>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168</v>
      </c>
      <c r="AU1767" s="243" t="s">
        <v>87</v>
      </c>
      <c r="AV1767" s="13" t="s">
        <v>87</v>
      </c>
      <c r="AW1767" s="13" t="s">
        <v>32</v>
      </c>
      <c r="AX1767" s="13" t="s">
        <v>77</v>
      </c>
      <c r="AY1767" s="243" t="s">
        <v>159</v>
      </c>
    </row>
    <row r="1768" s="13" customFormat="1">
      <c r="A1768" s="13"/>
      <c r="B1768" s="232"/>
      <c r="C1768" s="233"/>
      <c r="D1768" s="234" t="s">
        <v>168</v>
      </c>
      <c r="E1768" s="235" t="s">
        <v>1</v>
      </c>
      <c r="F1768" s="236" t="s">
        <v>2694</v>
      </c>
      <c r="G1768" s="233"/>
      <c r="H1768" s="237">
        <v>6.9000000000000004</v>
      </c>
      <c r="I1768" s="238"/>
      <c r="J1768" s="233"/>
      <c r="K1768" s="233"/>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168</v>
      </c>
      <c r="AU1768" s="243" t="s">
        <v>87</v>
      </c>
      <c r="AV1768" s="13" t="s">
        <v>87</v>
      </c>
      <c r="AW1768" s="13" t="s">
        <v>32</v>
      </c>
      <c r="AX1768" s="13" t="s">
        <v>77</v>
      </c>
      <c r="AY1768" s="243" t="s">
        <v>159</v>
      </c>
    </row>
    <row r="1769" s="14" customFormat="1">
      <c r="A1769" s="14"/>
      <c r="B1769" s="244"/>
      <c r="C1769" s="245"/>
      <c r="D1769" s="234" t="s">
        <v>168</v>
      </c>
      <c r="E1769" s="246" t="s">
        <v>1</v>
      </c>
      <c r="F1769" s="247" t="s">
        <v>174</v>
      </c>
      <c r="G1769" s="245"/>
      <c r="H1769" s="248">
        <v>740.70000000000005</v>
      </c>
      <c r="I1769" s="249"/>
      <c r="J1769" s="245"/>
      <c r="K1769" s="245"/>
      <c r="L1769" s="250"/>
      <c r="M1769" s="251"/>
      <c r="N1769" s="252"/>
      <c r="O1769" s="252"/>
      <c r="P1769" s="252"/>
      <c r="Q1769" s="252"/>
      <c r="R1769" s="252"/>
      <c r="S1769" s="252"/>
      <c r="T1769" s="253"/>
      <c r="U1769" s="14"/>
      <c r="V1769" s="14"/>
      <c r="W1769" s="14"/>
      <c r="X1769" s="14"/>
      <c r="Y1769" s="14"/>
      <c r="Z1769" s="14"/>
      <c r="AA1769" s="14"/>
      <c r="AB1769" s="14"/>
      <c r="AC1769" s="14"/>
      <c r="AD1769" s="14"/>
      <c r="AE1769" s="14"/>
      <c r="AT1769" s="254" t="s">
        <v>168</v>
      </c>
      <c r="AU1769" s="254" t="s">
        <v>87</v>
      </c>
      <c r="AV1769" s="14" t="s">
        <v>166</v>
      </c>
      <c r="AW1769" s="14" t="s">
        <v>32</v>
      </c>
      <c r="AX1769" s="14" t="s">
        <v>85</v>
      </c>
      <c r="AY1769" s="254" t="s">
        <v>159</v>
      </c>
    </row>
    <row r="1770" s="2" customFormat="1" ht="21.75" customHeight="1">
      <c r="A1770" s="39"/>
      <c r="B1770" s="40"/>
      <c r="C1770" s="255" t="s">
        <v>2695</v>
      </c>
      <c r="D1770" s="255" t="s">
        <v>218</v>
      </c>
      <c r="E1770" s="256" t="s">
        <v>2696</v>
      </c>
      <c r="F1770" s="257" t="s">
        <v>2697</v>
      </c>
      <c r="G1770" s="258" t="s">
        <v>181</v>
      </c>
      <c r="H1770" s="259">
        <v>7.1749999999999998</v>
      </c>
      <c r="I1770" s="260"/>
      <c r="J1770" s="261">
        <f>ROUND(I1770*H1770,2)</f>
        <v>0</v>
      </c>
      <c r="K1770" s="257" t="s">
        <v>165</v>
      </c>
      <c r="L1770" s="262"/>
      <c r="M1770" s="263" t="s">
        <v>1</v>
      </c>
      <c r="N1770" s="264" t="s">
        <v>42</v>
      </c>
      <c r="O1770" s="92"/>
      <c r="P1770" s="228">
        <f>O1770*H1770</f>
        <v>0</v>
      </c>
      <c r="Q1770" s="228">
        <v>0.55000000000000004</v>
      </c>
      <c r="R1770" s="228">
        <f>Q1770*H1770</f>
        <v>3.94625</v>
      </c>
      <c r="S1770" s="228">
        <v>0</v>
      </c>
      <c r="T1770" s="229">
        <f>S1770*H1770</f>
        <v>0</v>
      </c>
      <c r="U1770" s="39"/>
      <c r="V1770" s="39"/>
      <c r="W1770" s="39"/>
      <c r="X1770" s="39"/>
      <c r="Y1770" s="39"/>
      <c r="Z1770" s="39"/>
      <c r="AA1770" s="39"/>
      <c r="AB1770" s="39"/>
      <c r="AC1770" s="39"/>
      <c r="AD1770" s="39"/>
      <c r="AE1770" s="39"/>
      <c r="AR1770" s="230" t="s">
        <v>316</v>
      </c>
      <c r="AT1770" s="230" t="s">
        <v>218</v>
      </c>
      <c r="AU1770" s="230" t="s">
        <v>87</v>
      </c>
      <c r="AY1770" s="18" t="s">
        <v>159</v>
      </c>
      <c r="BE1770" s="231">
        <f>IF(N1770="základní",J1770,0)</f>
        <v>0</v>
      </c>
      <c r="BF1770" s="231">
        <f>IF(N1770="snížená",J1770,0)</f>
        <v>0</v>
      </c>
      <c r="BG1770" s="231">
        <f>IF(N1770="zákl. přenesená",J1770,0)</f>
        <v>0</v>
      </c>
      <c r="BH1770" s="231">
        <f>IF(N1770="sníž. přenesená",J1770,0)</f>
        <v>0</v>
      </c>
      <c r="BI1770" s="231">
        <f>IF(N1770="nulová",J1770,0)</f>
        <v>0</v>
      </c>
      <c r="BJ1770" s="18" t="s">
        <v>85</v>
      </c>
      <c r="BK1770" s="231">
        <f>ROUND(I1770*H1770,2)</f>
        <v>0</v>
      </c>
      <c r="BL1770" s="18" t="s">
        <v>235</v>
      </c>
      <c r="BM1770" s="230" t="s">
        <v>2698</v>
      </c>
    </row>
    <row r="1771" s="13" customFormat="1">
      <c r="A1771" s="13"/>
      <c r="B1771" s="232"/>
      <c r="C1771" s="233"/>
      <c r="D1771" s="234" t="s">
        <v>168</v>
      </c>
      <c r="E1771" s="235" t="s">
        <v>1</v>
      </c>
      <c r="F1771" s="236" t="s">
        <v>2699</v>
      </c>
      <c r="G1771" s="233"/>
      <c r="H1771" s="237">
        <v>0.17199999999999999</v>
      </c>
      <c r="I1771" s="238"/>
      <c r="J1771" s="233"/>
      <c r="K1771" s="233"/>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168</v>
      </c>
      <c r="AU1771" s="243" t="s">
        <v>87</v>
      </c>
      <c r="AV1771" s="13" t="s">
        <v>87</v>
      </c>
      <c r="AW1771" s="13" t="s">
        <v>32</v>
      </c>
      <c r="AX1771" s="13" t="s">
        <v>77</v>
      </c>
      <c r="AY1771" s="243" t="s">
        <v>159</v>
      </c>
    </row>
    <row r="1772" s="13" customFormat="1">
      <c r="A1772" s="13"/>
      <c r="B1772" s="232"/>
      <c r="C1772" s="233"/>
      <c r="D1772" s="234" t="s">
        <v>168</v>
      </c>
      <c r="E1772" s="235" t="s">
        <v>1</v>
      </c>
      <c r="F1772" s="236" t="s">
        <v>2700</v>
      </c>
      <c r="G1772" s="233"/>
      <c r="H1772" s="237">
        <v>6.2850000000000001</v>
      </c>
      <c r="I1772" s="238"/>
      <c r="J1772" s="233"/>
      <c r="K1772" s="233"/>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168</v>
      </c>
      <c r="AU1772" s="243" t="s">
        <v>87</v>
      </c>
      <c r="AV1772" s="13" t="s">
        <v>87</v>
      </c>
      <c r="AW1772" s="13" t="s">
        <v>32</v>
      </c>
      <c r="AX1772" s="13" t="s">
        <v>77</v>
      </c>
      <c r="AY1772" s="243" t="s">
        <v>159</v>
      </c>
    </row>
    <row r="1773" s="13" customFormat="1">
      <c r="A1773" s="13"/>
      <c r="B1773" s="232"/>
      <c r="C1773" s="233"/>
      <c r="D1773" s="234" t="s">
        <v>168</v>
      </c>
      <c r="E1773" s="235" t="s">
        <v>1</v>
      </c>
      <c r="F1773" s="236" t="s">
        <v>2701</v>
      </c>
      <c r="G1773" s="233"/>
      <c r="H1773" s="237">
        <v>0.066000000000000003</v>
      </c>
      <c r="I1773" s="238"/>
      <c r="J1773" s="233"/>
      <c r="K1773" s="233"/>
      <c r="L1773" s="239"/>
      <c r="M1773" s="240"/>
      <c r="N1773" s="241"/>
      <c r="O1773" s="241"/>
      <c r="P1773" s="241"/>
      <c r="Q1773" s="241"/>
      <c r="R1773" s="241"/>
      <c r="S1773" s="241"/>
      <c r="T1773" s="242"/>
      <c r="U1773" s="13"/>
      <c r="V1773" s="13"/>
      <c r="W1773" s="13"/>
      <c r="X1773" s="13"/>
      <c r="Y1773" s="13"/>
      <c r="Z1773" s="13"/>
      <c r="AA1773" s="13"/>
      <c r="AB1773" s="13"/>
      <c r="AC1773" s="13"/>
      <c r="AD1773" s="13"/>
      <c r="AE1773" s="13"/>
      <c r="AT1773" s="243" t="s">
        <v>168</v>
      </c>
      <c r="AU1773" s="243" t="s">
        <v>87</v>
      </c>
      <c r="AV1773" s="13" t="s">
        <v>87</v>
      </c>
      <c r="AW1773" s="13" t="s">
        <v>32</v>
      </c>
      <c r="AX1773" s="13" t="s">
        <v>77</v>
      </c>
      <c r="AY1773" s="243" t="s">
        <v>159</v>
      </c>
    </row>
    <row r="1774" s="14" customFormat="1">
      <c r="A1774" s="14"/>
      <c r="B1774" s="244"/>
      <c r="C1774" s="245"/>
      <c r="D1774" s="234" t="s">
        <v>168</v>
      </c>
      <c r="E1774" s="246" t="s">
        <v>1</v>
      </c>
      <c r="F1774" s="247" t="s">
        <v>174</v>
      </c>
      <c r="G1774" s="245"/>
      <c r="H1774" s="248">
        <v>6.5229999999999997</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168</v>
      </c>
      <c r="AU1774" s="254" t="s">
        <v>87</v>
      </c>
      <c r="AV1774" s="14" t="s">
        <v>166</v>
      </c>
      <c r="AW1774" s="14" t="s">
        <v>32</v>
      </c>
      <c r="AX1774" s="14" t="s">
        <v>85</v>
      </c>
      <c r="AY1774" s="254" t="s">
        <v>159</v>
      </c>
    </row>
    <row r="1775" s="13" customFormat="1">
      <c r="A1775" s="13"/>
      <c r="B1775" s="232"/>
      <c r="C1775" s="233"/>
      <c r="D1775" s="234" t="s">
        <v>168</v>
      </c>
      <c r="E1775" s="233"/>
      <c r="F1775" s="236" t="s">
        <v>2702</v>
      </c>
      <c r="G1775" s="233"/>
      <c r="H1775" s="237">
        <v>7.1749999999999998</v>
      </c>
      <c r="I1775" s="238"/>
      <c r="J1775" s="233"/>
      <c r="K1775" s="233"/>
      <c r="L1775" s="239"/>
      <c r="M1775" s="240"/>
      <c r="N1775" s="241"/>
      <c r="O1775" s="241"/>
      <c r="P1775" s="241"/>
      <c r="Q1775" s="241"/>
      <c r="R1775" s="241"/>
      <c r="S1775" s="241"/>
      <c r="T1775" s="242"/>
      <c r="U1775" s="13"/>
      <c r="V1775" s="13"/>
      <c r="W1775" s="13"/>
      <c r="X1775" s="13"/>
      <c r="Y1775" s="13"/>
      <c r="Z1775" s="13"/>
      <c r="AA1775" s="13"/>
      <c r="AB1775" s="13"/>
      <c r="AC1775" s="13"/>
      <c r="AD1775" s="13"/>
      <c r="AE1775" s="13"/>
      <c r="AT1775" s="243" t="s">
        <v>168</v>
      </c>
      <c r="AU1775" s="243" t="s">
        <v>87</v>
      </c>
      <c r="AV1775" s="13" t="s">
        <v>87</v>
      </c>
      <c r="AW1775" s="13" t="s">
        <v>4</v>
      </c>
      <c r="AX1775" s="13" t="s">
        <v>85</v>
      </c>
      <c r="AY1775" s="243" t="s">
        <v>159</v>
      </c>
    </row>
    <row r="1776" s="2" customFormat="1" ht="33" customHeight="1">
      <c r="A1776" s="39"/>
      <c r="B1776" s="40"/>
      <c r="C1776" s="219" t="s">
        <v>2703</v>
      </c>
      <c r="D1776" s="219" t="s">
        <v>161</v>
      </c>
      <c r="E1776" s="220" t="s">
        <v>2704</v>
      </c>
      <c r="F1776" s="221" t="s">
        <v>2705</v>
      </c>
      <c r="G1776" s="222" t="s">
        <v>268</v>
      </c>
      <c r="H1776" s="223">
        <v>120.5</v>
      </c>
      <c r="I1776" s="224"/>
      <c r="J1776" s="225">
        <f>ROUND(I1776*H1776,2)</f>
        <v>0</v>
      </c>
      <c r="K1776" s="221" t="s">
        <v>165</v>
      </c>
      <c r="L1776" s="45"/>
      <c r="M1776" s="226" t="s">
        <v>1</v>
      </c>
      <c r="N1776" s="227" t="s">
        <v>42</v>
      </c>
      <c r="O1776" s="92"/>
      <c r="P1776" s="228">
        <f>O1776*H1776</f>
        <v>0</v>
      </c>
      <c r="Q1776" s="228">
        <v>0</v>
      </c>
      <c r="R1776" s="228">
        <f>Q1776*H1776</f>
        <v>0</v>
      </c>
      <c r="S1776" s="228">
        <v>0</v>
      </c>
      <c r="T1776" s="229">
        <f>S1776*H1776</f>
        <v>0</v>
      </c>
      <c r="U1776" s="39"/>
      <c r="V1776" s="39"/>
      <c r="W1776" s="39"/>
      <c r="X1776" s="39"/>
      <c r="Y1776" s="39"/>
      <c r="Z1776" s="39"/>
      <c r="AA1776" s="39"/>
      <c r="AB1776" s="39"/>
      <c r="AC1776" s="39"/>
      <c r="AD1776" s="39"/>
      <c r="AE1776" s="39"/>
      <c r="AR1776" s="230" t="s">
        <v>235</v>
      </c>
      <c r="AT1776" s="230" t="s">
        <v>161</v>
      </c>
      <c r="AU1776" s="230" t="s">
        <v>87</v>
      </c>
      <c r="AY1776" s="18" t="s">
        <v>159</v>
      </c>
      <c r="BE1776" s="231">
        <f>IF(N1776="základní",J1776,0)</f>
        <v>0</v>
      </c>
      <c r="BF1776" s="231">
        <f>IF(N1776="snížená",J1776,0)</f>
        <v>0</v>
      </c>
      <c r="BG1776" s="231">
        <f>IF(N1776="zákl. přenesená",J1776,0)</f>
        <v>0</v>
      </c>
      <c r="BH1776" s="231">
        <f>IF(N1776="sníž. přenesená",J1776,0)</f>
        <v>0</v>
      </c>
      <c r="BI1776" s="231">
        <f>IF(N1776="nulová",J1776,0)</f>
        <v>0</v>
      </c>
      <c r="BJ1776" s="18" t="s">
        <v>85</v>
      </c>
      <c r="BK1776" s="231">
        <f>ROUND(I1776*H1776,2)</f>
        <v>0</v>
      </c>
      <c r="BL1776" s="18" t="s">
        <v>235</v>
      </c>
      <c r="BM1776" s="230" t="s">
        <v>2706</v>
      </c>
    </row>
    <row r="1777" s="13" customFormat="1">
      <c r="A1777" s="13"/>
      <c r="B1777" s="232"/>
      <c r="C1777" s="233"/>
      <c r="D1777" s="234" t="s">
        <v>168</v>
      </c>
      <c r="E1777" s="235" t="s">
        <v>1</v>
      </c>
      <c r="F1777" s="236" t="s">
        <v>2707</v>
      </c>
      <c r="G1777" s="233"/>
      <c r="H1777" s="237">
        <v>80.099999999999994</v>
      </c>
      <c r="I1777" s="238"/>
      <c r="J1777" s="233"/>
      <c r="K1777" s="233"/>
      <c r="L1777" s="239"/>
      <c r="M1777" s="240"/>
      <c r="N1777" s="241"/>
      <c r="O1777" s="241"/>
      <c r="P1777" s="241"/>
      <c r="Q1777" s="241"/>
      <c r="R1777" s="241"/>
      <c r="S1777" s="241"/>
      <c r="T1777" s="242"/>
      <c r="U1777" s="13"/>
      <c r="V1777" s="13"/>
      <c r="W1777" s="13"/>
      <c r="X1777" s="13"/>
      <c r="Y1777" s="13"/>
      <c r="Z1777" s="13"/>
      <c r="AA1777" s="13"/>
      <c r="AB1777" s="13"/>
      <c r="AC1777" s="13"/>
      <c r="AD1777" s="13"/>
      <c r="AE1777" s="13"/>
      <c r="AT1777" s="243" t="s">
        <v>168</v>
      </c>
      <c r="AU1777" s="243" t="s">
        <v>87</v>
      </c>
      <c r="AV1777" s="13" t="s">
        <v>87</v>
      </c>
      <c r="AW1777" s="13" t="s">
        <v>32</v>
      </c>
      <c r="AX1777" s="13" t="s">
        <v>77</v>
      </c>
      <c r="AY1777" s="243" t="s">
        <v>159</v>
      </c>
    </row>
    <row r="1778" s="13" customFormat="1">
      <c r="A1778" s="13"/>
      <c r="B1778" s="232"/>
      <c r="C1778" s="233"/>
      <c r="D1778" s="234" t="s">
        <v>168</v>
      </c>
      <c r="E1778" s="235" t="s">
        <v>1</v>
      </c>
      <c r="F1778" s="236" t="s">
        <v>2708</v>
      </c>
      <c r="G1778" s="233"/>
      <c r="H1778" s="237">
        <v>15.6</v>
      </c>
      <c r="I1778" s="238"/>
      <c r="J1778" s="233"/>
      <c r="K1778" s="233"/>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168</v>
      </c>
      <c r="AU1778" s="243" t="s">
        <v>87</v>
      </c>
      <c r="AV1778" s="13" t="s">
        <v>87</v>
      </c>
      <c r="AW1778" s="13" t="s">
        <v>32</v>
      </c>
      <c r="AX1778" s="13" t="s">
        <v>77</v>
      </c>
      <c r="AY1778" s="243" t="s">
        <v>159</v>
      </c>
    </row>
    <row r="1779" s="13" customFormat="1">
      <c r="A1779" s="13"/>
      <c r="B1779" s="232"/>
      <c r="C1779" s="233"/>
      <c r="D1779" s="234" t="s">
        <v>168</v>
      </c>
      <c r="E1779" s="235" t="s">
        <v>1</v>
      </c>
      <c r="F1779" s="236" t="s">
        <v>2709</v>
      </c>
      <c r="G1779" s="233"/>
      <c r="H1779" s="237">
        <v>24.800000000000001</v>
      </c>
      <c r="I1779" s="238"/>
      <c r="J1779" s="233"/>
      <c r="K1779" s="233"/>
      <c r="L1779" s="239"/>
      <c r="M1779" s="240"/>
      <c r="N1779" s="241"/>
      <c r="O1779" s="241"/>
      <c r="P1779" s="241"/>
      <c r="Q1779" s="241"/>
      <c r="R1779" s="241"/>
      <c r="S1779" s="241"/>
      <c r="T1779" s="242"/>
      <c r="U1779" s="13"/>
      <c r="V1779" s="13"/>
      <c r="W1779" s="13"/>
      <c r="X1779" s="13"/>
      <c r="Y1779" s="13"/>
      <c r="Z1779" s="13"/>
      <c r="AA1779" s="13"/>
      <c r="AB1779" s="13"/>
      <c r="AC1779" s="13"/>
      <c r="AD1779" s="13"/>
      <c r="AE1779" s="13"/>
      <c r="AT1779" s="243" t="s">
        <v>168</v>
      </c>
      <c r="AU1779" s="243" t="s">
        <v>87</v>
      </c>
      <c r="AV1779" s="13" t="s">
        <v>87</v>
      </c>
      <c r="AW1779" s="13" t="s">
        <v>32</v>
      </c>
      <c r="AX1779" s="13" t="s">
        <v>77</v>
      </c>
      <c r="AY1779" s="243" t="s">
        <v>159</v>
      </c>
    </row>
    <row r="1780" s="14" customFormat="1">
      <c r="A1780" s="14"/>
      <c r="B1780" s="244"/>
      <c r="C1780" s="245"/>
      <c r="D1780" s="234" t="s">
        <v>168</v>
      </c>
      <c r="E1780" s="246" t="s">
        <v>1</v>
      </c>
      <c r="F1780" s="247" t="s">
        <v>174</v>
      </c>
      <c r="G1780" s="245"/>
      <c r="H1780" s="248">
        <v>120.5</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168</v>
      </c>
      <c r="AU1780" s="254" t="s">
        <v>87</v>
      </c>
      <c r="AV1780" s="14" t="s">
        <v>166</v>
      </c>
      <c r="AW1780" s="14" t="s">
        <v>32</v>
      </c>
      <c r="AX1780" s="14" t="s">
        <v>85</v>
      </c>
      <c r="AY1780" s="254" t="s">
        <v>159</v>
      </c>
    </row>
    <row r="1781" s="2" customFormat="1" ht="21.75" customHeight="1">
      <c r="A1781" s="39"/>
      <c r="B1781" s="40"/>
      <c r="C1781" s="255" t="s">
        <v>2710</v>
      </c>
      <c r="D1781" s="255" t="s">
        <v>218</v>
      </c>
      <c r="E1781" s="256" t="s">
        <v>2711</v>
      </c>
      <c r="F1781" s="257" t="s">
        <v>2712</v>
      </c>
      <c r="G1781" s="258" t="s">
        <v>181</v>
      </c>
      <c r="H1781" s="259">
        <v>2.5600000000000001</v>
      </c>
      <c r="I1781" s="260"/>
      <c r="J1781" s="261">
        <f>ROUND(I1781*H1781,2)</f>
        <v>0</v>
      </c>
      <c r="K1781" s="257" t="s">
        <v>262</v>
      </c>
      <c r="L1781" s="262"/>
      <c r="M1781" s="263" t="s">
        <v>1</v>
      </c>
      <c r="N1781" s="264" t="s">
        <v>42</v>
      </c>
      <c r="O1781" s="92"/>
      <c r="P1781" s="228">
        <f>O1781*H1781</f>
        <v>0</v>
      </c>
      <c r="Q1781" s="228">
        <v>0.55000000000000004</v>
      </c>
      <c r="R1781" s="228">
        <f>Q1781*H1781</f>
        <v>1.4080000000000001</v>
      </c>
      <c r="S1781" s="228">
        <v>0</v>
      </c>
      <c r="T1781" s="229">
        <f>S1781*H1781</f>
        <v>0</v>
      </c>
      <c r="U1781" s="39"/>
      <c r="V1781" s="39"/>
      <c r="W1781" s="39"/>
      <c r="X1781" s="39"/>
      <c r="Y1781" s="39"/>
      <c r="Z1781" s="39"/>
      <c r="AA1781" s="39"/>
      <c r="AB1781" s="39"/>
      <c r="AC1781" s="39"/>
      <c r="AD1781" s="39"/>
      <c r="AE1781" s="39"/>
      <c r="AR1781" s="230" t="s">
        <v>316</v>
      </c>
      <c r="AT1781" s="230" t="s">
        <v>218</v>
      </c>
      <c r="AU1781" s="230" t="s">
        <v>87</v>
      </c>
      <c r="AY1781" s="18" t="s">
        <v>159</v>
      </c>
      <c r="BE1781" s="231">
        <f>IF(N1781="základní",J1781,0)</f>
        <v>0</v>
      </c>
      <c r="BF1781" s="231">
        <f>IF(N1781="snížená",J1781,0)</f>
        <v>0</v>
      </c>
      <c r="BG1781" s="231">
        <f>IF(N1781="zákl. přenesená",J1781,0)</f>
        <v>0</v>
      </c>
      <c r="BH1781" s="231">
        <f>IF(N1781="sníž. přenesená",J1781,0)</f>
        <v>0</v>
      </c>
      <c r="BI1781" s="231">
        <f>IF(N1781="nulová",J1781,0)</f>
        <v>0</v>
      </c>
      <c r="BJ1781" s="18" t="s">
        <v>85</v>
      </c>
      <c r="BK1781" s="231">
        <f>ROUND(I1781*H1781,2)</f>
        <v>0</v>
      </c>
      <c r="BL1781" s="18" t="s">
        <v>235</v>
      </c>
      <c r="BM1781" s="230" t="s">
        <v>2713</v>
      </c>
    </row>
    <row r="1782" s="13" customFormat="1">
      <c r="A1782" s="13"/>
      <c r="B1782" s="232"/>
      <c r="C1782" s="233"/>
      <c r="D1782" s="234" t="s">
        <v>168</v>
      </c>
      <c r="E1782" s="235" t="s">
        <v>1</v>
      </c>
      <c r="F1782" s="236" t="s">
        <v>2714</v>
      </c>
      <c r="G1782" s="233"/>
      <c r="H1782" s="237">
        <v>1.762</v>
      </c>
      <c r="I1782" s="238"/>
      <c r="J1782" s="233"/>
      <c r="K1782" s="233"/>
      <c r="L1782" s="239"/>
      <c r="M1782" s="240"/>
      <c r="N1782" s="241"/>
      <c r="O1782" s="241"/>
      <c r="P1782" s="241"/>
      <c r="Q1782" s="241"/>
      <c r="R1782" s="241"/>
      <c r="S1782" s="241"/>
      <c r="T1782" s="242"/>
      <c r="U1782" s="13"/>
      <c r="V1782" s="13"/>
      <c r="W1782" s="13"/>
      <c r="X1782" s="13"/>
      <c r="Y1782" s="13"/>
      <c r="Z1782" s="13"/>
      <c r="AA1782" s="13"/>
      <c r="AB1782" s="13"/>
      <c r="AC1782" s="13"/>
      <c r="AD1782" s="13"/>
      <c r="AE1782" s="13"/>
      <c r="AT1782" s="243" t="s">
        <v>168</v>
      </c>
      <c r="AU1782" s="243" t="s">
        <v>87</v>
      </c>
      <c r="AV1782" s="13" t="s">
        <v>87</v>
      </c>
      <c r="AW1782" s="13" t="s">
        <v>32</v>
      </c>
      <c r="AX1782" s="13" t="s">
        <v>77</v>
      </c>
      <c r="AY1782" s="243" t="s">
        <v>159</v>
      </c>
    </row>
    <row r="1783" s="13" customFormat="1">
      <c r="A1783" s="13"/>
      <c r="B1783" s="232"/>
      <c r="C1783" s="233"/>
      <c r="D1783" s="234" t="s">
        <v>168</v>
      </c>
      <c r="E1783" s="235" t="s">
        <v>1</v>
      </c>
      <c r="F1783" s="236" t="s">
        <v>2715</v>
      </c>
      <c r="G1783" s="233"/>
      <c r="H1783" s="237">
        <v>0.218</v>
      </c>
      <c r="I1783" s="238"/>
      <c r="J1783" s="233"/>
      <c r="K1783" s="233"/>
      <c r="L1783" s="239"/>
      <c r="M1783" s="240"/>
      <c r="N1783" s="241"/>
      <c r="O1783" s="241"/>
      <c r="P1783" s="241"/>
      <c r="Q1783" s="241"/>
      <c r="R1783" s="241"/>
      <c r="S1783" s="241"/>
      <c r="T1783" s="242"/>
      <c r="U1783" s="13"/>
      <c r="V1783" s="13"/>
      <c r="W1783" s="13"/>
      <c r="X1783" s="13"/>
      <c r="Y1783" s="13"/>
      <c r="Z1783" s="13"/>
      <c r="AA1783" s="13"/>
      <c r="AB1783" s="13"/>
      <c r="AC1783" s="13"/>
      <c r="AD1783" s="13"/>
      <c r="AE1783" s="13"/>
      <c r="AT1783" s="243" t="s">
        <v>168</v>
      </c>
      <c r="AU1783" s="243" t="s">
        <v>87</v>
      </c>
      <c r="AV1783" s="13" t="s">
        <v>87</v>
      </c>
      <c r="AW1783" s="13" t="s">
        <v>32</v>
      </c>
      <c r="AX1783" s="13" t="s">
        <v>77</v>
      </c>
      <c r="AY1783" s="243" t="s">
        <v>159</v>
      </c>
    </row>
    <row r="1784" s="13" customFormat="1">
      <c r="A1784" s="13"/>
      <c r="B1784" s="232"/>
      <c r="C1784" s="233"/>
      <c r="D1784" s="234" t="s">
        <v>168</v>
      </c>
      <c r="E1784" s="235" t="s">
        <v>1</v>
      </c>
      <c r="F1784" s="236" t="s">
        <v>2716</v>
      </c>
      <c r="G1784" s="233"/>
      <c r="H1784" s="237">
        <v>0.34699999999999998</v>
      </c>
      <c r="I1784" s="238"/>
      <c r="J1784" s="233"/>
      <c r="K1784" s="233"/>
      <c r="L1784" s="239"/>
      <c r="M1784" s="240"/>
      <c r="N1784" s="241"/>
      <c r="O1784" s="241"/>
      <c r="P1784" s="241"/>
      <c r="Q1784" s="241"/>
      <c r="R1784" s="241"/>
      <c r="S1784" s="241"/>
      <c r="T1784" s="242"/>
      <c r="U1784" s="13"/>
      <c r="V1784" s="13"/>
      <c r="W1784" s="13"/>
      <c r="X1784" s="13"/>
      <c r="Y1784" s="13"/>
      <c r="Z1784" s="13"/>
      <c r="AA1784" s="13"/>
      <c r="AB1784" s="13"/>
      <c r="AC1784" s="13"/>
      <c r="AD1784" s="13"/>
      <c r="AE1784" s="13"/>
      <c r="AT1784" s="243" t="s">
        <v>168</v>
      </c>
      <c r="AU1784" s="243" t="s">
        <v>87</v>
      </c>
      <c r="AV1784" s="13" t="s">
        <v>87</v>
      </c>
      <c r="AW1784" s="13" t="s">
        <v>32</v>
      </c>
      <c r="AX1784" s="13" t="s">
        <v>77</v>
      </c>
      <c r="AY1784" s="243" t="s">
        <v>159</v>
      </c>
    </row>
    <row r="1785" s="14" customFormat="1">
      <c r="A1785" s="14"/>
      <c r="B1785" s="244"/>
      <c r="C1785" s="245"/>
      <c r="D1785" s="234" t="s">
        <v>168</v>
      </c>
      <c r="E1785" s="246" t="s">
        <v>1</v>
      </c>
      <c r="F1785" s="247" t="s">
        <v>174</v>
      </c>
      <c r="G1785" s="245"/>
      <c r="H1785" s="248">
        <v>2.327</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168</v>
      </c>
      <c r="AU1785" s="254" t="s">
        <v>87</v>
      </c>
      <c r="AV1785" s="14" t="s">
        <v>166</v>
      </c>
      <c r="AW1785" s="14" t="s">
        <v>32</v>
      </c>
      <c r="AX1785" s="14" t="s">
        <v>85</v>
      </c>
      <c r="AY1785" s="254" t="s">
        <v>159</v>
      </c>
    </row>
    <row r="1786" s="13" customFormat="1">
      <c r="A1786" s="13"/>
      <c r="B1786" s="232"/>
      <c r="C1786" s="233"/>
      <c r="D1786" s="234" t="s">
        <v>168</v>
      </c>
      <c r="E1786" s="233"/>
      <c r="F1786" s="236" t="s">
        <v>2717</v>
      </c>
      <c r="G1786" s="233"/>
      <c r="H1786" s="237">
        <v>2.5600000000000001</v>
      </c>
      <c r="I1786" s="238"/>
      <c r="J1786" s="233"/>
      <c r="K1786" s="233"/>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168</v>
      </c>
      <c r="AU1786" s="243" t="s">
        <v>87</v>
      </c>
      <c r="AV1786" s="13" t="s">
        <v>87</v>
      </c>
      <c r="AW1786" s="13" t="s">
        <v>4</v>
      </c>
      <c r="AX1786" s="13" t="s">
        <v>85</v>
      </c>
      <c r="AY1786" s="243" t="s">
        <v>159</v>
      </c>
    </row>
    <row r="1787" s="2" customFormat="1" ht="33" customHeight="1">
      <c r="A1787" s="39"/>
      <c r="B1787" s="40"/>
      <c r="C1787" s="219" t="s">
        <v>2718</v>
      </c>
      <c r="D1787" s="219" t="s">
        <v>161</v>
      </c>
      <c r="E1787" s="220" t="s">
        <v>2719</v>
      </c>
      <c r="F1787" s="221" t="s">
        <v>2720</v>
      </c>
      <c r="G1787" s="222" t="s">
        <v>268</v>
      </c>
      <c r="H1787" s="223">
        <v>11</v>
      </c>
      <c r="I1787" s="224"/>
      <c r="J1787" s="225">
        <f>ROUND(I1787*H1787,2)</f>
        <v>0</v>
      </c>
      <c r="K1787" s="221" t="s">
        <v>165</v>
      </c>
      <c r="L1787" s="45"/>
      <c r="M1787" s="226" t="s">
        <v>1</v>
      </c>
      <c r="N1787" s="227" t="s">
        <v>42</v>
      </c>
      <c r="O1787" s="92"/>
      <c r="P1787" s="228">
        <f>O1787*H1787</f>
        <v>0</v>
      </c>
      <c r="Q1787" s="228">
        <v>0</v>
      </c>
      <c r="R1787" s="228">
        <f>Q1787*H1787</f>
        <v>0</v>
      </c>
      <c r="S1787" s="228">
        <v>0</v>
      </c>
      <c r="T1787" s="229">
        <f>S1787*H1787</f>
        <v>0</v>
      </c>
      <c r="U1787" s="39"/>
      <c r="V1787" s="39"/>
      <c r="W1787" s="39"/>
      <c r="X1787" s="39"/>
      <c r="Y1787" s="39"/>
      <c r="Z1787" s="39"/>
      <c r="AA1787" s="39"/>
      <c r="AB1787" s="39"/>
      <c r="AC1787" s="39"/>
      <c r="AD1787" s="39"/>
      <c r="AE1787" s="39"/>
      <c r="AR1787" s="230" t="s">
        <v>235</v>
      </c>
      <c r="AT1787" s="230" t="s">
        <v>161</v>
      </c>
      <c r="AU1787" s="230" t="s">
        <v>87</v>
      </c>
      <c r="AY1787" s="18" t="s">
        <v>159</v>
      </c>
      <c r="BE1787" s="231">
        <f>IF(N1787="základní",J1787,0)</f>
        <v>0</v>
      </c>
      <c r="BF1787" s="231">
        <f>IF(N1787="snížená",J1787,0)</f>
        <v>0</v>
      </c>
      <c r="BG1787" s="231">
        <f>IF(N1787="zákl. přenesená",J1787,0)</f>
        <v>0</v>
      </c>
      <c r="BH1787" s="231">
        <f>IF(N1787="sníž. přenesená",J1787,0)</f>
        <v>0</v>
      </c>
      <c r="BI1787" s="231">
        <f>IF(N1787="nulová",J1787,0)</f>
        <v>0</v>
      </c>
      <c r="BJ1787" s="18" t="s">
        <v>85</v>
      </c>
      <c r="BK1787" s="231">
        <f>ROUND(I1787*H1787,2)</f>
        <v>0</v>
      </c>
      <c r="BL1787" s="18" t="s">
        <v>235</v>
      </c>
      <c r="BM1787" s="230" t="s">
        <v>2721</v>
      </c>
    </row>
    <row r="1788" s="13" customFormat="1">
      <c r="A1788" s="13"/>
      <c r="B1788" s="232"/>
      <c r="C1788" s="233"/>
      <c r="D1788" s="234" t="s">
        <v>168</v>
      </c>
      <c r="E1788" s="235" t="s">
        <v>1</v>
      </c>
      <c r="F1788" s="236" t="s">
        <v>2722</v>
      </c>
      <c r="G1788" s="233"/>
      <c r="H1788" s="237">
        <v>2.7999999999999998</v>
      </c>
      <c r="I1788" s="238"/>
      <c r="J1788" s="233"/>
      <c r="K1788" s="233"/>
      <c r="L1788" s="239"/>
      <c r="M1788" s="240"/>
      <c r="N1788" s="241"/>
      <c r="O1788" s="241"/>
      <c r="P1788" s="241"/>
      <c r="Q1788" s="241"/>
      <c r="R1788" s="241"/>
      <c r="S1788" s="241"/>
      <c r="T1788" s="242"/>
      <c r="U1788" s="13"/>
      <c r="V1788" s="13"/>
      <c r="W1788" s="13"/>
      <c r="X1788" s="13"/>
      <c r="Y1788" s="13"/>
      <c r="Z1788" s="13"/>
      <c r="AA1788" s="13"/>
      <c r="AB1788" s="13"/>
      <c r="AC1788" s="13"/>
      <c r="AD1788" s="13"/>
      <c r="AE1788" s="13"/>
      <c r="AT1788" s="243" t="s">
        <v>168</v>
      </c>
      <c r="AU1788" s="243" t="s">
        <v>87</v>
      </c>
      <c r="AV1788" s="13" t="s">
        <v>87</v>
      </c>
      <c r="AW1788" s="13" t="s">
        <v>32</v>
      </c>
      <c r="AX1788" s="13" t="s">
        <v>77</v>
      </c>
      <c r="AY1788" s="243" t="s">
        <v>159</v>
      </c>
    </row>
    <row r="1789" s="13" customFormat="1">
      <c r="A1789" s="13"/>
      <c r="B1789" s="232"/>
      <c r="C1789" s="233"/>
      <c r="D1789" s="234" t="s">
        <v>168</v>
      </c>
      <c r="E1789" s="235" t="s">
        <v>1</v>
      </c>
      <c r="F1789" s="236" t="s">
        <v>2723</v>
      </c>
      <c r="G1789" s="233"/>
      <c r="H1789" s="237">
        <v>7</v>
      </c>
      <c r="I1789" s="238"/>
      <c r="J1789" s="233"/>
      <c r="K1789" s="233"/>
      <c r="L1789" s="239"/>
      <c r="M1789" s="240"/>
      <c r="N1789" s="241"/>
      <c r="O1789" s="241"/>
      <c r="P1789" s="241"/>
      <c r="Q1789" s="241"/>
      <c r="R1789" s="241"/>
      <c r="S1789" s="241"/>
      <c r="T1789" s="242"/>
      <c r="U1789" s="13"/>
      <c r="V1789" s="13"/>
      <c r="W1789" s="13"/>
      <c r="X1789" s="13"/>
      <c r="Y1789" s="13"/>
      <c r="Z1789" s="13"/>
      <c r="AA1789" s="13"/>
      <c r="AB1789" s="13"/>
      <c r="AC1789" s="13"/>
      <c r="AD1789" s="13"/>
      <c r="AE1789" s="13"/>
      <c r="AT1789" s="243" t="s">
        <v>168</v>
      </c>
      <c r="AU1789" s="243" t="s">
        <v>87</v>
      </c>
      <c r="AV1789" s="13" t="s">
        <v>87</v>
      </c>
      <c r="AW1789" s="13" t="s">
        <v>32</v>
      </c>
      <c r="AX1789" s="13" t="s">
        <v>77</v>
      </c>
      <c r="AY1789" s="243" t="s">
        <v>159</v>
      </c>
    </row>
    <row r="1790" s="13" customFormat="1">
      <c r="A1790" s="13"/>
      <c r="B1790" s="232"/>
      <c r="C1790" s="233"/>
      <c r="D1790" s="234" t="s">
        <v>168</v>
      </c>
      <c r="E1790" s="235" t="s">
        <v>1</v>
      </c>
      <c r="F1790" s="236" t="s">
        <v>2724</v>
      </c>
      <c r="G1790" s="233"/>
      <c r="H1790" s="237">
        <v>1.2</v>
      </c>
      <c r="I1790" s="238"/>
      <c r="J1790" s="233"/>
      <c r="K1790" s="233"/>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168</v>
      </c>
      <c r="AU1790" s="243" t="s">
        <v>87</v>
      </c>
      <c r="AV1790" s="13" t="s">
        <v>87</v>
      </c>
      <c r="AW1790" s="13" t="s">
        <v>32</v>
      </c>
      <c r="AX1790" s="13" t="s">
        <v>77</v>
      </c>
      <c r="AY1790" s="243" t="s">
        <v>159</v>
      </c>
    </row>
    <row r="1791" s="14" customFormat="1">
      <c r="A1791" s="14"/>
      <c r="B1791" s="244"/>
      <c r="C1791" s="245"/>
      <c r="D1791" s="234" t="s">
        <v>168</v>
      </c>
      <c r="E1791" s="246" t="s">
        <v>1</v>
      </c>
      <c r="F1791" s="247" t="s">
        <v>174</v>
      </c>
      <c r="G1791" s="245"/>
      <c r="H1791" s="248">
        <v>11</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168</v>
      </c>
      <c r="AU1791" s="254" t="s">
        <v>87</v>
      </c>
      <c r="AV1791" s="14" t="s">
        <v>166</v>
      </c>
      <c r="AW1791" s="14" t="s">
        <v>32</v>
      </c>
      <c r="AX1791" s="14" t="s">
        <v>85</v>
      </c>
      <c r="AY1791" s="254" t="s">
        <v>159</v>
      </c>
    </row>
    <row r="1792" s="2" customFormat="1" ht="21.75" customHeight="1">
      <c r="A1792" s="39"/>
      <c r="B1792" s="40"/>
      <c r="C1792" s="255" t="s">
        <v>2725</v>
      </c>
      <c r="D1792" s="255" t="s">
        <v>218</v>
      </c>
      <c r="E1792" s="256" t="s">
        <v>2726</v>
      </c>
      <c r="F1792" s="257" t="s">
        <v>2727</v>
      </c>
      <c r="G1792" s="258" t="s">
        <v>181</v>
      </c>
      <c r="H1792" s="259">
        <v>0.38900000000000001</v>
      </c>
      <c r="I1792" s="260"/>
      <c r="J1792" s="261">
        <f>ROUND(I1792*H1792,2)</f>
        <v>0</v>
      </c>
      <c r="K1792" s="257" t="s">
        <v>165</v>
      </c>
      <c r="L1792" s="262"/>
      <c r="M1792" s="263" t="s">
        <v>1</v>
      </c>
      <c r="N1792" s="264" t="s">
        <v>42</v>
      </c>
      <c r="O1792" s="92"/>
      <c r="P1792" s="228">
        <f>O1792*H1792</f>
        <v>0</v>
      </c>
      <c r="Q1792" s="228">
        <v>0.55000000000000004</v>
      </c>
      <c r="R1792" s="228">
        <f>Q1792*H1792</f>
        <v>0.21395000000000003</v>
      </c>
      <c r="S1792" s="228">
        <v>0</v>
      </c>
      <c r="T1792" s="229">
        <f>S1792*H1792</f>
        <v>0</v>
      </c>
      <c r="U1792" s="39"/>
      <c r="V1792" s="39"/>
      <c r="W1792" s="39"/>
      <c r="X1792" s="39"/>
      <c r="Y1792" s="39"/>
      <c r="Z1792" s="39"/>
      <c r="AA1792" s="39"/>
      <c r="AB1792" s="39"/>
      <c r="AC1792" s="39"/>
      <c r="AD1792" s="39"/>
      <c r="AE1792" s="39"/>
      <c r="AR1792" s="230" t="s">
        <v>316</v>
      </c>
      <c r="AT1792" s="230" t="s">
        <v>218</v>
      </c>
      <c r="AU1792" s="230" t="s">
        <v>87</v>
      </c>
      <c r="AY1792" s="18" t="s">
        <v>159</v>
      </c>
      <c r="BE1792" s="231">
        <f>IF(N1792="základní",J1792,0)</f>
        <v>0</v>
      </c>
      <c r="BF1792" s="231">
        <f>IF(N1792="snížená",J1792,0)</f>
        <v>0</v>
      </c>
      <c r="BG1792" s="231">
        <f>IF(N1792="zákl. přenesená",J1792,0)</f>
        <v>0</v>
      </c>
      <c r="BH1792" s="231">
        <f>IF(N1792="sníž. přenesená",J1792,0)</f>
        <v>0</v>
      </c>
      <c r="BI1792" s="231">
        <f>IF(N1792="nulová",J1792,0)</f>
        <v>0</v>
      </c>
      <c r="BJ1792" s="18" t="s">
        <v>85</v>
      </c>
      <c r="BK1792" s="231">
        <f>ROUND(I1792*H1792,2)</f>
        <v>0</v>
      </c>
      <c r="BL1792" s="18" t="s">
        <v>235</v>
      </c>
      <c r="BM1792" s="230" t="s">
        <v>2728</v>
      </c>
    </row>
    <row r="1793" s="13" customFormat="1">
      <c r="A1793" s="13"/>
      <c r="B1793" s="232"/>
      <c r="C1793" s="233"/>
      <c r="D1793" s="234" t="s">
        <v>168</v>
      </c>
      <c r="E1793" s="235" t="s">
        <v>1</v>
      </c>
      <c r="F1793" s="236" t="s">
        <v>2729</v>
      </c>
      <c r="G1793" s="233"/>
      <c r="H1793" s="237">
        <v>0.099000000000000005</v>
      </c>
      <c r="I1793" s="238"/>
      <c r="J1793" s="233"/>
      <c r="K1793" s="233"/>
      <c r="L1793" s="239"/>
      <c r="M1793" s="240"/>
      <c r="N1793" s="241"/>
      <c r="O1793" s="241"/>
      <c r="P1793" s="241"/>
      <c r="Q1793" s="241"/>
      <c r="R1793" s="241"/>
      <c r="S1793" s="241"/>
      <c r="T1793" s="242"/>
      <c r="U1793" s="13"/>
      <c r="V1793" s="13"/>
      <c r="W1793" s="13"/>
      <c r="X1793" s="13"/>
      <c r="Y1793" s="13"/>
      <c r="Z1793" s="13"/>
      <c r="AA1793" s="13"/>
      <c r="AB1793" s="13"/>
      <c r="AC1793" s="13"/>
      <c r="AD1793" s="13"/>
      <c r="AE1793" s="13"/>
      <c r="AT1793" s="243" t="s">
        <v>168</v>
      </c>
      <c r="AU1793" s="243" t="s">
        <v>87</v>
      </c>
      <c r="AV1793" s="13" t="s">
        <v>87</v>
      </c>
      <c r="AW1793" s="13" t="s">
        <v>32</v>
      </c>
      <c r="AX1793" s="13" t="s">
        <v>77</v>
      </c>
      <c r="AY1793" s="243" t="s">
        <v>159</v>
      </c>
    </row>
    <row r="1794" s="13" customFormat="1">
      <c r="A1794" s="13"/>
      <c r="B1794" s="232"/>
      <c r="C1794" s="233"/>
      <c r="D1794" s="234" t="s">
        <v>168</v>
      </c>
      <c r="E1794" s="235" t="s">
        <v>1</v>
      </c>
      <c r="F1794" s="236" t="s">
        <v>2730</v>
      </c>
      <c r="G1794" s="233"/>
      <c r="H1794" s="237">
        <v>0.22400000000000001</v>
      </c>
      <c r="I1794" s="238"/>
      <c r="J1794" s="233"/>
      <c r="K1794" s="233"/>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168</v>
      </c>
      <c r="AU1794" s="243" t="s">
        <v>87</v>
      </c>
      <c r="AV1794" s="13" t="s">
        <v>87</v>
      </c>
      <c r="AW1794" s="13" t="s">
        <v>32</v>
      </c>
      <c r="AX1794" s="13" t="s">
        <v>77</v>
      </c>
      <c r="AY1794" s="243" t="s">
        <v>159</v>
      </c>
    </row>
    <row r="1795" s="13" customFormat="1">
      <c r="A1795" s="13"/>
      <c r="B1795" s="232"/>
      <c r="C1795" s="233"/>
      <c r="D1795" s="234" t="s">
        <v>168</v>
      </c>
      <c r="E1795" s="235" t="s">
        <v>1</v>
      </c>
      <c r="F1795" s="236" t="s">
        <v>2731</v>
      </c>
      <c r="G1795" s="233"/>
      <c r="H1795" s="237">
        <v>0.031</v>
      </c>
      <c r="I1795" s="238"/>
      <c r="J1795" s="233"/>
      <c r="K1795" s="233"/>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168</v>
      </c>
      <c r="AU1795" s="243" t="s">
        <v>87</v>
      </c>
      <c r="AV1795" s="13" t="s">
        <v>87</v>
      </c>
      <c r="AW1795" s="13" t="s">
        <v>32</v>
      </c>
      <c r="AX1795" s="13" t="s">
        <v>77</v>
      </c>
      <c r="AY1795" s="243" t="s">
        <v>159</v>
      </c>
    </row>
    <row r="1796" s="14" customFormat="1">
      <c r="A1796" s="14"/>
      <c r="B1796" s="244"/>
      <c r="C1796" s="245"/>
      <c r="D1796" s="234" t="s">
        <v>168</v>
      </c>
      <c r="E1796" s="246" t="s">
        <v>1</v>
      </c>
      <c r="F1796" s="247" t="s">
        <v>174</v>
      </c>
      <c r="G1796" s="245"/>
      <c r="H1796" s="248">
        <v>0.35399999999999998</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168</v>
      </c>
      <c r="AU1796" s="254" t="s">
        <v>87</v>
      </c>
      <c r="AV1796" s="14" t="s">
        <v>166</v>
      </c>
      <c r="AW1796" s="14" t="s">
        <v>32</v>
      </c>
      <c r="AX1796" s="14" t="s">
        <v>85</v>
      </c>
      <c r="AY1796" s="254" t="s">
        <v>159</v>
      </c>
    </row>
    <row r="1797" s="13" customFormat="1">
      <c r="A1797" s="13"/>
      <c r="B1797" s="232"/>
      <c r="C1797" s="233"/>
      <c r="D1797" s="234" t="s">
        <v>168</v>
      </c>
      <c r="E1797" s="233"/>
      <c r="F1797" s="236" t="s">
        <v>2732</v>
      </c>
      <c r="G1797" s="233"/>
      <c r="H1797" s="237">
        <v>0.38900000000000001</v>
      </c>
      <c r="I1797" s="238"/>
      <c r="J1797" s="233"/>
      <c r="K1797" s="233"/>
      <c r="L1797" s="239"/>
      <c r="M1797" s="240"/>
      <c r="N1797" s="241"/>
      <c r="O1797" s="241"/>
      <c r="P1797" s="241"/>
      <c r="Q1797" s="241"/>
      <c r="R1797" s="241"/>
      <c r="S1797" s="241"/>
      <c r="T1797" s="242"/>
      <c r="U1797" s="13"/>
      <c r="V1797" s="13"/>
      <c r="W1797" s="13"/>
      <c r="X1797" s="13"/>
      <c r="Y1797" s="13"/>
      <c r="Z1797" s="13"/>
      <c r="AA1797" s="13"/>
      <c r="AB1797" s="13"/>
      <c r="AC1797" s="13"/>
      <c r="AD1797" s="13"/>
      <c r="AE1797" s="13"/>
      <c r="AT1797" s="243" t="s">
        <v>168</v>
      </c>
      <c r="AU1797" s="243" t="s">
        <v>87</v>
      </c>
      <c r="AV1797" s="13" t="s">
        <v>87</v>
      </c>
      <c r="AW1797" s="13" t="s">
        <v>4</v>
      </c>
      <c r="AX1797" s="13" t="s">
        <v>85</v>
      </c>
      <c r="AY1797" s="243" t="s">
        <v>159</v>
      </c>
    </row>
    <row r="1798" s="2" customFormat="1" ht="33" customHeight="1">
      <c r="A1798" s="39"/>
      <c r="B1798" s="40"/>
      <c r="C1798" s="219" t="s">
        <v>2733</v>
      </c>
      <c r="D1798" s="219" t="s">
        <v>161</v>
      </c>
      <c r="E1798" s="220" t="s">
        <v>2734</v>
      </c>
      <c r="F1798" s="221" t="s">
        <v>2735</v>
      </c>
      <c r="G1798" s="222" t="s">
        <v>164</v>
      </c>
      <c r="H1798" s="223">
        <v>20.501000000000001</v>
      </c>
      <c r="I1798" s="224"/>
      <c r="J1798" s="225">
        <f>ROUND(I1798*H1798,2)</f>
        <v>0</v>
      </c>
      <c r="K1798" s="221" t="s">
        <v>165</v>
      </c>
      <c r="L1798" s="45"/>
      <c r="M1798" s="226" t="s">
        <v>1</v>
      </c>
      <c r="N1798" s="227" t="s">
        <v>42</v>
      </c>
      <c r="O1798" s="92"/>
      <c r="P1798" s="228">
        <f>O1798*H1798</f>
        <v>0</v>
      </c>
      <c r="Q1798" s="228">
        <v>0</v>
      </c>
      <c r="R1798" s="228">
        <f>Q1798*H1798</f>
        <v>0</v>
      </c>
      <c r="S1798" s="228">
        <v>0</v>
      </c>
      <c r="T1798" s="229">
        <f>S1798*H1798</f>
        <v>0</v>
      </c>
      <c r="U1798" s="39"/>
      <c r="V1798" s="39"/>
      <c r="W1798" s="39"/>
      <c r="X1798" s="39"/>
      <c r="Y1798" s="39"/>
      <c r="Z1798" s="39"/>
      <c r="AA1798" s="39"/>
      <c r="AB1798" s="39"/>
      <c r="AC1798" s="39"/>
      <c r="AD1798" s="39"/>
      <c r="AE1798" s="39"/>
      <c r="AR1798" s="230" t="s">
        <v>235</v>
      </c>
      <c r="AT1798" s="230" t="s">
        <v>161</v>
      </c>
      <c r="AU1798" s="230" t="s">
        <v>87</v>
      </c>
      <c r="AY1798" s="18" t="s">
        <v>159</v>
      </c>
      <c r="BE1798" s="231">
        <f>IF(N1798="základní",J1798,0)</f>
        <v>0</v>
      </c>
      <c r="BF1798" s="231">
        <f>IF(N1798="snížená",J1798,0)</f>
        <v>0</v>
      </c>
      <c r="BG1798" s="231">
        <f>IF(N1798="zákl. přenesená",J1798,0)</f>
        <v>0</v>
      </c>
      <c r="BH1798" s="231">
        <f>IF(N1798="sníž. přenesená",J1798,0)</f>
        <v>0</v>
      </c>
      <c r="BI1798" s="231">
        <f>IF(N1798="nulová",J1798,0)</f>
        <v>0</v>
      </c>
      <c r="BJ1798" s="18" t="s">
        <v>85</v>
      </c>
      <c r="BK1798" s="231">
        <f>ROUND(I1798*H1798,2)</f>
        <v>0</v>
      </c>
      <c r="BL1798" s="18" t="s">
        <v>235</v>
      </c>
      <c r="BM1798" s="230" t="s">
        <v>2736</v>
      </c>
    </row>
    <row r="1799" s="13" customFormat="1">
      <c r="A1799" s="13"/>
      <c r="B1799" s="232"/>
      <c r="C1799" s="233"/>
      <c r="D1799" s="234" t="s">
        <v>168</v>
      </c>
      <c r="E1799" s="235" t="s">
        <v>1</v>
      </c>
      <c r="F1799" s="236" t="s">
        <v>2418</v>
      </c>
      <c r="G1799" s="233"/>
      <c r="H1799" s="237">
        <v>6.9119999999999999</v>
      </c>
      <c r="I1799" s="238"/>
      <c r="J1799" s="233"/>
      <c r="K1799" s="233"/>
      <c r="L1799" s="239"/>
      <c r="M1799" s="240"/>
      <c r="N1799" s="241"/>
      <c r="O1799" s="241"/>
      <c r="P1799" s="241"/>
      <c r="Q1799" s="241"/>
      <c r="R1799" s="241"/>
      <c r="S1799" s="241"/>
      <c r="T1799" s="242"/>
      <c r="U1799" s="13"/>
      <c r="V1799" s="13"/>
      <c r="W1799" s="13"/>
      <c r="X1799" s="13"/>
      <c r="Y1799" s="13"/>
      <c r="Z1799" s="13"/>
      <c r="AA1799" s="13"/>
      <c r="AB1799" s="13"/>
      <c r="AC1799" s="13"/>
      <c r="AD1799" s="13"/>
      <c r="AE1799" s="13"/>
      <c r="AT1799" s="243" t="s">
        <v>168</v>
      </c>
      <c r="AU1799" s="243" t="s">
        <v>87</v>
      </c>
      <c r="AV1799" s="13" t="s">
        <v>87</v>
      </c>
      <c r="AW1799" s="13" t="s">
        <v>32</v>
      </c>
      <c r="AX1799" s="13" t="s">
        <v>77</v>
      </c>
      <c r="AY1799" s="243" t="s">
        <v>159</v>
      </c>
    </row>
    <row r="1800" s="13" customFormat="1">
      <c r="A1800" s="13"/>
      <c r="B1800" s="232"/>
      <c r="C1800" s="233"/>
      <c r="D1800" s="234" t="s">
        <v>168</v>
      </c>
      <c r="E1800" s="235" t="s">
        <v>1</v>
      </c>
      <c r="F1800" s="236" t="s">
        <v>2737</v>
      </c>
      <c r="G1800" s="233"/>
      <c r="H1800" s="237">
        <v>13.589</v>
      </c>
      <c r="I1800" s="238"/>
      <c r="J1800" s="233"/>
      <c r="K1800" s="233"/>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168</v>
      </c>
      <c r="AU1800" s="243" t="s">
        <v>87</v>
      </c>
      <c r="AV1800" s="13" t="s">
        <v>87</v>
      </c>
      <c r="AW1800" s="13" t="s">
        <v>32</v>
      </c>
      <c r="AX1800" s="13" t="s">
        <v>77</v>
      </c>
      <c r="AY1800" s="243" t="s">
        <v>159</v>
      </c>
    </row>
    <row r="1801" s="14" customFormat="1">
      <c r="A1801" s="14"/>
      <c r="B1801" s="244"/>
      <c r="C1801" s="245"/>
      <c r="D1801" s="234" t="s">
        <v>168</v>
      </c>
      <c r="E1801" s="246" t="s">
        <v>1</v>
      </c>
      <c r="F1801" s="247" t="s">
        <v>174</v>
      </c>
      <c r="G1801" s="245"/>
      <c r="H1801" s="248">
        <v>20.501000000000001</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168</v>
      </c>
      <c r="AU1801" s="254" t="s">
        <v>87</v>
      </c>
      <c r="AV1801" s="14" t="s">
        <v>166</v>
      </c>
      <c r="AW1801" s="14" t="s">
        <v>32</v>
      </c>
      <c r="AX1801" s="14" t="s">
        <v>85</v>
      </c>
      <c r="AY1801" s="254" t="s">
        <v>159</v>
      </c>
    </row>
    <row r="1802" s="2" customFormat="1" ht="16.5" customHeight="1">
      <c r="A1802" s="39"/>
      <c r="B1802" s="40"/>
      <c r="C1802" s="255" t="s">
        <v>2738</v>
      </c>
      <c r="D1802" s="255" t="s">
        <v>218</v>
      </c>
      <c r="E1802" s="256" t="s">
        <v>2739</v>
      </c>
      <c r="F1802" s="257" t="s">
        <v>2740</v>
      </c>
      <c r="G1802" s="258" t="s">
        <v>181</v>
      </c>
      <c r="H1802" s="259">
        <v>0.53900000000000003</v>
      </c>
      <c r="I1802" s="260"/>
      <c r="J1802" s="261">
        <f>ROUND(I1802*H1802,2)</f>
        <v>0</v>
      </c>
      <c r="K1802" s="257" t="s">
        <v>165</v>
      </c>
      <c r="L1802" s="262"/>
      <c r="M1802" s="263" t="s">
        <v>1</v>
      </c>
      <c r="N1802" s="264" t="s">
        <v>42</v>
      </c>
      <c r="O1802" s="92"/>
      <c r="P1802" s="228">
        <f>O1802*H1802</f>
        <v>0</v>
      </c>
      <c r="Q1802" s="228">
        <v>0.55000000000000004</v>
      </c>
      <c r="R1802" s="228">
        <f>Q1802*H1802</f>
        <v>0.29645000000000005</v>
      </c>
      <c r="S1802" s="228">
        <v>0</v>
      </c>
      <c r="T1802" s="229">
        <f>S1802*H1802</f>
        <v>0</v>
      </c>
      <c r="U1802" s="39"/>
      <c r="V1802" s="39"/>
      <c r="W1802" s="39"/>
      <c r="X1802" s="39"/>
      <c r="Y1802" s="39"/>
      <c r="Z1802" s="39"/>
      <c r="AA1802" s="39"/>
      <c r="AB1802" s="39"/>
      <c r="AC1802" s="39"/>
      <c r="AD1802" s="39"/>
      <c r="AE1802" s="39"/>
      <c r="AR1802" s="230" t="s">
        <v>316</v>
      </c>
      <c r="AT1802" s="230" t="s">
        <v>218</v>
      </c>
      <c r="AU1802" s="230" t="s">
        <v>87</v>
      </c>
      <c r="AY1802" s="18" t="s">
        <v>159</v>
      </c>
      <c r="BE1802" s="231">
        <f>IF(N1802="základní",J1802,0)</f>
        <v>0</v>
      </c>
      <c r="BF1802" s="231">
        <f>IF(N1802="snížená",J1802,0)</f>
        <v>0</v>
      </c>
      <c r="BG1802" s="231">
        <f>IF(N1802="zákl. přenesená",J1802,0)</f>
        <v>0</v>
      </c>
      <c r="BH1802" s="231">
        <f>IF(N1802="sníž. přenesená",J1802,0)</f>
        <v>0</v>
      </c>
      <c r="BI1802" s="231">
        <f>IF(N1802="nulová",J1802,0)</f>
        <v>0</v>
      </c>
      <c r="BJ1802" s="18" t="s">
        <v>85</v>
      </c>
      <c r="BK1802" s="231">
        <f>ROUND(I1802*H1802,2)</f>
        <v>0</v>
      </c>
      <c r="BL1802" s="18" t="s">
        <v>235</v>
      </c>
      <c r="BM1802" s="230" t="s">
        <v>2741</v>
      </c>
    </row>
    <row r="1803" s="13" customFormat="1">
      <c r="A1803" s="13"/>
      <c r="B1803" s="232"/>
      <c r="C1803" s="233"/>
      <c r="D1803" s="234" t="s">
        <v>168</v>
      </c>
      <c r="E1803" s="235" t="s">
        <v>1</v>
      </c>
      <c r="F1803" s="236" t="s">
        <v>2742</v>
      </c>
      <c r="G1803" s="233"/>
      <c r="H1803" s="237">
        <v>0.17299999999999999</v>
      </c>
      <c r="I1803" s="238"/>
      <c r="J1803" s="233"/>
      <c r="K1803" s="233"/>
      <c r="L1803" s="239"/>
      <c r="M1803" s="240"/>
      <c r="N1803" s="241"/>
      <c r="O1803" s="241"/>
      <c r="P1803" s="241"/>
      <c r="Q1803" s="241"/>
      <c r="R1803" s="241"/>
      <c r="S1803" s="241"/>
      <c r="T1803" s="242"/>
      <c r="U1803" s="13"/>
      <c r="V1803" s="13"/>
      <c r="W1803" s="13"/>
      <c r="X1803" s="13"/>
      <c r="Y1803" s="13"/>
      <c r="Z1803" s="13"/>
      <c r="AA1803" s="13"/>
      <c r="AB1803" s="13"/>
      <c r="AC1803" s="13"/>
      <c r="AD1803" s="13"/>
      <c r="AE1803" s="13"/>
      <c r="AT1803" s="243" t="s">
        <v>168</v>
      </c>
      <c r="AU1803" s="243" t="s">
        <v>87</v>
      </c>
      <c r="AV1803" s="13" t="s">
        <v>87</v>
      </c>
      <c r="AW1803" s="13" t="s">
        <v>32</v>
      </c>
      <c r="AX1803" s="13" t="s">
        <v>77</v>
      </c>
      <c r="AY1803" s="243" t="s">
        <v>159</v>
      </c>
    </row>
    <row r="1804" s="13" customFormat="1">
      <c r="A1804" s="13"/>
      <c r="B1804" s="232"/>
      <c r="C1804" s="233"/>
      <c r="D1804" s="234" t="s">
        <v>168</v>
      </c>
      <c r="E1804" s="235" t="s">
        <v>1</v>
      </c>
      <c r="F1804" s="236" t="s">
        <v>2743</v>
      </c>
      <c r="G1804" s="233"/>
      <c r="H1804" s="237">
        <v>0.34000000000000002</v>
      </c>
      <c r="I1804" s="238"/>
      <c r="J1804" s="233"/>
      <c r="K1804" s="233"/>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168</v>
      </c>
      <c r="AU1804" s="243" t="s">
        <v>87</v>
      </c>
      <c r="AV1804" s="13" t="s">
        <v>87</v>
      </c>
      <c r="AW1804" s="13" t="s">
        <v>32</v>
      </c>
      <c r="AX1804" s="13" t="s">
        <v>77</v>
      </c>
      <c r="AY1804" s="243" t="s">
        <v>159</v>
      </c>
    </row>
    <row r="1805" s="14" customFormat="1">
      <c r="A1805" s="14"/>
      <c r="B1805" s="244"/>
      <c r="C1805" s="245"/>
      <c r="D1805" s="234" t="s">
        <v>168</v>
      </c>
      <c r="E1805" s="246" t="s">
        <v>1</v>
      </c>
      <c r="F1805" s="247" t="s">
        <v>174</v>
      </c>
      <c r="G1805" s="245"/>
      <c r="H1805" s="248">
        <v>0.51300000000000001</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168</v>
      </c>
      <c r="AU1805" s="254" t="s">
        <v>87</v>
      </c>
      <c r="AV1805" s="14" t="s">
        <v>166</v>
      </c>
      <c r="AW1805" s="14" t="s">
        <v>32</v>
      </c>
      <c r="AX1805" s="14" t="s">
        <v>85</v>
      </c>
      <c r="AY1805" s="254" t="s">
        <v>159</v>
      </c>
    </row>
    <row r="1806" s="13" customFormat="1">
      <c r="A1806" s="13"/>
      <c r="B1806" s="232"/>
      <c r="C1806" s="233"/>
      <c r="D1806" s="234" t="s">
        <v>168</v>
      </c>
      <c r="E1806" s="233"/>
      <c r="F1806" s="236" t="s">
        <v>2744</v>
      </c>
      <c r="G1806" s="233"/>
      <c r="H1806" s="237">
        <v>0.53900000000000003</v>
      </c>
      <c r="I1806" s="238"/>
      <c r="J1806" s="233"/>
      <c r="K1806" s="233"/>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168</v>
      </c>
      <c r="AU1806" s="243" t="s">
        <v>87</v>
      </c>
      <c r="AV1806" s="13" t="s">
        <v>87</v>
      </c>
      <c r="AW1806" s="13" t="s">
        <v>4</v>
      </c>
      <c r="AX1806" s="13" t="s">
        <v>85</v>
      </c>
      <c r="AY1806" s="243" t="s">
        <v>159</v>
      </c>
    </row>
    <row r="1807" s="2" customFormat="1" ht="16.5" customHeight="1">
      <c r="A1807" s="39"/>
      <c r="B1807" s="40"/>
      <c r="C1807" s="219" t="s">
        <v>2745</v>
      </c>
      <c r="D1807" s="219" t="s">
        <v>161</v>
      </c>
      <c r="E1807" s="220" t="s">
        <v>2746</v>
      </c>
      <c r="F1807" s="221" t="s">
        <v>2747</v>
      </c>
      <c r="G1807" s="222" t="s">
        <v>164</v>
      </c>
      <c r="H1807" s="223">
        <v>716.92200000000003</v>
      </c>
      <c r="I1807" s="224"/>
      <c r="J1807" s="225">
        <f>ROUND(I1807*H1807,2)</f>
        <v>0</v>
      </c>
      <c r="K1807" s="221" t="s">
        <v>165</v>
      </c>
      <c r="L1807" s="45"/>
      <c r="M1807" s="226" t="s">
        <v>1</v>
      </c>
      <c r="N1807" s="227" t="s">
        <v>42</v>
      </c>
      <c r="O1807" s="92"/>
      <c r="P1807" s="228">
        <f>O1807*H1807</f>
        <v>0</v>
      </c>
      <c r="Q1807" s="228">
        <v>0</v>
      </c>
      <c r="R1807" s="228">
        <f>Q1807*H1807</f>
        <v>0</v>
      </c>
      <c r="S1807" s="228">
        <v>0.014999999999999999</v>
      </c>
      <c r="T1807" s="229">
        <f>S1807*H1807</f>
        <v>10.753830000000001</v>
      </c>
      <c r="U1807" s="39"/>
      <c r="V1807" s="39"/>
      <c r="W1807" s="39"/>
      <c r="X1807" s="39"/>
      <c r="Y1807" s="39"/>
      <c r="Z1807" s="39"/>
      <c r="AA1807" s="39"/>
      <c r="AB1807" s="39"/>
      <c r="AC1807" s="39"/>
      <c r="AD1807" s="39"/>
      <c r="AE1807" s="39"/>
      <c r="AR1807" s="230" t="s">
        <v>235</v>
      </c>
      <c r="AT1807" s="230" t="s">
        <v>161</v>
      </c>
      <c r="AU1807" s="230" t="s">
        <v>87</v>
      </c>
      <c r="AY1807" s="18" t="s">
        <v>159</v>
      </c>
      <c r="BE1807" s="231">
        <f>IF(N1807="základní",J1807,0)</f>
        <v>0</v>
      </c>
      <c r="BF1807" s="231">
        <f>IF(N1807="snížená",J1807,0)</f>
        <v>0</v>
      </c>
      <c r="BG1807" s="231">
        <f>IF(N1807="zákl. přenesená",J1807,0)</f>
        <v>0</v>
      </c>
      <c r="BH1807" s="231">
        <f>IF(N1807="sníž. přenesená",J1807,0)</f>
        <v>0</v>
      </c>
      <c r="BI1807" s="231">
        <f>IF(N1807="nulová",J1807,0)</f>
        <v>0</v>
      </c>
      <c r="BJ1807" s="18" t="s">
        <v>85</v>
      </c>
      <c r="BK1807" s="231">
        <f>ROUND(I1807*H1807,2)</f>
        <v>0</v>
      </c>
      <c r="BL1807" s="18" t="s">
        <v>235</v>
      </c>
      <c r="BM1807" s="230" t="s">
        <v>2748</v>
      </c>
    </row>
    <row r="1808" s="13" customFormat="1">
      <c r="A1808" s="13"/>
      <c r="B1808" s="232"/>
      <c r="C1808" s="233"/>
      <c r="D1808" s="234" t="s">
        <v>168</v>
      </c>
      <c r="E1808" s="235" t="s">
        <v>1</v>
      </c>
      <c r="F1808" s="236" t="s">
        <v>2749</v>
      </c>
      <c r="G1808" s="233"/>
      <c r="H1808" s="237">
        <v>705.75999999999999</v>
      </c>
      <c r="I1808" s="238"/>
      <c r="J1808" s="233"/>
      <c r="K1808" s="233"/>
      <c r="L1808" s="239"/>
      <c r="M1808" s="240"/>
      <c r="N1808" s="241"/>
      <c r="O1808" s="241"/>
      <c r="P1808" s="241"/>
      <c r="Q1808" s="241"/>
      <c r="R1808" s="241"/>
      <c r="S1808" s="241"/>
      <c r="T1808" s="242"/>
      <c r="U1808" s="13"/>
      <c r="V1808" s="13"/>
      <c r="W1808" s="13"/>
      <c r="X1808" s="13"/>
      <c r="Y1808" s="13"/>
      <c r="Z1808" s="13"/>
      <c r="AA1808" s="13"/>
      <c r="AB1808" s="13"/>
      <c r="AC1808" s="13"/>
      <c r="AD1808" s="13"/>
      <c r="AE1808" s="13"/>
      <c r="AT1808" s="243" t="s">
        <v>168</v>
      </c>
      <c r="AU1808" s="243" t="s">
        <v>87</v>
      </c>
      <c r="AV1808" s="13" t="s">
        <v>87</v>
      </c>
      <c r="AW1808" s="13" t="s">
        <v>32</v>
      </c>
      <c r="AX1808" s="13" t="s">
        <v>77</v>
      </c>
      <c r="AY1808" s="243" t="s">
        <v>159</v>
      </c>
    </row>
    <row r="1809" s="13" customFormat="1">
      <c r="A1809" s="13"/>
      <c r="B1809" s="232"/>
      <c r="C1809" s="233"/>
      <c r="D1809" s="234" t="s">
        <v>168</v>
      </c>
      <c r="E1809" s="235" t="s">
        <v>1</v>
      </c>
      <c r="F1809" s="236" t="s">
        <v>2750</v>
      </c>
      <c r="G1809" s="233"/>
      <c r="H1809" s="237">
        <v>6.7720000000000002</v>
      </c>
      <c r="I1809" s="238"/>
      <c r="J1809" s="233"/>
      <c r="K1809" s="233"/>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168</v>
      </c>
      <c r="AU1809" s="243" t="s">
        <v>87</v>
      </c>
      <c r="AV1809" s="13" t="s">
        <v>87</v>
      </c>
      <c r="AW1809" s="13" t="s">
        <v>32</v>
      </c>
      <c r="AX1809" s="13" t="s">
        <v>77</v>
      </c>
      <c r="AY1809" s="243" t="s">
        <v>159</v>
      </c>
    </row>
    <row r="1810" s="13" customFormat="1">
      <c r="A1810" s="13"/>
      <c r="B1810" s="232"/>
      <c r="C1810" s="233"/>
      <c r="D1810" s="234" t="s">
        <v>168</v>
      </c>
      <c r="E1810" s="235" t="s">
        <v>1</v>
      </c>
      <c r="F1810" s="236" t="s">
        <v>2751</v>
      </c>
      <c r="G1810" s="233"/>
      <c r="H1810" s="237">
        <v>4.3899999999999997</v>
      </c>
      <c r="I1810" s="238"/>
      <c r="J1810" s="233"/>
      <c r="K1810" s="233"/>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168</v>
      </c>
      <c r="AU1810" s="243" t="s">
        <v>87</v>
      </c>
      <c r="AV1810" s="13" t="s">
        <v>87</v>
      </c>
      <c r="AW1810" s="13" t="s">
        <v>32</v>
      </c>
      <c r="AX1810" s="13" t="s">
        <v>77</v>
      </c>
      <c r="AY1810" s="243" t="s">
        <v>159</v>
      </c>
    </row>
    <row r="1811" s="14" customFormat="1">
      <c r="A1811" s="14"/>
      <c r="B1811" s="244"/>
      <c r="C1811" s="245"/>
      <c r="D1811" s="234" t="s">
        <v>168</v>
      </c>
      <c r="E1811" s="246" t="s">
        <v>1</v>
      </c>
      <c r="F1811" s="247" t="s">
        <v>174</v>
      </c>
      <c r="G1811" s="245"/>
      <c r="H1811" s="248">
        <v>716.92200000000003</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168</v>
      </c>
      <c r="AU1811" s="254" t="s">
        <v>87</v>
      </c>
      <c r="AV1811" s="14" t="s">
        <v>166</v>
      </c>
      <c r="AW1811" s="14" t="s">
        <v>32</v>
      </c>
      <c r="AX1811" s="14" t="s">
        <v>85</v>
      </c>
      <c r="AY1811" s="254" t="s">
        <v>159</v>
      </c>
    </row>
    <row r="1812" s="2" customFormat="1" ht="33" customHeight="1">
      <c r="A1812" s="39"/>
      <c r="B1812" s="40"/>
      <c r="C1812" s="219" t="s">
        <v>2752</v>
      </c>
      <c r="D1812" s="219" t="s">
        <v>161</v>
      </c>
      <c r="E1812" s="220" t="s">
        <v>2753</v>
      </c>
      <c r="F1812" s="221" t="s">
        <v>2754</v>
      </c>
      <c r="G1812" s="222" t="s">
        <v>164</v>
      </c>
      <c r="H1812" s="223">
        <v>20.501000000000001</v>
      </c>
      <c r="I1812" s="224"/>
      <c r="J1812" s="225">
        <f>ROUND(I1812*H1812,2)</f>
        <v>0</v>
      </c>
      <c r="K1812" s="221" t="s">
        <v>165</v>
      </c>
      <c r="L1812" s="45"/>
      <c r="M1812" s="226" t="s">
        <v>1</v>
      </c>
      <c r="N1812" s="227" t="s">
        <v>42</v>
      </c>
      <c r="O1812" s="92"/>
      <c r="P1812" s="228">
        <f>O1812*H1812</f>
        <v>0</v>
      </c>
      <c r="Q1812" s="228">
        <v>0</v>
      </c>
      <c r="R1812" s="228">
        <f>Q1812*H1812</f>
        <v>0</v>
      </c>
      <c r="S1812" s="228">
        <v>0</v>
      </c>
      <c r="T1812" s="229">
        <f>S1812*H1812</f>
        <v>0</v>
      </c>
      <c r="U1812" s="39"/>
      <c r="V1812" s="39"/>
      <c r="W1812" s="39"/>
      <c r="X1812" s="39"/>
      <c r="Y1812" s="39"/>
      <c r="Z1812" s="39"/>
      <c r="AA1812" s="39"/>
      <c r="AB1812" s="39"/>
      <c r="AC1812" s="39"/>
      <c r="AD1812" s="39"/>
      <c r="AE1812" s="39"/>
      <c r="AR1812" s="230" t="s">
        <v>235</v>
      </c>
      <c r="AT1812" s="230" t="s">
        <v>161</v>
      </c>
      <c r="AU1812" s="230" t="s">
        <v>87</v>
      </c>
      <c r="AY1812" s="18" t="s">
        <v>159</v>
      </c>
      <c r="BE1812" s="231">
        <f>IF(N1812="základní",J1812,0)</f>
        <v>0</v>
      </c>
      <c r="BF1812" s="231">
        <f>IF(N1812="snížená",J1812,0)</f>
        <v>0</v>
      </c>
      <c r="BG1812" s="231">
        <f>IF(N1812="zákl. přenesená",J1812,0)</f>
        <v>0</v>
      </c>
      <c r="BH1812" s="231">
        <f>IF(N1812="sníž. přenesená",J1812,0)</f>
        <v>0</v>
      </c>
      <c r="BI1812" s="231">
        <f>IF(N1812="nulová",J1812,0)</f>
        <v>0</v>
      </c>
      <c r="BJ1812" s="18" t="s">
        <v>85</v>
      </c>
      <c r="BK1812" s="231">
        <f>ROUND(I1812*H1812,2)</f>
        <v>0</v>
      </c>
      <c r="BL1812" s="18" t="s">
        <v>235</v>
      </c>
      <c r="BM1812" s="230" t="s">
        <v>2755</v>
      </c>
    </row>
    <row r="1813" s="13" customFormat="1">
      <c r="A1813" s="13"/>
      <c r="B1813" s="232"/>
      <c r="C1813" s="233"/>
      <c r="D1813" s="234" t="s">
        <v>168</v>
      </c>
      <c r="E1813" s="235" t="s">
        <v>1</v>
      </c>
      <c r="F1813" s="236" t="s">
        <v>2418</v>
      </c>
      <c r="G1813" s="233"/>
      <c r="H1813" s="237">
        <v>6.9119999999999999</v>
      </c>
      <c r="I1813" s="238"/>
      <c r="J1813" s="233"/>
      <c r="K1813" s="233"/>
      <c r="L1813" s="239"/>
      <c r="M1813" s="240"/>
      <c r="N1813" s="241"/>
      <c r="O1813" s="241"/>
      <c r="P1813" s="241"/>
      <c r="Q1813" s="241"/>
      <c r="R1813" s="241"/>
      <c r="S1813" s="241"/>
      <c r="T1813" s="242"/>
      <c r="U1813" s="13"/>
      <c r="V1813" s="13"/>
      <c r="W1813" s="13"/>
      <c r="X1813" s="13"/>
      <c r="Y1813" s="13"/>
      <c r="Z1813" s="13"/>
      <c r="AA1813" s="13"/>
      <c r="AB1813" s="13"/>
      <c r="AC1813" s="13"/>
      <c r="AD1813" s="13"/>
      <c r="AE1813" s="13"/>
      <c r="AT1813" s="243" t="s">
        <v>168</v>
      </c>
      <c r="AU1813" s="243" t="s">
        <v>87</v>
      </c>
      <c r="AV1813" s="13" t="s">
        <v>87</v>
      </c>
      <c r="AW1813" s="13" t="s">
        <v>32</v>
      </c>
      <c r="AX1813" s="13" t="s">
        <v>77</v>
      </c>
      <c r="AY1813" s="243" t="s">
        <v>159</v>
      </c>
    </row>
    <row r="1814" s="13" customFormat="1">
      <c r="A1814" s="13"/>
      <c r="B1814" s="232"/>
      <c r="C1814" s="233"/>
      <c r="D1814" s="234" t="s">
        <v>168</v>
      </c>
      <c r="E1814" s="235" t="s">
        <v>1</v>
      </c>
      <c r="F1814" s="236" t="s">
        <v>2737</v>
      </c>
      <c r="G1814" s="233"/>
      <c r="H1814" s="237">
        <v>13.589</v>
      </c>
      <c r="I1814" s="238"/>
      <c r="J1814" s="233"/>
      <c r="K1814" s="233"/>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168</v>
      </c>
      <c r="AU1814" s="243" t="s">
        <v>87</v>
      </c>
      <c r="AV1814" s="13" t="s">
        <v>87</v>
      </c>
      <c r="AW1814" s="13" t="s">
        <v>32</v>
      </c>
      <c r="AX1814" s="13" t="s">
        <v>77</v>
      </c>
      <c r="AY1814" s="243" t="s">
        <v>159</v>
      </c>
    </row>
    <row r="1815" s="14" customFormat="1">
      <c r="A1815" s="14"/>
      <c r="B1815" s="244"/>
      <c r="C1815" s="245"/>
      <c r="D1815" s="234" t="s">
        <v>168</v>
      </c>
      <c r="E1815" s="246" t="s">
        <v>1</v>
      </c>
      <c r="F1815" s="247" t="s">
        <v>174</v>
      </c>
      <c r="G1815" s="245"/>
      <c r="H1815" s="248">
        <v>20.501000000000001</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168</v>
      </c>
      <c r="AU1815" s="254" t="s">
        <v>87</v>
      </c>
      <c r="AV1815" s="14" t="s">
        <v>166</v>
      </c>
      <c r="AW1815" s="14" t="s">
        <v>32</v>
      </c>
      <c r="AX1815" s="14" t="s">
        <v>85</v>
      </c>
      <c r="AY1815" s="254" t="s">
        <v>159</v>
      </c>
    </row>
    <row r="1816" s="2" customFormat="1" ht="24.15" customHeight="1">
      <c r="A1816" s="39"/>
      <c r="B1816" s="40"/>
      <c r="C1816" s="255" t="s">
        <v>2756</v>
      </c>
      <c r="D1816" s="255" t="s">
        <v>218</v>
      </c>
      <c r="E1816" s="256" t="s">
        <v>2757</v>
      </c>
      <c r="F1816" s="257" t="s">
        <v>2608</v>
      </c>
      <c r="G1816" s="258" t="s">
        <v>181</v>
      </c>
      <c r="H1816" s="259">
        <v>0.16600000000000001</v>
      </c>
      <c r="I1816" s="260"/>
      <c r="J1816" s="261">
        <f>ROUND(I1816*H1816,2)</f>
        <v>0</v>
      </c>
      <c r="K1816" s="257" t="s">
        <v>165</v>
      </c>
      <c r="L1816" s="262"/>
      <c r="M1816" s="263" t="s">
        <v>1</v>
      </c>
      <c r="N1816" s="264" t="s">
        <v>42</v>
      </c>
      <c r="O1816" s="92"/>
      <c r="P1816" s="228">
        <f>O1816*H1816</f>
        <v>0</v>
      </c>
      <c r="Q1816" s="228">
        <v>0.55000000000000004</v>
      </c>
      <c r="R1816" s="228">
        <f>Q1816*H1816</f>
        <v>0.091300000000000006</v>
      </c>
      <c r="S1816" s="228">
        <v>0</v>
      </c>
      <c r="T1816" s="229">
        <f>S1816*H1816</f>
        <v>0</v>
      </c>
      <c r="U1816" s="39"/>
      <c r="V1816" s="39"/>
      <c r="W1816" s="39"/>
      <c r="X1816" s="39"/>
      <c r="Y1816" s="39"/>
      <c r="Z1816" s="39"/>
      <c r="AA1816" s="39"/>
      <c r="AB1816" s="39"/>
      <c r="AC1816" s="39"/>
      <c r="AD1816" s="39"/>
      <c r="AE1816" s="39"/>
      <c r="AR1816" s="230" t="s">
        <v>316</v>
      </c>
      <c r="AT1816" s="230" t="s">
        <v>218</v>
      </c>
      <c r="AU1816" s="230" t="s">
        <v>87</v>
      </c>
      <c r="AY1816" s="18" t="s">
        <v>159</v>
      </c>
      <c r="BE1816" s="231">
        <f>IF(N1816="základní",J1816,0)</f>
        <v>0</v>
      </c>
      <c r="BF1816" s="231">
        <f>IF(N1816="snížená",J1816,0)</f>
        <v>0</v>
      </c>
      <c r="BG1816" s="231">
        <f>IF(N1816="zákl. přenesená",J1816,0)</f>
        <v>0</v>
      </c>
      <c r="BH1816" s="231">
        <f>IF(N1816="sníž. přenesená",J1816,0)</f>
        <v>0</v>
      </c>
      <c r="BI1816" s="231">
        <f>IF(N1816="nulová",J1816,0)</f>
        <v>0</v>
      </c>
      <c r="BJ1816" s="18" t="s">
        <v>85</v>
      </c>
      <c r="BK1816" s="231">
        <f>ROUND(I1816*H1816,2)</f>
        <v>0</v>
      </c>
      <c r="BL1816" s="18" t="s">
        <v>235</v>
      </c>
      <c r="BM1816" s="230" t="s">
        <v>2758</v>
      </c>
    </row>
    <row r="1817" s="13" customFormat="1">
      <c r="A1817" s="13"/>
      <c r="B1817" s="232"/>
      <c r="C1817" s="233"/>
      <c r="D1817" s="234" t="s">
        <v>168</v>
      </c>
      <c r="E1817" s="235" t="s">
        <v>1</v>
      </c>
      <c r="F1817" s="236" t="s">
        <v>2759</v>
      </c>
      <c r="G1817" s="233"/>
      <c r="H1817" s="237">
        <v>0.062</v>
      </c>
      <c r="I1817" s="238"/>
      <c r="J1817" s="233"/>
      <c r="K1817" s="233"/>
      <c r="L1817" s="239"/>
      <c r="M1817" s="240"/>
      <c r="N1817" s="241"/>
      <c r="O1817" s="241"/>
      <c r="P1817" s="241"/>
      <c r="Q1817" s="241"/>
      <c r="R1817" s="241"/>
      <c r="S1817" s="241"/>
      <c r="T1817" s="242"/>
      <c r="U1817" s="13"/>
      <c r="V1817" s="13"/>
      <c r="W1817" s="13"/>
      <c r="X1817" s="13"/>
      <c r="Y1817" s="13"/>
      <c r="Z1817" s="13"/>
      <c r="AA1817" s="13"/>
      <c r="AB1817" s="13"/>
      <c r="AC1817" s="13"/>
      <c r="AD1817" s="13"/>
      <c r="AE1817" s="13"/>
      <c r="AT1817" s="243" t="s">
        <v>168</v>
      </c>
      <c r="AU1817" s="243" t="s">
        <v>87</v>
      </c>
      <c r="AV1817" s="13" t="s">
        <v>87</v>
      </c>
      <c r="AW1817" s="13" t="s">
        <v>32</v>
      </c>
      <c r="AX1817" s="13" t="s">
        <v>77</v>
      </c>
      <c r="AY1817" s="243" t="s">
        <v>159</v>
      </c>
    </row>
    <row r="1818" s="13" customFormat="1">
      <c r="A1818" s="13"/>
      <c r="B1818" s="232"/>
      <c r="C1818" s="233"/>
      <c r="D1818" s="234" t="s">
        <v>168</v>
      </c>
      <c r="E1818" s="235" t="s">
        <v>1</v>
      </c>
      <c r="F1818" s="236" t="s">
        <v>2760</v>
      </c>
      <c r="G1818" s="233"/>
      <c r="H1818" s="237">
        <v>0.082000000000000003</v>
      </c>
      <c r="I1818" s="238"/>
      <c r="J1818" s="233"/>
      <c r="K1818" s="233"/>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168</v>
      </c>
      <c r="AU1818" s="243" t="s">
        <v>87</v>
      </c>
      <c r="AV1818" s="13" t="s">
        <v>87</v>
      </c>
      <c r="AW1818" s="13" t="s">
        <v>32</v>
      </c>
      <c r="AX1818" s="13" t="s">
        <v>77</v>
      </c>
      <c r="AY1818" s="243" t="s">
        <v>159</v>
      </c>
    </row>
    <row r="1819" s="14" customFormat="1">
      <c r="A1819" s="14"/>
      <c r="B1819" s="244"/>
      <c r="C1819" s="245"/>
      <c r="D1819" s="234" t="s">
        <v>168</v>
      </c>
      <c r="E1819" s="246" t="s">
        <v>1</v>
      </c>
      <c r="F1819" s="247" t="s">
        <v>174</v>
      </c>
      <c r="G1819" s="245"/>
      <c r="H1819" s="248">
        <v>0.14399999999999999</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168</v>
      </c>
      <c r="AU1819" s="254" t="s">
        <v>87</v>
      </c>
      <c r="AV1819" s="14" t="s">
        <v>166</v>
      </c>
      <c r="AW1819" s="14" t="s">
        <v>32</v>
      </c>
      <c r="AX1819" s="14" t="s">
        <v>85</v>
      </c>
      <c r="AY1819" s="254" t="s">
        <v>159</v>
      </c>
    </row>
    <row r="1820" s="13" customFormat="1">
      <c r="A1820" s="13"/>
      <c r="B1820" s="232"/>
      <c r="C1820" s="233"/>
      <c r="D1820" s="234" t="s">
        <v>168</v>
      </c>
      <c r="E1820" s="233"/>
      <c r="F1820" s="236" t="s">
        <v>2761</v>
      </c>
      <c r="G1820" s="233"/>
      <c r="H1820" s="237">
        <v>0.16600000000000001</v>
      </c>
      <c r="I1820" s="238"/>
      <c r="J1820" s="233"/>
      <c r="K1820" s="233"/>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168</v>
      </c>
      <c r="AU1820" s="243" t="s">
        <v>87</v>
      </c>
      <c r="AV1820" s="13" t="s">
        <v>87</v>
      </c>
      <c r="AW1820" s="13" t="s">
        <v>4</v>
      </c>
      <c r="AX1820" s="13" t="s">
        <v>85</v>
      </c>
      <c r="AY1820" s="243" t="s">
        <v>159</v>
      </c>
    </row>
    <row r="1821" s="2" customFormat="1" ht="24.15" customHeight="1">
      <c r="A1821" s="39"/>
      <c r="B1821" s="40"/>
      <c r="C1821" s="219" t="s">
        <v>2762</v>
      </c>
      <c r="D1821" s="219" t="s">
        <v>161</v>
      </c>
      <c r="E1821" s="220" t="s">
        <v>2763</v>
      </c>
      <c r="F1821" s="221" t="s">
        <v>2764</v>
      </c>
      <c r="G1821" s="222" t="s">
        <v>164</v>
      </c>
      <c r="H1821" s="223">
        <v>534.86900000000003</v>
      </c>
      <c r="I1821" s="224"/>
      <c r="J1821" s="225">
        <f>ROUND(I1821*H1821,2)</f>
        <v>0</v>
      </c>
      <c r="K1821" s="221" t="s">
        <v>165</v>
      </c>
      <c r="L1821" s="45"/>
      <c r="M1821" s="226" t="s">
        <v>1</v>
      </c>
      <c r="N1821" s="227" t="s">
        <v>42</v>
      </c>
      <c r="O1821" s="92"/>
      <c r="P1821" s="228">
        <f>O1821*H1821</f>
        <v>0</v>
      </c>
      <c r="Q1821" s="228">
        <v>0</v>
      </c>
      <c r="R1821" s="228">
        <f>Q1821*H1821</f>
        <v>0</v>
      </c>
      <c r="S1821" s="228">
        <v>0</v>
      </c>
      <c r="T1821" s="229">
        <f>S1821*H1821</f>
        <v>0</v>
      </c>
      <c r="U1821" s="39"/>
      <c r="V1821" s="39"/>
      <c r="W1821" s="39"/>
      <c r="X1821" s="39"/>
      <c r="Y1821" s="39"/>
      <c r="Z1821" s="39"/>
      <c r="AA1821" s="39"/>
      <c r="AB1821" s="39"/>
      <c r="AC1821" s="39"/>
      <c r="AD1821" s="39"/>
      <c r="AE1821" s="39"/>
      <c r="AR1821" s="230" t="s">
        <v>235</v>
      </c>
      <c r="AT1821" s="230" t="s">
        <v>161</v>
      </c>
      <c r="AU1821" s="230" t="s">
        <v>87</v>
      </c>
      <c r="AY1821" s="18" t="s">
        <v>159</v>
      </c>
      <c r="BE1821" s="231">
        <f>IF(N1821="základní",J1821,0)</f>
        <v>0</v>
      </c>
      <c r="BF1821" s="231">
        <f>IF(N1821="snížená",J1821,0)</f>
        <v>0</v>
      </c>
      <c r="BG1821" s="231">
        <f>IF(N1821="zákl. přenesená",J1821,0)</f>
        <v>0</v>
      </c>
      <c r="BH1821" s="231">
        <f>IF(N1821="sníž. přenesená",J1821,0)</f>
        <v>0</v>
      </c>
      <c r="BI1821" s="231">
        <f>IF(N1821="nulová",J1821,0)</f>
        <v>0</v>
      </c>
      <c r="BJ1821" s="18" t="s">
        <v>85</v>
      </c>
      <c r="BK1821" s="231">
        <f>ROUND(I1821*H1821,2)</f>
        <v>0</v>
      </c>
      <c r="BL1821" s="18" t="s">
        <v>235</v>
      </c>
      <c r="BM1821" s="230" t="s">
        <v>2765</v>
      </c>
    </row>
    <row r="1822" s="13" customFormat="1">
      <c r="A1822" s="13"/>
      <c r="B1822" s="232"/>
      <c r="C1822" s="233"/>
      <c r="D1822" s="234" t="s">
        <v>168</v>
      </c>
      <c r="E1822" s="235" t="s">
        <v>1</v>
      </c>
      <c r="F1822" s="236" t="s">
        <v>2766</v>
      </c>
      <c r="G1822" s="233"/>
      <c r="H1822" s="237">
        <v>541.34400000000005</v>
      </c>
      <c r="I1822" s="238"/>
      <c r="J1822" s="233"/>
      <c r="K1822" s="233"/>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168</v>
      </c>
      <c r="AU1822" s="243" t="s">
        <v>87</v>
      </c>
      <c r="AV1822" s="13" t="s">
        <v>87</v>
      </c>
      <c r="AW1822" s="13" t="s">
        <v>32</v>
      </c>
      <c r="AX1822" s="13" t="s">
        <v>77</v>
      </c>
      <c r="AY1822" s="243" t="s">
        <v>159</v>
      </c>
    </row>
    <row r="1823" s="13" customFormat="1">
      <c r="A1823" s="13"/>
      <c r="B1823" s="232"/>
      <c r="C1823" s="233"/>
      <c r="D1823" s="234" t="s">
        <v>168</v>
      </c>
      <c r="E1823" s="235" t="s">
        <v>1</v>
      </c>
      <c r="F1823" s="236" t="s">
        <v>2767</v>
      </c>
      <c r="G1823" s="233"/>
      <c r="H1823" s="237">
        <v>-39.545000000000002</v>
      </c>
      <c r="I1823" s="238"/>
      <c r="J1823" s="233"/>
      <c r="K1823" s="233"/>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168</v>
      </c>
      <c r="AU1823" s="243" t="s">
        <v>87</v>
      </c>
      <c r="AV1823" s="13" t="s">
        <v>87</v>
      </c>
      <c r="AW1823" s="13" t="s">
        <v>32</v>
      </c>
      <c r="AX1823" s="13" t="s">
        <v>77</v>
      </c>
      <c r="AY1823" s="243" t="s">
        <v>159</v>
      </c>
    </row>
    <row r="1824" s="13" customFormat="1">
      <c r="A1824" s="13"/>
      <c r="B1824" s="232"/>
      <c r="C1824" s="233"/>
      <c r="D1824" s="234" t="s">
        <v>168</v>
      </c>
      <c r="E1824" s="235" t="s">
        <v>1</v>
      </c>
      <c r="F1824" s="236" t="s">
        <v>2768</v>
      </c>
      <c r="G1824" s="233"/>
      <c r="H1824" s="237">
        <v>21.57</v>
      </c>
      <c r="I1824" s="238"/>
      <c r="J1824" s="233"/>
      <c r="K1824" s="233"/>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168</v>
      </c>
      <c r="AU1824" s="243" t="s">
        <v>87</v>
      </c>
      <c r="AV1824" s="13" t="s">
        <v>87</v>
      </c>
      <c r="AW1824" s="13" t="s">
        <v>32</v>
      </c>
      <c r="AX1824" s="13" t="s">
        <v>77</v>
      </c>
      <c r="AY1824" s="243" t="s">
        <v>159</v>
      </c>
    </row>
    <row r="1825" s="15" customFormat="1">
      <c r="A1825" s="15"/>
      <c r="B1825" s="268"/>
      <c r="C1825" s="269"/>
      <c r="D1825" s="234" t="s">
        <v>168</v>
      </c>
      <c r="E1825" s="270" t="s">
        <v>1</v>
      </c>
      <c r="F1825" s="271" t="s">
        <v>361</v>
      </c>
      <c r="G1825" s="269"/>
      <c r="H1825" s="272">
        <v>523.36900000000003</v>
      </c>
      <c r="I1825" s="273"/>
      <c r="J1825" s="269"/>
      <c r="K1825" s="269"/>
      <c r="L1825" s="274"/>
      <c r="M1825" s="275"/>
      <c r="N1825" s="276"/>
      <c r="O1825" s="276"/>
      <c r="P1825" s="276"/>
      <c r="Q1825" s="276"/>
      <c r="R1825" s="276"/>
      <c r="S1825" s="276"/>
      <c r="T1825" s="277"/>
      <c r="U1825" s="15"/>
      <c r="V1825" s="15"/>
      <c r="W1825" s="15"/>
      <c r="X1825" s="15"/>
      <c r="Y1825" s="15"/>
      <c r="Z1825" s="15"/>
      <c r="AA1825" s="15"/>
      <c r="AB1825" s="15"/>
      <c r="AC1825" s="15"/>
      <c r="AD1825" s="15"/>
      <c r="AE1825" s="15"/>
      <c r="AT1825" s="278" t="s">
        <v>168</v>
      </c>
      <c r="AU1825" s="278" t="s">
        <v>87</v>
      </c>
      <c r="AV1825" s="15" t="s">
        <v>175</v>
      </c>
      <c r="AW1825" s="15" t="s">
        <v>32</v>
      </c>
      <c r="AX1825" s="15" t="s">
        <v>77</v>
      </c>
      <c r="AY1825" s="278" t="s">
        <v>159</v>
      </c>
    </row>
    <row r="1826" s="13" customFormat="1">
      <c r="A1826" s="13"/>
      <c r="B1826" s="232"/>
      <c r="C1826" s="233"/>
      <c r="D1826" s="234" t="s">
        <v>168</v>
      </c>
      <c r="E1826" s="235" t="s">
        <v>1</v>
      </c>
      <c r="F1826" s="236" t="s">
        <v>2769</v>
      </c>
      <c r="G1826" s="233"/>
      <c r="H1826" s="237">
        <v>11.5</v>
      </c>
      <c r="I1826" s="238"/>
      <c r="J1826" s="233"/>
      <c r="K1826" s="233"/>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168</v>
      </c>
      <c r="AU1826" s="243" t="s">
        <v>87</v>
      </c>
      <c r="AV1826" s="13" t="s">
        <v>87</v>
      </c>
      <c r="AW1826" s="13" t="s">
        <v>32</v>
      </c>
      <c r="AX1826" s="13" t="s">
        <v>77</v>
      </c>
      <c r="AY1826" s="243" t="s">
        <v>159</v>
      </c>
    </row>
    <row r="1827" s="14" customFormat="1">
      <c r="A1827" s="14"/>
      <c r="B1827" s="244"/>
      <c r="C1827" s="245"/>
      <c r="D1827" s="234" t="s">
        <v>168</v>
      </c>
      <c r="E1827" s="246" t="s">
        <v>1</v>
      </c>
      <c r="F1827" s="247" t="s">
        <v>174</v>
      </c>
      <c r="G1827" s="245"/>
      <c r="H1827" s="248">
        <v>534.86900000000003</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168</v>
      </c>
      <c r="AU1827" s="254" t="s">
        <v>87</v>
      </c>
      <c r="AV1827" s="14" t="s">
        <v>166</v>
      </c>
      <c r="AW1827" s="14" t="s">
        <v>32</v>
      </c>
      <c r="AX1827" s="14" t="s">
        <v>85</v>
      </c>
      <c r="AY1827" s="254" t="s">
        <v>159</v>
      </c>
    </row>
    <row r="1828" s="2" customFormat="1" ht="24.15" customHeight="1">
      <c r="A1828" s="39"/>
      <c r="B1828" s="40"/>
      <c r="C1828" s="255" t="s">
        <v>2770</v>
      </c>
      <c r="D1828" s="255" t="s">
        <v>218</v>
      </c>
      <c r="E1828" s="256" t="s">
        <v>2607</v>
      </c>
      <c r="F1828" s="257" t="s">
        <v>2608</v>
      </c>
      <c r="G1828" s="258" t="s">
        <v>181</v>
      </c>
      <c r="H1828" s="259">
        <v>14.763</v>
      </c>
      <c r="I1828" s="260"/>
      <c r="J1828" s="261">
        <f>ROUND(I1828*H1828,2)</f>
        <v>0</v>
      </c>
      <c r="K1828" s="257" t="s">
        <v>165</v>
      </c>
      <c r="L1828" s="262"/>
      <c r="M1828" s="263" t="s">
        <v>1</v>
      </c>
      <c r="N1828" s="264" t="s">
        <v>42</v>
      </c>
      <c r="O1828" s="92"/>
      <c r="P1828" s="228">
        <f>O1828*H1828</f>
        <v>0</v>
      </c>
      <c r="Q1828" s="228">
        <v>0.55000000000000004</v>
      </c>
      <c r="R1828" s="228">
        <f>Q1828*H1828</f>
        <v>8.11965</v>
      </c>
      <c r="S1828" s="228">
        <v>0</v>
      </c>
      <c r="T1828" s="229">
        <f>S1828*H1828</f>
        <v>0</v>
      </c>
      <c r="U1828" s="39"/>
      <c r="V1828" s="39"/>
      <c r="W1828" s="39"/>
      <c r="X1828" s="39"/>
      <c r="Y1828" s="39"/>
      <c r="Z1828" s="39"/>
      <c r="AA1828" s="39"/>
      <c r="AB1828" s="39"/>
      <c r="AC1828" s="39"/>
      <c r="AD1828" s="39"/>
      <c r="AE1828" s="39"/>
      <c r="AR1828" s="230" t="s">
        <v>316</v>
      </c>
      <c r="AT1828" s="230" t="s">
        <v>218</v>
      </c>
      <c r="AU1828" s="230" t="s">
        <v>87</v>
      </c>
      <c r="AY1828" s="18" t="s">
        <v>159</v>
      </c>
      <c r="BE1828" s="231">
        <f>IF(N1828="základní",J1828,0)</f>
        <v>0</v>
      </c>
      <c r="BF1828" s="231">
        <f>IF(N1828="snížená",J1828,0)</f>
        <v>0</v>
      </c>
      <c r="BG1828" s="231">
        <f>IF(N1828="zákl. přenesená",J1828,0)</f>
        <v>0</v>
      </c>
      <c r="BH1828" s="231">
        <f>IF(N1828="sníž. přenesená",J1828,0)</f>
        <v>0</v>
      </c>
      <c r="BI1828" s="231">
        <f>IF(N1828="nulová",J1828,0)</f>
        <v>0</v>
      </c>
      <c r="BJ1828" s="18" t="s">
        <v>85</v>
      </c>
      <c r="BK1828" s="231">
        <f>ROUND(I1828*H1828,2)</f>
        <v>0</v>
      </c>
      <c r="BL1828" s="18" t="s">
        <v>235</v>
      </c>
      <c r="BM1828" s="230" t="s">
        <v>2771</v>
      </c>
    </row>
    <row r="1829" s="13" customFormat="1">
      <c r="A1829" s="13"/>
      <c r="B1829" s="232"/>
      <c r="C1829" s="233"/>
      <c r="D1829" s="234" t="s">
        <v>168</v>
      </c>
      <c r="E1829" s="235" t="s">
        <v>1</v>
      </c>
      <c r="F1829" s="236" t="s">
        <v>2772</v>
      </c>
      <c r="G1829" s="233"/>
      <c r="H1829" s="237">
        <v>12.837</v>
      </c>
      <c r="I1829" s="238"/>
      <c r="J1829" s="233"/>
      <c r="K1829" s="233"/>
      <c r="L1829" s="239"/>
      <c r="M1829" s="240"/>
      <c r="N1829" s="241"/>
      <c r="O1829" s="241"/>
      <c r="P1829" s="241"/>
      <c r="Q1829" s="241"/>
      <c r="R1829" s="241"/>
      <c r="S1829" s="241"/>
      <c r="T1829" s="242"/>
      <c r="U1829" s="13"/>
      <c r="V1829" s="13"/>
      <c r="W1829" s="13"/>
      <c r="X1829" s="13"/>
      <c r="Y1829" s="13"/>
      <c r="Z1829" s="13"/>
      <c r="AA1829" s="13"/>
      <c r="AB1829" s="13"/>
      <c r="AC1829" s="13"/>
      <c r="AD1829" s="13"/>
      <c r="AE1829" s="13"/>
      <c r="AT1829" s="243" t="s">
        <v>168</v>
      </c>
      <c r="AU1829" s="243" t="s">
        <v>87</v>
      </c>
      <c r="AV1829" s="13" t="s">
        <v>87</v>
      </c>
      <c r="AW1829" s="13" t="s">
        <v>32</v>
      </c>
      <c r="AX1829" s="13" t="s">
        <v>85</v>
      </c>
      <c r="AY1829" s="243" t="s">
        <v>159</v>
      </c>
    </row>
    <row r="1830" s="13" customFormat="1">
      <c r="A1830" s="13"/>
      <c r="B1830" s="232"/>
      <c r="C1830" s="233"/>
      <c r="D1830" s="234" t="s">
        <v>168</v>
      </c>
      <c r="E1830" s="233"/>
      <c r="F1830" s="236" t="s">
        <v>2773</v>
      </c>
      <c r="G1830" s="233"/>
      <c r="H1830" s="237">
        <v>14.763</v>
      </c>
      <c r="I1830" s="238"/>
      <c r="J1830" s="233"/>
      <c r="K1830" s="233"/>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168</v>
      </c>
      <c r="AU1830" s="243" t="s">
        <v>87</v>
      </c>
      <c r="AV1830" s="13" t="s">
        <v>87</v>
      </c>
      <c r="AW1830" s="13" t="s">
        <v>4</v>
      </c>
      <c r="AX1830" s="13" t="s">
        <v>85</v>
      </c>
      <c r="AY1830" s="243" t="s">
        <v>159</v>
      </c>
    </row>
    <row r="1831" s="2" customFormat="1" ht="24.15" customHeight="1">
      <c r="A1831" s="39"/>
      <c r="B1831" s="40"/>
      <c r="C1831" s="219" t="s">
        <v>2774</v>
      </c>
      <c r="D1831" s="219" t="s">
        <v>161</v>
      </c>
      <c r="E1831" s="220" t="s">
        <v>2775</v>
      </c>
      <c r="F1831" s="221" t="s">
        <v>2776</v>
      </c>
      <c r="G1831" s="222" t="s">
        <v>164</v>
      </c>
      <c r="H1831" s="223">
        <v>57.5</v>
      </c>
      <c r="I1831" s="224"/>
      <c r="J1831" s="225">
        <f>ROUND(I1831*H1831,2)</f>
        <v>0</v>
      </c>
      <c r="K1831" s="221" t="s">
        <v>165</v>
      </c>
      <c r="L1831" s="45"/>
      <c r="M1831" s="226" t="s">
        <v>1</v>
      </c>
      <c r="N1831" s="227" t="s">
        <v>42</v>
      </c>
      <c r="O1831" s="92"/>
      <c r="P1831" s="228">
        <f>O1831*H1831</f>
        <v>0</v>
      </c>
      <c r="Q1831" s="228">
        <v>0</v>
      </c>
      <c r="R1831" s="228">
        <f>Q1831*H1831</f>
        <v>0</v>
      </c>
      <c r="S1831" s="228">
        <v>0</v>
      </c>
      <c r="T1831" s="229">
        <f>S1831*H1831</f>
        <v>0</v>
      </c>
      <c r="U1831" s="39"/>
      <c r="V1831" s="39"/>
      <c r="W1831" s="39"/>
      <c r="X1831" s="39"/>
      <c r="Y1831" s="39"/>
      <c r="Z1831" s="39"/>
      <c r="AA1831" s="39"/>
      <c r="AB1831" s="39"/>
      <c r="AC1831" s="39"/>
      <c r="AD1831" s="39"/>
      <c r="AE1831" s="39"/>
      <c r="AR1831" s="230" t="s">
        <v>235</v>
      </c>
      <c r="AT1831" s="230" t="s">
        <v>161</v>
      </c>
      <c r="AU1831" s="230" t="s">
        <v>87</v>
      </c>
      <c r="AY1831" s="18" t="s">
        <v>159</v>
      </c>
      <c r="BE1831" s="231">
        <f>IF(N1831="základní",J1831,0)</f>
        <v>0</v>
      </c>
      <c r="BF1831" s="231">
        <f>IF(N1831="snížená",J1831,0)</f>
        <v>0</v>
      </c>
      <c r="BG1831" s="231">
        <f>IF(N1831="zákl. přenesená",J1831,0)</f>
        <v>0</v>
      </c>
      <c r="BH1831" s="231">
        <f>IF(N1831="sníž. přenesená",J1831,0)</f>
        <v>0</v>
      </c>
      <c r="BI1831" s="231">
        <f>IF(N1831="nulová",J1831,0)</f>
        <v>0</v>
      </c>
      <c r="BJ1831" s="18" t="s">
        <v>85</v>
      </c>
      <c r="BK1831" s="231">
        <f>ROUND(I1831*H1831,2)</f>
        <v>0</v>
      </c>
      <c r="BL1831" s="18" t="s">
        <v>235</v>
      </c>
      <c r="BM1831" s="230" t="s">
        <v>2777</v>
      </c>
    </row>
    <row r="1832" s="13" customFormat="1">
      <c r="A1832" s="13"/>
      <c r="B1832" s="232"/>
      <c r="C1832" s="233"/>
      <c r="D1832" s="234" t="s">
        <v>168</v>
      </c>
      <c r="E1832" s="235" t="s">
        <v>1</v>
      </c>
      <c r="F1832" s="236" t="s">
        <v>2778</v>
      </c>
      <c r="G1832" s="233"/>
      <c r="H1832" s="237">
        <v>57.5</v>
      </c>
      <c r="I1832" s="238"/>
      <c r="J1832" s="233"/>
      <c r="K1832" s="233"/>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168</v>
      </c>
      <c r="AU1832" s="243" t="s">
        <v>87</v>
      </c>
      <c r="AV1832" s="13" t="s">
        <v>87</v>
      </c>
      <c r="AW1832" s="13" t="s">
        <v>32</v>
      </c>
      <c r="AX1832" s="13" t="s">
        <v>85</v>
      </c>
      <c r="AY1832" s="243" t="s">
        <v>159</v>
      </c>
    </row>
    <row r="1833" s="2" customFormat="1" ht="24.15" customHeight="1">
      <c r="A1833" s="39"/>
      <c r="B1833" s="40"/>
      <c r="C1833" s="255" t="s">
        <v>2779</v>
      </c>
      <c r="D1833" s="255" t="s">
        <v>218</v>
      </c>
      <c r="E1833" s="256" t="s">
        <v>2607</v>
      </c>
      <c r="F1833" s="257" t="s">
        <v>2608</v>
      </c>
      <c r="G1833" s="258" t="s">
        <v>181</v>
      </c>
      <c r="H1833" s="259">
        <v>0.39700000000000002</v>
      </c>
      <c r="I1833" s="260"/>
      <c r="J1833" s="261">
        <f>ROUND(I1833*H1833,2)</f>
        <v>0</v>
      </c>
      <c r="K1833" s="257" t="s">
        <v>165</v>
      </c>
      <c r="L1833" s="262"/>
      <c r="M1833" s="263" t="s">
        <v>1</v>
      </c>
      <c r="N1833" s="264" t="s">
        <v>42</v>
      </c>
      <c r="O1833" s="92"/>
      <c r="P1833" s="228">
        <f>O1833*H1833</f>
        <v>0</v>
      </c>
      <c r="Q1833" s="228">
        <v>0.55000000000000004</v>
      </c>
      <c r="R1833" s="228">
        <f>Q1833*H1833</f>
        <v>0.21835000000000002</v>
      </c>
      <c r="S1833" s="228">
        <v>0</v>
      </c>
      <c r="T1833" s="229">
        <f>S1833*H1833</f>
        <v>0</v>
      </c>
      <c r="U1833" s="39"/>
      <c r="V1833" s="39"/>
      <c r="W1833" s="39"/>
      <c r="X1833" s="39"/>
      <c r="Y1833" s="39"/>
      <c r="Z1833" s="39"/>
      <c r="AA1833" s="39"/>
      <c r="AB1833" s="39"/>
      <c r="AC1833" s="39"/>
      <c r="AD1833" s="39"/>
      <c r="AE1833" s="39"/>
      <c r="AR1833" s="230" t="s">
        <v>316</v>
      </c>
      <c r="AT1833" s="230" t="s">
        <v>218</v>
      </c>
      <c r="AU1833" s="230" t="s">
        <v>87</v>
      </c>
      <c r="AY1833" s="18" t="s">
        <v>159</v>
      </c>
      <c r="BE1833" s="231">
        <f>IF(N1833="základní",J1833,0)</f>
        <v>0</v>
      </c>
      <c r="BF1833" s="231">
        <f>IF(N1833="snížená",J1833,0)</f>
        <v>0</v>
      </c>
      <c r="BG1833" s="231">
        <f>IF(N1833="zákl. přenesená",J1833,0)</f>
        <v>0</v>
      </c>
      <c r="BH1833" s="231">
        <f>IF(N1833="sníž. přenesená",J1833,0)</f>
        <v>0</v>
      </c>
      <c r="BI1833" s="231">
        <f>IF(N1833="nulová",J1833,0)</f>
        <v>0</v>
      </c>
      <c r="BJ1833" s="18" t="s">
        <v>85</v>
      </c>
      <c r="BK1833" s="231">
        <f>ROUND(I1833*H1833,2)</f>
        <v>0</v>
      </c>
      <c r="BL1833" s="18" t="s">
        <v>235</v>
      </c>
      <c r="BM1833" s="230" t="s">
        <v>2780</v>
      </c>
    </row>
    <row r="1834" s="13" customFormat="1">
      <c r="A1834" s="13"/>
      <c r="B1834" s="232"/>
      <c r="C1834" s="233"/>
      <c r="D1834" s="234" t="s">
        <v>168</v>
      </c>
      <c r="E1834" s="235" t="s">
        <v>1</v>
      </c>
      <c r="F1834" s="236" t="s">
        <v>2781</v>
      </c>
      <c r="G1834" s="233"/>
      <c r="H1834" s="237">
        <v>0.34499999999999997</v>
      </c>
      <c r="I1834" s="238"/>
      <c r="J1834" s="233"/>
      <c r="K1834" s="233"/>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168</v>
      </c>
      <c r="AU1834" s="243" t="s">
        <v>87</v>
      </c>
      <c r="AV1834" s="13" t="s">
        <v>87</v>
      </c>
      <c r="AW1834" s="13" t="s">
        <v>32</v>
      </c>
      <c r="AX1834" s="13" t="s">
        <v>85</v>
      </c>
      <c r="AY1834" s="243" t="s">
        <v>159</v>
      </c>
    </row>
    <row r="1835" s="13" customFormat="1">
      <c r="A1835" s="13"/>
      <c r="B1835" s="232"/>
      <c r="C1835" s="233"/>
      <c r="D1835" s="234" t="s">
        <v>168</v>
      </c>
      <c r="E1835" s="233"/>
      <c r="F1835" s="236" t="s">
        <v>2782</v>
      </c>
      <c r="G1835" s="233"/>
      <c r="H1835" s="237">
        <v>0.39700000000000002</v>
      </c>
      <c r="I1835" s="238"/>
      <c r="J1835" s="233"/>
      <c r="K1835" s="233"/>
      <c r="L1835" s="239"/>
      <c r="M1835" s="240"/>
      <c r="N1835" s="241"/>
      <c r="O1835" s="241"/>
      <c r="P1835" s="241"/>
      <c r="Q1835" s="241"/>
      <c r="R1835" s="241"/>
      <c r="S1835" s="241"/>
      <c r="T1835" s="242"/>
      <c r="U1835" s="13"/>
      <c r="V1835" s="13"/>
      <c r="W1835" s="13"/>
      <c r="X1835" s="13"/>
      <c r="Y1835" s="13"/>
      <c r="Z1835" s="13"/>
      <c r="AA1835" s="13"/>
      <c r="AB1835" s="13"/>
      <c r="AC1835" s="13"/>
      <c r="AD1835" s="13"/>
      <c r="AE1835" s="13"/>
      <c r="AT1835" s="243" t="s">
        <v>168</v>
      </c>
      <c r="AU1835" s="243" t="s">
        <v>87</v>
      </c>
      <c r="AV1835" s="13" t="s">
        <v>87</v>
      </c>
      <c r="AW1835" s="13" t="s">
        <v>4</v>
      </c>
      <c r="AX1835" s="13" t="s">
        <v>85</v>
      </c>
      <c r="AY1835" s="243" t="s">
        <v>159</v>
      </c>
    </row>
    <row r="1836" s="2" customFormat="1" ht="16.5" customHeight="1">
      <c r="A1836" s="39"/>
      <c r="B1836" s="40"/>
      <c r="C1836" s="219" t="s">
        <v>2783</v>
      </c>
      <c r="D1836" s="219" t="s">
        <v>161</v>
      </c>
      <c r="E1836" s="220" t="s">
        <v>2784</v>
      </c>
      <c r="F1836" s="221" t="s">
        <v>2785</v>
      </c>
      <c r="G1836" s="222" t="s">
        <v>268</v>
      </c>
      <c r="H1836" s="223">
        <v>1604.607</v>
      </c>
      <c r="I1836" s="224"/>
      <c r="J1836" s="225">
        <f>ROUND(I1836*H1836,2)</f>
        <v>0</v>
      </c>
      <c r="K1836" s="221" t="s">
        <v>165</v>
      </c>
      <c r="L1836" s="45"/>
      <c r="M1836" s="226" t="s">
        <v>1</v>
      </c>
      <c r="N1836" s="227" t="s">
        <v>42</v>
      </c>
      <c r="O1836" s="92"/>
      <c r="P1836" s="228">
        <f>O1836*H1836</f>
        <v>0</v>
      </c>
      <c r="Q1836" s="228">
        <v>2.0999999999999999E-05</v>
      </c>
      <c r="R1836" s="228">
        <f>Q1836*H1836</f>
        <v>0.033696746999999999</v>
      </c>
      <c r="S1836" s="228">
        <v>0</v>
      </c>
      <c r="T1836" s="229">
        <f>S1836*H1836</f>
        <v>0</v>
      </c>
      <c r="U1836" s="39"/>
      <c r="V1836" s="39"/>
      <c r="W1836" s="39"/>
      <c r="X1836" s="39"/>
      <c r="Y1836" s="39"/>
      <c r="Z1836" s="39"/>
      <c r="AA1836" s="39"/>
      <c r="AB1836" s="39"/>
      <c r="AC1836" s="39"/>
      <c r="AD1836" s="39"/>
      <c r="AE1836" s="39"/>
      <c r="AR1836" s="230" t="s">
        <v>235</v>
      </c>
      <c r="AT1836" s="230" t="s">
        <v>161</v>
      </c>
      <c r="AU1836" s="230" t="s">
        <v>87</v>
      </c>
      <c r="AY1836" s="18" t="s">
        <v>159</v>
      </c>
      <c r="BE1836" s="231">
        <f>IF(N1836="základní",J1836,0)</f>
        <v>0</v>
      </c>
      <c r="BF1836" s="231">
        <f>IF(N1836="snížená",J1836,0)</f>
        <v>0</v>
      </c>
      <c r="BG1836" s="231">
        <f>IF(N1836="zákl. přenesená",J1836,0)</f>
        <v>0</v>
      </c>
      <c r="BH1836" s="231">
        <f>IF(N1836="sníž. přenesená",J1836,0)</f>
        <v>0</v>
      </c>
      <c r="BI1836" s="231">
        <f>IF(N1836="nulová",J1836,0)</f>
        <v>0</v>
      </c>
      <c r="BJ1836" s="18" t="s">
        <v>85</v>
      </c>
      <c r="BK1836" s="231">
        <f>ROUND(I1836*H1836,2)</f>
        <v>0</v>
      </c>
      <c r="BL1836" s="18" t="s">
        <v>235</v>
      </c>
      <c r="BM1836" s="230" t="s">
        <v>2786</v>
      </c>
    </row>
    <row r="1837" s="13" customFormat="1">
      <c r="A1837" s="13"/>
      <c r="B1837" s="232"/>
      <c r="C1837" s="233"/>
      <c r="D1837" s="234" t="s">
        <v>168</v>
      </c>
      <c r="E1837" s="235" t="s">
        <v>1</v>
      </c>
      <c r="F1837" s="236" t="s">
        <v>2787</v>
      </c>
      <c r="G1837" s="233"/>
      <c r="H1837" s="237">
        <v>1624.0319999999999</v>
      </c>
      <c r="I1837" s="238"/>
      <c r="J1837" s="233"/>
      <c r="K1837" s="233"/>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168</v>
      </c>
      <c r="AU1837" s="243" t="s">
        <v>87</v>
      </c>
      <c r="AV1837" s="13" t="s">
        <v>87</v>
      </c>
      <c r="AW1837" s="13" t="s">
        <v>32</v>
      </c>
      <c r="AX1837" s="13" t="s">
        <v>77</v>
      </c>
      <c r="AY1837" s="243" t="s">
        <v>159</v>
      </c>
    </row>
    <row r="1838" s="13" customFormat="1">
      <c r="A1838" s="13"/>
      <c r="B1838" s="232"/>
      <c r="C1838" s="233"/>
      <c r="D1838" s="234" t="s">
        <v>168</v>
      </c>
      <c r="E1838" s="235" t="s">
        <v>1</v>
      </c>
      <c r="F1838" s="236" t="s">
        <v>2788</v>
      </c>
      <c r="G1838" s="233"/>
      <c r="H1838" s="237">
        <v>-118.63500000000001</v>
      </c>
      <c r="I1838" s="238"/>
      <c r="J1838" s="233"/>
      <c r="K1838" s="233"/>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168</v>
      </c>
      <c r="AU1838" s="243" t="s">
        <v>87</v>
      </c>
      <c r="AV1838" s="13" t="s">
        <v>87</v>
      </c>
      <c r="AW1838" s="13" t="s">
        <v>32</v>
      </c>
      <c r="AX1838" s="13" t="s">
        <v>77</v>
      </c>
      <c r="AY1838" s="243" t="s">
        <v>159</v>
      </c>
    </row>
    <row r="1839" s="13" customFormat="1">
      <c r="A1839" s="13"/>
      <c r="B1839" s="232"/>
      <c r="C1839" s="233"/>
      <c r="D1839" s="234" t="s">
        <v>168</v>
      </c>
      <c r="E1839" s="235" t="s">
        <v>1</v>
      </c>
      <c r="F1839" s="236" t="s">
        <v>2789</v>
      </c>
      <c r="G1839" s="233"/>
      <c r="H1839" s="237">
        <v>64.709999999999994</v>
      </c>
      <c r="I1839" s="238"/>
      <c r="J1839" s="233"/>
      <c r="K1839" s="233"/>
      <c r="L1839" s="239"/>
      <c r="M1839" s="240"/>
      <c r="N1839" s="241"/>
      <c r="O1839" s="241"/>
      <c r="P1839" s="241"/>
      <c r="Q1839" s="241"/>
      <c r="R1839" s="241"/>
      <c r="S1839" s="241"/>
      <c r="T1839" s="242"/>
      <c r="U1839" s="13"/>
      <c r="V1839" s="13"/>
      <c r="W1839" s="13"/>
      <c r="X1839" s="13"/>
      <c r="Y1839" s="13"/>
      <c r="Z1839" s="13"/>
      <c r="AA1839" s="13"/>
      <c r="AB1839" s="13"/>
      <c r="AC1839" s="13"/>
      <c r="AD1839" s="13"/>
      <c r="AE1839" s="13"/>
      <c r="AT1839" s="243" t="s">
        <v>168</v>
      </c>
      <c r="AU1839" s="243" t="s">
        <v>87</v>
      </c>
      <c r="AV1839" s="13" t="s">
        <v>87</v>
      </c>
      <c r="AW1839" s="13" t="s">
        <v>32</v>
      </c>
      <c r="AX1839" s="13" t="s">
        <v>77</v>
      </c>
      <c r="AY1839" s="243" t="s">
        <v>159</v>
      </c>
    </row>
    <row r="1840" s="15" customFormat="1">
      <c r="A1840" s="15"/>
      <c r="B1840" s="268"/>
      <c r="C1840" s="269"/>
      <c r="D1840" s="234" t="s">
        <v>168</v>
      </c>
      <c r="E1840" s="270" t="s">
        <v>1</v>
      </c>
      <c r="F1840" s="271" t="s">
        <v>361</v>
      </c>
      <c r="G1840" s="269"/>
      <c r="H1840" s="272">
        <v>1570.107</v>
      </c>
      <c r="I1840" s="273"/>
      <c r="J1840" s="269"/>
      <c r="K1840" s="269"/>
      <c r="L1840" s="274"/>
      <c r="M1840" s="275"/>
      <c r="N1840" s="276"/>
      <c r="O1840" s="276"/>
      <c r="P1840" s="276"/>
      <c r="Q1840" s="276"/>
      <c r="R1840" s="276"/>
      <c r="S1840" s="276"/>
      <c r="T1840" s="277"/>
      <c r="U1840" s="15"/>
      <c r="V1840" s="15"/>
      <c r="W1840" s="15"/>
      <c r="X1840" s="15"/>
      <c r="Y1840" s="15"/>
      <c r="Z1840" s="15"/>
      <c r="AA1840" s="15"/>
      <c r="AB1840" s="15"/>
      <c r="AC1840" s="15"/>
      <c r="AD1840" s="15"/>
      <c r="AE1840" s="15"/>
      <c r="AT1840" s="278" t="s">
        <v>168</v>
      </c>
      <c r="AU1840" s="278" t="s">
        <v>87</v>
      </c>
      <c r="AV1840" s="15" t="s">
        <v>175</v>
      </c>
      <c r="AW1840" s="15" t="s">
        <v>32</v>
      </c>
      <c r="AX1840" s="15" t="s">
        <v>77</v>
      </c>
      <c r="AY1840" s="278" t="s">
        <v>159</v>
      </c>
    </row>
    <row r="1841" s="13" customFormat="1">
      <c r="A1841" s="13"/>
      <c r="B1841" s="232"/>
      <c r="C1841" s="233"/>
      <c r="D1841" s="234" t="s">
        <v>168</v>
      </c>
      <c r="E1841" s="235" t="s">
        <v>1</v>
      </c>
      <c r="F1841" s="236" t="s">
        <v>2790</v>
      </c>
      <c r="G1841" s="233"/>
      <c r="H1841" s="237">
        <v>34.5</v>
      </c>
      <c r="I1841" s="238"/>
      <c r="J1841" s="233"/>
      <c r="K1841" s="233"/>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168</v>
      </c>
      <c r="AU1841" s="243" t="s">
        <v>87</v>
      </c>
      <c r="AV1841" s="13" t="s">
        <v>87</v>
      </c>
      <c r="AW1841" s="13" t="s">
        <v>32</v>
      </c>
      <c r="AX1841" s="13" t="s">
        <v>77</v>
      </c>
      <c r="AY1841" s="243" t="s">
        <v>159</v>
      </c>
    </row>
    <row r="1842" s="14" customFormat="1">
      <c r="A1842" s="14"/>
      <c r="B1842" s="244"/>
      <c r="C1842" s="245"/>
      <c r="D1842" s="234" t="s">
        <v>168</v>
      </c>
      <c r="E1842" s="246" t="s">
        <v>1</v>
      </c>
      <c r="F1842" s="247" t="s">
        <v>174</v>
      </c>
      <c r="G1842" s="245"/>
      <c r="H1842" s="248">
        <v>1604.607</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168</v>
      </c>
      <c r="AU1842" s="254" t="s">
        <v>87</v>
      </c>
      <c r="AV1842" s="14" t="s">
        <v>166</v>
      </c>
      <c r="AW1842" s="14" t="s">
        <v>32</v>
      </c>
      <c r="AX1842" s="14" t="s">
        <v>85</v>
      </c>
      <c r="AY1842" s="254" t="s">
        <v>159</v>
      </c>
    </row>
    <row r="1843" s="2" customFormat="1" ht="24.15" customHeight="1">
      <c r="A1843" s="39"/>
      <c r="B1843" s="40"/>
      <c r="C1843" s="255" t="s">
        <v>2791</v>
      </c>
      <c r="D1843" s="255" t="s">
        <v>218</v>
      </c>
      <c r="E1843" s="256" t="s">
        <v>2607</v>
      </c>
      <c r="F1843" s="257" t="s">
        <v>2608</v>
      </c>
      <c r="G1843" s="258" t="s">
        <v>181</v>
      </c>
      <c r="H1843" s="259">
        <v>4.4290000000000003</v>
      </c>
      <c r="I1843" s="260"/>
      <c r="J1843" s="261">
        <f>ROUND(I1843*H1843,2)</f>
        <v>0</v>
      </c>
      <c r="K1843" s="257" t="s">
        <v>165</v>
      </c>
      <c r="L1843" s="262"/>
      <c r="M1843" s="263" t="s">
        <v>1</v>
      </c>
      <c r="N1843" s="264" t="s">
        <v>42</v>
      </c>
      <c r="O1843" s="92"/>
      <c r="P1843" s="228">
        <f>O1843*H1843</f>
        <v>0</v>
      </c>
      <c r="Q1843" s="228">
        <v>0.55000000000000004</v>
      </c>
      <c r="R1843" s="228">
        <f>Q1843*H1843</f>
        <v>2.4359500000000005</v>
      </c>
      <c r="S1843" s="228">
        <v>0</v>
      </c>
      <c r="T1843" s="229">
        <f>S1843*H1843</f>
        <v>0</v>
      </c>
      <c r="U1843" s="39"/>
      <c r="V1843" s="39"/>
      <c r="W1843" s="39"/>
      <c r="X1843" s="39"/>
      <c r="Y1843" s="39"/>
      <c r="Z1843" s="39"/>
      <c r="AA1843" s="39"/>
      <c r="AB1843" s="39"/>
      <c r="AC1843" s="39"/>
      <c r="AD1843" s="39"/>
      <c r="AE1843" s="39"/>
      <c r="AR1843" s="230" t="s">
        <v>316</v>
      </c>
      <c r="AT1843" s="230" t="s">
        <v>218</v>
      </c>
      <c r="AU1843" s="230" t="s">
        <v>87</v>
      </c>
      <c r="AY1843" s="18" t="s">
        <v>159</v>
      </c>
      <c r="BE1843" s="231">
        <f>IF(N1843="základní",J1843,0)</f>
        <v>0</v>
      </c>
      <c r="BF1843" s="231">
        <f>IF(N1843="snížená",J1843,0)</f>
        <v>0</v>
      </c>
      <c r="BG1843" s="231">
        <f>IF(N1843="zákl. přenesená",J1843,0)</f>
        <v>0</v>
      </c>
      <c r="BH1843" s="231">
        <f>IF(N1843="sníž. přenesená",J1843,0)</f>
        <v>0</v>
      </c>
      <c r="BI1843" s="231">
        <f>IF(N1843="nulová",J1843,0)</f>
        <v>0</v>
      </c>
      <c r="BJ1843" s="18" t="s">
        <v>85</v>
      </c>
      <c r="BK1843" s="231">
        <f>ROUND(I1843*H1843,2)</f>
        <v>0</v>
      </c>
      <c r="BL1843" s="18" t="s">
        <v>235</v>
      </c>
      <c r="BM1843" s="230" t="s">
        <v>2792</v>
      </c>
    </row>
    <row r="1844" s="13" customFormat="1">
      <c r="A1844" s="13"/>
      <c r="B1844" s="232"/>
      <c r="C1844" s="233"/>
      <c r="D1844" s="234" t="s">
        <v>168</v>
      </c>
      <c r="E1844" s="235" t="s">
        <v>1</v>
      </c>
      <c r="F1844" s="236" t="s">
        <v>2793</v>
      </c>
      <c r="G1844" s="233"/>
      <c r="H1844" s="237">
        <v>3.851</v>
      </c>
      <c r="I1844" s="238"/>
      <c r="J1844" s="233"/>
      <c r="K1844" s="233"/>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168</v>
      </c>
      <c r="AU1844" s="243" t="s">
        <v>87</v>
      </c>
      <c r="AV1844" s="13" t="s">
        <v>87</v>
      </c>
      <c r="AW1844" s="13" t="s">
        <v>32</v>
      </c>
      <c r="AX1844" s="13" t="s">
        <v>85</v>
      </c>
      <c r="AY1844" s="243" t="s">
        <v>159</v>
      </c>
    </row>
    <row r="1845" s="13" customFormat="1">
      <c r="A1845" s="13"/>
      <c r="B1845" s="232"/>
      <c r="C1845" s="233"/>
      <c r="D1845" s="234" t="s">
        <v>168</v>
      </c>
      <c r="E1845" s="233"/>
      <c r="F1845" s="236" t="s">
        <v>2794</v>
      </c>
      <c r="G1845" s="233"/>
      <c r="H1845" s="237">
        <v>4.4290000000000003</v>
      </c>
      <c r="I1845" s="238"/>
      <c r="J1845" s="233"/>
      <c r="K1845" s="233"/>
      <c r="L1845" s="239"/>
      <c r="M1845" s="240"/>
      <c r="N1845" s="241"/>
      <c r="O1845" s="241"/>
      <c r="P1845" s="241"/>
      <c r="Q1845" s="241"/>
      <c r="R1845" s="241"/>
      <c r="S1845" s="241"/>
      <c r="T1845" s="242"/>
      <c r="U1845" s="13"/>
      <c r="V1845" s="13"/>
      <c r="W1845" s="13"/>
      <c r="X1845" s="13"/>
      <c r="Y1845" s="13"/>
      <c r="Z1845" s="13"/>
      <c r="AA1845" s="13"/>
      <c r="AB1845" s="13"/>
      <c r="AC1845" s="13"/>
      <c r="AD1845" s="13"/>
      <c r="AE1845" s="13"/>
      <c r="AT1845" s="243" t="s">
        <v>168</v>
      </c>
      <c r="AU1845" s="243" t="s">
        <v>87</v>
      </c>
      <c r="AV1845" s="13" t="s">
        <v>87</v>
      </c>
      <c r="AW1845" s="13" t="s">
        <v>4</v>
      </c>
      <c r="AX1845" s="13" t="s">
        <v>85</v>
      </c>
      <c r="AY1845" s="243" t="s">
        <v>159</v>
      </c>
    </row>
    <row r="1846" s="2" customFormat="1" ht="21.75" customHeight="1">
      <c r="A1846" s="39"/>
      <c r="B1846" s="40"/>
      <c r="C1846" s="219" t="s">
        <v>2795</v>
      </c>
      <c r="D1846" s="219" t="s">
        <v>161</v>
      </c>
      <c r="E1846" s="220" t="s">
        <v>2796</v>
      </c>
      <c r="F1846" s="221" t="s">
        <v>2797</v>
      </c>
      <c r="G1846" s="222" t="s">
        <v>268</v>
      </c>
      <c r="H1846" s="223">
        <v>6.1900000000000004</v>
      </c>
      <c r="I1846" s="224"/>
      <c r="J1846" s="225">
        <f>ROUND(I1846*H1846,2)</f>
        <v>0</v>
      </c>
      <c r="K1846" s="221" t="s">
        <v>1</v>
      </c>
      <c r="L1846" s="45"/>
      <c r="M1846" s="226" t="s">
        <v>1</v>
      </c>
      <c r="N1846" s="227" t="s">
        <v>42</v>
      </c>
      <c r="O1846" s="92"/>
      <c r="P1846" s="228">
        <f>O1846*H1846</f>
        <v>0</v>
      </c>
      <c r="Q1846" s="228">
        <v>0</v>
      </c>
      <c r="R1846" s="228">
        <f>Q1846*H1846</f>
        <v>0</v>
      </c>
      <c r="S1846" s="228">
        <v>0</v>
      </c>
      <c r="T1846" s="229">
        <f>S1846*H1846</f>
        <v>0</v>
      </c>
      <c r="U1846" s="39"/>
      <c r="V1846" s="39"/>
      <c r="W1846" s="39"/>
      <c r="X1846" s="39"/>
      <c r="Y1846" s="39"/>
      <c r="Z1846" s="39"/>
      <c r="AA1846" s="39"/>
      <c r="AB1846" s="39"/>
      <c r="AC1846" s="39"/>
      <c r="AD1846" s="39"/>
      <c r="AE1846" s="39"/>
      <c r="AR1846" s="230" t="s">
        <v>235</v>
      </c>
      <c r="AT1846" s="230" t="s">
        <v>161</v>
      </c>
      <c r="AU1846" s="230" t="s">
        <v>87</v>
      </c>
      <c r="AY1846" s="18" t="s">
        <v>159</v>
      </c>
      <c r="BE1846" s="231">
        <f>IF(N1846="základní",J1846,0)</f>
        <v>0</v>
      </c>
      <c r="BF1846" s="231">
        <f>IF(N1846="snížená",J1846,0)</f>
        <v>0</v>
      </c>
      <c r="BG1846" s="231">
        <f>IF(N1846="zákl. přenesená",J1846,0)</f>
        <v>0</v>
      </c>
      <c r="BH1846" s="231">
        <f>IF(N1846="sníž. přenesená",J1846,0)</f>
        <v>0</v>
      </c>
      <c r="BI1846" s="231">
        <f>IF(N1846="nulová",J1846,0)</f>
        <v>0</v>
      </c>
      <c r="BJ1846" s="18" t="s">
        <v>85</v>
      </c>
      <c r="BK1846" s="231">
        <f>ROUND(I1846*H1846,2)</f>
        <v>0</v>
      </c>
      <c r="BL1846" s="18" t="s">
        <v>235</v>
      </c>
      <c r="BM1846" s="230" t="s">
        <v>2798</v>
      </c>
    </row>
    <row r="1847" s="13" customFormat="1">
      <c r="A1847" s="13"/>
      <c r="B1847" s="232"/>
      <c r="C1847" s="233"/>
      <c r="D1847" s="234" t="s">
        <v>168</v>
      </c>
      <c r="E1847" s="235" t="s">
        <v>1</v>
      </c>
      <c r="F1847" s="236" t="s">
        <v>2799</v>
      </c>
      <c r="G1847" s="233"/>
      <c r="H1847" s="237">
        <v>6.1900000000000004</v>
      </c>
      <c r="I1847" s="238"/>
      <c r="J1847" s="233"/>
      <c r="K1847" s="233"/>
      <c r="L1847" s="239"/>
      <c r="M1847" s="240"/>
      <c r="N1847" s="241"/>
      <c r="O1847" s="241"/>
      <c r="P1847" s="241"/>
      <c r="Q1847" s="241"/>
      <c r="R1847" s="241"/>
      <c r="S1847" s="241"/>
      <c r="T1847" s="242"/>
      <c r="U1847" s="13"/>
      <c r="V1847" s="13"/>
      <c r="W1847" s="13"/>
      <c r="X1847" s="13"/>
      <c r="Y1847" s="13"/>
      <c r="Z1847" s="13"/>
      <c r="AA1847" s="13"/>
      <c r="AB1847" s="13"/>
      <c r="AC1847" s="13"/>
      <c r="AD1847" s="13"/>
      <c r="AE1847" s="13"/>
      <c r="AT1847" s="243" t="s">
        <v>168</v>
      </c>
      <c r="AU1847" s="243" t="s">
        <v>87</v>
      </c>
      <c r="AV1847" s="13" t="s">
        <v>87</v>
      </c>
      <c r="AW1847" s="13" t="s">
        <v>32</v>
      </c>
      <c r="AX1847" s="13" t="s">
        <v>85</v>
      </c>
      <c r="AY1847" s="243" t="s">
        <v>159</v>
      </c>
    </row>
    <row r="1848" s="2" customFormat="1" ht="21.75" customHeight="1">
      <c r="A1848" s="39"/>
      <c r="B1848" s="40"/>
      <c r="C1848" s="219" t="s">
        <v>2800</v>
      </c>
      <c r="D1848" s="219" t="s">
        <v>161</v>
      </c>
      <c r="E1848" s="220" t="s">
        <v>2801</v>
      </c>
      <c r="F1848" s="221" t="s">
        <v>2802</v>
      </c>
      <c r="G1848" s="222" t="s">
        <v>268</v>
      </c>
      <c r="H1848" s="223">
        <v>6.0099999999999998</v>
      </c>
      <c r="I1848" s="224"/>
      <c r="J1848" s="225">
        <f>ROUND(I1848*H1848,2)</f>
        <v>0</v>
      </c>
      <c r="K1848" s="221" t="s">
        <v>1</v>
      </c>
      <c r="L1848" s="45"/>
      <c r="M1848" s="226" t="s">
        <v>1</v>
      </c>
      <c r="N1848" s="227" t="s">
        <v>42</v>
      </c>
      <c r="O1848" s="92"/>
      <c r="P1848" s="228">
        <f>O1848*H1848</f>
        <v>0</v>
      </c>
      <c r="Q1848" s="228">
        <v>0</v>
      </c>
      <c r="R1848" s="228">
        <f>Q1848*H1848</f>
        <v>0</v>
      </c>
      <c r="S1848" s="228">
        <v>0</v>
      </c>
      <c r="T1848" s="229">
        <f>S1848*H1848</f>
        <v>0</v>
      </c>
      <c r="U1848" s="39"/>
      <c r="V1848" s="39"/>
      <c r="W1848" s="39"/>
      <c r="X1848" s="39"/>
      <c r="Y1848" s="39"/>
      <c r="Z1848" s="39"/>
      <c r="AA1848" s="39"/>
      <c r="AB1848" s="39"/>
      <c r="AC1848" s="39"/>
      <c r="AD1848" s="39"/>
      <c r="AE1848" s="39"/>
      <c r="AR1848" s="230" t="s">
        <v>235</v>
      </c>
      <c r="AT1848" s="230" t="s">
        <v>161</v>
      </c>
      <c r="AU1848" s="230" t="s">
        <v>87</v>
      </c>
      <c r="AY1848" s="18" t="s">
        <v>159</v>
      </c>
      <c r="BE1848" s="231">
        <f>IF(N1848="základní",J1848,0)</f>
        <v>0</v>
      </c>
      <c r="BF1848" s="231">
        <f>IF(N1848="snížená",J1848,0)</f>
        <v>0</v>
      </c>
      <c r="BG1848" s="231">
        <f>IF(N1848="zákl. přenesená",J1848,0)</f>
        <v>0</v>
      </c>
      <c r="BH1848" s="231">
        <f>IF(N1848="sníž. přenesená",J1848,0)</f>
        <v>0</v>
      </c>
      <c r="BI1848" s="231">
        <f>IF(N1848="nulová",J1848,0)</f>
        <v>0</v>
      </c>
      <c r="BJ1848" s="18" t="s">
        <v>85</v>
      </c>
      <c r="BK1848" s="231">
        <f>ROUND(I1848*H1848,2)</f>
        <v>0</v>
      </c>
      <c r="BL1848" s="18" t="s">
        <v>235</v>
      </c>
      <c r="BM1848" s="230" t="s">
        <v>2803</v>
      </c>
    </row>
    <row r="1849" s="13" customFormat="1">
      <c r="A1849" s="13"/>
      <c r="B1849" s="232"/>
      <c r="C1849" s="233"/>
      <c r="D1849" s="234" t="s">
        <v>168</v>
      </c>
      <c r="E1849" s="235" t="s">
        <v>1</v>
      </c>
      <c r="F1849" s="236" t="s">
        <v>2804</v>
      </c>
      <c r="G1849" s="233"/>
      <c r="H1849" s="237">
        <v>6.0099999999999998</v>
      </c>
      <c r="I1849" s="238"/>
      <c r="J1849" s="233"/>
      <c r="K1849" s="233"/>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168</v>
      </c>
      <c r="AU1849" s="243" t="s">
        <v>87</v>
      </c>
      <c r="AV1849" s="13" t="s">
        <v>87</v>
      </c>
      <c r="AW1849" s="13" t="s">
        <v>32</v>
      </c>
      <c r="AX1849" s="13" t="s">
        <v>85</v>
      </c>
      <c r="AY1849" s="243" t="s">
        <v>159</v>
      </c>
    </row>
    <row r="1850" s="2" customFormat="1" ht="21.75" customHeight="1">
      <c r="A1850" s="39"/>
      <c r="B1850" s="40"/>
      <c r="C1850" s="219" t="s">
        <v>2805</v>
      </c>
      <c r="D1850" s="219" t="s">
        <v>161</v>
      </c>
      <c r="E1850" s="220" t="s">
        <v>2806</v>
      </c>
      <c r="F1850" s="221" t="s">
        <v>2807</v>
      </c>
      <c r="G1850" s="222" t="s">
        <v>268</v>
      </c>
      <c r="H1850" s="223">
        <v>4.125</v>
      </c>
      <c r="I1850" s="224"/>
      <c r="J1850" s="225">
        <f>ROUND(I1850*H1850,2)</f>
        <v>0</v>
      </c>
      <c r="K1850" s="221" t="s">
        <v>1</v>
      </c>
      <c r="L1850" s="45"/>
      <c r="M1850" s="226" t="s">
        <v>1</v>
      </c>
      <c r="N1850" s="227" t="s">
        <v>42</v>
      </c>
      <c r="O1850" s="92"/>
      <c r="P1850" s="228">
        <f>O1850*H1850</f>
        <v>0</v>
      </c>
      <c r="Q1850" s="228">
        <v>0</v>
      </c>
      <c r="R1850" s="228">
        <f>Q1850*H1850</f>
        <v>0</v>
      </c>
      <c r="S1850" s="228">
        <v>0</v>
      </c>
      <c r="T1850" s="229">
        <f>S1850*H1850</f>
        <v>0</v>
      </c>
      <c r="U1850" s="39"/>
      <c r="V1850" s="39"/>
      <c r="W1850" s="39"/>
      <c r="X1850" s="39"/>
      <c r="Y1850" s="39"/>
      <c r="Z1850" s="39"/>
      <c r="AA1850" s="39"/>
      <c r="AB1850" s="39"/>
      <c r="AC1850" s="39"/>
      <c r="AD1850" s="39"/>
      <c r="AE1850" s="39"/>
      <c r="AR1850" s="230" t="s">
        <v>235</v>
      </c>
      <c r="AT1850" s="230" t="s">
        <v>161</v>
      </c>
      <c r="AU1850" s="230" t="s">
        <v>87</v>
      </c>
      <c r="AY1850" s="18" t="s">
        <v>159</v>
      </c>
      <c r="BE1850" s="231">
        <f>IF(N1850="základní",J1850,0)</f>
        <v>0</v>
      </c>
      <c r="BF1850" s="231">
        <f>IF(N1850="snížená",J1850,0)</f>
        <v>0</v>
      </c>
      <c r="BG1850" s="231">
        <f>IF(N1850="zákl. přenesená",J1850,0)</f>
        <v>0</v>
      </c>
      <c r="BH1850" s="231">
        <f>IF(N1850="sníž. přenesená",J1850,0)</f>
        <v>0</v>
      </c>
      <c r="BI1850" s="231">
        <f>IF(N1850="nulová",J1850,0)</f>
        <v>0</v>
      </c>
      <c r="BJ1850" s="18" t="s">
        <v>85</v>
      </c>
      <c r="BK1850" s="231">
        <f>ROUND(I1850*H1850,2)</f>
        <v>0</v>
      </c>
      <c r="BL1850" s="18" t="s">
        <v>235</v>
      </c>
      <c r="BM1850" s="230" t="s">
        <v>2808</v>
      </c>
    </row>
    <row r="1851" s="13" customFormat="1">
      <c r="A1851" s="13"/>
      <c r="B1851" s="232"/>
      <c r="C1851" s="233"/>
      <c r="D1851" s="234" t="s">
        <v>168</v>
      </c>
      <c r="E1851" s="235" t="s">
        <v>1</v>
      </c>
      <c r="F1851" s="236" t="s">
        <v>2809</v>
      </c>
      <c r="G1851" s="233"/>
      <c r="H1851" s="237">
        <v>4.125</v>
      </c>
      <c r="I1851" s="238"/>
      <c r="J1851" s="233"/>
      <c r="K1851" s="233"/>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168</v>
      </c>
      <c r="AU1851" s="243" t="s">
        <v>87</v>
      </c>
      <c r="AV1851" s="13" t="s">
        <v>87</v>
      </c>
      <c r="AW1851" s="13" t="s">
        <v>32</v>
      </c>
      <c r="AX1851" s="13" t="s">
        <v>85</v>
      </c>
      <c r="AY1851" s="243" t="s">
        <v>159</v>
      </c>
    </row>
    <row r="1852" s="2" customFormat="1" ht="21.75" customHeight="1">
      <c r="A1852" s="39"/>
      <c r="B1852" s="40"/>
      <c r="C1852" s="219" t="s">
        <v>2810</v>
      </c>
      <c r="D1852" s="219" t="s">
        <v>161</v>
      </c>
      <c r="E1852" s="220" t="s">
        <v>2811</v>
      </c>
      <c r="F1852" s="221" t="s">
        <v>2812</v>
      </c>
      <c r="G1852" s="222" t="s">
        <v>268</v>
      </c>
      <c r="H1852" s="223">
        <v>4.3419999999999996</v>
      </c>
      <c r="I1852" s="224"/>
      <c r="J1852" s="225">
        <f>ROUND(I1852*H1852,2)</f>
        <v>0</v>
      </c>
      <c r="K1852" s="221" t="s">
        <v>1</v>
      </c>
      <c r="L1852" s="45"/>
      <c r="M1852" s="226" t="s">
        <v>1</v>
      </c>
      <c r="N1852" s="227" t="s">
        <v>42</v>
      </c>
      <c r="O1852" s="92"/>
      <c r="P1852" s="228">
        <f>O1852*H1852</f>
        <v>0</v>
      </c>
      <c r="Q1852" s="228">
        <v>0</v>
      </c>
      <c r="R1852" s="228">
        <f>Q1852*H1852</f>
        <v>0</v>
      </c>
      <c r="S1852" s="228">
        <v>0</v>
      </c>
      <c r="T1852" s="229">
        <f>S1852*H1852</f>
        <v>0</v>
      </c>
      <c r="U1852" s="39"/>
      <c r="V1852" s="39"/>
      <c r="W1852" s="39"/>
      <c r="X1852" s="39"/>
      <c r="Y1852" s="39"/>
      <c r="Z1852" s="39"/>
      <c r="AA1852" s="39"/>
      <c r="AB1852" s="39"/>
      <c r="AC1852" s="39"/>
      <c r="AD1852" s="39"/>
      <c r="AE1852" s="39"/>
      <c r="AR1852" s="230" t="s">
        <v>235</v>
      </c>
      <c r="AT1852" s="230" t="s">
        <v>161</v>
      </c>
      <c r="AU1852" s="230" t="s">
        <v>87</v>
      </c>
      <c r="AY1852" s="18" t="s">
        <v>159</v>
      </c>
      <c r="BE1852" s="231">
        <f>IF(N1852="základní",J1852,0)</f>
        <v>0</v>
      </c>
      <c r="BF1852" s="231">
        <f>IF(N1852="snížená",J1852,0)</f>
        <v>0</v>
      </c>
      <c r="BG1852" s="231">
        <f>IF(N1852="zákl. přenesená",J1852,0)</f>
        <v>0</v>
      </c>
      <c r="BH1852" s="231">
        <f>IF(N1852="sníž. přenesená",J1852,0)</f>
        <v>0</v>
      </c>
      <c r="BI1852" s="231">
        <f>IF(N1852="nulová",J1852,0)</f>
        <v>0</v>
      </c>
      <c r="BJ1852" s="18" t="s">
        <v>85</v>
      </c>
      <c r="BK1852" s="231">
        <f>ROUND(I1852*H1852,2)</f>
        <v>0</v>
      </c>
      <c r="BL1852" s="18" t="s">
        <v>235</v>
      </c>
      <c r="BM1852" s="230" t="s">
        <v>2813</v>
      </c>
    </row>
    <row r="1853" s="13" customFormat="1">
      <c r="A1853" s="13"/>
      <c r="B1853" s="232"/>
      <c r="C1853" s="233"/>
      <c r="D1853" s="234" t="s">
        <v>168</v>
      </c>
      <c r="E1853" s="235" t="s">
        <v>1</v>
      </c>
      <c r="F1853" s="236" t="s">
        <v>2814</v>
      </c>
      <c r="G1853" s="233"/>
      <c r="H1853" s="237">
        <v>4.3419999999999996</v>
      </c>
      <c r="I1853" s="238"/>
      <c r="J1853" s="233"/>
      <c r="K1853" s="233"/>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168</v>
      </c>
      <c r="AU1853" s="243" t="s">
        <v>87</v>
      </c>
      <c r="AV1853" s="13" t="s">
        <v>87</v>
      </c>
      <c r="AW1853" s="13" t="s">
        <v>32</v>
      </c>
      <c r="AX1853" s="13" t="s">
        <v>85</v>
      </c>
      <c r="AY1853" s="243" t="s">
        <v>159</v>
      </c>
    </row>
    <row r="1854" s="2" customFormat="1" ht="21.75" customHeight="1">
      <c r="A1854" s="39"/>
      <c r="B1854" s="40"/>
      <c r="C1854" s="219" t="s">
        <v>2815</v>
      </c>
      <c r="D1854" s="219" t="s">
        <v>161</v>
      </c>
      <c r="E1854" s="220" t="s">
        <v>2816</v>
      </c>
      <c r="F1854" s="221" t="s">
        <v>2817</v>
      </c>
      <c r="G1854" s="222" t="s">
        <v>268</v>
      </c>
      <c r="H1854" s="223">
        <v>3.875</v>
      </c>
      <c r="I1854" s="224"/>
      <c r="J1854" s="225">
        <f>ROUND(I1854*H1854,2)</f>
        <v>0</v>
      </c>
      <c r="K1854" s="221" t="s">
        <v>1</v>
      </c>
      <c r="L1854" s="45"/>
      <c r="M1854" s="226" t="s">
        <v>1</v>
      </c>
      <c r="N1854" s="227" t="s">
        <v>42</v>
      </c>
      <c r="O1854" s="92"/>
      <c r="P1854" s="228">
        <f>O1854*H1854</f>
        <v>0</v>
      </c>
      <c r="Q1854" s="228">
        <v>0</v>
      </c>
      <c r="R1854" s="228">
        <f>Q1854*H1854</f>
        <v>0</v>
      </c>
      <c r="S1854" s="228">
        <v>0</v>
      </c>
      <c r="T1854" s="229">
        <f>S1854*H1854</f>
        <v>0</v>
      </c>
      <c r="U1854" s="39"/>
      <c r="V1854" s="39"/>
      <c r="W1854" s="39"/>
      <c r="X1854" s="39"/>
      <c r="Y1854" s="39"/>
      <c r="Z1854" s="39"/>
      <c r="AA1854" s="39"/>
      <c r="AB1854" s="39"/>
      <c r="AC1854" s="39"/>
      <c r="AD1854" s="39"/>
      <c r="AE1854" s="39"/>
      <c r="AR1854" s="230" t="s">
        <v>235</v>
      </c>
      <c r="AT1854" s="230" t="s">
        <v>161</v>
      </c>
      <c r="AU1854" s="230" t="s">
        <v>87</v>
      </c>
      <c r="AY1854" s="18" t="s">
        <v>159</v>
      </c>
      <c r="BE1854" s="231">
        <f>IF(N1854="základní",J1854,0)</f>
        <v>0</v>
      </c>
      <c r="BF1854" s="231">
        <f>IF(N1854="snížená",J1854,0)</f>
        <v>0</v>
      </c>
      <c r="BG1854" s="231">
        <f>IF(N1854="zákl. přenesená",J1854,0)</f>
        <v>0</v>
      </c>
      <c r="BH1854" s="231">
        <f>IF(N1854="sníž. přenesená",J1854,0)</f>
        <v>0</v>
      </c>
      <c r="BI1854" s="231">
        <f>IF(N1854="nulová",J1854,0)</f>
        <v>0</v>
      </c>
      <c r="BJ1854" s="18" t="s">
        <v>85</v>
      </c>
      <c r="BK1854" s="231">
        <f>ROUND(I1854*H1854,2)</f>
        <v>0</v>
      </c>
      <c r="BL1854" s="18" t="s">
        <v>235</v>
      </c>
      <c r="BM1854" s="230" t="s">
        <v>2818</v>
      </c>
    </row>
    <row r="1855" s="13" customFormat="1">
      <c r="A1855" s="13"/>
      <c r="B1855" s="232"/>
      <c r="C1855" s="233"/>
      <c r="D1855" s="234" t="s">
        <v>168</v>
      </c>
      <c r="E1855" s="235" t="s">
        <v>1</v>
      </c>
      <c r="F1855" s="236" t="s">
        <v>2819</v>
      </c>
      <c r="G1855" s="233"/>
      <c r="H1855" s="237">
        <v>3.875</v>
      </c>
      <c r="I1855" s="238"/>
      <c r="J1855" s="233"/>
      <c r="K1855" s="233"/>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168</v>
      </c>
      <c r="AU1855" s="243" t="s">
        <v>87</v>
      </c>
      <c r="AV1855" s="13" t="s">
        <v>87</v>
      </c>
      <c r="AW1855" s="13" t="s">
        <v>32</v>
      </c>
      <c r="AX1855" s="13" t="s">
        <v>85</v>
      </c>
      <c r="AY1855" s="243" t="s">
        <v>159</v>
      </c>
    </row>
    <row r="1856" s="2" customFormat="1" ht="21.75" customHeight="1">
      <c r="A1856" s="39"/>
      <c r="B1856" s="40"/>
      <c r="C1856" s="219" t="s">
        <v>2820</v>
      </c>
      <c r="D1856" s="219" t="s">
        <v>161</v>
      </c>
      <c r="E1856" s="220" t="s">
        <v>2821</v>
      </c>
      <c r="F1856" s="221" t="s">
        <v>2822</v>
      </c>
      <c r="G1856" s="222" t="s">
        <v>268</v>
      </c>
      <c r="H1856" s="223">
        <v>3.8250000000000002</v>
      </c>
      <c r="I1856" s="224"/>
      <c r="J1856" s="225">
        <f>ROUND(I1856*H1856,2)</f>
        <v>0</v>
      </c>
      <c r="K1856" s="221" t="s">
        <v>1</v>
      </c>
      <c r="L1856" s="45"/>
      <c r="M1856" s="226" t="s">
        <v>1</v>
      </c>
      <c r="N1856" s="227" t="s">
        <v>42</v>
      </c>
      <c r="O1856" s="92"/>
      <c r="P1856" s="228">
        <f>O1856*H1856</f>
        <v>0</v>
      </c>
      <c r="Q1856" s="228">
        <v>0</v>
      </c>
      <c r="R1856" s="228">
        <f>Q1856*H1856</f>
        <v>0</v>
      </c>
      <c r="S1856" s="228">
        <v>0</v>
      </c>
      <c r="T1856" s="229">
        <f>S1856*H1856</f>
        <v>0</v>
      </c>
      <c r="U1856" s="39"/>
      <c r="V1856" s="39"/>
      <c r="W1856" s="39"/>
      <c r="X1856" s="39"/>
      <c r="Y1856" s="39"/>
      <c r="Z1856" s="39"/>
      <c r="AA1856" s="39"/>
      <c r="AB1856" s="39"/>
      <c r="AC1856" s="39"/>
      <c r="AD1856" s="39"/>
      <c r="AE1856" s="39"/>
      <c r="AR1856" s="230" t="s">
        <v>235</v>
      </c>
      <c r="AT1856" s="230" t="s">
        <v>161</v>
      </c>
      <c r="AU1856" s="230" t="s">
        <v>87</v>
      </c>
      <c r="AY1856" s="18" t="s">
        <v>159</v>
      </c>
      <c r="BE1856" s="231">
        <f>IF(N1856="základní",J1856,0)</f>
        <v>0</v>
      </c>
      <c r="BF1856" s="231">
        <f>IF(N1856="snížená",J1856,0)</f>
        <v>0</v>
      </c>
      <c r="BG1856" s="231">
        <f>IF(N1856="zákl. přenesená",J1856,0)</f>
        <v>0</v>
      </c>
      <c r="BH1856" s="231">
        <f>IF(N1856="sníž. přenesená",J1856,0)</f>
        <v>0</v>
      </c>
      <c r="BI1856" s="231">
        <f>IF(N1856="nulová",J1856,0)</f>
        <v>0</v>
      </c>
      <c r="BJ1856" s="18" t="s">
        <v>85</v>
      </c>
      <c r="BK1856" s="231">
        <f>ROUND(I1856*H1856,2)</f>
        <v>0</v>
      </c>
      <c r="BL1856" s="18" t="s">
        <v>235</v>
      </c>
      <c r="BM1856" s="230" t="s">
        <v>2823</v>
      </c>
    </row>
    <row r="1857" s="13" customFormat="1">
      <c r="A1857" s="13"/>
      <c r="B1857" s="232"/>
      <c r="C1857" s="233"/>
      <c r="D1857" s="234" t="s">
        <v>168</v>
      </c>
      <c r="E1857" s="235" t="s">
        <v>1</v>
      </c>
      <c r="F1857" s="236" t="s">
        <v>2824</v>
      </c>
      <c r="G1857" s="233"/>
      <c r="H1857" s="237">
        <v>3.8250000000000002</v>
      </c>
      <c r="I1857" s="238"/>
      <c r="J1857" s="233"/>
      <c r="K1857" s="233"/>
      <c r="L1857" s="239"/>
      <c r="M1857" s="240"/>
      <c r="N1857" s="241"/>
      <c r="O1857" s="241"/>
      <c r="P1857" s="241"/>
      <c r="Q1857" s="241"/>
      <c r="R1857" s="241"/>
      <c r="S1857" s="241"/>
      <c r="T1857" s="242"/>
      <c r="U1857" s="13"/>
      <c r="V1857" s="13"/>
      <c r="W1857" s="13"/>
      <c r="X1857" s="13"/>
      <c r="Y1857" s="13"/>
      <c r="Z1857" s="13"/>
      <c r="AA1857" s="13"/>
      <c r="AB1857" s="13"/>
      <c r="AC1857" s="13"/>
      <c r="AD1857" s="13"/>
      <c r="AE1857" s="13"/>
      <c r="AT1857" s="243" t="s">
        <v>168</v>
      </c>
      <c r="AU1857" s="243" t="s">
        <v>87</v>
      </c>
      <c r="AV1857" s="13" t="s">
        <v>87</v>
      </c>
      <c r="AW1857" s="13" t="s">
        <v>32</v>
      </c>
      <c r="AX1857" s="13" t="s">
        <v>85</v>
      </c>
      <c r="AY1857" s="243" t="s">
        <v>159</v>
      </c>
    </row>
    <row r="1858" s="2" customFormat="1" ht="21.75" customHeight="1">
      <c r="A1858" s="39"/>
      <c r="B1858" s="40"/>
      <c r="C1858" s="219" t="s">
        <v>2825</v>
      </c>
      <c r="D1858" s="219" t="s">
        <v>161</v>
      </c>
      <c r="E1858" s="220" t="s">
        <v>2826</v>
      </c>
      <c r="F1858" s="221" t="s">
        <v>2827</v>
      </c>
      <c r="G1858" s="222" t="s">
        <v>268</v>
      </c>
      <c r="H1858" s="223">
        <v>3.8250000000000002</v>
      </c>
      <c r="I1858" s="224"/>
      <c r="J1858" s="225">
        <f>ROUND(I1858*H1858,2)</f>
        <v>0</v>
      </c>
      <c r="K1858" s="221" t="s">
        <v>1</v>
      </c>
      <c r="L1858" s="45"/>
      <c r="M1858" s="226" t="s">
        <v>1</v>
      </c>
      <c r="N1858" s="227" t="s">
        <v>42</v>
      </c>
      <c r="O1858" s="92"/>
      <c r="P1858" s="228">
        <f>O1858*H1858</f>
        <v>0</v>
      </c>
      <c r="Q1858" s="228">
        <v>0</v>
      </c>
      <c r="R1858" s="228">
        <f>Q1858*H1858</f>
        <v>0</v>
      </c>
      <c r="S1858" s="228">
        <v>0</v>
      </c>
      <c r="T1858" s="229">
        <f>S1858*H1858</f>
        <v>0</v>
      </c>
      <c r="U1858" s="39"/>
      <c r="V1858" s="39"/>
      <c r="W1858" s="39"/>
      <c r="X1858" s="39"/>
      <c r="Y1858" s="39"/>
      <c r="Z1858" s="39"/>
      <c r="AA1858" s="39"/>
      <c r="AB1858" s="39"/>
      <c r="AC1858" s="39"/>
      <c r="AD1858" s="39"/>
      <c r="AE1858" s="39"/>
      <c r="AR1858" s="230" t="s">
        <v>235</v>
      </c>
      <c r="AT1858" s="230" t="s">
        <v>161</v>
      </c>
      <c r="AU1858" s="230" t="s">
        <v>87</v>
      </c>
      <c r="AY1858" s="18" t="s">
        <v>159</v>
      </c>
      <c r="BE1858" s="231">
        <f>IF(N1858="základní",J1858,0)</f>
        <v>0</v>
      </c>
      <c r="BF1858" s="231">
        <f>IF(N1858="snížená",J1858,0)</f>
        <v>0</v>
      </c>
      <c r="BG1858" s="231">
        <f>IF(N1858="zákl. přenesená",J1858,0)</f>
        <v>0</v>
      </c>
      <c r="BH1858" s="231">
        <f>IF(N1858="sníž. přenesená",J1858,0)</f>
        <v>0</v>
      </c>
      <c r="BI1858" s="231">
        <f>IF(N1858="nulová",J1858,0)</f>
        <v>0</v>
      </c>
      <c r="BJ1858" s="18" t="s">
        <v>85</v>
      </c>
      <c r="BK1858" s="231">
        <f>ROUND(I1858*H1858,2)</f>
        <v>0</v>
      </c>
      <c r="BL1858" s="18" t="s">
        <v>235</v>
      </c>
      <c r="BM1858" s="230" t="s">
        <v>2828</v>
      </c>
    </row>
    <row r="1859" s="13" customFormat="1">
      <c r="A1859" s="13"/>
      <c r="B1859" s="232"/>
      <c r="C1859" s="233"/>
      <c r="D1859" s="234" t="s">
        <v>168</v>
      </c>
      <c r="E1859" s="235" t="s">
        <v>1</v>
      </c>
      <c r="F1859" s="236" t="s">
        <v>2829</v>
      </c>
      <c r="G1859" s="233"/>
      <c r="H1859" s="237">
        <v>3.8250000000000002</v>
      </c>
      <c r="I1859" s="238"/>
      <c r="J1859" s="233"/>
      <c r="K1859" s="233"/>
      <c r="L1859" s="239"/>
      <c r="M1859" s="240"/>
      <c r="N1859" s="241"/>
      <c r="O1859" s="241"/>
      <c r="P1859" s="241"/>
      <c r="Q1859" s="241"/>
      <c r="R1859" s="241"/>
      <c r="S1859" s="241"/>
      <c r="T1859" s="242"/>
      <c r="U1859" s="13"/>
      <c r="V1859" s="13"/>
      <c r="W1859" s="13"/>
      <c r="X1859" s="13"/>
      <c r="Y1859" s="13"/>
      <c r="Z1859" s="13"/>
      <c r="AA1859" s="13"/>
      <c r="AB1859" s="13"/>
      <c r="AC1859" s="13"/>
      <c r="AD1859" s="13"/>
      <c r="AE1859" s="13"/>
      <c r="AT1859" s="243" t="s">
        <v>168</v>
      </c>
      <c r="AU1859" s="243" t="s">
        <v>87</v>
      </c>
      <c r="AV1859" s="13" t="s">
        <v>87</v>
      </c>
      <c r="AW1859" s="13" t="s">
        <v>32</v>
      </c>
      <c r="AX1859" s="13" t="s">
        <v>85</v>
      </c>
      <c r="AY1859" s="243" t="s">
        <v>159</v>
      </c>
    </row>
    <row r="1860" s="2" customFormat="1" ht="21.75" customHeight="1">
      <c r="A1860" s="39"/>
      <c r="B1860" s="40"/>
      <c r="C1860" s="219" t="s">
        <v>2830</v>
      </c>
      <c r="D1860" s="219" t="s">
        <v>161</v>
      </c>
      <c r="E1860" s="220" t="s">
        <v>2831</v>
      </c>
      <c r="F1860" s="221" t="s">
        <v>2832</v>
      </c>
      <c r="G1860" s="222" t="s">
        <v>268</v>
      </c>
      <c r="H1860" s="223">
        <v>3.8250000000000002</v>
      </c>
      <c r="I1860" s="224"/>
      <c r="J1860" s="225">
        <f>ROUND(I1860*H1860,2)</f>
        <v>0</v>
      </c>
      <c r="K1860" s="221" t="s">
        <v>1</v>
      </c>
      <c r="L1860" s="45"/>
      <c r="M1860" s="226" t="s">
        <v>1</v>
      </c>
      <c r="N1860" s="227" t="s">
        <v>42</v>
      </c>
      <c r="O1860" s="92"/>
      <c r="P1860" s="228">
        <f>O1860*H1860</f>
        <v>0</v>
      </c>
      <c r="Q1860" s="228">
        <v>0</v>
      </c>
      <c r="R1860" s="228">
        <f>Q1860*H1860</f>
        <v>0</v>
      </c>
      <c r="S1860" s="228">
        <v>0</v>
      </c>
      <c r="T1860" s="229">
        <f>S1860*H1860</f>
        <v>0</v>
      </c>
      <c r="U1860" s="39"/>
      <c r="V1860" s="39"/>
      <c r="W1860" s="39"/>
      <c r="X1860" s="39"/>
      <c r="Y1860" s="39"/>
      <c r="Z1860" s="39"/>
      <c r="AA1860" s="39"/>
      <c r="AB1860" s="39"/>
      <c r="AC1860" s="39"/>
      <c r="AD1860" s="39"/>
      <c r="AE1860" s="39"/>
      <c r="AR1860" s="230" t="s">
        <v>235</v>
      </c>
      <c r="AT1860" s="230" t="s">
        <v>161</v>
      </c>
      <c r="AU1860" s="230" t="s">
        <v>87</v>
      </c>
      <c r="AY1860" s="18" t="s">
        <v>159</v>
      </c>
      <c r="BE1860" s="231">
        <f>IF(N1860="základní",J1860,0)</f>
        <v>0</v>
      </c>
      <c r="BF1860" s="231">
        <f>IF(N1860="snížená",J1860,0)</f>
        <v>0</v>
      </c>
      <c r="BG1860" s="231">
        <f>IF(N1860="zákl. přenesená",J1860,0)</f>
        <v>0</v>
      </c>
      <c r="BH1860" s="231">
        <f>IF(N1860="sníž. přenesená",J1860,0)</f>
        <v>0</v>
      </c>
      <c r="BI1860" s="231">
        <f>IF(N1860="nulová",J1860,0)</f>
        <v>0</v>
      </c>
      <c r="BJ1860" s="18" t="s">
        <v>85</v>
      </c>
      <c r="BK1860" s="231">
        <f>ROUND(I1860*H1860,2)</f>
        <v>0</v>
      </c>
      <c r="BL1860" s="18" t="s">
        <v>235</v>
      </c>
      <c r="BM1860" s="230" t="s">
        <v>2833</v>
      </c>
    </row>
    <row r="1861" s="13" customFormat="1">
      <c r="A1861" s="13"/>
      <c r="B1861" s="232"/>
      <c r="C1861" s="233"/>
      <c r="D1861" s="234" t="s">
        <v>168</v>
      </c>
      <c r="E1861" s="235" t="s">
        <v>1</v>
      </c>
      <c r="F1861" s="236" t="s">
        <v>2834</v>
      </c>
      <c r="G1861" s="233"/>
      <c r="H1861" s="237">
        <v>3.8250000000000002</v>
      </c>
      <c r="I1861" s="238"/>
      <c r="J1861" s="233"/>
      <c r="K1861" s="233"/>
      <c r="L1861" s="239"/>
      <c r="M1861" s="240"/>
      <c r="N1861" s="241"/>
      <c r="O1861" s="241"/>
      <c r="P1861" s="241"/>
      <c r="Q1861" s="241"/>
      <c r="R1861" s="241"/>
      <c r="S1861" s="241"/>
      <c r="T1861" s="242"/>
      <c r="U1861" s="13"/>
      <c r="V1861" s="13"/>
      <c r="W1861" s="13"/>
      <c r="X1861" s="13"/>
      <c r="Y1861" s="13"/>
      <c r="Z1861" s="13"/>
      <c r="AA1861" s="13"/>
      <c r="AB1861" s="13"/>
      <c r="AC1861" s="13"/>
      <c r="AD1861" s="13"/>
      <c r="AE1861" s="13"/>
      <c r="AT1861" s="243" t="s">
        <v>168</v>
      </c>
      <c r="AU1861" s="243" t="s">
        <v>87</v>
      </c>
      <c r="AV1861" s="13" t="s">
        <v>87</v>
      </c>
      <c r="AW1861" s="13" t="s">
        <v>32</v>
      </c>
      <c r="AX1861" s="13" t="s">
        <v>85</v>
      </c>
      <c r="AY1861" s="243" t="s">
        <v>159</v>
      </c>
    </row>
    <row r="1862" s="2" customFormat="1" ht="21.75" customHeight="1">
      <c r="A1862" s="39"/>
      <c r="B1862" s="40"/>
      <c r="C1862" s="219" t="s">
        <v>2835</v>
      </c>
      <c r="D1862" s="219" t="s">
        <v>161</v>
      </c>
      <c r="E1862" s="220" t="s">
        <v>2836</v>
      </c>
      <c r="F1862" s="221" t="s">
        <v>2837</v>
      </c>
      <c r="G1862" s="222" t="s">
        <v>268</v>
      </c>
      <c r="H1862" s="223">
        <v>3.8250000000000002</v>
      </c>
      <c r="I1862" s="224"/>
      <c r="J1862" s="225">
        <f>ROUND(I1862*H1862,2)</f>
        <v>0</v>
      </c>
      <c r="K1862" s="221" t="s">
        <v>1</v>
      </c>
      <c r="L1862" s="45"/>
      <c r="M1862" s="226" t="s">
        <v>1</v>
      </c>
      <c r="N1862" s="227" t="s">
        <v>42</v>
      </c>
      <c r="O1862" s="92"/>
      <c r="P1862" s="228">
        <f>O1862*H1862</f>
        <v>0</v>
      </c>
      <c r="Q1862" s="228">
        <v>0</v>
      </c>
      <c r="R1862" s="228">
        <f>Q1862*H1862</f>
        <v>0</v>
      </c>
      <c r="S1862" s="228">
        <v>0</v>
      </c>
      <c r="T1862" s="229">
        <f>S1862*H1862</f>
        <v>0</v>
      </c>
      <c r="U1862" s="39"/>
      <c r="V1862" s="39"/>
      <c r="W1862" s="39"/>
      <c r="X1862" s="39"/>
      <c r="Y1862" s="39"/>
      <c r="Z1862" s="39"/>
      <c r="AA1862" s="39"/>
      <c r="AB1862" s="39"/>
      <c r="AC1862" s="39"/>
      <c r="AD1862" s="39"/>
      <c r="AE1862" s="39"/>
      <c r="AR1862" s="230" t="s">
        <v>235</v>
      </c>
      <c r="AT1862" s="230" t="s">
        <v>161</v>
      </c>
      <c r="AU1862" s="230" t="s">
        <v>87</v>
      </c>
      <c r="AY1862" s="18" t="s">
        <v>159</v>
      </c>
      <c r="BE1862" s="231">
        <f>IF(N1862="základní",J1862,0)</f>
        <v>0</v>
      </c>
      <c r="BF1862" s="231">
        <f>IF(N1862="snížená",J1862,0)</f>
        <v>0</v>
      </c>
      <c r="BG1862" s="231">
        <f>IF(N1862="zákl. přenesená",J1862,0)</f>
        <v>0</v>
      </c>
      <c r="BH1862" s="231">
        <f>IF(N1862="sníž. přenesená",J1862,0)</f>
        <v>0</v>
      </c>
      <c r="BI1862" s="231">
        <f>IF(N1862="nulová",J1862,0)</f>
        <v>0</v>
      </c>
      <c r="BJ1862" s="18" t="s">
        <v>85</v>
      </c>
      <c r="BK1862" s="231">
        <f>ROUND(I1862*H1862,2)</f>
        <v>0</v>
      </c>
      <c r="BL1862" s="18" t="s">
        <v>235</v>
      </c>
      <c r="BM1862" s="230" t="s">
        <v>2838</v>
      </c>
    </row>
    <row r="1863" s="13" customFormat="1">
      <c r="A1863" s="13"/>
      <c r="B1863" s="232"/>
      <c r="C1863" s="233"/>
      <c r="D1863" s="234" t="s">
        <v>168</v>
      </c>
      <c r="E1863" s="235" t="s">
        <v>1</v>
      </c>
      <c r="F1863" s="236" t="s">
        <v>2839</v>
      </c>
      <c r="G1863" s="233"/>
      <c r="H1863" s="237">
        <v>3.8250000000000002</v>
      </c>
      <c r="I1863" s="238"/>
      <c r="J1863" s="233"/>
      <c r="K1863" s="233"/>
      <c r="L1863" s="239"/>
      <c r="M1863" s="240"/>
      <c r="N1863" s="241"/>
      <c r="O1863" s="241"/>
      <c r="P1863" s="241"/>
      <c r="Q1863" s="241"/>
      <c r="R1863" s="241"/>
      <c r="S1863" s="241"/>
      <c r="T1863" s="242"/>
      <c r="U1863" s="13"/>
      <c r="V1863" s="13"/>
      <c r="W1863" s="13"/>
      <c r="X1863" s="13"/>
      <c r="Y1863" s="13"/>
      <c r="Z1863" s="13"/>
      <c r="AA1863" s="13"/>
      <c r="AB1863" s="13"/>
      <c r="AC1863" s="13"/>
      <c r="AD1863" s="13"/>
      <c r="AE1863" s="13"/>
      <c r="AT1863" s="243" t="s">
        <v>168</v>
      </c>
      <c r="AU1863" s="243" t="s">
        <v>87</v>
      </c>
      <c r="AV1863" s="13" t="s">
        <v>87</v>
      </c>
      <c r="AW1863" s="13" t="s">
        <v>32</v>
      </c>
      <c r="AX1863" s="13" t="s">
        <v>85</v>
      </c>
      <c r="AY1863" s="243" t="s">
        <v>159</v>
      </c>
    </row>
    <row r="1864" s="2" customFormat="1" ht="21.75" customHeight="1">
      <c r="A1864" s="39"/>
      <c r="B1864" s="40"/>
      <c r="C1864" s="219" t="s">
        <v>2840</v>
      </c>
      <c r="D1864" s="219" t="s">
        <v>161</v>
      </c>
      <c r="E1864" s="220" t="s">
        <v>2841</v>
      </c>
      <c r="F1864" s="221" t="s">
        <v>2842</v>
      </c>
      <c r="G1864" s="222" t="s">
        <v>268</v>
      </c>
      <c r="H1864" s="223">
        <v>4.125</v>
      </c>
      <c r="I1864" s="224"/>
      <c r="J1864" s="225">
        <f>ROUND(I1864*H1864,2)</f>
        <v>0</v>
      </c>
      <c r="K1864" s="221" t="s">
        <v>1</v>
      </c>
      <c r="L1864" s="45"/>
      <c r="M1864" s="226" t="s">
        <v>1</v>
      </c>
      <c r="N1864" s="227" t="s">
        <v>42</v>
      </c>
      <c r="O1864" s="92"/>
      <c r="P1864" s="228">
        <f>O1864*H1864</f>
        <v>0</v>
      </c>
      <c r="Q1864" s="228">
        <v>0</v>
      </c>
      <c r="R1864" s="228">
        <f>Q1864*H1864</f>
        <v>0</v>
      </c>
      <c r="S1864" s="228">
        <v>0</v>
      </c>
      <c r="T1864" s="229">
        <f>S1864*H1864</f>
        <v>0</v>
      </c>
      <c r="U1864" s="39"/>
      <c r="V1864" s="39"/>
      <c r="W1864" s="39"/>
      <c r="X1864" s="39"/>
      <c r="Y1864" s="39"/>
      <c r="Z1864" s="39"/>
      <c r="AA1864" s="39"/>
      <c r="AB1864" s="39"/>
      <c r="AC1864" s="39"/>
      <c r="AD1864" s="39"/>
      <c r="AE1864" s="39"/>
      <c r="AR1864" s="230" t="s">
        <v>235</v>
      </c>
      <c r="AT1864" s="230" t="s">
        <v>161</v>
      </c>
      <c r="AU1864" s="230" t="s">
        <v>87</v>
      </c>
      <c r="AY1864" s="18" t="s">
        <v>159</v>
      </c>
      <c r="BE1864" s="231">
        <f>IF(N1864="základní",J1864,0)</f>
        <v>0</v>
      </c>
      <c r="BF1864" s="231">
        <f>IF(N1864="snížená",J1864,0)</f>
        <v>0</v>
      </c>
      <c r="BG1864" s="231">
        <f>IF(N1864="zákl. přenesená",J1864,0)</f>
        <v>0</v>
      </c>
      <c r="BH1864" s="231">
        <f>IF(N1864="sníž. přenesená",J1864,0)</f>
        <v>0</v>
      </c>
      <c r="BI1864" s="231">
        <f>IF(N1864="nulová",J1864,0)</f>
        <v>0</v>
      </c>
      <c r="BJ1864" s="18" t="s">
        <v>85</v>
      </c>
      <c r="BK1864" s="231">
        <f>ROUND(I1864*H1864,2)</f>
        <v>0</v>
      </c>
      <c r="BL1864" s="18" t="s">
        <v>235</v>
      </c>
      <c r="BM1864" s="230" t="s">
        <v>2843</v>
      </c>
    </row>
    <row r="1865" s="13" customFormat="1">
      <c r="A1865" s="13"/>
      <c r="B1865" s="232"/>
      <c r="C1865" s="233"/>
      <c r="D1865" s="234" t="s">
        <v>168</v>
      </c>
      <c r="E1865" s="235" t="s">
        <v>1</v>
      </c>
      <c r="F1865" s="236" t="s">
        <v>2844</v>
      </c>
      <c r="G1865" s="233"/>
      <c r="H1865" s="237">
        <v>4.125</v>
      </c>
      <c r="I1865" s="238"/>
      <c r="J1865" s="233"/>
      <c r="K1865" s="233"/>
      <c r="L1865" s="239"/>
      <c r="M1865" s="240"/>
      <c r="N1865" s="241"/>
      <c r="O1865" s="241"/>
      <c r="P1865" s="241"/>
      <c r="Q1865" s="241"/>
      <c r="R1865" s="241"/>
      <c r="S1865" s="241"/>
      <c r="T1865" s="242"/>
      <c r="U1865" s="13"/>
      <c r="V1865" s="13"/>
      <c r="W1865" s="13"/>
      <c r="X1865" s="13"/>
      <c r="Y1865" s="13"/>
      <c r="Z1865" s="13"/>
      <c r="AA1865" s="13"/>
      <c r="AB1865" s="13"/>
      <c r="AC1865" s="13"/>
      <c r="AD1865" s="13"/>
      <c r="AE1865" s="13"/>
      <c r="AT1865" s="243" t="s">
        <v>168</v>
      </c>
      <c r="AU1865" s="243" t="s">
        <v>87</v>
      </c>
      <c r="AV1865" s="13" t="s">
        <v>87</v>
      </c>
      <c r="AW1865" s="13" t="s">
        <v>32</v>
      </c>
      <c r="AX1865" s="13" t="s">
        <v>85</v>
      </c>
      <c r="AY1865" s="243" t="s">
        <v>159</v>
      </c>
    </row>
    <row r="1866" s="2" customFormat="1" ht="24.15" customHeight="1">
      <c r="A1866" s="39"/>
      <c r="B1866" s="40"/>
      <c r="C1866" s="219" t="s">
        <v>2845</v>
      </c>
      <c r="D1866" s="219" t="s">
        <v>161</v>
      </c>
      <c r="E1866" s="220" t="s">
        <v>2846</v>
      </c>
      <c r="F1866" s="221" t="s">
        <v>2847</v>
      </c>
      <c r="G1866" s="222" t="s">
        <v>268</v>
      </c>
      <c r="H1866" s="223">
        <v>2.0600000000000001</v>
      </c>
      <c r="I1866" s="224"/>
      <c r="J1866" s="225">
        <f>ROUND(I1866*H1866,2)</f>
        <v>0</v>
      </c>
      <c r="K1866" s="221" t="s">
        <v>1</v>
      </c>
      <c r="L1866" s="45"/>
      <c r="M1866" s="226" t="s">
        <v>1</v>
      </c>
      <c r="N1866" s="227" t="s">
        <v>42</v>
      </c>
      <c r="O1866" s="92"/>
      <c r="P1866" s="228">
        <f>O1866*H1866</f>
        <v>0</v>
      </c>
      <c r="Q1866" s="228">
        <v>0</v>
      </c>
      <c r="R1866" s="228">
        <f>Q1866*H1866</f>
        <v>0</v>
      </c>
      <c r="S1866" s="228">
        <v>0</v>
      </c>
      <c r="T1866" s="229">
        <f>S1866*H1866</f>
        <v>0</v>
      </c>
      <c r="U1866" s="39"/>
      <c r="V1866" s="39"/>
      <c r="W1866" s="39"/>
      <c r="X1866" s="39"/>
      <c r="Y1866" s="39"/>
      <c r="Z1866" s="39"/>
      <c r="AA1866" s="39"/>
      <c r="AB1866" s="39"/>
      <c r="AC1866" s="39"/>
      <c r="AD1866" s="39"/>
      <c r="AE1866" s="39"/>
      <c r="AR1866" s="230" t="s">
        <v>235</v>
      </c>
      <c r="AT1866" s="230" t="s">
        <v>161</v>
      </c>
      <c r="AU1866" s="230" t="s">
        <v>87</v>
      </c>
      <c r="AY1866" s="18" t="s">
        <v>159</v>
      </c>
      <c r="BE1866" s="231">
        <f>IF(N1866="základní",J1866,0)</f>
        <v>0</v>
      </c>
      <c r="BF1866" s="231">
        <f>IF(N1866="snížená",J1866,0)</f>
        <v>0</v>
      </c>
      <c r="BG1866" s="231">
        <f>IF(N1866="zákl. přenesená",J1866,0)</f>
        <v>0</v>
      </c>
      <c r="BH1866" s="231">
        <f>IF(N1866="sníž. přenesená",J1866,0)</f>
        <v>0</v>
      </c>
      <c r="BI1866" s="231">
        <f>IF(N1866="nulová",J1866,0)</f>
        <v>0</v>
      </c>
      <c r="BJ1866" s="18" t="s">
        <v>85</v>
      </c>
      <c r="BK1866" s="231">
        <f>ROUND(I1866*H1866,2)</f>
        <v>0</v>
      </c>
      <c r="BL1866" s="18" t="s">
        <v>235</v>
      </c>
      <c r="BM1866" s="230" t="s">
        <v>2848</v>
      </c>
    </row>
    <row r="1867" s="13" customFormat="1">
      <c r="A1867" s="13"/>
      <c r="B1867" s="232"/>
      <c r="C1867" s="233"/>
      <c r="D1867" s="234" t="s">
        <v>168</v>
      </c>
      <c r="E1867" s="235" t="s">
        <v>1</v>
      </c>
      <c r="F1867" s="236" t="s">
        <v>2849</v>
      </c>
      <c r="G1867" s="233"/>
      <c r="H1867" s="237">
        <v>2.0600000000000001</v>
      </c>
      <c r="I1867" s="238"/>
      <c r="J1867" s="233"/>
      <c r="K1867" s="233"/>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168</v>
      </c>
      <c r="AU1867" s="243" t="s">
        <v>87</v>
      </c>
      <c r="AV1867" s="13" t="s">
        <v>87</v>
      </c>
      <c r="AW1867" s="13" t="s">
        <v>32</v>
      </c>
      <c r="AX1867" s="13" t="s">
        <v>85</v>
      </c>
      <c r="AY1867" s="243" t="s">
        <v>159</v>
      </c>
    </row>
    <row r="1868" s="2" customFormat="1" ht="24.15" customHeight="1">
      <c r="A1868" s="39"/>
      <c r="B1868" s="40"/>
      <c r="C1868" s="219" t="s">
        <v>2850</v>
      </c>
      <c r="D1868" s="219" t="s">
        <v>161</v>
      </c>
      <c r="E1868" s="220" t="s">
        <v>2851</v>
      </c>
      <c r="F1868" s="221" t="s">
        <v>2852</v>
      </c>
      <c r="G1868" s="222" t="s">
        <v>268</v>
      </c>
      <c r="H1868" s="223">
        <v>2</v>
      </c>
      <c r="I1868" s="224"/>
      <c r="J1868" s="225">
        <f>ROUND(I1868*H1868,2)</f>
        <v>0</v>
      </c>
      <c r="K1868" s="221" t="s">
        <v>1</v>
      </c>
      <c r="L1868" s="45"/>
      <c r="M1868" s="226" t="s">
        <v>1</v>
      </c>
      <c r="N1868" s="227" t="s">
        <v>42</v>
      </c>
      <c r="O1868" s="92"/>
      <c r="P1868" s="228">
        <f>O1868*H1868</f>
        <v>0</v>
      </c>
      <c r="Q1868" s="228">
        <v>0</v>
      </c>
      <c r="R1868" s="228">
        <f>Q1868*H1868</f>
        <v>0</v>
      </c>
      <c r="S1868" s="228">
        <v>0</v>
      </c>
      <c r="T1868" s="229">
        <f>S1868*H1868</f>
        <v>0</v>
      </c>
      <c r="U1868" s="39"/>
      <c r="V1868" s="39"/>
      <c r="W1868" s="39"/>
      <c r="X1868" s="39"/>
      <c r="Y1868" s="39"/>
      <c r="Z1868" s="39"/>
      <c r="AA1868" s="39"/>
      <c r="AB1868" s="39"/>
      <c r="AC1868" s="39"/>
      <c r="AD1868" s="39"/>
      <c r="AE1868" s="39"/>
      <c r="AR1868" s="230" t="s">
        <v>235</v>
      </c>
      <c r="AT1868" s="230" t="s">
        <v>161</v>
      </c>
      <c r="AU1868" s="230" t="s">
        <v>87</v>
      </c>
      <c r="AY1868" s="18" t="s">
        <v>159</v>
      </c>
      <c r="BE1868" s="231">
        <f>IF(N1868="základní",J1868,0)</f>
        <v>0</v>
      </c>
      <c r="BF1868" s="231">
        <f>IF(N1868="snížená",J1868,0)</f>
        <v>0</v>
      </c>
      <c r="BG1868" s="231">
        <f>IF(N1868="zákl. přenesená",J1868,0)</f>
        <v>0</v>
      </c>
      <c r="BH1868" s="231">
        <f>IF(N1868="sníž. přenesená",J1868,0)</f>
        <v>0</v>
      </c>
      <c r="BI1868" s="231">
        <f>IF(N1868="nulová",J1868,0)</f>
        <v>0</v>
      </c>
      <c r="BJ1868" s="18" t="s">
        <v>85</v>
      </c>
      <c r="BK1868" s="231">
        <f>ROUND(I1868*H1868,2)</f>
        <v>0</v>
      </c>
      <c r="BL1868" s="18" t="s">
        <v>235</v>
      </c>
      <c r="BM1868" s="230" t="s">
        <v>2853</v>
      </c>
    </row>
    <row r="1869" s="13" customFormat="1">
      <c r="A1869" s="13"/>
      <c r="B1869" s="232"/>
      <c r="C1869" s="233"/>
      <c r="D1869" s="234" t="s">
        <v>168</v>
      </c>
      <c r="E1869" s="235" t="s">
        <v>1</v>
      </c>
      <c r="F1869" s="236" t="s">
        <v>2854</v>
      </c>
      <c r="G1869" s="233"/>
      <c r="H1869" s="237">
        <v>2</v>
      </c>
      <c r="I1869" s="238"/>
      <c r="J1869" s="233"/>
      <c r="K1869" s="233"/>
      <c r="L1869" s="239"/>
      <c r="M1869" s="240"/>
      <c r="N1869" s="241"/>
      <c r="O1869" s="241"/>
      <c r="P1869" s="241"/>
      <c r="Q1869" s="241"/>
      <c r="R1869" s="241"/>
      <c r="S1869" s="241"/>
      <c r="T1869" s="242"/>
      <c r="U1869" s="13"/>
      <c r="V1869" s="13"/>
      <c r="W1869" s="13"/>
      <c r="X1869" s="13"/>
      <c r="Y1869" s="13"/>
      <c r="Z1869" s="13"/>
      <c r="AA1869" s="13"/>
      <c r="AB1869" s="13"/>
      <c r="AC1869" s="13"/>
      <c r="AD1869" s="13"/>
      <c r="AE1869" s="13"/>
      <c r="AT1869" s="243" t="s">
        <v>168</v>
      </c>
      <c r="AU1869" s="243" t="s">
        <v>87</v>
      </c>
      <c r="AV1869" s="13" t="s">
        <v>87</v>
      </c>
      <c r="AW1869" s="13" t="s">
        <v>32</v>
      </c>
      <c r="AX1869" s="13" t="s">
        <v>85</v>
      </c>
      <c r="AY1869" s="243" t="s">
        <v>159</v>
      </c>
    </row>
    <row r="1870" s="2" customFormat="1" ht="21.75" customHeight="1">
      <c r="A1870" s="39"/>
      <c r="B1870" s="40"/>
      <c r="C1870" s="219" t="s">
        <v>2855</v>
      </c>
      <c r="D1870" s="219" t="s">
        <v>161</v>
      </c>
      <c r="E1870" s="220" t="s">
        <v>2856</v>
      </c>
      <c r="F1870" s="221" t="s">
        <v>2857</v>
      </c>
      <c r="G1870" s="222" t="s">
        <v>268</v>
      </c>
      <c r="H1870" s="223">
        <v>5.9249999999999998</v>
      </c>
      <c r="I1870" s="224"/>
      <c r="J1870" s="225">
        <f>ROUND(I1870*H1870,2)</f>
        <v>0</v>
      </c>
      <c r="K1870" s="221" t="s">
        <v>1</v>
      </c>
      <c r="L1870" s="45"/>
      <c r="M1870" s="226" t="s">
        <v>1</v>
      </c>
      <c r="N1870" s="227" t="s">
        <v>42</v>
      </c>
      <c r="O1870" s="92"/>
      <c r="P1870" s="228">
        <f>O1870*H1870</f>
        <v>0</v>
      </c>
      <c r="Q1870" s="228">
        <v>0</v>
      </c>
      <c r="R1870" s="228">
        <f>Q1870*H1870</f>
        <v>0</v>
      </c>
      <c r="S1870" s="228">
        <v>0</v>
      </c>
      <c r="T1870" s="229">
        <f>S1870*H1870</f>
        <v>0</v>
      </c>
      <c r="U1870" s="39"/>
      <c r="V1870" s="39"/>
      <c r="W1870" s="39"/>
      <c r="X1870" s="39"/>
      <c r="Y1870" s="39"/>
      <c r="Z1870" s="39"/>
      <c r="AA1870" s="39"/>
      <c r="AB1870" s="39"/>
      <c r="AC1870" s="39"/>
      <c r="AD1870" s="39"/>
      <c r="AE1870" s="39"/>
      <c r="AR1870" s="230" t="s">
        <v>235</v>
      </c>
      <c r="AT1870" s="230" t="s">
        <v>161</v>
      </c>
      <c r="AU1870" s="230" t="s">
        <v>87</v>
      </c>
      <c r="AY1870" s="18" t="s">
        <v>159</v>
      </c>
      <c r="BE1870" s="231">
        <f>IF(N1870="základní",J1870,0)</f>
        <v>0</v>
      </c>
      <c r="BF1870" s="231">
        <f>IF(N1870="snížená",J1870,0)</f>
        <v>0</v>
      </c>
      <c r="BG1870" s="231">
        <f>IF(N1870="zákl. přenesená",J1870,0)</f>
        <v>0</v>
      </c>
      <c r="BH1870" s="231">
        <f>IF(N1870="sníž. přenesená",J1870,0)</f>
        <v>0</v>
      </c>
      <c r="BI1870" s="231">
        <f>IF(N1870="nulová",J1870,0)</f>
        <v>0</v>
      </c>
      <c r="BJ1870" s="18" t="s">
        <v>85</v>
      </c>
      <c r="BK1870" s="231">
        <f>ROUND(I1870*H1870,2)</f>
        <v>0</v>
      </c>
      <c r="BL1870" s="18" t="s">
        <v>235</v>
      </c>
      <c r="BM1870" s="230" t="s">
        <v>2858</v>
      </c>
    </row>
    <row r="1871" s="13" customFormat="1">
      <c r="A1871" s="13"/>
      <c r="B1871" s="232"/>
      <c r="C1871" s="233"/>
      <c r="D1871" s="234" t="s">
        <v>168</v>
      </c>
      <c r="E1871" s="235" t="s">
        <v>1</v>
      </c>
      <c r="F1871" s="236" t="s">
        <v>2859</v>
      </c>
      <c r="G1871" s="233"/>
      <c r="H1871" s="237">
        <v>5.9249999999999998</v>
      </c>
      <c r="I1871" s="238"/>
      <c r="J1871" s="233"/>
      <c r="K1871" s="233"/>
      <c r="L1871" s="239"/>
      <c r="M1871" s="240"/>
      <c r="N1871" s="241"/>
      <c r="O1871" s="241"/>
      <c r="P1871" s="241"/>
      <c r="Q1871" s="241"/>
      <c r="R1871" s="241"/>
      <c r="S1871" s="241"/>
      <c r="T1871" s="242"/>
      <c r="U1871" s="13"/>
      <c r="V1871" s="13"/>
      <c r="W1871" s="13"/>
      <c r="X1871" s="13"/>
      <c r="Y1871" s="13"/>
      <c r="Z1871" s="13"/>
      <c r="AA1871" s="13"/>
      <c r="AB1871" s="13"/>
      <c r="AC1871" s="13"/>
      <c r="AD1871" s="13"/>
      <c r="AE1871" s="13"/>
      <c r="AT1871" s="243" t="s">
        <v>168</v>
      </c>
      <c r="AU1871" s="243" t="s">
        <v>87</v>
      </c>
      <c r="AV1871" s="13" t="s">
        <v>87</v>
      </c>
      <c r="AW1871" s="13" t="s">
        <v>32</v>
      </c>
      <c r="AX1871" s="13" t="s">
        <v>85</v>
      </c>
      <c r="AY1871" s="243" t="s">
        <v>159</v>
      </c>
    </row>
    <row r="1872" s="2" customFormat="1" ht="21.75" customHeight="1">
      <c r="A1872" s="39"/>
      <c r="B1872" s="40"/>
      <c r="C1872" s="219" t="s">
        <v>2860</v>
      </c>
      <c r="D1872" s="219" t="s">
        <v>161</v>
      </c>
      <c r="E1872" s="220" t="s">
        <v>2861</v>
      </c>
      <c r="F1872" s="221" t="s">
        <v>2862</v>
      </c>
      <c r="G1872" s="222" t="s">
        <v>268</v>
      </c>
      <c r="H1872" s="223">
        <v>5.7450000000000001</v>
      </c>
      <c r="I1872" s="224"/>
      <c r="J1872" s="225">
        <f>ROUND(I1872*H1872,2)</f>
        <v>0</v>
      </c>
      <c r="K1872" s="221" t="s">
        <v>1</v>
      </c>
      <c r="L1872" s="45"/>
      <c r="M1872" s="226" t="s">
        <v>1</v>
      </c>
      <c r="N1872" s="227" t="s">
        <v>42</v>
      </c>
      <c r="O1872" s="92"/>
      <c r="P1872" s="228">
        <f>O1872*H1872</f>
        <v>0</v>
      </c>
      <c r="Q1872" s="228">
        <v>0</v>
      </c>
      <c r="R1872" s="228">
        <f>Q1872*H1872</f>
        <v>0</v>
      </c>
      <c r="S1872" s="228">
        <v>0</v>
      </c>
      <c r="T1872" s="229">
        <f>S1872*H1872</f>
        <v>0</v>
      </c>
      <c r="U1872" s="39"/>
      <c r="V1872" s="39"/>
      <c r="W1872" s="39"/>
      <c r="X1872" s="39"/>
      <c r="Y1872" s="39"/>
      <c r="Z1872" s="39"/>
      <c r="AA1872" s="39"/>
      <c r="AB1872" s="39"/>
      <c r="AC1872" s="39"/>
      <c r="AD1872" s="39"/>
      <c r="AE1872" s="39"/>
      <c r="AR1872" s="230" t="s">
        <v>235</v>
      </c>
      <c r="AT1872" s="230" t="s">
        <v>161</v>
      </c>
      <c r="AU1872" s="230" t="s">
        <v>87</v>
      </c>
      <c r="AY1872" s="18" t="s">
        <v>159</v>
      </c>
      <c r="BE1872" s="231">
        <f>IF(N1872="základní",J1872,0)</f>
        <v>0</v>
      </c>
      <c r="BF1872" s="231">
        <f>IF(N1872="snížená",J1872,0)</f>
        <v>0</v>
      </c>
      <c r="BG1872" s="231">
        <f>IF(N1872="zákl. přenesená",J1872,0)</f>
        <v>0</v>
      </c>
      <c r="BH1872" s="231">
        <f>IF(N1872="sníž. přenesená",J1872,0)</f>
        <v>0</v>
      </c>
      <c r="BI1872" s="231">
        <f>IF(N1872="nulová",J1872,0)</f>
        <v>0</v>
      </c>
      <c r="BJ1872" s="18" t="s">
        <v>85</v>
      </c>
      <c r="BK1872" s="231">
        <f>ROUND(I1872*H1872,2)</f>
        <v>0</v>
      </c>
      <c r="BL1872" s="18" t="s">
        <v>235</v>
      </c>
      <c r="BM1872" s="230" t="s">
        <v>2863</v>
      </c>
    </row>
    <row r="1873" s="13" customFormat="1">
      <c r="A1873" s="13"/>
      <c r="B1873" s="232"/>
      <c r="C1873" s="233"/>
      <c r="D1873" s="234" t="s">
        <v>168</v>
      </c>
      <c r="E1873" s="235" t="s">
        <v>1</v>
      </c>
      <c r="F1873" s="236" t="s">
        <v>2864</v>
      </c>
      <c r="G1873" s="233"/>
      <c r="H1873" s="237">
        <v>5.7450000000000001</v>
      </c>
      <c r="I1873" s="238"/>
      <c r="J1873" s="233"/>
      <c r="K1873" s="233"/>
      <c r="L1873" s="239"/>
      <c r="M1873" s="240"/>
      <c r="N1873" s="241"/>
      <c r="O1873" s="241"/>
      <c r="P1873" s="241"/>
      <c r="Q1873" s="241"/>
      <c r="R1873" s="241"/>
      <c r="S1873" s="241"/>
      <c r="T1873" s="242"/>
      <c r="U1873" s="13"/>
      <c r="V1873" s="13"/>
      <c r="W1873" s="13"/>
      <c r="X1873" s="13"/>
      <c r="Y1873" s="13"/>
      <c r="Z1873" s="13"/>
      <c r="AA1873" s="13"/>
      <c r="AB1873" s="13"/>
      <c r="AC1873" s="13"/>
      <c r="AD1873" s="13"/>
      <c r="AE1873" s="13"/>
      <c r="AT1873" s="243" t="s">
        <v>168</v>
      </c>
      <c r="AU1873" s="243" t="s">
        <v>87</v>
      </c>
      <c r="AV1873" s="13" t="s">
        <v>87</v>
      </c>
      <c r="AW1873" s="13" t="s">
        <v>32</v>
      </c>
      <c r="AX1873" s="13" t="s">
        <v>85</v>
      </c>
      <c r="AY1873" s="243" t="s">
        <v>159</v>
      </c>
    </row>
    <row r="1874" s="2" customFormat="1" ht="21.75" customHeight="1">
      <c r="A1874" s="39"/>
      <c r="B1874" s="40"/>
      <c r="C1874" s="219" t="s">
        <v>2865</v>
      </c>
      <c r="D1874" s="219" t="s">
        <v>161</v>
      </c>
      <c r="E1874" s="220" t="s">
        <v>2866</v>
      </c>
      <c r="F1874" s="221" t="s">
        <v>2867</v>
      </c>
      <c r="G1874" s="222" t="s">
        <v>268</v>
      </c>
      <c r="H1874" s="223">
        <v>3.9700000000000002</v>
      </c>
      <c r="I1874" s="224"/>
      <c r="J1874" s="225">
        <f>ROUND(I1874*H1874,2)</f>
        <v>0</v>
      </c>
      <c r="K1874" s="221" t="s">
        <v>1</v>
      </c>
      <c r="L1874" s="45"/>
      <c r="M1874" s="226" t="s">
        <v>1</v>
      </c>
      <c r="N1874" s="227" t="s">
        <v>42</v>
      </c>
      <c r="O1874" s="92"/>
      <c r="P1874" s="228">
        <f>O1874*H1874</f>
        <v>0</v>
      </c>
      <c r="Q1874" s="228">
        <v>0</v>
      </c>
      <c r="R1874" s="228">
        <f>Q1874*H1874</f>
        <v>0</v>
      </c>
      <c r="S1874" s="228">
        <v>0</v>
      </c>
      <c r="T1874" s="229">
        <f>S1874*H1874</f>
        <v>0</v>
      </c>
      <c r="U1874" s="39"/>
      <c r="V1874" s="39"/>
      <c r="W1874" s="39"/>
      <c r="X1874" s="39"/>
      <c r="Y1874" s="39"/>
      <c r="Z1874" s="39"/>
      <c r="AA1874" s="39"/>
      <c r="AB1874" s="39"/>
      <c r="AC1874" s="39"/>
      <c r="AD1874" s="39"/>
      <c r="AE1874" s="39"/>
      <c r="AR1874" s="230" t="s">
        <v>235</v>
      </c>
      <c r="AT1874" s="230" t="s">
        <v>161</v>
      </c>
      <c r="AU1874" s="230" t="s">
        <v>87</v>
      </c>
      <c r="AY1874" s="18" t="s">
        <v>159</v>
      </c>
      <c r="BE1874" s="231">
        <f>IF(N1874="základní",J1874,0)</f>
        <v>0</v>
      </c>
      <c r="BF1874" s="231">
        <f>IF(N1874="snížená",J1874,0)</f>
        <v>0</v>
      </c>
      <c r="BG1874" s="231">
        <f>IF(N1874="zákl. přenesená",J1874,0)</f>
        <v>0</v>
      </c>
      <c r="BH1874" s="231">
        <f>IF(N1874="sníž. přenesená",J1874,0)</f>
        <v>0</v>
      </c>
      <c r="BI1874" s="231">
        <f>IF(N1874="nulová",J1874,0)</f>
        <v>0</v>
      </c>
      <c r="BJ1874" s="18" t="s">
        <v>85</v>
      </c>
      <c r="BK1874" s="231">
        <f>ROUND(I1874*H1874,2)</f>
        <v>0</v>
      </c>
      <c r="BL1874" s="18" t="s">
        <v>235</v>
      </c>
      <c r="BM1874" s="230" t="s">
        <v>2868</v>
      </c>
    </row>
    <row r="1875" s="13" customFormat="1">
      <c r="A1875" s="13"/>
      <c r="B1875" s="232"/>
      <c r="C1875" s="233"/>
      <c r="D1875" s="234" t="s">
        <v>168</v>
      </c>
      <c r="E1875" s="235" t="s">
        <v>1</v>
      </c>
      <c r="F1875" s="236" t="s">
        <v>2869</v>
      </c>
      <c r="G1875" s="233"/>
      <c r="H1875" s="237">
        <v>3.9700000000000002</v>
      </c>
      <c r="I1875" s="238"/>
      <c r="J1875" s="233"/>
      <c r="K1875" s="233"/>
      <c r="L1875" s="239"/>
      <c r="M1875" s="240"/>
      <c r="N1875" s="241"/>
      <c r="O1875" s="241"/>
      <c r="P1875" s="241"/>
      <c r="Q1875" s="241"/>
      <c r="R1875" s="241"/>
      <c r="S1875" s="241"/>
      <c r="T1875" s="242"/>
      <c r="U1875" s="13"/>
      <c r="V1875" s="13"/>
      <c r="W1875" s="13"/>
      <c r="X1875" s="13"/>
      <c r="Y1875" s="13"/>
      <c r="Z1875" s="13"/>
      <c r="AA1875" s="13"/>
      <c r="AB1875" s="13"/>
      <c r="AC1875" s="13"/>
      <c r="AD1875" s="13"/>
      <c r="AE1875" s="13"/>
      <c r="AT1875" s="243" t="s">
        <v>168</v>
      </c>
      <c r="AU1875" s="243" t="s">
        <v>87</v>
      </c>
      <c r="AV1875" s="13" t="s">
        <v>87</v>
      </c>
      <c r="AW1875" s="13" t="s">
        <v>32</v>
      </c>
      <c r="AX1875" s="13" t="s">
        <v>85</v>
      </c>
      <c r="AY1875" s="243" t="s">
        <v>159</v>
      </c>
    </row>
    <row r="1876" s="2" customFormat="1" ht="21.75" customHeight="1">
      <c r="A1876" s="39"/>
      <c r="B1876" s="40"/>
      <c r="C1876" s="219" t="s">
        <v>2870</v>
      </c>
      <c r="D1876" s="219" t="s">
        <v>161</v>
      </c>
      <c r="E1876" s="220" t="s">
        <v>2871</v>
      </c>
      <c r="F1876" s="221" t="s">
        <v>2872</v>
      </c>
      <c r="G1876" s="222" t="s">
        <v>268</v>
      </c>
      <c r="H1876" s="223">
        <v>4.1699999999999999</v>
      </c>
      <c r="I1876" s="224"/>
      <c r="J1876" s="225">
        <f>ROUND(I1876*H1876,2)</f>
        <v>0</v>
      </c>
      <c r="K1876" s="221" t="s">
        <v>1</v>
      </c>
      <c r="L1876" s="45"/>
      <c r="M1876" s="226" t="s">
        <v>1</v>
      </c>
      <c r="N1876" s="227" t="s">
        <v>42</v>
      </c>
      <c r="O1876" s="92"/>
      <c r="P1876" s="228">
        <f>O1876*H1876</f>
        <v>0</v>
      </c>
      <c r="Q1876" s="228">
        <v>0</v>
      </c>
      <c r="R1876" s="228">
        <f>Q1876*H1876</f>
        <v>0</v>
      </c>
      <c r="S1876" s="228">
        <v>0</v>
      </c>
      <c r="T1876" s="229">
        <f>S1876*H1876</f>
        <v>0</v>
      </c>
      <c r="U1876" s="39"/>
      <c r="V1876" s="39"/>
      <c r="W1876" s="39"/>
      <c r="X1876" s="39"/>
      <c r="Y1876" s="39"/>
      <c r="Z1876" s="39"/>
      <c r="AA1876" s="39"/>
      <c r="AB1876" s="39"/>
      <c r="AC1876" s="39"/>
      <c r="AD1876" s="39"/>
      <c r="AE1876" s="39"/>
      <c r="AR1876" s="230" t="s">
        <v>235</v>
      </c>
      <c r="AT1876" s="230" t="s">
        <v>161</v>
      </c>
      <c r="AU1876" s="230" t="s">
        <v>87</v>
      </c>
      <c r="AY1876" s="18" t="s">
        <v>159</v>
      </c>
      <c r="BE1876" s="231">
        <f>IF(N1876="základní",J1876,0)</f>
        <v>0</v>
      </c>
      <c r="BF1876" s="231">
        <f>IF(N1876="snížená",J1876,0)</f>
        <v>0</v>
      </c>
      <c r="BG1876" s="231">
        <f>IF(N1876="zákl. přenesená",J1876,0)</f>
        <v>0</v>
      </c>
      <c r="BH1876" s="231">
        <f>IF(N1876="sníž. přenesená",J1876,0)</f>
        <v>0</v>
      </c>
      <c r="BI1876" s="231">
        <f>IF(N1876="nulová",J1876,0)</f>
        <v>0</v>
      </c>
      <c r="BJ1876" s="18" t="s">
        <v>85</v>
      </c>
      <c r="BK1876" s="231">
        <f>ROUND(I1876*H1876,2)</f>
        <v>0</v>
      </c>
      <c r="BL1876" s="18" t="s">
        <v>235</v>
      </c>
      <c r="BM1876" s="230" t="s">
        <v>2873</v>
      </c>
    </row>
    <row r="1877" s="13" customFormat="1">
      <c r="A1877" s="13"/>
      <c r="B1877" s="232"/>
      <c r="C1877" s="233"/>
      <c r="D1877" s="234" t="s">
        <v>168</v>
      </c>
      <c r="E1877" s="235" t="s">
        <v>1</v>
      </c>
      <c r="F1877" s="236" t="s">
        <v>2874</v>
      </c>
      <c r="G1877" s="233"/>
      <c r="H1877" s="237">
        <v>4.1699999999999999</v>
      </c>
      <c r="I1877" s="238"/>
      <c r="J1877" s="233"/>
      <c r="K1877" s="233"/>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168</v>
      </c>
      <c r="AU1877" s="243" t="s">
        <v>87</v>
      </c>
      <c r="AV1877" s="13" t="s">
        <v>87</v>
      </c>
      <c r="AW1877" s="13" t="s">
        <v>32</v>
      </c>
      <c r="AX1877" s="13" t="s">
        <v>85</v>
      </c>
      <c r="AY1877" s="243" t="s">
        <v>159</v>
      </c>
    </row>
    <row r="1878" s="2" customFormat="1" ht="21.75" customHeight="1">
      <c r="A1878" s="39"/>
      <c r="B1878" s="40"/>
      <c r="C1878" s="219" t="s">
        <v>2875</v>
      </c>
      <c r="D1878" s="219" t="s">
        <v>161</v>
      </c>
      <c r="E1878" s="220" t="s">
        <v>2876</v>
      </c>
      <c r="F1878" s="221" t="s">
        <v>2877</v>
      </c>
      <c r="G1878" s="222" t="s">
        <v>268</v>
      </c>
      <c r="H1878" s="223">
        <v>3.948</v>
      </c>
      <c r="I1878" s="224"/>
      <c r="J1878" s="225">
        <f>ROUND(I1878*H1878,2)</f>
        <v>0</v>
      </c>
      <c r="K1878" s="221" t="s">
        <v>1</v>
      </c>
      <c r="L1878" s="45"/>
      <c r="M1878" s="226" t="s">
        <v>1</v>
      </c>
      <c r="N1878" s="227" t="s">
        <v>42</v>
      </c>
      <c r="O1878" s="92"/>
      <c r="P1878" s="228">
        <f>O1878*H1878</f>
        <v>0</v>
      </c>
      <c r="Q1878" s="228">
        <v>0</v>
      </c>
      <c r="R1878" s="228">
        <f>Q1878*H1878</f>
        <v>0</v>
      </c>
      <c r="S1878" s="228">
        <v>0</v>
      </c>
      <c r="T1878" s="229">
        <f>S1878*H1878</f>
        <v>0</v>
      </c>
      <c r="U1878" s="39"/>
      <c r="V1878" s="39"/>
      <c r="W1878" s="39"/>
      <c r="X1878" s="39"/>
      <c r="Y1878" s="39"/>
      <c r="Z1878" s="39"/>
      <c r="AA1878" s="39"/>
      <c r="AB1878" s="39"/>
      <c r="AC1878" s="39"/>
      <c r="AD1878" s="39"/>
      <c r="AE1878" s="39"/>
      <c r="AR1878" s="230" t="s">
        <v>235</v>
      </c>
      <c r="AT1878" s="230" t="s">
        <v>161</v>
      </c>
      <c r="AU1878" s="230" t="s">
        <v>87</v>
      </c>
      <c r="AY1878" s="18" t="s">
        <v>159</v>
      </c>
      <c r="BE1878" s="231">
        <f>IF(N1878="základní",J1878,0)</f>
        <v>0</v>
      </c>
      <c r="BF1878" s="231">
        <f>IF(N1878="snížená",J1878,0)</f>
        <v>0</v>
      </c>
      <c r="BG1878" s="231">
        <f>IF(N1878="zákl. přenesená",J1878,0)</f>
        <v>0</v>
      </c>
      <c r="BH1878" s="231">
        <f>IF(N1878="sníž. přenesená",J1878,0)</f>
        <v>0</v>
      </c>
      <c r="BI1878" s="231">
        <f>IF(N1878="nulová",J1878,0)</f>
        <v>0</v>
      </c>
      <c r="BJ1878" s="18" t="s">
        <v>85</v>
      </c>
      <c r="BK1878" s="231">
        <f>ROUND(I1878*H1878,2)</f>
        <v>0</v>
      </c>
      <c r="BL1878" s="18" t="s">
        <v>235</v>
      </c>
      <c r="BM1878" s="230" t="s">
        <v>2878</v>
      </c>
    </row>
    <row r="1879" s="13" customFormat="1">
      <c r="A1879" s="13"/>
      <c r="B1879" s="232"/>
      <c r="C1879" s="233"/>
      <c r="D1879" s="234" t="s">
        <v>168</v>
      </c>
      <c r="E1879" s="235" t="s">
        <v>1</v>
      </c>
      <c r="F1879" s="236" t="s">
        <v>2879</v>
      </c>
      <c r="G1879" s="233"/>
      <c r="H1879" s="237">
        <v>3.948</v>
      </c>
      <c r="I1879" s="238"/>
      <c r="J1879" s="233"/>
      <c r="K1879" s="233"/>
      <c r="L1879" s="239"/>
      <c r="M1879" s="240"/>
      <c r="N1879" s="241"/>
      <c r="O1879" s="241"/>
      <c r="P1879" s="241"/>
      <c r="Q1879" s="241"/>
      <c r="R1879" s="241"/>
      <c r="S1879" s="241"/>
      <c r="T1879" s="242"/>
      <c r="U1879" s="13"/>
      <c r="V1879" s="13"/>
      <c r="W1879" s="13"/>
      <c r="X1879" s="13"/>
      <c r="Y1879" s="13"/>
      <c r="Z1879" s="13"/>
      <c r="AA1879" s="13"/>
      <c r="AB1879" s="13"/>
      <c r="AC1879" s="13"/>
      <c r="AD1879" s="13"/>
      <c r="AE1879" s="13"/>
      <c r="AT1879" s="243" t="s">
        <v>168</v>
      </c>
      <c r="AU1879" s="243" t="s">
        <v>87</v>
      </c>
      <c r="AV1879" s="13" t="s">
        <v>87</v>
      </c>
      <c r="AW1879" s="13" t="s">
        <v>32</v>
      </c>
      <c r="AX1879" s="13" t="s">
        <v>85</v>
      </c>
      <c r="AY1879" s="243" t="s">
        <v>159</v>
      </c>
    </row>
    <row r="1880" s="2" customFormat="1" ht="21.75" customHeight="1">
      <c r="A1880" s="39"/>
      <c r="B1880" s="40"/>
      <c r="C1880" s="219" t="s">
        <v>2880</v>
      </c>
      <c r="D1880" s="219" t="s">
        <v>161</v>
      </c>
      <c r="E1880" s="220" t="s">
        <v>2881</v>
      </c>
      <c r="F1880" s="221" t="s">
        <v>2882</v>
      </c>
      <c r="G1880" s="222" t="s">
        <v>268</v>
      </c>
      <c r="H1880" s="223">
        <v>3.6699999999999999</v>
      </c>
      <c r="I1880" s="224"/>
      <c r="J1880" s="225">
        <f>ROUND(I1880*H1880,2)</f>
        <v>0</v>
      </c>
      <c r="K1880" s="221" t="s">
        <v>1</v>
      </c>
      <c r="L1880" s="45"/>
      <c r="M1880" s="226" t="s">
        <v>1</v>
      </c>
      <c r="N1880" s="227" t="s">
        <v>42</v>
      </c>
      <c r="O1880" s="92"/>
      <c r="P1880" s="228">
        <f>O1880*H1880</f>
        <v>0</v>
      </c>
      <c r="Q1880" s="228">
        <v>0</v>
      </c>
      <c r="R1880" s="228">
        <f>Q1880*H1880</f>
        <v>0</v>
      </c>
      <c r="S1880" s="228">
        <v>0</v>
      </c>
      <c r="T1880" s="229">
        <f>S1880*H1880</f>
        <v>0</v>
      </c>
      <c r="U1880" s="39"/>
      <c r="V1880" s="39"/>
      <c r="W1880" s="39"/>
      <c r="X1880" s="39"/>
      <c r="Y1880" s="39"/>
      <c r="Z1880" s="39"/>
      <c r="AA1880" s="39"/>
      <c r="AB1880" s="39"/>
      <c r="AC1880" s="39"/>
      <c r="AD1880" s="39"/>
      <c r="AE1880" s="39"/>
      <c r="AR1880" s="230" t="s">
        <v>235</v>
      </c>
      <c r="AT1880" s="230" t="s">
        <v>161</v>
      </c>
      <c r="AU1880" s="230" t="s">
        <v>87</v>
      </c>
      <c r="AY1880" s="18" t="s">
        <v>159</v>
      </c>
      <c r="BE1880" s="231">
        <f>IF(N1880="základní",J1880,0)</f>
        <v>0</v>
      </c>
      <c r="BF1880" s="231">
        <f>IF(N1880="snížená",J1880,0)</f>
        <v>0</v>
      </c>
      <c r="BG1880" s="231">
        <f>IF(N1880="zákl. přenesená",J1880,0)</f>
        <v>0</v>
      </c>
      <c r="BH1880" s="231">
        <f>IF(N1880="sníž. přenesená",J1880,0)</f>
        <v>0</v>
      </c>
      <c r="BI1880" s="231">
        <f>IF(N1880="nulová",J1880,0)</f>
        <v>0</v>
      </c>
      <c r="BJ1880" s="18" t="s">
        <v>85</v>
      </c>
      <c r="BK1880" s="231">
        <f>ROUND(I1880*H1880,2)</f>
        <v>0</v>
      </c>
      <c r="BL1880" s="18" t="s">
        <v>235</v>
      </c>
      <c r="BM1880" s="230" t="s">
        <v>2883</v>
      </c>
    </row>
    <row r="1881" s="13" customFormat="1">
      <c r="A1881" s="13"/>
      <c r="B1881" s="232"/>
      <c r="C1881" s="233"/>
      <c r="D1881" s="234" t="s">
        <v>168</v>
      </c>
      <c r="E1881" s="235" t="s">
        <v>1</v>
      </c>
      <c r="F1881" s="236" t="s">
        <v>2884</v>
      </c>
      <c r="G1881" s="233"/>
      <c r="H1881" s="237">
        <v>3.6699999999999999</v>
      </c>
      <c r="I1881" s="238"/>
      <c r="J1881" s="233"/>
      <c r="K1881" s="233"/>
      <c r="L1881" s="239"/>
      <c r="M1881" s="240"/>
      <c r="N1881" s="241"/>
      <c r="O1881" s="241"/>
      <c r="P1881" s="241"/>
      <c r="Q1881" s="241"/>
      <c r="R1881" s="241"/>
      <c r="S1881" s="241"/>
      <c r="T1881" s="242"/>
      <c r="U1881" s="13"/>
      <c r="V1881" s="13"/>
      <c r="W1881" s="13"/>
      <c r="X1881" s="13"/>
      <c r="Y1881" s="13"/>
      <c r="Z1881" s="13"/>
      <c r="AA1881" s="13"/>
      <c r="AB1881" s="13"/>
      <c r="AC1881" s="13"/>
      <c r="AD1881" s="13"/>
      <c r="AE1881" s="13"/>
      <c r="AT1881" s="243" t="s">
        <v>168</v>
      </c>
      <c r="AU1881" s="243" t="s">
        <v>87</v>
      </c>
      <c r="AV1881" s="13" t="s">
        <v>87</v>
      </c>
      <c r="AW1881" s="13" t="s">
        <v>32</v>
      </c>
      <c r="AX1881" s="13" t="s">
        <v>85</v>
      </c>
      <c r="AY1881" s="243" t="s">
        <v>159</v>
      </c>
    </row>
    <row r="1882" s="2" customFormat="1" ht="21.75" customHeight="1">
      <c r="A1882" s="39"/>
      <c r="B1882" s="40"/>
      <c r="C1882" s="219" t="s">
        <v>2885</v>
      </c>
      <c r="D1882" s="219" t="s">
        <v>161</v>
      </c>
      <c r="E1882" s="220" t="s">
        <v>2886</v>
      </c>
      <c r="F1882" s="221" t="s">
        <v>2887</v>
      </c>
      <c r="G1882" s="222" t="s">
        <v>268</v>
      </c>
      <c r="H1882" s="223">
        <v>3.6699999999999999</v>
      </c>
      <c r="I1882" s="224"/>
      <c r="J1882" s="225">
        <f>ROUND(I1882*H1882,2)</f>
        <v>0</v>
      </c>
      <c r="K1882" s="221" t="s">
        <v>1</v>
      </c>
      <c r="L1882" s="45"/>
      <c r="M1882" s="226" t="s">
        <v>1</v>
      </c>
      <c r="N1882" s="227" t="s">
        <v>42</v>
      </c>
      <c r="O1882" s="92"/>
      <c r="P1882" s="228">
        <f>O1882*H1882</f>
        <v>0</v>
      </c>
      <c r="Q1882" s="228">
        <v>0</v>
      </c>
      <c r="R1882" s="228">
        <f>Q1882*H1882</f>
        <v>0</v>
      </c>
      <c r="S1882" s="228">
        <v>0</v>
      </c>
      <c r="T1882" s="229">
        <f>S1882*H1882</f>
        <v>0</v>
      </c>
      <c r="U1882" s="39"/>
      <c r="V1882" s="39"/>
      <c r="W1882" s="39"/>
      <c r="X1882" s="39"/>
      <c r="Y1882" s="39"/>
      <c r="Z1882" s="39"/>
      <c r="AA1882" s="39"/>
      <c r="AB1882" s="39"/>
      <c r="AC1882" s="39"/>
      <c r="AD1882" s="39"/>
      <c r="AE1882" s="39"/>
      <c r="AR1882" s="230" t="s">
        <v>235</v>
      </c>
      <c r="AT1882" s="230" t="s">
        <v>161</v>
      </c>
      <c r="AU1882" s="230" t="s">
        <v>87</v>
      </c>
      <c r="AY1882" s="18" t="s">
        <v>159</v>
      </c>
      <c r="BE1882" s="231">
        <f>IF(N1882="základní",J1882,0)</f>
        <v>0</v>
      </c>
      <c r="BF1882" s="231">
        <f>IF(N1882="snížená",J1882,0)</f>
        <v>0</v>
      </c>
      <c r="BG1882" s="231">
        <f>IF(N1882="zákl. přenesená",J1882,0)</f>
        <v>0</v>
      </c>
      <c r="BH1882" s="231">
        <f>IF(N1882="sníž. přenesená",J1882,0)</f>
        <v>0</v>
      </c>
      <c r="BI1882" s="231">
        <f>IF(N1882="nulová",J1882,0)</f>
        <v>0</v>
      </c>
      <c r="BJ1882" s="18" t="s">
        <v>85</v>
      </c>
      <c r="BK1882" s="231">
        <f>ROUND(I1882*H1882,2)</f>
        <v>0</v>
      </c>
      <c r="BL1882" s="18" t="s">
        <v>235</v>
      </c>
      <c r="BM1882" s="230" t="s">
        <v>2888</v>
      </c>
    </row>
    <row r="1883" s="13" customFormat="1">
      <c r="A1883" s="13"/>
      <c r="B1883" s="232"/>
      <c r="C1883" s="233"/>
      <c r="D1883" s="234" t="s">
        <v>168</v>
      </c>
      <c r="E1883" s="235" t="s">
        <v>1</v>
      </c>
      <c r="F1883" s="236" t="s">
        <v>2889</v>
      </c>
      <c r="G1883" s="233"/>
      <c r="H1883" s="237">
        <v>3.6699999999999999</v>
      </c>
      <c r="I1883" s="238"/>
      <c r="J1883" s="233"/>
      <c r="K1883" s="233"/>
      <c r="L1883" s="239"/>
      <c r="M1883" s="240"/>
      <c r="N1883" s="241"/>
      <c r="O1883" s="241"/>
      <c r="P1883" s="241"/>
      <c r="Q1883" s="241"/>
      <c r="R1883" s="241"/>
      <c r="S1883" s="241"/>
      <c r="T1883" s="242"/>
      <c r="U1883" s="13"/>
      <c r="V1883" s="13"/>
      <c r="W1883" s="13"/>
      <c r="X1883" s="13"/>
      <c r="Y1883" s="13"/>
      <c r="Z1883" s="13"/>
      <c r="AA1883" s="13"/>
      <c r="AB1883" s="13"/>
      <c r="AC1883" s="13"/>
      <c r="AD1883" s="13"/>
      <c r="AE1883" s="13"/>
      <c r="AT1883" s="243" t="s">
        <v>168</v>
      </c>
      <c r="AU1883" s="243" t="s">
        <v>87</v>
      </c>
      <c r="AV1883" s="13" t="s">
        <v>87</v>
      </c>
      <c r="AW1883" s="13" t="s">
        <v>32</v>
      </c>
      <c r="AX1883" s="13" t="s">
        <v>85</v>
      </c>
      <c r="AY1883" s="243" t="s">
        <v>159</v>
      </c>
    </row>
    <row r="1884" s="2" customFormat="1" ht="21.75" customHeight="1">
      <c r="A1884" s="39"/>
      <c r="B1884" s="40"/>
      <c r="C1884" s="219" t="s">
        <v>2890</v>
      </c>
      <c r="D1884" s="219" t="s">
        <v>161</v>
      </c>
      <c r="E1884" s="220" t="s">
        <v>2891</v>
      </c>
      <c r="F1884" s="221" t="s">
        <v>2892</v>
      </c>
      <c r="G1884" s="222" t="s">
        <v>268</v>
      </c>
      <c r="H1884" s="223">
        <v>3.6699999999999999</v>
      </c>
      <c r="I1884" s="224"/>
      <c r="J1884" s="225">
        <f>ROUND(I1884*H1884,2)</f>
        <v>0</v>
      </c>
      <c r="K1884" s="221" t="s">
        <v>1</v>
      </c>
      <c r="L1884" s="45"/>
      <c r="M1884" s="226" t="s">
        <v>1</v>
      </c>
      <c r="N1884" s="227" t="s">
        <v>42</v>
      </c>
      <c r="O1884" s="92"/>
      <c r="P1884" s="228">
        <f>O1884*H1884</f>
        <v>0</v>
      </c>
      <c r="Q1884" s="228">
        <v>0</v>
      </c>
      <c r="R1884" s="228">
        <f>Q1884*H1884</f>
        <v>0</v>
      </c>
      <c r="S1884" s="228">
        <v>0</v>
      </c>
      <c r="T1884" s="229">
        <f>S1884*H1884</f>
        <v>0</v>
      </c>
      <c r="U1884" s="39"/>
      <c r="V1884" s="39"/>
      <c r="W1884" s="39"/>
      <c r="X1884" s="39"/>
      <c r="Y1884" s="39"/>
      <c r="Z1884" s="39"/>
      <c r="AA1884" s="39"/>
      <c r="AB1884" s="39"/>
      <c r="AC1884" s="39"/>
      <c r="AD1884" s="39"/>
      <c r="AE1884" s="39"/>
      <c r="AR1884" s="230" t="s">
        <v>235</v>
      </c>
      <c r="AT1884" s="230" t="s">
        <v>161</v>
      </c>
      <c r="AU1884" s="230" t="s">
        <v>87</v>
      </c>
      <c r="AY1884" s="18" t="s">
        <v>159</v>
      </c>
      <c r="BE1884" s="231">
        <f>IF(N1884="základní",J1884,0)</f>
        <v>0</v>
      </c>
      <c r="BF1884" s="231">
        <f>IF(N1884="snížená",J1884,0)</f>
        <v>0</v>
      </c>
      <c r="BG1884" s="231">
        <f>IF(N1884="zákl. přenesená",J1884,0)</f>
        <v>0</v>
      </c>
      <c r="BH1884" s="231">
        <f>IF(N1884="sníž. přenesená",J1884,0)</f>
        <v>0</v>
      </c>
      <c r="BI1884" s="231">
        <f>IF(N1884="nulová",J1884,0)</f>
        <v>0</v>
      </c>
      <c r="BJ1884" s="18" t="s">
        <v>85</v>
      </c>
      <c r="BK1884" s="231">
        <f>ROUND(I1884*H1884,2)</f>
        <v>0</v>
      </c>
      <c r="BL1884" s="18" t="s">
        <v>235</v>
      </c>
      <c r="BM1884" s="230" t="s">
        <v>2893</v>
      </c>
    </row>
    <row r="1885" s="13" customFormat="1">
      <c r="A1885" s="13"/>
      <c r="B1885" s="232"/>
      <c r="C1885" s="233"/>
      <c r="D1885" s="234" t="s">
        <v>168</v>
      </c>
      <c r="E1885" s="235" t="s">
        <v>1</v>
      </c>
      <c r="F1885" s="236" t="s">
        <v>2894</v>
      </c>
      <c r="G1885" s="233"/>
      <c r="H1885" s="237">
        <v>3.6699999999999999</v>
      </c>
      <c r="I1885" s="238"/>
      <c r="J1885" s="233"/>
      <c r="K1885" s="233"/>
      <c r="L1885" s="239"/>
      <c r="M1885" s="240"/>
      <c r="N1885" s="241"/>
      <c r="O1885" s="241"/>
      <c r="P1885" s="241"/>
      <c r="Q1885" s="241"/>
      <c r="R1885" s="241"/>
      <c r="S1885" s="241"/>
      <c r="T1885" s="242"/>
      <c r="U1885" s="13"/>
      <c r="V1885" s="13"/>
      <c r="W1885" s="13"/>
      <c r="X1885" s="13"/>
      <c r="Y1885" s="13"/>
      <c r="Z1885" s="13"/>
      <c r="AA1885" s="13"/>
      <c r="AB1885" s="13"/>
      <c r="AC1885" s="13"/>
      <c r="AD1885" s="13"/>
      <c r="AE1885" s="13"/>
      <c r="AT1885" s="243" t="s">
        <v>168</v>
      </c>
      <c r="AU1885" s="243" t="s">
        <v>87</v>
      </c>
      <c r="AV1885" s="13" t="s">
        <v>87</v>
      </c>
      <c r="AW1885" s="13" t="s">
        <v>32</v>
      </c>
      <c r="AX1885" s="13" t="s">
        <v>85</v>
      </c>
      <c r="AY1885" s="243" t="s">
        <v>159</v>
      </c>
    </row>
    <row r="1886" s="2" customFormat="1" ht="21.75" customHeight="1">
      <c r="A1886" s="39"/>
      <c r="B1886" s="40"/>
      <c r="C1886" s="219" t="s">
        <v>2895</v>
      </c>
      <c r="D1886" s="219" t="s">
        <v>161</v>
      </c>
      <c r="E1886" s="220" t="s">
        <v>2896</v>
      </c>
      <c r="F1886" s="221" t="s">
        <v>2897</v>
      </c>
      <c r="G1886" s="222" t="s">
        <v>268</v>
      </c>
      <c r="H1886" s="223">
        <v>3.6699999999999999</v>
      </c>
      <c r="I1886" s="224"/>
      <c r="J1886" s="225">
        <f>ROUND(I1886*H1886,2)</f>
        <v>0</v>
      </c>
      <c r="K1886" s="221" t="s">
        <v>1</v>
      </c>
      <c r="L1886" s="45"/>
      <c r="M1886" s="226" t="s">
        <v>1</v>
      </c>
      <c r="N1886" s="227" t="s">
        <v>42</v>
      </c>
      <c r="O1886" s="92"/>
      <c r="P1886" s="228">
        <f>O1886*H1886</f>
        <v>0</v>
      </c>
      <c r="Q1886" s="228">
        <v>0</v>
      </c>
      <c r="R1886" s="228">
        <f>Q1886*H1886</f>
        <v>0</v>
      </c>
      <c r="S1886" s="228">
        <v>0</v>
      </c>
      <c r="T1886" s="229">
        <f>S1886*H1886</f>
        <v>0</v>
      </c>
      <c r="U1886" s="39"/>
      <c r="V1886" s="39"/>
      <c r="W1886" s="39"/>
      <c r="X1886" s="39"/>
      <c r="Y1886" s="39"/>
      <c r="Z1886" s="39"/>
      <c r="AA1886" s="39"/>
      <c r="AB1886" s="39"/>
      <c r="AC1886" s="39"/>
      <c r="AD1886" s="39"/>
      <c r="AE1886" s="39"/>
      <c r="AR1886" s="230" t="s">
        <v>235</v>
      </c>
      <c r="AT1886" s="230" t="s">
        <v>161</v>
      </c>
      <c r="AU1886" s="230" t="s">
        <v>87</v>
      </c>
      <c r="AY1886" s="18" t="s">
        <v>159</v>
      </c>
      <c r="BE1886" s="231">
        <f>IF(N1886="základní",J1886,0)</f>
        <v>0</v>
      </c>
      <c r="BF1886" s="231">
        <f>IF(N1886="snížená",J1886,0)</f>
        <v>0</v>
      </c>
      <c r="BG1886" s="231">
        <f>IF(N1886="zákl. přenesená",J1886,0)</f>
        <v>0</v>
      </c>
      <c r="BH1886" s="231">
        <f>IF(N1886="sníž. přenesená",J1886,0)</f>
        <v>0</v>
      </c>
      <c r="BI1886" s="231">
        <f>IF(N1886="nulová",J1886,0)</f>
        <v>0</v>
      </c>
      <c r="BJ1886" s="18" t="s">
        <v>85</v>
      </c>
      <c r="BK1886" s="231">
        <f>ROUND(I1886*H1886,2)</f>
        <v>0</v>
      </c>
      <c r="BL1886" s="18" t="s">
        <v>235</v>
      </c>
      <c r="BM1886" s="230" t="s">
        <v>2898</v>
      </c>
    </row>
    <row r="1887" s="13" customFormat="1">
      <c r="A1887" s="13"/>
      <c r="B1887" s="232"/>
      <c r="C1887" s="233"/>
      <c r="D1887" s="234" t="s">
        <v>168</v>
      </c>
      <c r="E1887" s="235" t="s">
        <v>1</v>
      </c>
      <c r="F1887" s="236" t="s">
        <v>2899</v>
      </c>
      <c r="G1887" s="233"/>
      <c r="H1887" s="237">
        <v>3.6699999999999999</v>
      </c>
      <c r="I1887" s="238"/>
      <c r="J1887" s="233"/>
      <c r="K1887" s="233"/>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168</v>
      </c>
      <c r="AU1887" s="243" t="s">
        <v>87</v>
      </c>
      <c r="AV1887" s="13" t="s">
        <v>87</v>
      </c>
      <c r="AW1887" s="13" t="s">
        <v>32</v>
      </c>
      <c r="AX1887" s="13" t="s">
        <v>85</v>
      </c>
      <c r="AY1887" s="243" t="s">
        <v>159</v>
      </c>
    </row>
    <row r="1888" s="2" customFormat="1" ht="21.75" customHeight="1">
      <c r="A1888" s="39"/>
      <c r="B1888" s="40"/>
      <c r="C1888" s="219" t="s">
        <v>2900</v>
      </c>
      <c r="D1888" s="219" t="s">
        <v>161</v>
      </c>
      <c r="E1888" s="220" t="s">
        <v>2901</v>
      </c>
      <c r="F1888" s="221" t="s">
        <v>2902</v>
      </c>
      <c r="G1888" s="222" t="s">
        <v>268</v>
      </c>
      <c r="H1888" s="223">
        <v>3.8700000000000001</v>
      </c>
      <c r="I1888" s="224"/>
      <c r="J1888" s="225">
        <f>ROUND(I1888*H1888,2)</f>
        <v>0</v>
      </c>
      <c r="K1888" s="221" t="s">
        <v>1</v>
      </c>
      <c r="L1888" s="45"/>
      <c r="M1888" s="226" t="s">
        <v>1</v>
      </c>
      <c r="N1888" s="227" t="s">
        <v>42</v>
      </c>
      <c r="O1888" s="92"/>
      <c r="P1888" s="228">
        <f>O1888*H1888</f>
        <v>0</v>
      </c>
      <c r="Q1888" s="228">
        <v>0</v>
      </c>
      <c r="R1888" s="228">
        <f>Q1888*H1888</f>
        <v>0</v>
      </c>
      <c r="S1888" s="228">
        <v>0</v>
      </c>
      <c r="T1888" s="229">
        <f>S1888*H1888</f>
        <v>0</v>
      </c>
      <c r="U1888" s="39"/>
      <c r="V1888" s="39"/>
      <c r="W1888" s="39"/>
      <c r="X1888" s="39"/>
      <c r="Y1888" s="39"/>
      <c r="Z1888" s="39"/>
      <c r="AA1888" s="39"/>
      <c r="AB1888" s="39"/>
      <c r="AC1888" s="39"/>
      <c r="AD1888" s="39"/>
      <c r="AE1888" s="39"/>
      <c r="AR1888" s="230" t="s">
        <v>235</v>
      </c>
      <c r="AT1888" s="230" t="s">
        <v>161</v>
      </c>
      <c r="AU1888" s="230" t="s">
        <v>87</v>
      </c>
      <c r="AY1888" s="18" t="s">
        <v>159</v>
      </c>
      <c r="BE1888" s="231">
        <f>IF(N1888="základní",J1888,0)</f>
        <v>0</v>
      </c>
      <c r="BF1888" s="231">
        <f>IF(N1888="snížená",J1888,0)</f>
        <v>0</v>
      </c>
      <c r="BG1888" s="231">
        <f>IF(N1888="zákl. přenesená",J1888,0)</f>
        <v>0</v>
      </c>
      <c r="BH1888" s="231">
        <f>IF(N1888="sníž. přenesená",J1888,0)</f>
        <v>0</v>
      </c>
      <c r="BI1888" s="231">
        <f>IF(N1888="nulová",J1888,0)</f>
        <v>0</v>
      </c>
      <c r="BJ1888" s="18" t="s">
        <v>85</v>
      </c>
      <c r="BK1888" s="231">
        <f>ROUND(I1888*H1888,2)</f>
        <v>0</v>
      </c>
      <c r="BL1888" s="18" t="s">
        <v>235</v>
      </c>
      <c r="BM1888" s="230" t="s">
        <v>2903</v>
      </c>
    </row>
    <row r="1889" s="13" customFormat="1">
      <c r="A1889" s="13"/>
      <c r="B1889" s="232"/>
      <c r="C1889" s="233"/>
      <c r="D1889" s="234" t="s">
        <v>168</v>
      </c>
      <c r="E1889" s="235" t="s">
        <v>1</v>
      </c>
      <c r="F1889" s="236" t="s">
        <v>2904</v>
      </c>
      <c r="G1889" s="233"/>
      <c r="H1889" s="237">
        <v>3.8700000000000001</v>
      </c>
      <c r="I1889" s="238"/>
      <c r="J1889" s="233"/>
      <c r="K1889" s="233"/>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168</v>
      </c>
      <c r="AU1889" s="243" t="s">
        <v>87</v>
      </c>
      <c r="AV1889" s="13" t="s">
        <v>87</v>
      </c>
      <c r="AW1889" s="13" t="s">
        <v>32</v>
      </c>
      <c r="AX1889" s="13" t="s">
        <v>85</v>
      </c>
      <c r="AY1889" s="243" t="s">
        <v>159</v>
      </c>
    </row>
    <row r="1890" s="2" customFormat="1" ht="24.15" customHeight="1">
      <c r="A1890" s="39"/>
      <c r="B1890" s="40"/>
      <c r="C1890" s="219" t="s">
        <v>2905</v>
      </c>
      <c r="D1890" s="219" t="s">
        <v>161</v>
      </c>
      <c r="E1890" s="220" t="s">
        <v>2906</v>
      </c>
      <c r="F1890" s="221" t="s">
        <v>2907</v>
      </c>
      <c r="G1890" s="222" t="s">
        <v>268</v>
      </c>
      <c r="H1890" s="223">
        <v>1.99</v>
      </c>
      <c r="I1890" s="224"/>
      <c r="J1890" s="225">
        <f>ROUND(I1890*H1890,2)</f>
        <v>0</v>
      </c>
      <c r="K1890" s="221" t="s">
        <v>1</v>
      </c>
      <c r="L1890" s="45"/>
      <c r="M1890" s="226" t="s">
        <v>1</v>
      </c>
      <c r="N1890" s="227" t="s">
        <v>42</v>
      </c>
      <c r="O1890" s="92"/>
      <c r="P1890" s="228">
        <f>O1890*H1890</f>
        <v>0</v>
      </c>
      <c r="Q1890" s="228">
        <v>0</v>
      </c>
      <c r="R1890" s="228">
        <f>Q1890*H1890</f>
        <v>0</v>
      </c>
      <c r="S1890" s="228">
        <v>0</v>
      </c>
      <c r="T1890" s="229">
        <f>S1890*H1890</f>
        <v>0</v>
      </c>
      <c r="U1890" s="39"/>
      <c r="V1890" s="39"/>
      <c r="W1890" s="39"/>
      <c r="X1890" s="39"/>
      <c r="Y1890" s="39"/>
      <c r="Z1890" s="39"/>
      <c r="AA1890" s="39"/>
      <c r="AB1890" s="39"/>
      <c r="AC1890" s="39"/>
      <c r="AD1890" s="39"/>
      <c r="AE1890" s="39"/>
      <c r="AR1890" s="230" t="s">
        <v>235</v>
      </c>
      <c r="AT1890" s="230" t="s">
        <v>161</v>
      </c>
      <c r="AU1890" s="230" t="s">
        <v>87</v>
      </c>
      <c r="AY1890" s="18" t="s">
        <v>159</v>
      </c>
      <c r="BE1890" s="231">
        <f>IF(N1890="základní",J1890,0)</f>
        <v>0</v>
      </c>
      <c r="BF1890" s="231">
        <f>IF(N1890="snížená",J1890,0)</f>
        <v>0</v>
      </c>
      <c r="BG1890" s="231">
        <f>IF(N1890="zákl. přenesená",J1890,0)</f>
        <v>0</v>
      </c>
      <c r="BH1890" s="231">
        <f>IF(N1890="sníž. přenesená",J1890,0)</f>
        <v>0</v>
      </c>
      <c r="BI1890" s="231">
        <f>IF(N1890="nulová",J1890,0)</f>
        <v>0</v>
      </c>
      <c r="BJ1890" s="18" t="s">
        <v>85</v>
      </c>
      <c r="BK1890" s="231">
        <f>ROUND(I1890*H1890,2)</f>
        <v>0</v>
      </c>
      <c r="BL1890" s="18" t="s">
        <v>235</v>
      </c>
      <c r="BM1890" s="230" t="s">
        <v>2908</v>
      </c>
    </row>
    <row r="1891" s="13" customFormat="1">
      <c r="A1891" s="13"/>
      <c r="B1891" s="232"/>
      <c r="C1891" s="233"/>
      <c r="D1891" s="234" t="s">
        <v>168</v>
      </c>
      <c r="E1891" s="235" t="s">
        <v>1</v>
      </c>
      <c r="F1891" s="236" t="s">
        <v>2909</v>
      </c>
      <c r="G1891" s="233"/>
      <c r="H1891" s="237">
        <v>1.99</v>
      </c>
      <c r="I1891" s="238"/>
      <c r="J1891" s="233"/>
      <c r="K1891" s="233"/>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168</v>
      </c>
      <c r="AU1891" s="243" t="s">
        <v>87</v>
      </c>
      <c r="AV1891" s="13" t="s">
        <v>87</v>
      </c>
      <c r="AW1891" s="13" t="s">
        <v>32</v>
      </c>
      <c r="AX1891" s="13" t="s">
        <v>85</v>
      </c>
      <c r="AY1891" s="243" t="s">
        <v>159</v>
      </c>
    </row>
    <row r="1892" s="2" customFormat="1" ht="24.15" customHeight="1">
      <c r="A1892" s="39"/>
      <c r="B1892" s="40"/>
      <c r="C1892" s="219" t="s">
        <v>2910</v>
      </c>
      <c r="D1892" s="219" t="s">
        <v>161</v>
      </c>
      <c r="E1892" s="220" t="s">
        <v>2911</v>
      </c>
      <c r="F1892" s="221" t="s">
        <v>2912</v>
      </c>
      <c r="G1892" s="222" t="s">
        <v>268</v>
      </c>
      <c r="H1892" s="223">
        <v>2</v>
      </c>
      <c r="I1892" s="224"/>
      <c r="J1892" s="225">
        <f>ROUND(I1892*H1892,2)</f>
        <v>0</v>
      </c>
      <c r="K1892" s="221" t="s">
        <v>1</v>
      </c>
      <c r="L1892" s="45"/>
      <c r="M1892" s="226" t="s">
        <v>1</v>
      </c>
      <c r="N1892" s="227" t="s">
        <v>42</v>
      </c>
      <c r="O1892" s="92"/>
      <c r="P1892" s="228">
        <f>O1892*H1892</f>
        <v>0</v>
      </c>
      <c r="Q1892" s="228">
        <v>0</v>
      </c>
      <c r="R1892" s="228">
        <f>Q1892*H1892</f>
        <v>0</v>
      </c>
      <c r="S1892" s="228">
        <v>0</v>
      </c>
      <c r="T1892" s="229">
        <f>S1892*H1892</f>
        <v>0</v>
      </c>
      <c r="U1892" s="39"/>
      <c r="V1892" s="39"/>
      <c r="W1892" s="39"/>
      <c r="X1892" s="39"/>
      <c r="Y1892" s="39"/>
      <c r="Z1892" s="39"/>
      <c r="AA1892" s="39"/>
      <c r="AB1892" s="39"/>
      <c r="AC1892" s="39"/>
      <c r="AD1892" s="39"/>
      <c r="AE1892" s="39"/>
      <c r="AR1892" s="230" t="s">
        <v>235</v>
      </c>
      <c r="AT1892" s="230" t="s">
        <v>161</v>
      </c>
      <c r="AU1892" s="230" t="s">
        <v>87</v>
      </c>
      <c r="AY1892" s="18" t="s">
        <v>159</v>
      </c>
      <c r="BE1892" s="231">
        <f>IF(N1892="základní",J1892,0)</f>
        <v>0</v>
      </c>
      <c r="BF1892" s="231">
        <f>IF(N1892="snížená",J1892,0)</f>
        <v>0</v>
      </c>
      <c r="BG1892" s="231">
        <f>IF(N1892="zákl. přenesená",J1892,0)</f>
        <v>0</v>
      </c>
      <c r="BH1892" s="231">
        <f>IF(N1892="sníž. přenesená",J1892,0)</f>
        <v>0</v>
      </c>
      <c r="BI1892" s="231">
        <f>IF(N1892="nulová",J1892,0)</f>
        <v>0</v>
      </c>
      <c r="BJ1892" s="18" t="s">
        <v>85</v>
      </c>
      <c r="BK1892" s="231">
        <f>ROUND(I1892*H1892,2)</f>
        <v>0</v>
      </c>
      <c r="BL1892" s="18" t="s">
        <v>235</v>
      </c>
      <c r="BM1892" s="230" t="s">
        <v>2913</v>
      </c>
    </row>
    <row r="1893" s="13" customFormat="1">
      <c r="A1893" s="13"/>
      <c r="B1893" s="232"/>
      <c r="C1893" s="233"/>
      <c r="D1893" s="234" t="s">
        <v>168</v>
      </c>
      <c r="E1893" s="235" t="s">
        <v>1</v>
      </c>
      <c r="F1893" s="236" t="s">
        <v>2854</v>
      </c>
      <c r="G1893" s="233"/>
      <c r="H1893" s="237">
        <v>2</v>
      </c>
      <c r="I1893" s="238"/>
      <c r="J1893" s="233"/>
      <c r="K1893" s="233"/>
      <c r="L1893" s="239"/>
      <c r="M1893" s="240"/>
      <c r="N1893" s="241"/>
      <c r="O1893" s="241"/>
      <c r="P1893" s="241"/>
      <c r="Q1893" s="241"/>
      <c r="R1893" s="241"/>
      <c r="S1893" s="241"/>
      <c r="T1893" s="242"/>
      <c r="U1893" s="13"/>
      <c r="V1893" s="13"/>
      <c r="W1893" s="13"/>
      <c r="X1893" s="13"/>
      <c r="Y1893" s="13"/>
      <c r="Z1893" s="13"/>
      <c r="AA1893" s="13"/>
      <c r="AB1893" s="13"/>
      <c r="AC1893" s="13"/>
      <c r="AD1893" s="13"/>
      <c r="AE1893" s="13"/>
      <c r="AT1893" s="243" t="s">
        <v>168</v>
      </c>
      <c r="AU1893" s="243" t="s">
        <v>87</v>
      </c>
      <c r="AV1893" s="13" t="s">
        <v>87</v>
      </c>
      <c r="AW1893" s="13" t="s">
        <v>32</v>
      </c>
      <c r="AX1893" s="13" t="s">
        <v>85</v>
      </c>
      <c r="AY1893" s="243" t="s">
        <v>159</v>
      </c>
    </row>
    <row r="1894" s="2" customFormat="1" ht="21.75" customHeight="1">
      <c r="A1894" s="39"/>
      <c r="B1894" s="40"/>
      <c r="C1894" s="219" t="s">
        <v>2914</v>
      </c>
      <c r="D1894" s="219" t="s">
        <v>161</v>
      </c>
      <c r="E1894" s="220" t="s">
        <v>2915</v>
      </c>
      <c r="F1894" s="221" t="s">
        <v>2916</v>
      </c>
      <c r="G1894" s="222" t="s">
        <v>268</v>
      </c>
      <c r="H1894" s="223">
        <v>7.1399999999999997</v>
      </c>
      <c r="I1894" s="224"/>
      <c r="J1894" s="225">
        <f>ROUND(I1894*H1894,2)</f>
        <v>0</v>
      </c>
      <c r="K1894" s="221" t="s">
        <v>1</v>
      </c>
      <c r="L1894" s="45"/>
      <c r="M1894" s="226" t="s">
        <v>1</v>
      </c>
      <c r="N1894" s="227" t="s">
        <v>42</v>
      </c>
      <c r="O1894" s="92"/>
      <c r="P1894" s="228">
        <f>O1894*H1894</f>
        <v>0</v>
      </c>
      <c r="Q1894" s="228">
        <v>0</v>
      </c>
      <c r="R1894" s="228">
        <f>Q1894*H1894</f>
        <v>0</v>
      </c>
      <c r="S1894" s="228">
        <v>0</v>
      </c>
      <c r="T1894" s="229">
        <f>S1894*H1894</f>
        <v>0</v>
      </c>
      <c r="U1894" s="39"/>
      <c r="V1894" s="39"/>
      <c r="W1894" s="39"/>
      <c r="X1894" s="39"/>
      <c r="Y1894" s="39"/>
      <c r="Z1894" s="39"/>
      <c r="AA1894" s="39"/>
      <c r="AB1894" s="39"/>
      <c r="AC1894" s="39"/>
      <c r="AD1894" s="39"/>
      <c r="AE1894" s="39"/>
      <c r="AR1894" s="230" t="s">
        <v>235</v>
      </c>
      <c r="AT1894" s="230" t="s">
        <v>161</v>
      </c>
      <c r="AU1894" s="230" t="s">
        <v>87</v>
      </c>
      <c r="AY1894" s="18" t="s">
        <v>159</v>
      </c>
      <c r="BE1894" s="231">
        <f>IF(N1894="základní",J1894,0)</f>
        <v>0</v>
      </c>
      <c r="BF1894" s="231">
        <f>IF(N1894="snížená",J1894,0)</f>
        <v>0</v>
      </c>
      <c r="BG1894" s="231">
        <f>IF(N1894="zákl. přenesená",J1894,0)</f>
        <v>0</v>
      </c>
      <c r="BH1894" s="231">
        <f>IF(N1894="sníž. přenesená",J1894,0)</f>
        <v>0</v>
      </c>
      <c r="BI1894" s="231">
        <f>IF(N1894="nulová",J1894,0)</f>
        <v>0</v>
      </c>
      <c r="BJ1894" s="18" t="s">
        <v>85</v>
      </c>
      <c r="BK1894" s="231">
        <f>ROUND(I1894*H1894,2)</f>
        <v>0</v>
      </c>
      <c r="BL1894" s="18" t="s">
        <v>235</v>
      </c>
      <c r="BM1894" s="230" t="s">
        <v>2917</v>
      </c>
    </row>
    <row r="1895" s="13" customFormat="1">
      <c r="A1895" s="13"/>
      <c r="B1895" s="232"/>
      <c r="C1895" s="233"/>
      <c r="D1895" s="234" t="s">
        <v>168</v>
      </c>
      <c r="E1895" s="235" t="s">
        <v>1</v>
      </c>
      <c r="F1895" s="236" t="s">
        <v>2918</v>
      </c>
      <c r="G1895" s="233"/>
      <c r="H1895" s="237">
        <v>7.1399999999999997</v>
      </c>
      <c r="I1895" s="238"/>
      <c r="J1895" s="233"/>
      <c r="K1895" s="233"/>
      <c r="L1895" s="239"/>
      <c r="M1895" s="240"/>
      <c r="N1895" s="241"/>
      <c r="O1895" s="241"/>
      <c r="P1895" s="241"/>
      <c r="Q1895" s="241"/>
      <c r="R1895" s="241"/>
      <c r="S1895" s="241"/>
      <c r="T1895" s="242"/>
      <c r="U1895" s="13"/>
      <c r="V1895" s="13"/>
      <c r="W1895" s="13"/>
      <c r="X1895" s="13"/>
      <c r="Y1895" s="13"/>
      <c r="Z1895" s="13"/>
      <c r="AA1895" s="13"/>
      <c r="AB1895" s="13"/>
      <c r="AC1895" s="13"/>
      <c r="AD1895" s="13"/>
      <c r="AE1895" s="13"/>
      <c r="AT1895" s="243" t="s">
        <v>168</v>
      </c>
      <c r="AU1895" s="243" t="s">
        <v>87</v>
      </c>
      <c r="AV1895" s="13" t="s">
        <v>87</v>
      </c>
      <c r="AW1895" s="13" t="s">
        <v>32</v>
      </c>
      <c r="AX1895" s="13" t="s">
        <v>85</v>
      </c>
      <c r="AY1895" s="243" t="s">
        <v>159</v>
      </c>
    </row>
    <row r="1896" s="2" customFormat="1" ht="21.75" customHeight="1">
      <c r="A1896" s="39"/>
      <c r="B1896" s="40"/>
      <c r="C1896" s="219" t="s">
        <v>2919</v>
      </c>
      <c r="D1896" s="219" t="s">
        <v>161</v>
      </c>
      <c r="E1896" s="220" t="s">
        <v>2920</v>
      </c>
      <c r="F1896" s="221" t="s">
        <v>2921</v>
      </c>
      <c r="G1896" s="222" t="s">
        <v>268</v>
      </c>
      <c r="H1896" s="223">
        <v>5.1900000000000004</v>
      </c>
      <c r="I1896" s="224"/>
      <c r="J1896" s="225">
        <f>ROUND(I1896*H1896,2)</f>
        <v>0</v>
      </c>
      <c r="K1896" s="221" t="s">
        <v>1</v>
      </c>
      <c r="L1896" s="45"/>
      <c r="M1896" s="226" t="s">
        <v>1</v>
      </c>
      <c r="N1896" s="227" t="s">
        <v>42</v>
      </c>
      <c r="O1896" s="92"/>
      <c r="P1896" s="228">
        <f>O1896*H1896</f>
        <v>0</v>
      </c>
      <c r="Q1896" s="228">
        <v>0</v>
      </c>
      <c r="R1896" s="228">
        <f>Q1896*H1896</f>
        <v>0</v>
      </c>
      <c r="S1896" s="228">
        <v>0</v>
      </c>
      <c r="T1896" s="229">
        <f>S1896*H1896</f>
        <v>0</v>
      </c>
      <c r="U1896" s="39"/>
      <c r="V1896" s="39"/>
      <c r="W1896" s="39"/>
      <c r="X1896" s="39"/>
      <c r="Y1896" s="39"/>
      <c r="Z1896" s="39"/>
      <c r="AA1896" s="39"/>
      <c r="AB1896" s="39"/>
      <c r="AC1896" s="39"/>
      <c r="AD1896" s="39"/>
      <c r="AE1896" s="39"/>
      <c r="AR1896" s="230" t="s">
        <v>235</v>
      </c>
      <c r="AT1896" s="230" t="s">
        <v>161</v>
      </c>
      <c r="AU1896" s="230" t="s">
        <v>87</v>
      </c>
      <c r="AY1896" s="18" t="s">
        <v>159</v>
      </c>
      <c r="BE1896" s="231">
        <f>IF(N1896="základní",J1896,0)</f>
        <v>0</v>
      </c>
      <c r="BF1896" s="231">
        <f>IF(N1896="snížená",J1896,0)</f>
        <v>0</v>
      </c>
      <c r="BG1896" s="231">
        <f>IF(N1896="zákl. přenesená",J1896,0)</f>
        <v>0</v>
      </c>
      <c r="BH1896" s="231">
        <f>IF(N1896="sníž. přenesená",J1896,0)</f>
        <v>0</v>
      </c>
      <c r="BI1896" s="231">
        <f>IF(N1896="nulová",J1896,0)</f>
        <v>0</v>
      </c>
      <c r="BJ1896" s="18" t="s">
        <v>85</v>
      </c>
      <c r="BK1896" s="231">
        <f>ROUND(I1896*H1896,2)</f>
        <v>0</v>
      </c>
      <c r="BL1896" s="18" t="s">
        <v>235</v>
      </c>
      <c r="BM1896" s="230" t="s">
        <v>2922</v>
      </c>
    </row>
    <row r="1897" s="13" customFormat="1">
      <c r="A1897" s="13"/>
      <c r="B1897" s="232"/>
      <c r="C1897" s="233"/>
      <c r="D1897" s="234" t="s">
        <v>168</v>
      </c>
      <c r="E1897" s="235" t="s">
        <v>1</v>
      </c>
      <c r="F1897" s="236" t="s">
        <v>2923</v>
      </c>
      <c r="G1897" s="233"/>
      <c r="H1897" s="237">
        <v>5.1900000000000004</v>
      </c>
      <c r="I1897" s="238"/>
      <c r="J1897" s="233"/>
      <c r="K1897" s="233"/>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168</v>
      </c>
      <c r="AU1897" s="243" t="s">
        <v>87</v>
      </c>
      <c r="AV1897" s="13" t="s">
        <v>87</v>
      </c>
      <c r="AW1897" s="13" t="s">
        <v>32</v>
      </c>
      <c r="AX1897" s="13" t="s">
        <v>85</v>
      </c>
      <c r="AY1897" s="243" t="s">
        <v>159</v>
      </c>
    </row>
    <row r="1898" s="2" customFormat="1" ht="21.75" customHeight="1">
      <c r="A1898" s="39"/>
      <c r="B1898" s="40"/>
      <c r="C1898" s="219" t="s">
        <v>2924</v>
      </c>
      <c r="D1898" s="219" t="s">
        <v>161</v>
      </c>
      <c r="E1898" s="220" t="s">
        <v>2925</v>
      </c>
      <c r="F1898" s="221" t="s">
        <v>2926</v>
      </c>
      <c r="G1898" s="222" t="s">
        <v>268</v>
      </c>
      <c r="H1898" s="223">
        <v>5.0110000000000001</v>
      </c>
      <c r="I1898" s="224"/>
      <c r="J1898" s="225">
        <f>ROUND(I1898*H1898,2)</f>
        <v>0</v>
      </c>
      <c r="K1898" s="221" t="s">
        <v>1</v>
      </c>
      <c r="L1898" s="45"/>
      <c r="M1898" s="226" t="s">
        <v>1</v>
      </c>
      <c r="N1898" s="227" t="s">
        <v>42</v>
      </c>
      <c r="O1898" s="92"/>
      <c r="P1898" s="228">
        <f>O1898*H1898</f>
        <v>0</v>
      </c>
      <c r="Q1898" s="228">
        <v>0</v>
      </c>
      <c r="R1898" s="228">
        <f>Q1898*H1898</f>
        <v>0</v>
      </c>
      <c r="S1898" s="228">
        <v>0</v>
      </c>
      <c r="T1898" s="229">
        <f>S1898*H1898</f>
        <v>0</v>
      </c>
      <c r="U1898" s="39"/>
      <c r="V1898" s="39"/>
      <c r="W1898" s="39"/>
      <c r="X1898" s="39"/>
      <c r="Y1898" s="39"/>
      <c r="Z1898" s="39"/>
      <c r="AA1898" s="39"/>
      <c r="AB1898" s="39"/>
      <c r="AC1898" s="39"/>
      <c r="AD1898" s="39"/>
      <c r="AE1898" s="39"/>
      <c r="AR1898" s="230" t="s">
        <v>235</v>
      </c>
      <c r="AT1898" s="230" t="s">
        <v>161</v>
      </c>
      <c r="AU1898" s="230" t="s">
        <v>87</v>
      </c>
      <c r="AY1898" s="18" t="s">
        <v>159</v>
      </c>
      <c r="BE1898" s="231">
        <f>IF(N1898="základní",J1898,0)</f>
        <v>0</v>
      </c>
      <c r="BF1898" s="231">
        <f>IF(N1898="snížená",J1898,0)</f>
        <v>0</v>
      </c>
      <c r="BG1898" s="231">
        <f>IF(N1898="zákl. přenesená",J1898,0)</f>
        <v>0</v>
      </c>
      <c r="BH1898" s="231">
        <f>IF(N1898="sníž. přenesená",J1898,0)</f>
        <v>0</v>
      </c>
      <c r="BI1898" s="231">
        <f>IF(N1898="nulová",J1898,0)</f>
        <v>0</v>
      </c>
      <c r="BJ1898" s="18" t="s">
        <v>85</v>
      </c>
      <c r="BK1898" s="231">
        <f>ROUND(I1898*H1898,2)</f>
        <v>0</v>
      </c>
      <c r="BL1898" s="18" t="s">
        <v>235</v>
      </c>
      <c r="BM1898" s="230" t="s">
        <v>2927</v>
      </c>
    </row>
    <row r="1899" s="13" customFormat="1">
      <c r="A1899" s="13"/>
      <c r="B1899" s="232"/>
      <c r="C1899" s="233"/>
      <c r="D1899" s="234" t="s">
        <v>168</v>
      </c>
      <c r="E1899" s="235" t="s">
        <v>1</v>
      </c>
      <c r="F1899" s="236" t="s">
        <v>2928</v>
      </c>
      <c r="G1899" s="233"/>
      <c r="H1899" s="237">
        <v>5.0110000000000001</v>
      </c>
      <c r="I1899" s="238"/>
      <c r="J1899" s="233"/>
      <c r="K1899" s="233"/>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168</v>
      </c>
      <c r="AU1899" s="243" t="s">
        <v>87</v>
      </c>
      <c r="AV1899" s="13" t="s">
        <v>87</v>
      </c>
      <c r="AW1899" s="13" t="s">
        <v>32</v>
      </c>
      <c r="AX1899" s="13" t="s">
        <v>85</v>
      </c>
      <c r="AY1899" s="243" t="s">
        <v>159</v>
      </c>
    </row>
    <row r="1900" s="2" customFormat="1" ht="21.75" customHeight="1">
      <c r="A1900" s="39"/>
      <c r="B1900" s="40"/>
      <c r="C1900" s="219" t="s">
        <v>2929</v>
      </c>
      <c r="D1900" s="219" t="s">
        <v>161</v>
      </c>
      <c r="E1900" s="220" t="s">
        <v>2930</v>
      </c>
      <c r="F1900" s="221" t="s">
        <v>2931</v>
      </c>
      <c r="G1900" s="222" t="s">
        <v>268</v>
      </c>
      <c r="H1900" s="223">
        <v>5.0090000000000003</v>
      </c>
      <c r="I1900" s="224"/>
      <c r="J1900" s="225">
        <f>ROUND(I1900*H1900,2)</f>
        <v>0</v>
      </c>
      <c r="K1900" s="221" t="s">
        <v>1</v>
      </c>
      <c r="L1900" s="45"/>
      <c r="M1900" s="226" t="s">
        <v>1</v>
      </c>
      <c r="N1900" s="227" t="s">
        <v>42</v>
      </c>
      <c r="O1900" s="92"/>
      <c r="P1900" s="228">
        <f>O1900*H1900</f>
        <v>0</v>
      </c>
      <c r="Q1900" s="228">
        <v>0</v>
      </c>
      <c r="R1900" s="228">
        <f>Q1900*H1900</f>
        <v>0</v>
      </c>
      <c r="S1900" s="228">
        <v>0</v>
      </c>
      <c r="T1900" s="229">
        <f>S1900*H1900</f>
        <v>0</v>
      </c>
      <c r="U1900" s="39"/>
      <c r="V1900" s="39"/>
      <c r="W1900" s="39"/>
      <c r="X1900" s="39"/>
      <c r="Y1900" s="39"/>
      <c r="Z1900" s="39"/>
      <c r="AA1900" s="39"/>
      <c r="AB1900" s="39"/>
      <c r="AC1900" s="39"/>
      <c r="AD1900" s="39"/>
      <c r="AE1900" s="39"/>
      <c r="AR1900" s="230" t="s">
        <v>235</v>
      </c>
      <c r="AT1900" s="230" t="s">
        <v>161</v>
      </c>
      <c r="AU1900" s="230" t="s">
        <v>87</v>
      </c>
      <c r="AY1900" s="18" t="s">
        <v>159</v>
      </c>
      <c r="BE1900" s="231">
        <f>IF(N1900="základní",J1900,0)</f>
        <v>0</v>
      </c>
      <c r="BF1900" s="231">
        <f>IF(N1900="snížená",J1900,0)</f>
        <v>0</v>
      </c>
      <c r="BG1900" s="231">
        <f>IF(N1900="zákl. přenesená",J1900,0)</f>
        <v>0</v>
      </c>
      <c r="BH1900" s="231">
        <f>IF(N1900="sníž. přenesená",J1900,0)</f>
        <v>0</v>
      </c>
      <c r="BI1900" s="231">
        <f>IF(N1900="nulová",J1900,0)</f>
        <v>0</v>
      </c>
      <c r="BJ1900" s="18" t="s">
        <v>85</v>
      </c>
      <c r="BK1900" s="231">
        <f>ROUND(I1900*H1900,2)</f>
        <v>0</v>
      </c>
      <c r="BL1900" s="18" t="s">
        <v>235</v>
      </c>
      <c r="BM1900" s="230" t="s">
        <v>2932</v>
      </c>
    </row>
    <row r="1901" s="13" customFormat="1">
      <c r="A1901" s="13"/>
      <c r="B1901" s="232"/>
      <c r="C1901" s="233"/>
      <c r="D1901" s="234" t="s">
        <v>168</v>
      </c>
      <c r="E1901" s="235" t="s">
        <v>1</v>
      </c>
      <c r="F1901" s="236" t="s">
        <v>2933</v>
      </c>
      <c r="G1901" s="233"/>
      <c r="H1901" s="237">
        <v>5.0090000000000003</v>
      </c>
      <c r="I1901" s="238"/>
      <c r="J1901" s="233"/>
      <c r="K1901" s="233"/>
      <c r="L1901" s="239"/>
      <c r="M1901" s="240"/>
      <c r="N1901" s="241"/>
      <c r="O1901" s="241"/>
      <c r="P1901" s="241"/>
      <c r="Q1901" s="241"/>
      <c r="R1901" s="241"/>
      <c r="S1901" s="241"/>
      <c r="T1901" s="242"/>
      <c r="U1901" s="13"/>
      <c r="V1901" s="13"/>
      <c r="W1901" s="13"/>
      <c r="X1901" s="13"/>
      <c r="Y1901" s="13"/>
      <c r="Z1901" s="13"/>
      <c r="AA1901" s="13"/>
      <c r="AB1901" s="13"/>
      <c r="AC1901" s="13"/>
      <c r="AD1901" s="13"/>
      <c r="AE1901" s="13"/>
      <c r="AT1901" s="243" t="s">
        <v>168</v>
      </c>
      <c r="AU1901" s="243" t="s">
        <v>87</v>
      </c>
      <c r="AV1901" s="13" t="s">
        <v>87</v>
      </c>
      <c r="AW1901" s="13" t="s">
        <v>32</v>
      </c>
      <c r="AX1901" s="13" t="s">
        <v>85</v>
      </c>
      <c r="AY1901" s="243" t="s">
        <v>159</v>
      </c>
    </row>
    <row r="1902" s="2" customFormat="1" ht="21.75" customHeight="1">
      <c r="A1902" s="39"/>
      <c r="B1902" s="40"/>
      <c r="C1902" s="219" t="s">
        <v>2934</v>
      </c>
      <c r="D1902" s="219" t="s">
        <v>161</v>
      </c>
      <c r="E1902" s="220" t="s">
        <v>2935</v>
      </c>
      <c r="F1902" s="221" t="s">
        <v>2936</v>
      </c>
      <c r="G1902" s="222" t="s">
        <v>268</v>
      </c>
      <c r="H1902" s="223">
        <v>3.5459999999999998</v>
      </c>
      <c r="I1902" s="224"/>
      <c r="J1902" s="225">
        <f>ROUND(I1902*H1902,2)</f>
        <v>0</v>
      </c>
      <c r="K1902" s="221" t="s">
        <v>1</v>
      </c>
      <c r="L1902" s="45"/>
      <c r="M1902" s="226" t="s">
        <v>1</v>
      </c>
      <c r="N1902" s="227" t="s">
        <v>42</v>
      </c>
      <c r="O1902" s="92"/>
      <c r="P1902" s="228">
        <f>O1902*H1902</f>
        <v>0</v>
      </c>
      <c r="Q1902" s="228">
        <v>0</v>
      </c>
      <c r="R1902" s="228">
        <f>Q1902*H1902</f>
        <v>0</v>
      </c>
      <c r="S1902" s="228">
        <v>0</v>
      </c>
      <c r="T1902" s="229">
        <f>S1902*H1902</f>
        <v>0</v>
      </c>
      <c r="U1902" s="39"/>
      <c r="V1902" s="39"/>
      <c r="W1902" s="39"/>
      <c r="X1902" s="39"/>
      <c r="Y1902" s="39"/>
      <c r="Z1902" s="39"/>
      <c r="AA1902" s="39"/>
      <c r="AB1902" s="39"/>
      <c r="AC1902" s="39"/>
      <c r="AD1902" s="39"/>
      <c r="AE1902" s="39"/>
      <c r="AR1902" s="230" t="s">
        <v>235</v>
      </c>
      <c r="AT1902" s="230" t="s">
        <v>161</v>
      </c>
      <c r="AU1902" s="230" t="s">
        <v>87</v>
      </c>
      <c r="AY1902" s="18" t="s">
        <v>159</v>
      </c>
      <c r="BE1902" s="231">
        <f>IF(N1902="základní",J1902,0)</f>
        <v>0</v>
      </c>
      <c r="BF1902" s="231">
        <f>IF(N1902="snížená",J1902,0)</f>
        <v>0</v>
      </c>
      <c r="BG1902" s="231">
        <f>IF(N1902="zákl. přenesená",J1902,0)</f>
        <v>0</v>
      </c>
      <c r="BH1902" s="231">
        <f>IF(N1902="sníž. přenesená",J1902,0)</f>
        <v>0</v>
      </c>
      <c r="BI1902" s="231">
        <f>IF(N1902="nulová",J1902,0)</f>
        <v>0</v>
      </c>
      <c r="BJ1902" s="18" t="s">
        <v>85</v>
      </c>
      <c r="BK1902" s="231">
        <f>ROUND(I1902*H1902,2)</f>
        <v>0</v>
      </c>
      <c r="BL1902" s="18" t="s">
        <v>235</v>
      </c>
      <c r="BM1902" s="230" t="s">
        <v>2937</v>
      </c>
    </row>
    <row r="1903" s="13" customFormat="1">
      <c r="A1903" s="13"/>
      <c r="B1903" s="232"/>
      <c r="C1903" s="233"/>
      <c r="D1903" s="234" t="s">
        <v>168</v>
      </c>
      <c r="E1903" s="235" t="s">
        <v>1</v>
      </c>
      <c r="F1903" s="236" t="s">
        <v>2938</v>
      </c>
      <c r="G1903" s="233"/>
      <c r="H1903" s="237">
        <v>3.5459999999999998</v>
      </c>
      <c r="I1903" s="238"/>
      <c r="J1903" s="233"/>
      <c r="K1903" s="233"/>
      <c r="L1903" s="239"/>
      <c r="M1903" s="240"/>
      <c r="N1903" s="241"/>
      <c r="O1903" s="241"/>
      <c r="P1903" s="241"/>
      <c r="Q1903" s="241"/>
      <c r="R1903" s="241"/>
      <c r="S1903" s="241"/>
      <c r="T1903" s="242"/>
      <c r="U1903" s="13"/>
      <c r="V1903" s="13"/>
      <c r="W1903" s="13"/>
      <c r="X1903" s="13"/>
      <c r="Y1903" s="13"/>
      <c r="Z1903" s="13"/>
      <c r="AA1903" s="13"/>
      <c r="AB1903" s="13"/>
      <c r="AC1903" s="13"/>
      <c r="AD1903" s="13"/>
      <c r="AE1903" s="13"/>
      <c r="AT1903" s="243" t="s">
        <v>168</v>
      </c>
      <c r="AU1903" s="243" t="s">
        <v>87</v>
      </c>
      <c r="AV1903" s="13" t="s">
        <v>87</v>
      </c>
      <c r="AW1903" s="13" t="s">
        <v>32</v>
      </c>
      <c r="AX1903" s="13" t="s">
        <v>85</v>
      </c>
      <c r="AY1903" s="243" t="s">
        <v>159</v>
      </c>
    </row>
    <row r="1904" s="2" customFormat="1" ht="21.75" customHeight="1">
      <c r="A1904" s="39"/>
      <c r="B1904" s="40"/>
      <c r="C1904" s="219" t="s">
        <v>2939</v>
      </c>
      <c r="D1904" s="219" t="s">
        <v>161</v>
      </c>
      <c r="E1904" s="220" t="s">
        <v>2940</v>
      </c>
      <c r="F1904" s="221" t="s">
        <v>2941</v>
      </c>
      <c r="G1904" s="222" t="s">
        <v>268</v>
      </c>
      <c r="H1904" s="223">
        <v>3.3399999999999999</v>
      </c>
      <c r="I1904" s="224"/>
      <c r="J1904" s="225">
        <f>ROUND(I1904*H1904,2)</f>
        <v>0</v>
      </c>
      <c r="K1904" s="221" t="s">
        <v>1</v>
      </c>
      <c r="L1904" s="45"/>
      <c r="M1904" s="226" t="s">
        <v>1</v>
      </c>
      <c r="N1904" s="227" t="s">
        <v>42</v>
      </c>
      <c r="O1904" s="92"/>
      <c r="P1904" s="228">
        <f>O1904*H1904</f>
        <v>0</v>
      </c>
      <c r="Q1904" s="228">
        <v>0</v>
      </c>
      <c r="R1904" s="228">
        <f>Q1904*H1904</f>
        <v>0</v>
      </c>
      <c r="S1904" s="228">
        <v>0</v>
      </c>
      <c r="T1904" s="229">
        <f>S1904*H1904</f>
        <v>0</v>
      </c>
      <c r="U1904" s="39"/>
      <c r="V1904" s="39"/>
      <c r="W1904" s="39"/>
      <c r="X1904" s="39"/>
      <c r="Y1904" s="39"/>
      <c r="Z1904" s="39"/>
      <c r="AA1904" s="39"/>
      <c r="AB1904" s="39"/>
      <c r="AC1904" s="39"/>
      <c r="AD1904" s="39"/>
      <c r="AE1904" s="39"/>
      <c r="AR1904" s="230" t="s">
        <v>235</v>
      </c>
      <c r="AT1904" s="230" t="s">
        <v>161</v>
      </c>
      <c r="AU1904" s="230" t="s">
        <v>87</v>
      </c>
      <c r="AY1904" s="18" t="s">
        <v>159</v>
      </c>
      <c r="BE1904" s="231">
        <f>IF(N1904="základní",J1904,0)</f>
        <v>0</v>
      </c>
      <c r="BF1904" s="231">
        <f>IF(N1904="snížená",J1904,0)</f>
        <v>0</v>
      </c>
      <c r="BG1904" s="231">
        <f>IF(N1904="zákl. přenesená",J1904,0)</f>
        <v>0</v>
      </c>
      <c r="BH1904" s="231">
        <f>IF(N1904="sníž. přenesená",J1904,0)</f>
        <v>0</v>
      </c>
      <c r="BI1904" s="231">
        <f>IF(N1904="nulová",J1904,0)</f>
        <v>0</v>
      </c>
      <c r="BJ1904" s="18" t="s">
        <v>85</v>
      </c>
      <c r="BK1904" s="231">
        <f>ROUND(I1904*H1904,2)</f>
        <v>0</v>
      </c>
      <c r="BL1904" s="18" t="s">
        <v>235</v>
      </c>
      <c r="BM1904" s="230" t="s">
        <v>2942</v>
      </c>
    </row>
    <row r="1905" s="13" customFormat="1">
      <c r="A1905" s="13"/>
      <c r="B1905" s="232"/>
      <c r="C1905" s="233"/>
      <c r="D1905" s="234" t="s">
        <v>168</v>
      </c>
      <c r="E1905" s="235" t="s">
        <v>1</v>
      </c>
      <c r="F1905" s="236" t="s">
        <v>2943</v>
      </c>
      <c r="G1905" s="233"/>
      <c r="H1905" s="237">
        <v>3.3399999999999999</v>
      </c>
      <c r="I1905" s="238"/>
      <c r="J1905" s="233"/>
      <c r="K1905" s="233"/>
      <c r="L1905" s="239"/>
      <c r="M1905" s="240"/>
      <c r="N1905" s="241"/>
      <c r="O1905" s="241"/>
      <c r="P1905" s="241"/>
      <c r="Q1905" s="241"/>
      <c r="R1905" s="241"/>
      <c r="S1905" s="241"/>
      <c r="T1905" s="242"/>
      <c r="U1905" s="13"/>
      <c r="V1905" s="13"/>
      <c r="W1905" s="13"/>
      <c r="X1905" s="13"/>
      <c r="Y1905" s="13"/>
      <c r="Z1905" s="13"/>
      <c r="AA1905" s="13"/>
      <c r="AB1905" s="13"/>
      <c r="AC1905" s="13"/>
      <c r="AD1905" s="13"/>
      <c r="AE1905" s="13"/>
      <c r="AT1905" s="243" t="s">
        <v>168</v>
      </c>
      <c r="AU1905" s="243" t="s">
        <v>87</v>
      </c>
      <c r="AV1905" s="13" t="s">
        <v>87</v>
      </c>
      <c r="AW1905" s="13" t="s">
        <v>32</v>
      </c>
      <c r="AX1905" s="13" t="s">
        <v>85</v>
      </c>
      <c r="AY1905" s="243" t="s">
        <v>159</v>
      </c>
    </row>
    <row r="1906" s="2" customFormat="1" ht="21.75" customHeight="1">
      <c r="A1906" s="39"/>
      <c r="B1906" s="40"/>
      <c r="C1906" s="219" t="s">
        <v>2944</v>
      </c>
      <c r="D1906" s="219" t="s">
        <v>161</v>
      </c>
      <c r="E1906" s="220" t="s">
        <v>2945</v>
      </c>
      <c r="F1906" s="221" t="s">
        <v>2946</v>
      </c>
      <c r="G1906" s="222" t="s">
        <v>268</v>
      </c>
      <c r="H1906" s="223">
        <v>3.0880000000000001</v>
      </c>
      <c r="I1906" s="224"/>
      <c r="J1906" s="225">
        <f>ROUND(I1906*H1906,2)</f>
        <v>0</v>
      </c>
      <c r="K1906" s="221" t="s">
        <v>1</v>
      </c>
      <c r="L1906" s="45"/>
      <c r="M1906" s="226" t="s">
        <v>1</v>
      </c>
      <c r="N1906" s="227" t="s">
        <v>42</v>
      </c>
      <c r="O1906" s="92"/>
      <c r="P1906" s="228">
        <f>O1906*H1906</f>
        <v>0</v>
      </c>
      <c r="Q1906" s="228">
        <v>0</v>
      </c>
      <c r="R1906" s="228">
        <f>Q1906*H1906</f>
        <v>0</v>
      </c>
      <c r="S1906" s="228">
        <v>0</v>
      </c>
      <c r="T1906" s="229">
        <f>S1906*H1906</f>
        <v>0</v>
      </c>
      <c r="U1906" s="39"/>
      <c r="V1906" s="39"/>
      <c r="W1906" s="39"/>
      <c r="X1906" s="39"/>
      <c r="Y1906" s="39"/>
      <c r="Z1906" s="39"/>
      <c r="AA1906" s="39"/>
      <c r="AB1906" s="39"/>
      <c r="AC1906" s="39"/>
      <c r="AD1906" s="39"/>
      <c r="AE1906" s="39"/>
      <c r="AR1906" s="230" t="s">
        <v>235</v>
      </c>
      <c r="AT1906" s="230" t="s">
        <v>161</v>
      </c>
      <c r="AU1906" s="230" t="s">
        <v>87</v>
      </c>
      <c r="AY1906" s="18" t="s">
        <v>159</v>
      </c>
      <c r="BE1906" s="231">
        <f>IF(N1906="základní",J1906,0)</f>
        <v>0</v>
      </c>
      <c r="BF1906" s="231">
        <f>IF(N1906="snížená",J1906,0)</f>
        <v>0</v>
      </c>
      <c r="BG1906" s="231">
        <f>IF(N1906="zákl. přenesená",J1906,0)</f>
        <v>0</v>
      </c>
      <c r="BH1906" s="231">
        <f>IF(N1906="sníž. přenesená",J1906,0)</f>
        <v>0</v>
      </c>
      <c r="BI1906" s="231">
        <f>IF(N1906="nulová",J1906,0)</f>
        <v>0</v>
      </c>
      <c r="BJ1906" s="18" t="s">
        <v>85</v>
      </c>
      <c r="BK1906" s="231">
        <f>ROUND(I1906*H1906,2)</f>
        <v>0</v>
      </c>
      <c r="BL1906" s="18" t="s">
        <v>235</v>
      </c>
      <c r="BM1906" s="230" t="s">
        <v>2947</v>
      </c>
    </row>
    <row r="1907" s="13" customFormat="1">
      <c r="A1907" s="13"/>
      <c r="B1907" s="232"/>
      <c r="C1907" s="233"/>
      <c r="D1907" s="234" t="s">
        <v>168</v>
      </c>
      <c r="E1907" s="235" t="s">
        <v>1</v>
      </c>
      <c r="F1907" s="236" t="s">
        <v>2948</v>
      </c>
      <c r="G1907" s="233"/>
      <c r="H1907" s="237">
        <v>3.0880000000000001</v>
      </c>
      <c r="I1907" s="238"/>
      <c r="J1907" s="233"/>
      <c r="K1907" s="233"/>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168</v>
      </c>
      <c r="AU1907" s="243" t="s">
        <v>87</v>
      </c>
      <c r="AV1907" s="13" t="s">
        <v>87</v>
      </c>
      <c r="AW1907" s="13" t="s">
        <v>32</v>
      </c>
      <c r="AX1907" s="13" t="s">
        <v>85</v>
      </c>
      <c r="AY1907" s="243" t="s">
        <v>159</v>
      </c>
    </row>
    <row r="1908" s="2" customFormat="1" ht="21.75" customHeight="1">
      <c r="A1908" s="39"/>
      <c r="B1908" s="40"/>
      <c r="C1908" s="219" t="s">
        <v>2949</v>
      </c>
      <c r="D1908" s="219" t="s">
        <v>161</v>
      </c>
      <c r="E1908" s="220" t="s">
        <v>2950</v>
      </c>
      <c r="F1908" s="221" t="s">
        <v>2951</v>
      </c>
      <c r="G1908" s="222" t="s">
        <v>268</v>
      </c>
      <c r="H1908" s="223">
        <v>2.9460000000000002</v>
      </c>
      <c r="I1908" s="224"/>
      <c r="J1908" s="225">
        <f>ROUND(I1908*H1908,2)</f>
        <v>0</v>
      </c>
      <c r="K1908" s="221" t="s">
        <v>1</v>
      </c>
      <c r="L1908" s="45"/>
      <c r="M1908" s="226" t="s">
        <v>1</v>
      </c>
      <c r="N1908" s="227" t="s">
        <v>42</v>
      </c>
      <c r="O1908" s="92"/>
      <c r="P1908" s="228">
        <f>O1908*H1908</f>
        <v>0</v>
      </c>
      <c r="Q1908" s="228">
        <v>0</v>
      </c>
      <c r="R1908" s="228">
        <f>Q1908*H1908</f>
        <v>0</v>
      </c>
      <c r="S1908" s="228">
        <v>0</v>
      </c>
      <c r="T1908" s="229">
        <f>S1908*H1908</f>
        <v>0</v>
      </c>
      <c r="U1908" s="39"/>
      <c r="V1908" s="39"/>
      <c r="W1908" s="39"/>
      <c r="X1908" s="39"/>
      <c r="Y1908" s="39"/>
      <c r="Z1908" s="39"/>
      <c r="AA1908" s="39"/>
      <c r="AB1908" s="39"/>
      <c r="AC1908" s="39"/>
      <c r="AD1908" s="39"/>
      <c r="AE1908" s="39"/>
      <c r="AR1908" s="230" t="s">
        <v>235</v>
      </c>
      <c r="AT1908" s="230" t="s">
        <v>161</v>
      </c>
      <c r="AU1908" s="230" t="s">
        <v>87</v>
      </c>
      <c r="AY1908" s="18" t="s">
        <v>159</v>
      </c>
      <c r="BE1908" s="231">
        <f>IF(N1908="základní",J1908,0)</f>
        <v>0</v>
      </c>
      <c r="BF1908" s="231">
        <f>IF(N1908="snížená",J1908,0)</f>
        <v>0</v>
      </c>
      <c r="BG1908" s="231">
        <f>IF(N1908="zákl. přenesená",J1908,0)</f>
        <v>0</v>
      </c>
      <c r="BH1908" s="231">
        <f>IF(N1908="sníž. přenesená",J1908,0)</f>
        <v>0</v>
      </c>
      <c r="BI1908" s="231">
        <f>IF(N1908="nulová",J1908,0)</f>
        <v>0</v>
      </c>
      <c r="BJ1908" s="18" t="s">
        <v>85</v>
      </c>
      <c r="BK1908" s="231">
        <f>ROUND(I1908*H1908,2)</f>
        <v>0</v>
      </c>
      <c r="BL1908" s="18" t="s">
        <v>235</v>
      </c>
      <c r="BM1908" s="230" t="s">
        <v>2952</v>
      </c>
    </row>
    <row r="1909" s="13" customFormat="1">
      <c r="A1909" s="13"/>
      <c r="B1909" s="232"/>
      <c r="C1909" s="233"/>
      <c r="D1909" s="234" t="s">
        <v>168</v>
      </c>
      <c r="E1909" s="235" t="s">
        <v>1</v>
      </c>
      <c r="F1909" s="236" t="s">
        <v>2953</v>
      </c>
      <c r="G1909" s="233"/>
      <c r="H1909" s="237">
        <v>2.9460000000000002</v>
      </c>
      <c r="I1909" s="238"/>
      <c r="J1909" s="233"/>
      <c r="K1909" s="233"/>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168</v>
      </c>
      <c r="AU1909" s="243" t="s">
        <v>87</v>
      </c>
      <c r="AV1909" s="13" t="s">
        <v>87</v>
      </c>
      <c r="AW1909" s="13" t="s">
        <v>32</v>
      </c>
      <c r="AX1909" s="13" t="s">
        <v>85</v>
      </c>
      <c r="AY1909" s="243" t="s">
        <v>159</v>
      </c>
    </row>
    <row r="1910" s="2" customFormat="1" ht="21.75" customHeight="1">
      <c r="A1910" s="39"/>
      <c r="B1910" s="40"/>
      <c r="C1910" s="219" t="s">
        <v>2954</v>
      </c>
      <c r="D1910" s="219" t="s">
        <v>161</v>
      </c>
      <c r="E1910" s="220" t="s">
        <v>2955</v>
      </c>
      <c r="F1910" s="221" t="s">
        <v>2956</v>
      </c>
      <c r="G1910" s="222" t="s">
        <v>268</v>
      </c>
      <c r="H1910" s="223">
        <v>3.1459999999999999</v>
      </c>
      <c r="I1910" s="224"/>
      <c r="J1910" s="225">
        <f>ROUND(I1910*H1910,2)</f>
        <v>0</v>
      </c>
      <c r="K1910" s="221" t="s">
        <v>1</v>
      </c>
      <c r="L1910" s="45"/>
      <c r="M1910" s="226" t="s">
        <v>1</v>
      </c>
      <c r="N1910" s="227" t="s">
        <v>42</v>
      </c>
      <c r="O1910" s="92"/>
      <c r="P1910" s="228">
        <f>O1910*H1910</f>
        <v>0</v>
      </c>
      <c r="Q1910" s="228">
        <v>0</v>
      </c>
      <c r="R1910" s="228">
        <f>Q1910*H1910</f>
        <v>0</v>
      </c>
      <c r="S1910" s="228">
        <v>0</v>
      </c>
      <c r="T1910" s="229">
        <f>S1910*H1910</f>
        <v>0</v>
      </c>
      <c r="U1910" s="39"/>
      <c r="V1910" s="39"/>
      <c r="W1910" s="39"/>
      <c r="X1910" s="39"/>
      <c r="Y1910" s="39"/>
      <c r="Z1910" s="39"/>
      <c r="AA1910" s="39"/>
      <c r="AB1910" s="39"/>
      <c r="AC1910" s="39"/>
      <c r="AD1910" s="39"/>
      <c r="AE1910" s="39"/>
      <c r="AR1910" s="230" t="s">
        <v>235</v>
      </c>
      <c r="AT1910" s="230" t="s">
        <v>161</v>
      </c>
      <c r="AU1910" s="230" t="s">
        <v>87</v>
      </c>
      <c r="AY1910" s="18" t="s">
        <v>159</v>
      </c>
      <c r="BE1910" s="231">
        <f>IF(N1910="základní",J1910,0)</f>
        <v>0</v>
      </c>
      <c r="BF1910" s="231">
        <f>IF(N1910="snížená",J1910,0)</f>
        <v>0</v>
      </c>
      <c r="BG1910" s="231">
        <f>IF(N1910="zákl. přenesená",J1910,0)</f>
        <v>0</v>
      </c>
      <c r="BH1910" s="231">
        <f>IF(N1910="sníž. přenesená",J1910,0)</f>
        <v>0</v>
      </c>
      <c r="BI1910" s="231">
        <f>IF(N1910="nulová",J1910,0)</f>
        <v>0</v>
      </c>
      <c r="BJ1910" s="18" t="s">
        <v>85</v>
      </c>
      <c r="BK1910" s="231">
        <f>ROUND(I1910*H1910,2)</f>
        <v>0</v>
      </c>
      <c r="BL1910" s="18" t="s">
        <v>235</v>
      </c>
      <c r="BM1910" s="230" t="s">
        <v>2957</v>
      </c>
    </row>
    <row r="1911" s="13" customFormat="1">
      <c r="A1911" s="13"/>
      <c r="B1911" s="232"/>
      <c r="C1911" s="233"/>
      <c r="D1911" s="234" t="s">
        <v>168</v>
      </c>
      <c r="E1911" s="235" t="s">
        <v>1</v>
      </c>
      <c r="F1911" s="236" t="s">
        <v>2958</v>
      </c>
      <c r="G1911" s="233"/>
      <c r="H1911" s="237">
        <v>3.1459999999999999</v>
      </c>
      <c r="I1911" s="238"/>
      <c r="J1911" s="233"/>
      <c r="K1911" s="233"/>
      <c r="L1911" s="239"/>
      <c r="M1911" s="240"/>
      <c r="N1911" s="241"/>
      <c r="O1911" s="241"/>
      <c r="P1911" s="241"/>
      <c r="Q1911" s="241"/>
      <c r="R1911" s="241"/>
      <c r="S1911" s="241"/>
      <c r="T1911" s="242"/>
      <c r="U1911" s="13"/>
      <c r="V1911" s="13"/>
      <c r="W1911" s="13"/>
      <c r="X1911" s="13"/>
      <c r="Y1911" s="13"/>
      <c r="Z1911" s="13"/>
      <c r="AA1911" s="13"/>
      <c r="AB1911" s="13"/>
      <c r="AC1911" s="13"/>
      <c r="AD1911" s="13"/>
      <c r="AE1911" s="13"/>
      <c r="AT1911" s="243" t="s">
        <v>168</v>
      </c>
      <c r="AU1911" s="243" t="s">
        <v>87</v>
      </c>
      <c r="AV1911" s="13" t="s">
        <v>87</v>
      </c>
      <c r="AW1911" s="13" t="s">
        <v>32</v>
      </c>
      <c r="AX1911" s="13" t="s">
        <v>85</v>
      </c>
      <c r="AY1911" s="243" t="s">
        <v>159</v>
      </c>
    </row>
    <row r="1912" s="2" customFormat="1" ht="21.75" customHeight="1">
      <c r="A1912" s="39"/>
      <c r="B1912" s="40"/>
      <c r="C1912" s="219" t="s">
        <v>2959</v>
      </c>
      <c r="D1912" s="219" t="s">
        <v>161</v>
      </c>
      <c r="E1912" s="220" t="s">
        <v>2960</v>
      </c>
      <c r="F1912" s="221" t="s">
        <v>2961</v>
      </c>
      <c r="G1912" s="222" t="s">
        <v>268</v>
      </c>
      <c r="H1912" s="223">
        <v>3.4249999999999998</v>
      </c>
      <c r="I1912" s="224"/>
      <c r="J1912" s="225">
        <f>ROUND(I1912*H1912,2)</f>
        <v>0</v>
      </c>
      <c r="K1912" s="221" t="s">
        <v>1</v>
      </c>
      <c r="L1912" s="45"/>
      <c r="M1912" s="226" t="s">
        <v>1</v>
      </c>
      <c r="N1912" s="227" t="s">
        <v>42</v>
      </c>
      <c r="O1912" s="92"/>
      <c r="P1912" s="228">
        <f>O1912*H1912</f>
        <v>0</v>
      </c>
      <c r="Q1912" s="228">
        <v>0</v>
      </c>
      <c r="R1912" s="228">
        <f>Q1912*H1912</f>
        <v>0</v>
      </c>
      <c r="S1912" s="228">
        <v>0</v>
      </c>
      <c r="T1912" s="229">
        <f>S1912*H1912</f>
        <v>0</v>
      </c>
      <c r="U1912" s="39"/>
      <c r="V1912" s="39"/>
      <c r="W1912" s="39"/>
      <c r="X1912" s="39"/>
      <c r="Y1912" s="39"/>
      <c r="Z1912" s="39"/>
      <c r="AA1912" s="39"/>
      <c r="AB1912" s="39"/>
      <c r="AC1912" s="39"/>
      <c r="AD1912" s="39"/>
      <c r="AE1912" s="39"/>
      <c r="AR1912" s="230" t="s">
        <v>235</v>
      </c>
      <c r="AT1912" s="230" t="s">
        <v>161</v>
      </c>
      <c r="AU1912" s="230" t="s">
        <v>87</v>
      </c>
      <c r="AY1912" s="18" t="s">
        <v>159</v>
      </c>
      <c r="BE1912" s="231">
        <f>IF(N1912="základní",J1912,0)</f>
        <v>0</v>
      </c>
      <c r="BF1912" s="231">
        <f>IF(N1912="snížená",J1912,0)</f>
        <v>0</v>
      </c>
      <c r="BG1912" s="231">
        <f>IF(N1912="zákl. přenesená",J1912,0)</f>
        <v>0</v>
      </c>
      <c r="BH1912" s="231">
        <f>IF(N1912="sníž. přenesená",J1912,0)</f>
        <v>0</v>
      </c>
      <c r="BI1912" s="231">
        <f>IF(N1912="nulová",J1912,0)</f>
        <v>0</v>
      </c>
      <c r="BJ1912" s="18" t="s">
        <v>85</v>
      </c>
      <c r="BK1912" s="231">
        <f>ROUND(I1912*H1912,2)</f>
        <v>0</v>
      </c>
      <c r="BL1912" s="18" t="s">
        <v>235</v>
      </c>
      <c r="BM1912" s="230" t="s">
        <v>2962</v>
      </c>
    </row>
    <row r="1913" s="13" customFormat="1">
      <c r="A1913" s="13"/>
      <c r="B1913" s="232"/>
      <c r="C1913" s="233"/>
      <c r="D1913" s="234" t="s">
        <v>168</v>
      </c>
      <c r="E1913" s="235" t="s">
        <v>1</v>
      </c>
      <c r="F1913" s="236" t="s">
        <v>2963</v>
      </c>
      <c r="G1913" s="233"/>
      <c r="H1913" s="237">
        <v>3.4249999999999998</v>
      </c>
      <c r="I1913" s="238"/>
      <c r="J1913" s="233"/>
      <c r="K1913" s="233"/>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168</v>
      </c>
      <c r="AU1913" s="243" t="s">
        <v>87</v>
      </c>
      <c r="AV1913" s="13" t="s">
        <v>87</v>
      </c>
      <c r="AW1913" s="13" t="s">
        <v>32</v>
      </c>
      <c r="AX1913" s="13" t="s">
        <v>85</v>
      </c>
      <c r="AY1913" s="243" t="s">
        <v>159</v>
      </c>
    </row>
    <row r="1914" s="2" customFormat="1" ht="24.15" customHeight="1">
      <c r="A1914" s="39"/>
      <c r="B1914" s="40"/>
      <c r="C1914" s="219" t="s">
        <v>2964</v>
      </c>
      <c r="D1914" s="219" t="s">
        <v>161</v>
      </c>
      <c r="E1914" s="220" t="s">
        <v>2965</v>
      </c>
      <c r="F1914" s="221" t="s">
        <v>2966</v>
      </c>
      <c r="G1914" s="222" t="s">
        <v>268</v>
      </c>
      <c r="H1914" s="223">
        <v>3.0659999999999998</v>
      </c>
      <c r="I1914" s="224"/>
      <c r="J1914" s="225">
        <f>ROUND(I1914*H1914,2)</f>
        <v>0</v>
      </c>
      <c r="K1914" s="221" t="s">
        <v>1</v>
      </c>
      <c r="L1914" s="45"/>
      <c r="M1914" s="226" t="s">
        <v>1</v>
      </c>
      <c r="N1914" s="227" t="s">
        <v>42</v>
      </c>
      <c r="O1914" s="92"/>
      <c r="P1914" s="228">
        <f>O1914*H1914</f>
        <v>0</v>
      </c>
      <c r="Q1914" s="228">
        <v>0</v>
      </c>
      <c r="R1914" s="228">
        <f>Q1914*H1914</f>
        <v>0</v>
      </c>
      <c r="S1914" s="228">
        <v>0</v>
      </c>
      <c r="T1914" s="229">
        <f>S1914*H1914</f>
        <v>0</v>
      </c>
      <c r="U1914" s="39"/>
      <c r="V1914" s="39"/>
      <c r="W1914" s="39"/>
      <c r="X1914" s="39"/>
      <c r="Y1914" s="39"/>
      <c r="Z1914" s="39"/>
      <c r="AA1914" s="39"/>
      <c r="AB1914" s="39"/>
      <c r="AC1914" s="39"/>
      <c r="AD1914" s="39"/>
      <c r="AE1914" s="39"/>
      <c r="AR1914" s="230" t="s">
        <v>235</v>
      </c>
      <c r="AT1914" s="230" t="s">
        <v>161</v>
      </c>
      <c r="AU1914" s="230" t="s">
        <v>87</v>
      </c>
      <c r="AY1914" s="18" t="s">
        <v>159</v>
      </c>
      <c r="BE1914" s="231">
        <f>IF(N1914="základní",J1914,0)</f>
        <v>0</v>
      </c>
      <c r="BF1914" s="231">
        <f>IF(N1914="snížená",J1914,0)</f>
        <v>0</v>
      </c>
      <c r="BG1914" s="231">
        <f>IF(N1914="zákl. přenesená",J1914,0)</f>
        <v>0</v>
      </c>
      <c r="BH1914" s="231">
        <f>IF(N1914="sníž. přenesená",J1914,0)</f>
        <v>0</v>
      </c>
      <c r="BI1914" s="231">
        <f>IF(N1914="nulová",J1914,0)</f>
        <v>0</v>
      </c>
      <c r="BJ1914" s="18" t="s">
        <v>85</v>
      </c>
      <c r="BK1914" s="231">
        <f>ROUND(I1914*H1914,2)</f>
        <v>0</v>
      </c>
      <c r="BL1914" s="18" t="s">
        <v>235</v>
      </c>
      <c r="BM1914" s="230" t="s">
        <v>2967</v>
      </c>
    </row>
    <row r="1915" s="13" customFormat="1">
      <c r="A1915" s="13"/>
      <c r="B1915" s="232"/>
      <c r="C1915" s="233"/>
      <c r="D1915" s="234" t="s">
        <v>168</v>
      </c>
      <c r="E1915" s="235" t="s">
        <v>1</v>
      </c>
      <c r="F1915" s="236" t="s">
        <v>2968</v>
      </c>
      <c r="G1915" s="233"/>
      <c r="H1915" s="237">
        <v>3.0659999999999998</v>
      </c>
      <c r="I1915" s="238"/>
      <c r="J1915" s="233"/>
      <c r="K1915" s="233"/>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168</v>
      </c>
      <c r="AU1915" s="243" t="s">
        <v>87</v>
      </c>
      <c r="AV1915" s="13" t="s">
        <v>87</v>
      </c>
      <c r="AW1915" s="13" t="s">
        <v>32</v>
      </c>
      <c r="AX1915" s="13" t="s">
        <v>85</v>
      </c>
      <c r="AY1915" s="243" t="s">
        <v>159</v>
      </c>
    </row>
    <row r="1916" s="2" customFormat="1" ht="24.15" customHeight="1">
      <c r="A1916" s="39"/>
      <c r="B1916" s="40"/>
      <c r="C1916" s="219" t="s">
        <v>2969</v>
      </c>
      <c r="D1916" s="219" t="s">
        <v>161</v>
      </c>
      <c r="E1916" s="220" t="s">
        <v>2970</v>
      </c>
      <c r="F1916" s="221" t="s">
        <v>2971</v>
      </c>
      <c r="G1916" s="222" t="s">
        <v>268</v>
      </c>
      <c r="H1916" s="223">
        <v>3.0640000000000001</v>
      </c>
      <c r="I1916" s="224"/>
      <c r="J1916" s="225">
        <f>ROUND(I1916*H1916,2)</f>
        <v>0</v>
      </c>
      <c r="K1916" s="221" t="s">
        <v>1</v>
      </c>
      <c r="L1916" s="45"/>
      <c r="M1916" s="226" t="s">
        <v>1</v>
      </c>
      <c r="N1916" s="227" t="s">
        <v>42</v>
      </c>
      <c r="O1916" s="92"/>
      <c r="P1916" s="228">
        <f>O1916*H1916</f>
        <v>0</v>
      </c>
      <c r="Q1916" s="228">
        <v>0</v>
      </c>
      <c r="R1916" s="228">
        <f>Q1916*H1916</f>
        <v>0</v>
      </c>
      <c r="S1916" s="228">
        <v>0</v>
      </c>
      <c r="T1916" s="229">
        <f>S1916*H1916</f>
        <v>0</v>
      </c>
      <c r="U1916" s="39"/>
      <c r="V1916" s="39"/>
      <c r="W1916" s="39"/>
      <c r="X1916" s="39"/>
      <c r="Y1916" s="39"/>
      <c r="Z1916" s="39"/>
      <c r="AA1916" s="39"/>
      <c r="AB1916" s="39"/>
      <c r="AC1916" s="39"/>
      <c r="AD1916" s="39"/>
      <c r="AE1916" s="39"/>
      <c r="AR1916" s="230" t="s">
        <v>235</v>
      </c>
      <c r="AT1916" s="230" t="s">
        <v>161</v>
      </c>
      <c r="AU1916" s="230" t="s">
        <v>87</v>
      </c>
      <c r="AY1916" s="18" t="s">
        <v>159</v>
      </c>
      <c r="BE1916" s="231">
        <f>IF(N1916="základní",J1916,0)</f>
        <v>0</v>
      </c>
      <c r="BF1916" s="231">
        <f>IF(N1916="snížená",J1916,0)</f>
        <v>0</v>
      </c>
      <c r="BG1916" s="231">
        <f>IF(N1916="zákl. přenesená",J1916,0)</f>
        <v>0</v>
      </c>
      <c r="BH1916" s="231">
        <f>IF(N1916="sníž. přenesená",J1916,0)</f>
        <v>0</v>
      </c>
      <c r="BI1916" s="231">
        <f>IF(N1916="nulová",J1916,0)</f>
        <v>0</v>
      </c>
      <c r="BJ1916" s="18" t="s">
        <v>85</v>
      </c>
      <c r="BK1916" s="231">
        <f>ROUND(I1916*H1916,2)</f>
        <v>0</v>
      </c>
      <c r="BL1916" s="18" t="s">
        <v>235</v>
      </c>
      <c r="BM1916" s="230" t="s">
        <v>2972</v>
      </c>
    </row>
    <row r="1917" s="13" customFormat="1">
      <c r="A1917" s="13"/>
      <c r="B1917" s="232"/>
      <c r="C1917" s="233"/>
      <c r="D1917" s="234" t="s">
        <v>168</v>
      </c>
      <c r="E1917" s="235" t="s">
        <v>1</v>
      </c>
      <c r="F1917" s="236" t="s">
        <v>2973</v>
      </c>
      <c r="G1917" s="233"/>
      <c r="H1917" s="237">
        <v>3.0640000000000001</v>
      </c>
      <c r="I1917" s="238"/>
      <c r="J1917" s="233"/>
      <c r="K1917" s="233"/>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168</v>
      </c>
      <c r="AU1917" s="243" t="s">
        <v>87</v>
      </c>
      <c r="AV1917" s="13" t="s">
        <v>87</v>
      </c>
      <c r="AW1917" s="13" t="s">
        <v>32</v>
      </c>
      <c r="AX1917" s="13" t="s">
        <v>85</v>
      </c>
      <c r="AY1917" s="243" t="s">
        <v>159</v>
      </c>
    </row>
    <row r="1918" s="2" customFormat="1" ht="21.75" customHeight="1">
      <c r="A1918" s="39"/>
      <c r="B1918" s="40"/>
      <c r="C1918" s="219" t="s">
        <v>2974</v>
      </c>
      <c r="D1918" s="219" t="s">
        <v>161</v>
      </c>
      <c r="E1918" s="220" t="s">
        <v>2975</v>
      </c>
      <c r="F1918" s="221" t="s">
        <v>2976</v>
      </c>
      <c r="G1918" s="222" t="s">
        <v>268</v>
      </c>
      <c r="H1918" s="223">
        <v>6.4649999999999999</v>
      </c>
      <c r="I1918" s="224"/>
      <c r="J1918" s="225">
        <f>ROUND(I1918*H1918,2)</f>
        <v>0</v>
      </c>
      <c r="K1918" s="221" t="s">
        <v>1</v>
      </c>
      <c r="L1918" s="45"/>
      <c r="M1918" s="226" t="s">
        <v>1</v>
      </c>
      <c r="N1918" s="227" t="s">
        <v>42</v>
      </c>
      <c r="O1918" s="92"/>
      <c r="P1918" s="228">
        <f>O1918*H1918</f>
        <v>0</v>
      </c>
      <c r="Q1918" s="228">
        <v>0</v>
      </c>
      <c r="R1918" s="228">
        <f>Q1918*H1918</f>
        <v>0</v>
      </c>
      <c r="S1918" s="228">
        <v>0</v>
      </c>
      <c r="T1918" s="229">
        <f>S1918*H1918</f>
        <v>0</v>
      </c>
      <c r="U1918" s="39"/>
      <c r="V1918" s="39"/>
      <c r="W1918" s="39"/>
      <c r="X1918" s="39"/>
      <c r="Y1918" s="39"/>
      <c r="Z1918" s="39"/>
      <c r="AA1918" s="39"/>
      <c r="AB1918" s="39"/>
      <c r="AC1918" s="39"/>
      <c r="AD1918" s="39"/>
      <c r="AE1918" s="39"/>
      <c r="AR1918" s="230" t="s">
        <v>235</v>
      </c>
      <c r="AT1918" s="230" t="s">
        <v>161</v>
      </c>
      <c r="AU1918" s="230" t="s">
        <v>87</v>
      </c>
      <c r="AY1918" s="18" t="s">
        <v>159</v>
      </c>
      <c r="BE1918" s="231">
        <f>IF(N1918="základní",J1918,0)</f>
        <v>0</v>
      </c>
      <c r="BF1918" s="231">
        <f>IF(N1918="snížená",J1918,0)</f>
        <v>0</v>
      </c>
      <c r="BG1918" s="231">
        <f>IF(N1918="zákl. přenesená",J1918,0)</f>
        <v>0</v>
      </c>
      <c r="BH1918" s="231">
        <f>IF(N1918="sníž. přenesená",J1918,0)</f>
        <v>0</v>
      </c>
      <c r="BI1918" s="231">
        <f>IF(N1918="nulová",J1918,0)</f>
        <v>0</v>
      </c>
      <c r="BJ1918" s="18" t="s">
        <v>85</v>
      </c>
      <c r="BK1918" s="231">
        <f>ROUND(I1918*H1918,2)</f>
        <v>0</v>
      </c>
      <c r="BL1918" s="18" t="s">
        <v>235</v>
      </c>
      <c r="BM1918" s="230" t="s">
        <v>2977</v>
      </c>
    </row>
    <row r="1919" s="13" customFormat="1">
      <c r="A1919" s="13"/>
      <c r="B1919" s="232"/>
      <c r="C1919" s="233"/>
      <c r="D1919" s="234" t="s">
        <v>168</v>
      </c>
      <c r="E1919" s="235" t="s">
        <v>1</v>
      </c>
      <c r="F1919" s="236" t="s">
        <v>2978</v>
      </c>
      <c r="G1919" s="233"/>
      <c r="H1919" s="237">
        <v>6.4649999999999999</v>
      </c>
      <c r="I1919" s="238"/>
      <c r="J1919" s="233"/>
      <c r="K1919" s="233"/>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168</v>
      </c>
      <c r="AU1919" s="243" t="s">
        <v>87</v>
      </c>
      <c r="AV1919" s="13" t="s">
        <v>87</v>
      </c>
      <c r="AW1919" s="13" t="s">
        <v>32</v>
      </c>
      <c r="AX1919" s="13" t="s">
        <v>85</v>
      </c>
      <c r="AY1919" s="243" t="s">
        <v>159</v>
      </c>
    </row>
    <row r="1920" s="2" customFormat="1" ht="21.75" customHeight="1">
      <c r="A1920" s="39"/>
      <c r="B1920" s="40"/>
      <c r="C1920" s="219" t="s">
        <v>2979</v>
      </c>
      <c r="D1920" s="219" t="s">
        <v>161</v>
      </c>
      <c r="E1920" s="220" t="s">
        <v>2980</v>
      </c>
      <c r="F1920" s="221" t="s">
        <v>2981</v>
      </c>
      <c r="G1920" s="222" t="s">
        <v>268</v>
      </c>
      <c r="H1920" s="223">
        <v>4.7000000000000002</v>
      </c>
      <c r="I1920" s="224"/>
      <c r="J1920" s="225">
        <f>ROUND(I1920*H1920,2)</f>
        <v>0</v>
      </c>
      <c r="K1920" s="221" t="s">
        <v>1</v>
      </c>
      <c r="L1920" s="45"/>
      <c r="M1920" s="226" t="s">
        <v>1</v>
      </c>
      <c r="N1920" s="227" t="s">
        <v>42</v>
      </c>
      <c r="O1920" s="92"/>
      <c r="P1920" s="228">
        <f>O1920*H1920</f>
        <v>0</v>
      </c>
      <c r="Q1920" s="228">
        <v>0</v>
      </c>
      <c r="R1920" s="228">
        <f>Q1920*H1920</f>
        <v>0</v>
      </c>
      <c r="S1920" s="228">
        <v>0</v>
      </c>
      <c r="T1920" s="229">
        <f>S1920*H1920</f>
        <v>0</v>
      </c>
      <c r="U1920" s="39"/>
      <c r="V1920" s="39"/>
      <c r="W1920" s="39"/>
      <c r="X1920" s="39"/>
      <c r="Y1920" s="39"/>
      <c r="Z1920" s="39"/>
      <c r="AA1920" s="39"/>
      <c r="AB1920" s="39"/>
      <c r="AC1920" s="39"/>
      <c r="AD1920" s="39"/>
      <c r="AE1920" s="39"/>
      <c r="AR1920" s="230" t="s">
        <v>235</v>
      </c>
      <c r="AT1920" s="230" t="s">
        <v>161</v>
      </c>
      <c r="AU1920" s="230" t="s">
        <v>87</v>
      </c>
      <c r="AY1920" s="18" t="s">
        <v>159</v>
      </c>
      <c r="BE1920" s="231">
        <f>IF(N1920="základní",J1920,0)</f>
        <v>0</v>
      </c>
      <c r="BF1920" s="231">
        <f>IF(N1920="snížená",J1920,0)</f>
        <v>0</v>
      </c>
      <c r="BG1920" s="231">
        <f>IF(N1920="zákl. přenesená",J1920,0)</f>
        <v>0</v>
      </c>
      <c r="BH1920" s="231">
        <f>IF(N1920="sníž. přenesená",J1920,0)</f>
        <v>0</v>
      </c>
      <c r="BI1920" s="231">
        <f>IF(N1920="nulová",J1920,0)</f>
        <v>0</v>
      </c>
      <c r="BJ1920" s="18" t="s">
        <v>85</v>
      </c>
      <c r="BK1920" s="231">
        <f>ROUND(I1920*H1920,2)</f>
        <v>0</v>
      </c>
      <c r="BL1920" s="18" t="s">
        <v>235</v>
      </c>
      <c r="BM1920" s="230" t="s">
        <v>2982</v>
      </c>
    </row>
    <row r="1921" s="13" customFormat="1">
      <c r="A1921" s="13"/>
      <c r="B1921" s="232"/>
      <c r="C1921" s="233"/>
      <c r="D1921" s="234" t="s">
        <v>168</v>
      </c>
      <c r="E1921" s="235" t="s">
        <v>1</v>
      </c>
      <c r="F1921" s="236" t="s">
        <v>2983</v>
      </c>
      <c r="G1921" s="233"/>
      <c r="H1921" s="237">
        <v>4.7000000000000002</v>
      </c>
      <c r="I1921" s="238"/>
      <c r="J1921" s="233"/>
      <c r="K1921" s="233"/>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168</v>
      </c>
      <c r="AU1921" s="243" t="s">
        <v>87</v>
      </c>
      <c r="AV1921" s="13" t="s">
        <v>87</v>
      </c>
      <c r="AW1921" s="13" t="s">
        <v>32</v>
      </c>
      <c r="AX1921" s="13" t="s">
        <v>85</v>
      </c>
      <c r="AY1921" s="243" t="s">
        <v>159</v>
      </c>
    </row>
    <row r="1922" s="2" customFormat="1" ht="21.75" customHeight="1">
      <c r="A1922" s="39"/>
      <c r="B1922" s="40"/>
      <c r="C1922" s="219" t="s">
        <v>2984</v>
      </c>
      <c r="D1922" s="219" t="s">
        <v>161</v>
      </c>
      <c r="E1922" s="220" t="s">
        <v>2985</v>
      </c>
      <c r="F1922" s="221" t="s">
        <v>2986</v>
      </c>
      <c r="G1922" s="222" t="s">
        <v>268</v>
      </c>
      <c r="H1922" s="223">
        <v>4.8799999999999999</v>
      </c>
      <c r="I1922" s="224"/>
      <c r="J1922" s="225">
        <f>ROUND(I1922*H1922,2)</f>
        <v>0</v>
      </c>
      <c r="K1922" s="221" t="s">
        <v>1</v>
      </c>
      <c r="L1922" s="45"/>
      <c r="M1922" s="226" t="s">
        <v>1</v>
      </c>
      <c r="N1922" s="227" t="s">
        <v>42</v>
      </c>
      <c r="O1922" s="92"/>
      <c r="P1922" s="228">
        <f>O1922*H1922</f>
        <v>0</v>
      </c>
      <c r="Q1922" s="228">
        <v>0</v>
      </c>
      <c r="R1922" s="228">
        <f>Q1922*H1922</f>
        <v>0</v>
      </c>
      <c r="S1922" s="228">
        <v>0</v>
      </c>
      <c r="T1922" s="229">
        <f>S1922*H1922</f>
        <v>0</v>
      </c>
      <c r="U1922" s="39"/>
      <c r="V1922" s="39"/>
      <c r="W1922" s="39"/>
      <c r="X1922" s="39"/>
      <c r="Y1922" s="39"/>
      <c r="Z1922" s="39"/>
      <c r="AA1922" s="39"/>
      <c r="AB1922" s="39"/>
      <c r="AC1922" s="39"/>
      <c r="AD1922" s="39"/>
      <c r="AE1922" s="39"/>
      <c r="AR1922" s="230" t="s">
        <v>235</v>
      </c>
      <c r="AT1922" s="230" t="s">
        <v>161</v>
      </c>
      <c r="AU1922" s="230" t="s">
        <v>87</v>
      </c>
      <c r="AY1922" s="18" t="s">
        <v>159</v>
      </c>
      <c r="BE1922" s="231">
        <f>IF(N1922="základní",J1922,0)</f>
        <v>0</v>
      </c>
      <c r="BF1922" s="231">
        <f>IF(N1922="snížená",J1922,0)</f>
        <v>0</v>
      </c>
      <c r="BG1922" s="231">
        <f>IF(N1922="zákl. přenesená",J1922,0)</f>
        <v>0</v>
      </c>
      <c r="BH1922" s="231">
        <f>IF(N1922="sníž. přenesená",J1922,0)</f>
        <v>0</v>
      </c>
      <c r="BI1922" s="231">
        <f>IF(N1922="nulová",J1922,0)</f>
        <v>0</v>
      </c>
      <c r="BJ1922" s="18" t="s">
        <v>85</v>
      </c>
      <c r="BK1922" s="231">
        <f>ROUND(I1922*H1922,2)</f>
        <v>0</v>
      </c>
      <c r="BL1922" s="18" t="s">
        <v>235</v>
      </c>
      <c r="BM1922" s="230" t="s">
        <v>2987</v>
      </c>
    </row>
    <row r="1923" s="13" customFormat="1">
      <c r="A1923" s="13"/>
      <c r="B1923" s="232"/>
      <c r="C1923" s="233"/>
      <c r="D1923" s="234" t="s">
        <v>168</v>
      </c>
      <c r="E1923" s="235" t="s">
        <v>1</v>
      </c>
      <c r="F1923" s="236" t="s">
        <v>2988</v>
      </c>
      <c r="G1923" s="233"/>
      <c r="H1923" s="237">
        <v>4.8799999999999999</v>
      </c>
      <c r="I1923" s="238"/>
      <c r="J1923" s="233"/>
      <c r="K1923" s="233"/>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168</v>
      </c>
      <c r="AU1923" s="243" t="s">
        <v>87</v>
      </c>
      <c r="AV1923" s="13" t="s">
        <v>87</v>
      </c>
      <c r="AW1923" s="13" t="s">
        <v>32</v>
      </c>
      <c r="AX1923" s="13" t="s">
        <v>85</v>
      </c>
      <c r="AY1923" s="243" t="s">
        <v>159</v>
      </c>
    </row>
    <row r="1924" s="2" customFormat="1" ht="21.75" customHeight="1">
      <c r="A1924" s="39"/>
      <c r="B1924" s="40"/>
      <c r="C1924" s="219" t="s">
        <v>2989</v>
      </c>
      <c r="D1924" s="219" t="s">
        <v>161</v>
      </c>
      <c r="E1924" s="220" t="s">
        <v>2990</v>
      </c>
      <c r="F1924" s="221" t="s">
        <v>2991</v>
      </c>
      <c r="G1924" s="222" t="s">
        <v>268</v>
      </c>
      <c r="H1924" s="223">
        <v>4.5119999999999996</v>
      </c>
      <c r="I1924" s="224"/>
      <c r="J1924" s="225">
        <f>ROUND(I1924*H1924,2)</f>
        <v>0</v>
      </c>
      <c r="K1924" s="221" t="s">
        <v>1</v>
      </c>
      <c r="L1924" s="45"/>
      <c r="M1924" s="226" t="s">
        <v>1</v>
      </c>
      <c r="N1924" s="227" t="s">
        <v>42</v>
      </c>
      <c r="O1924" s="92"/>
      <c r="P1924" s="228">
        <f>O1924*H1924</f>
        <v>0</v>
      </c>
      <c r="Q1924" s="228">
        <v>0</v>
      </c>
      <c r="R1924" s="228">
        <f>Q1924*H1924</f>
        <v>0</v>
      </c>
      <c r="S1924" s="228">
        <v>0</v>
      </c>
      <c r="T1924" s="229">
        <f>S1924*H1924</f>
        <v>0</v>
      </c>
      <c r="U1924" s="39"/>
      <c r="V1924" s="39"/>
      <c r="W1924" s="39"/>
      <c r="X1924" s="39"/>
      <c r="Y1924" s="39"/>
      <c r="Z1924" s="39"/>
      <c r="AA1924" s="39"/>
      <c r="AB1924" s="39"/>
      <c r="AC1924" s="39"/>
      <c r="AD1924" s="39"/>
      <c r="AE1924" s="39"/>
      <c r="AR1924" s="230" t="s">
        <v>235</v>
      </c>
      <c r="AT1924" s="230" t="s">
        <v>161</v>
      </c>
      <c r="AU1924" s="230" t="s">
        <v>87</v>
      </c>
      <c r="AY1924" s="18" t="s">
        <v>159</v>
      </c>
      <c r="BE1924" s="231">
        <f>IF(N1924="základní",J1924,0)</f>
        <v>0</v>
      </c>
      <c r="BF1924" s="231">
        <f>IF(N1924="snížená",J1924,0)</f>
        <v>0</v>
      </c>
      <c r="BG1924" s="231">
        <f>IF(N1924="zákl. přenesená",J1924,0)</f>
        <v>0</v>
      </c>
      <c r="BH1924" s="231">
        <f>IF(N1924="sníž. přenesená",J1924,0)</f>
        <v>0</v>
      </c>
      <c r="BI1924" s="231">
        <f>IF(N1924="nulová",J1924,0)</f>
        <v>0</v>
      </c>
      <c r="BJ1924" s="18" t="s">
        <v>85</v>
      </c>
      <c r="BK1924" s="231">
        <f>ROUND(I1924*H1924,2)</f>
        <v>0</v>
      </c>
      <c r="BL1924" s="18" t="s">
        <v>235</v>
      </c>
      <c r="BM1924" s="230" t="s">
        <v>2992</v>
      </c>
    </row>
    <row r="1925" s="13" customFormat="1">
      <c r="A1925" s="13"/>
      <c r="B1925" s="232"/>
      <c r="C1925" s="233"/>
      <c r="D1925" s="234" t="s">
        <v>168</v>
      </c>
      <c r="E1925" s="235" t="s">
        <v>1</v>
      </c>
      <c r="F1925" s="236" t="s">
        <v>2993</v>
      </c>
      <c r="G1925" s="233"/>
      <c r="H1925" s="237">
        <v>4.5119999999999996</v>
      </c>
      <c r="I1925" s="238"/>
      <c r="J1925" s="233"/>
      <c r="K1925" s="233"/>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168</v>
      </c>
      <c r="AU1925" s="243" t="s">
        <v>87</v>
      </c>
      <c r="AV1925" s="13" t="s">
        <v>87</v>
      </c>
      <c r="AW1925" s="13" t="s">
        <v>32</v>
      </c>
      <c r="AX1925" s="13" t="s">
        <v>85</v>
      </c>
      <c r="AY1925" s="243" t="s">
        <v>159</v>
      </c>
    </row>
    <row r="1926" s="2" customFormat="1" ht="21.75" customHeight="1">
      <c r="A1926" s="39"/>
      <c r="B1926" s="40"/>
      <c r="C1926" s="219" t="s">
        <v>2994</v>
      </c>
      <c r="D1926" s="219" t="s">
        <v>161</v>
      </c>
      <c r="E1926" s="220" t="s">
        <v>2995</v>
      </c>
      <c r="F1926" s="221" t="s">
        <v>2996</v>
      </c>
      <c r="G1926" s="222" t="s">
        <v>268</v>
      </c>
      <c r="H1926" s="223">
        <v>4.5199999999999996</v>
      </c>
      <c r="I1926" s="224"/>
      <c r="J1926" s="225">
        <f>ROUND(I1926*H1926,2)</f>
        <v>0</v>
      </c>
      <c r="K1926" s="221" t="s">
        <v>1</v>
      </c>
      <c r="L1926" s="45"/>
      <c r="M1926" s="226" t="s">
        <v>1</v>
      </c>
      <c r="N1926" s="227" t="s">
        <v>42</v>
      </c>
      <c r="O1926" s="92"/>
      <c r="P1926" s="228">
        <f>O1926*H1926</f>
        <v>0</v>
      </c>
      <c r="Q1926" s="228">
        <v>0</v>
      </c>
      <c r="R1926" s="228">
        <f>Q1926*H1926</f>
        <v>0</v>
      </c>
      <c r="S1926" s="228">
        <v>0</v>
      </c>
      <c r="T1926" s="229">
        <f>S1926*H1926</f>
        <v>0</v>
      </c>
      <c r="U1926" s="39"/>
      <c r="V1926" s="39"/>
      <c r="W1926" s="39"/>
      <c r="X1926" s="39"/>
      <c r="Y1926" s="39"/>
      <c r="Z1926" s="39"/>
      <c r="AA1926" s="39"/>
      <c r="AB1926" s="39"/>
      <c r="AC1926" s="39"/>
      <c r="AD1926" s="39"/>
      <c r="AE1926" s="39"/>
      <c r="AR1926" s="230" t="s">
        <v>235</v>
      </c>
      <c r="AT1926" s="230" t="s">
        <v>161</v>
      </c>
      <c r="AU1926" s="230" t="s">
        <v>87</v>
      </c>
      <c r="AY1926" s="18" t="s">
        <v>159</v>
      </c>
      <c r="BE1926" s="231">
        <f>IF(N1926="základní",J1926,0)</f>
        <v>0</v>
      </c>
      <c r="BF1926" s="231">
        <f>IF(N1926="snížená",J1926,0)</f>
        <v>0</v>
      </c>
      <c r="BG1926" s="231">
        <f>IF(N1926="zákl. přenesená",J1926,0)</f>
        <v>0</v>
      </c>
      <c r="BH1926" s="231">
        <f>IF(N1926="sníž. přenesená",J1926,0)</f>
        <v>0</v>
      </c>
      <c r="BI1926" s="231">
        <f>IF(N1926="nulová",J1926,0)</f>
        <v>0</v>
      </c>
      <c r="BJ1926" s="18" t="s">
        <v>85</v>
      </c>
      <c r="BK1926" s="231">
        <f>ROUND(I1926*H1926,2)</f>
        <v>0</v>
      </c>
      <c r="BL1926" s="18" t="s">
        <v>235</v>
      </c>
      <c r="BM1926" s="230" t="s">
        <v>2997</v>
      </c>
    </row>
    <row r="1927" s="13" customFormat="1">
      <c r="A1927" s="13"/>
      <c r="B1927" s="232"/>
      <c r="C1927" s="233"/>
      <c r="D1927" s="234" t="s">
        <v>168</v>
      </c>
      <c r="E1927" s="235" t="s">
        <v>1</v>
      </c>
      <c r="F1927" s="236" t="s">
        <v>2998</v>
      </c>
      <c r="G1927" s="233"/>
      <c r="H1927" s="237">
        <v>4.5199999999999996</v>
      </c>
      <c r="I1927" s="238"/>
      <c r="J1927" s="233"/>
      <c r="K1927" s="233"/>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168</v>
      </c>
      <c r="AU1927" s="243" t="s">
        <v>87</v>
      </c>
      <c r="AV1927" s="13" t="s">
        <v>87</v>
      </c>
      <c r="AW1927" s="13" t="s">
        <v>32</v>
      </c>
      <c r="AX1927" s="13" t="s">
        <v>85</v>
      </c>
      <c r="AY1927" s="243" t="s">
        <v>159</v>
      </c>
    </row>
    <row r="1928" s="2" customFormat="1" ht="21.75" customHeight="1">
      <c r="A1928" s="39"/>
      <c r="B1928" s="40"/>
      <c r="C1928" s="219" t="s">
        <v>2999</v>
      </c>
      <c r="D1928" s="219" t="s">
        <v>161</v>
      </c>
      <c r="E1928" s="220" t="s">
        <v>3000</v>
      </c>
      <c r="F1928" s="221" t="s">
        <v>3001</v>
      </c>
      <c r="G1928" s="222" t="s">
        <v>268</v>
      </c>
      <c r="H1928" s="223">
        <v>4.5199999999999996</v>
      </c>
      <c r="I1928" s="224"/>
      <c r="J1928" s="225">
        <f>ROUND(I1928*H1928,2)</f>
        <v>0</v>
      </c>
      <c r="K1928" s="221" t="s">
        <v>1</v>
      </c>
      <c r="L1928" s="45"/>
      <c r="M1928" s="226" t="s">
        <v>1</v>
      </c>
      <c r="N1928" s="227" t="s">
        <v>42</v>
      </c>
      <c r="O1928" s="92"/>
      <c r="P1928" s="228">
        <f>O1928*H1928</f>
        <v>0</v>
      </c>
      <c r="Q1928" s="228">
        <v>0</v>
      </c>
      <c r="R1928" s="228">
        <f>Q1928*H1928</f>
        <v>0</v>
      </c>
      <c r="S1928" s="228">
        <v>0</v>
      </c>
      <c r="T1928" s="229">
        <f>S1928*H1928</f>
        <v>0</v>
      </c>
      <c r="U1928" s="39"/>
      <c r="V1928" s="39"/>
      <c r="W1928" s="39"/>
      <c r="X1928" s="39"/>
      <c r="Y1928" s="39"/>
      <c r="Z1928" s="39"/>
      <c r="AA1928" s="39"/>
      <c r="AB1928" s="39"/>
      <c r="AC1928" s="39"/>
      <c r="AD1928" s="39"/>
      <c r="AE1928" s="39"/>
      <c r="AR1928" s="230" t="s">
        <v>235</v>
      </c>
      <c r="AT1928" s="230" t="s">
        <v>161</v>
      </c>
      <c r="AU1928" s="230" t="s">
        <v>87</v>
      </c>
      <c r="AY1928" s="18" t="s">
        <v>159</v>
      </c>
      <c r="BE1928" s="231">
        <f>IF(N1928="základní",J1928,0)</f>
        <v>0</v>
      </c>
      <c r="BF1928" s="231">
        <f>IF(N1928="snížená",J1928,0)</f>
        <v>0</v>
      </c>
      <c r="BG1928" s="231">
        <f>IF(N1928="zákl. přenesená",J1928,0)</f>
        <v>0</v>
      </c>
      <c r="BH1928" s="231">
        <f>IF(N1928="sníž. přenesená",J1928,0)</f>
        <v>0</v>
      </c>
      <c r="BI1928" s="231">
        <f>IF(N1928="nulová",J1928,0)</f>
        <v>0</v>
      </c>
      <c r="BJ1928" s="18" t="s">
        <v>85</v>
      </c>
      <c r="BK1928" s="231">
        <f>ROUND(I1928*H1928,2)</f>
        <v>0</v>
      </c>
      <c r="BL1928" s="18" t="s">
        <v>235</v>
      </c>
      <c r="BM1928" s="230" t="s">
        <v>3002</v>
      </c>
    </row>
    <row r="1929" s="13" customFormat="1">
      <c r="A1929" s="13"/>
      <c r="B1929" s="232"/>
      <c r="C1929" s="233"/>
      <c r="D1929" s="234" t="s">
        <v>168</v>
      </c>
      <c r="E1929" s="235" t="s">
        <v>1</v>
      </c>
      <c r="F1929" s="236" t="s">
        <v>3003</v>
      </c>
      <c r="G1929" s="233"/>
      <c r="H1929" s="237">
        <v>4.5199999999999996</v>
      </c>
      <c r="I1929" s="238"/>
      <c r="J1929" s="233"/>
      <c r="K1929" s="233"/>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168</v>
      </c>
      <c r="AU1929" s="243" t="s">
        <v>87</v>
      </c>
      <c r="AV1929" s="13" t="s">
        <v>87</v>
      </c>
      <c r="AW1929" s="13" t="s">
        <v>32</v>
      </c>
      <c r="AX1929" s="13" t="s">
        <v>85</v>
      </c>
      <c r="AY1929" s="243" t="s">
        <v>159</v>
      </c>
    </row>
    <row r="1930" s="2" customFormat="1" ht="21.75" customHeight="1">
      <c r="A1930" s="39"/>
      <c r="B1930" s="40"/>
      <c r="C1930" s="219" t="s">
        <v>3004</v>
      </c>
      <c r="D1930" s="219" t="s">
        <v>161</v>
      </c>
      <c r="E1930" s="220" t="s">
        <v>3005</v>
      </c>
      <c r="F1930" s="221" t="s">
        <v>3006</v>
      </c>
      <c r="G1930" s="222" t="s">
        <v>268</v>
      </c>
      <c r="H1930" s="223">
        <v>3.0880000000000001</v>
      </c>
      <c r="I1930" s="224"/>
      <c r="J1930" s="225">
        <f>ROUND(I1930*H1930,2)</f>
        <v>0</v>
      </c>
      <c r="K1930" s="221" t="s">
        <v>1</v>
      </c>
      <c r="L1930" s="45"/>
      <c r="M1930" s="226" t="s">
        <v>1</v>
      </c>
      <c r="N1930" s="227" t="s">
        <v>42</v>
      </c>
      <c r="O1930" s="92"/>
      <c r="P1930" s="228">
        <f>O1930*H1930</f>
        <v>0</v>
      </c>
      <c r="Q1930" s="228">
        <v>0</v>
      </c>
      <c r="R1930" s="228">
        <f>Q1930*H1930</f>
        <v>0</v>
      </c>
      <c r="S1930" s="228">
        <v>0</v>
      </c>
      <c r="T1930" s="229">
        <f>S1930*H1930</f>
        <v>0</v>
      </c>
      <c r="U1930" s="39"/>
      <c r="V1930" s="39"/>
      <c r="W1930" s="39"/>
      <c r="X1930" s="39"/>
      <c r="Y1930" s="39"/>
      <c r="Z1930" s="39"/>
      <c r="AA1930" s="39"/>
      <c r="AB1930" s="39"/>
      <c r="AC1930" s="39"/>
      <c r="AD1930" s="39"/>
      <c r="AE1930" s="39"/>
      <c r="AR1930" s="230" t="s">
        <v>235</v>
      </c>
      <c r="AT1930" s="230" t="s">
        <v>161</v>
      </c>
      <c r="AU1930" s="230" t="s">
        <v>87</v>
      </c>
      <c r="AY1930" s="18" t="s">
        <v>159</v>
      </c>
      <c r="BE1930" s="231">
        <f>IF(N1930="základní",J1930,0)</f>
        <v>0</v>
      </c>
      <c r="BF1930" s="231">
        <f>IF(N1930="snížená",J1930,0)</f>
        <v>0</v>
      </c>
      <c r="BG1930" s="231">
        <f>IF(N1930="zákl. přenesená",J1930,0)</f>
        <v>0</v>
      </c>
      <c r="BH1930" s="231">
        <f>IF(N1930="sníž. přenesená",J1930,0)</f>
        <v>0</v>
      </c>
      <c r="BI1930" s="231">
        <f>IF(N1930="nulová",J1930,0)</f>
        <v>0</v>
      </c>
      <c r="BJ1930" s="18" t="s">
        <v>85</v>
      </c>
      <c r="BK1930" s="231">
        <f>ROUND(I1930*H1930,2)</f>
        <v>0</v>
      </c>
      <c r="BL1930" s="18" t="s">
        <v>235</v>
      </c>
      <c r="BM1930" s="230" t="s">
        <v>3007</v>
      </c>
    </row>
    <row r="1931" s="13" customFormat="1">
      <c r="A1931" s="13"/>
      <c r="B1931" s="232"/>
      <c r="C1931" s="233"/>
      <c r="D1931" s="234" t="s">
        <v>168</v>
      </c>
      <c r="E1931" s="235" t="s">
        <v>1</v>
      </c>
      <c r="F1931" s="236" t="s">
        <v>2948</v>
      </c>
      <c r="G1931" s="233"/>
      <c r="H1931" s="237">
        <v>3.0880000000000001</v>
      </c>
      <c r="I1931" s="238"/>
      <c r="J1931" s="233"/>
      <c r="K1931" s="233"/>
      <c r="L1931" s="239"/>
      <c r="M1931" s="240"/>
      <c r="N1931" s="241"/>
      <c r="O1931" s="241"/>
      <c r="P1931" s="241"/>
      <c r="Q1931" s="241"/>
      <c r="R1931" s="241"/>
      <c r="S1931" s="241"/>
      <c r="T1931" s="242"/>
      <c r="U1931" s="13"/>
      <c r="V1931" s="13"/>
      <c r="W1931" s="13"/>
      <c r="X1931" s="13"/>
      <c r="Y1931" s="13"/>
      <c r="Z1931" s="13"/>
      <c r="AA1931" s="13"/>
      <c r="AB1931" s="13"/>
      <c r="AC1931" s="13"/>
      <c r="AD1931" s="13"/>
      <c r="AE1931" s="13"/>
      <c r="AT1931" s="243" t="s">
        <v>168</v>
      </c>
      <c r="AU1931" s="243" t="s">
        <v>87</v>
      </c>
      <c r="AV1931" s="13" t="s">
        <v>87</v>
      </c>
      <c r="AW1931" s="13" t="s">
        <v>32</v>
      </c>
      <c r="AX1931" s="13" t="s">
        <v>85</v>
      </c>
      <c r="AY1931" s="243" t="s">
        <v>159</v>
      </c>
    </row>
    <row r="1932" s="2" customFormat="1" ht="21.75" customHeight="1">
      <c r="A1932" s="39"/>
      <c r="B1932" s="40"/>
      <c r="C1932" s="219" t="s">
        <v>3008</v>
      </c>
      <c r="D1932" s="219" t="s">
        <v>161</v>
      </c>
      <c r="E1932" s="220" t="s">
        <v>3009</v>
      </c>
      <c r="F1932" s="221" t="s">
        <v>3010</v>
      </c>
      <c r="G1932" s="222" t="s">
        <v>268</v>
      </c>
      <c r="H1932" s="223">
        <v>2.8399999999999999</v>
      </c>
      <c r="I1932" s="224"/>
      <c r="J1932" s="225">
        <f>ROUND(I1932*H1932,2)</f>
        <v>0</v>
      </c>
      <c r="K1932" s="221" t="s">
        <v>1</v>
      </c>
      <c r="L1932" s="45"/>
      <c r="M1932" s="226" t="s">
        <v>1</v>
      </c>
      <c r="N1932" s="227" t="s">
        <v>42</v>
      </c>
      <c r="O1932" s="92"/>
      <c r="P1932" s="228">
        <f>O1932*H1932</f>
        <v>0</v>
      </c>
      <c r="Q1932" s="228">
        <v>0</v>
      </c>
      <c r="R1932" s="228">
        <f>Q1932*H1932</f>
        <v>0</v>
      </c>
      <c r="S1932" s="228">
        <v>0</v>
      </c>
      <c r="T1932" s="229">
        <f>S1932*H1932</f>
        <v>0</v>
      </c>
      <c r="U1932" s="39"/>
      <c r="V1932" s="39"/>
      <c r="W1932" s="39"/>
      <c r="X1932" s="39"/>
      <c r="Y1932" s="39"/>
      <c r="Z1932" s="39"/>
      <c r="AA1932" s="39"/>
      <c r="AB1932" s="39"/>
      <c r="AC1932" s="39"/>
      <c r="AD1932" s="39"/>
      <c r="AE1932" s="39"/>
      <c r="AR1932" s="230" t="s">
        <v>235</v>
      </c>
      <c r="AT1932" s="230" t="s">
        <v>161</v>
      </c>
      <c r="AU1932" s="230" t="s">
        <v>87</v>
      </c>
      <c r="AY1932" s="18" t="s">
        <v>159</v>
      </c>
      <c r="BE1932" s="231">
        <f>IF(N1932="základní",J1932,0)</f>
        <v>0</v>
      </c>
      <c r="BF1932" s="231">
        <f>IF(N1932="snížená",J1932,0)</f>
        <v>0</v>
      </c>
      <c r="BG1932" s="231">
        <f>IF(N1932="zákl. přenesená",J1932,0)</f>
        <v>0</v>
      </c>
      <c r="BH1932" s="231">
        <f>IF(N1932="sníž. přenesená",J1932,0)</f>
        <v>0</v>
      </c>
      <c r="BI1932" s="231">
        <f>IF(N1932="nulová",J1932,0)</f>
        <v>0</v>
      </c>
      <c r="BJ1932" s="18" t="s">
        <v>85</v>
      </c>
      <c r="BK1932" s="231">
        <f>ROUND(I1932*H1932,2)</f>
        <v>0</v>
      </c>
      <c r="BL1932" s="18" t="s">
        <v>235</v>
      </c>
      <c r="BM1932" s="230" t="s">
        <v>3011</v>
      </c>
    </row>
    <row r="1933" s="13" customFormat="1">
      <c r="A1933" s="13"/>
      <c r="B1933" s="232"/>
      <c r="C1933" s="233"/>
      <c r="D1933" s="234" t="s">
        <v>168</v>
      </c>
      <c r="E1933" s="235" t="s">
        <v>1</v>
      </c>
      <c r="F1933" s="236" t="s">
        <v>3012</v>
      </c>
      <c r="G1933" s="233"/>
      <c r="H1933" s="237">
        <v>2.8399999999999999</v>
      </c>
      <c r="I1933" s="238"/>
      <c r="J1933" s="233"/>
      <c r="K1933" s="233"/>
      <c r="L1933" s="239"/>
      <c r="M1933" s="240"/>
      <c r="N1933" s="241"/>
      <c r="O1933" s="241"/>
      <c r="P1933" s="241"/>
      <c r="Q1933" s="241"/>
      <c r="R1933" s="241"/>
      <c r="S1933" s="241"/>
      <c r="T1933" s="242"/>
      <c r="U1933" s="13"/>
      <c r="V1933" s="13"/>
      <c r="W1933" s="13"/>
      <c r="X1933" s="13"/>
      <c r="Y1933" s="13"/>
      <c r="Z1933" s="13"/>
      <c r="AA1933" s="13"/>
      <c r="AB1933" s="13"/>
      <c r="AC1933" s="13"/>
      <c r="AD1933" s="13"/>
      <c r="AE1933" s="13"/>
      <c r="AT1933" s="243" t="s">
        <v>168</v>
      </c>
      <c r="AU1933" s="243" t="s">
        <v>87</v>
      </c>
      <c r="AV1933" s="13" t="s">
        <v>87</v>
      </c>
      <c r="AW1933" s="13" t="s">
        <v>32</v>
      </c>
      <c r="AX1933" s="13" t="s">
        <v>85</v>
      </c>
      <c r="AY1933" s="243" t="s">
        <v>159</v>
      </c>
    </row>
    <row r="1934" s="2" customFormat="1" ht="21.75" customHeight="1">
      <c r="A1934" s="39"/>
      <c r="B1934" s="40"/>
      <c r="C1934" s="219" t="s">
        <v>3013</v>
      </c>
      <c r="D1934" s="219" t="s">
        <v>161</v>
      </c>
      <c r="E1934" s="220" t="s">
        <v>3014</v>
      </c>
      <c r="F1934" s="221" t="s">
        <v>3015</v>
      </c>
      <c r="G1934" s="222" t="s">
        <v>268</v>
      </c>
      <c r="H1934" s="223">
        <v>2.5920000000000001</v>
      </c>
      <c r="I1934" s="224"/>
      <c r="J1934" s="225">
        <f>ROUND(I1934*H1934,2)</f>
        <v>0</v>
      </c>
      <c r="K1934" s="221" t="s">
        <v>1</v>
      </c>
      <c r="L1934" s="45"/>
      <c r="M1934" s="226" t="s">
        <v>1</v>
      </c>
      <c r="N1934" s="227" t="s">
        <v>42</v>
      </c>
      <c r="O1934" s="92"/>
      <c r="P1934" s="228">
        <f>O1934*H1934</f>
        <v>0</v>
      </c>
      <c r="Q1934" s="228">
        <v>0</v>
      </c>
      <c r="R1934" s="228">
        <f>Q1934*H1934</f>
        <v>0</v>
      </c>
      <c r="S1934" s="228">
        <v>0</v>
      </c>
      <c r="T1934" s="229">
        <f>S1934*H1934</f>
        <v>0</v>
      </c>
      <c r="U1934" s="39"/>
      <c r="V1934" s="39"/>
      <c r="W1934" s="39"/>
      <c r="X1934" s="39"/>
      <c r="Y1934" s="39"/>
      <c r="Z1934" s="39"/>
      <c r="AA1934" s="39"/>
      <c r="AB1934" s="39"/>
      <c r="AC1934" s="39"/>
      <c r="AD1934" s="39"/>
      <c r="AE1934" s="39"/>
      <c r="AR1934" s="230" t="s">
        <v>235</v>
      </c>
      <c r="AT1934" s="230" t="s">
        <v>161</v>
      </c>
      <c r="AU1934" s="230" t="s">
        <v>87</v>
      </c>
      <c r="AY1934" s="18" t="s">
        <v>159</v>
      </c>
      <c r="BE1934" s="231">
        <f>IF(N1934="základní",J1934,0)</f>
        <v>0</v>
      </c>
      <c r="BF1934" s="231">
        <f>IF(N1934="snížená",J1934,0)</f>
        <v>0</v>
      </c>
      <c r="BG1934" s="231">
        <f>IF(N1934="zákl. přenesená",J1934,0)</f>
        <v>0</v>
      </c>
      <c r="BH1934" s="231">
        <f>IF(N1934="sníž. přenesená",J1934,0)</f>
        <v>0</v>
      </c>
      <c r="BI1934" s="231">
        <f>IF(N1934="nulová",J1934,0)</f>
        <v>0</v>
      </c>
      <c r="BJ1934" s="18" t="s">
        <v>85</v>
      </c>
      <c r="BK1934" s="231">
        <f>ROUND(I1934*H1934,2)</f>
        <v>0</v>
      </c>
      <c r="BL1934" s="18" t="s">
        <v>235</v>
      </c>
      <c r="BM1934" s="230" t="s">
        <v>3016</v>
      </c>
    </row>
    <row r="1935" s="13" customFormat="1">
      <c r="A1935" s="13"/>
      <c r="B1935" s="232"/>
      <c r="C1935" s="233"/>
      <c r="D1935" s="234" t="s">
        <v>168</v>
      </c>
      <c r="E1935" s="235" t="s">
        <v>1</v>
      </c>
      <c r="F1935" s="236" t="s">
        <v>3017</v>
      </c>
      <c r="G1935" s="233"/>
      <c r="H1935" s="237">
        <v>2.5920000000000001</v>
      </c>
      <c r="I1935" s="238"/>
      <c r="J1935" s="233"/>
      <c r="K1935" s="233"/>
      <c r="L1935" s="239"/>
      <c r="M1935" s="240"/>
      <c r="N1935" s="241"/>
      <c r="O1935" s="241"/>
      <c r="P1935" s="241"/>
      <c r="Q1935" s="241"/>
      <c r="R1935" s="241"/>
      <c r="S1935" s="241"/>
      <c r="T1935" s="242"/>
      <c r="U1935" s="13"/>
      <c r="V1935" s="13"/>
      <c r="W1935" s="13"/>
      <c r="X1935" s="13"/>
      <c r="Y1935" s="13"/>
      <c r="Z1935" s="13"/>
      <c r="AA1935" s="13"/>
      <c r="AB1935" s="13"/>
      <c r="AC1935" s="13"/>
      <c r="AD1935" s="13"/>
      <c r="AE1935" s="13"/>
      <c r="AT1935" s="243" t="s">
        <v>168</v>
      </c>
      <c r="AU1935" s="243" t="s">
        <v>87</v>
      </c>
      <c r="AV1935" s="13" t="s">
        <v>87</v>
      </c>
      <c r="AW1935" s="13" t="s">
        <v>32</v>
      </c>
      <c r="AX1935" s="13" t="s">
        <v>85</v>
      </c>
      <c r="AY1935" s="243" t="s">
        <v>159</v>
      </c>
    </row>
    <row r="1936" s="2" customFormat="1" ht="21.75" customHeight="1">
      <c r="A1936" s="39"/>
      <c r="B1936" s="40"/>
      <c r="C1936" s="219" t="s">
        <v>3018</v>
      </c>
      <c r="D1936" s="219" t="s">
        <v>161</v>
      </c>
      <c r="E1936" s="220" t="s">
        <v>3019</v>
      </c>
      <c r="F1936" s="221" t="s">
        <v>3020</v>
      </c>
      <c r="G1936" s="222" t="s">
        <v>268</v>
      </c>
      <c r="H1936" s="223">
        <v>2.8199999999999998</v>
      </c>
      <c r="I1936" s="224"/>
      <c r="J1936" s="225">
        <f>ROUND(I1936*H1936,2)</f>
        <v>0</v>
      </c>
      <c r="K1936" s="221" t="s">
        <v>1</v>
      </c>
      <c r="L1936" s="45"/>
      <c r="M1936" s="226" t="s">
        <v>1</v>
      </c>
      <c r="N1936" s="227" t="s">
        <v>42</v>
      </c>
      <c r="O1936" s="92"/>
      <c r="P1936" s="228">
        <f>O1936*H1936</f>
        <v>0</v>
      </c>
      <c r="Q1936" s="228">
        <v>0</v>
      </c>
      <c r="R1936" s="228">
        <f>Q1936*H1936</f>
        <v>0</v>
      </c>
      <c r="S1936" s="228">
        <v>0</v>
      </c>
      <c r="T1936" s="229">
        <f>S1936*H1936</f>
        <v>0</v>
      </c>
      <c r="U1936" s="39"/>
      <c r="V1936" s="39"/>
      <c r="W1936" s="39"/>
      <c r="X1936" s="39"/>
      <c r="Y1936" s="39"/>
      <c r="Z1936" s="39"/>
      <c r="AA1936" s="39"/>
      <c r="AB1936" s="39"/>
      <c r="AC1936" s="39"/>
      <c r="AD1936" s="39"/>
      <c r="AE1936" s="39"/>
      <c r="AR1936" s="230" t="s">
        <v>235</v>
      </c>
      <c r="AT1936" s="230" t="s">
        <v>161</v>
      </c>
      <c r="AU1936" s="230" t="s">
        <v>87</v>
      </c>
      <c r="AY1936" s="18" t="s">
        <v>159</v>
      </c>
      <c r="BE1936" s="231">
        <f>IF(N1936="základní",J1936,0)</f>
        <v>0</v>
      </c>
      <c r="BF1936" s="231">
        <f>IF(N1936="snížená",J1936,0)</f>
        <v>0</v>
      </c>
      <c r="BG1936" s="231">
        <f>IF(N1936="zákl. přenesená",J1936,0)</f>
        <v>0</v>
      </c>
      <c r="BH1936" s="231">
        <f>IF(N1936="sníž. přenesená",J1936,0)</f>
        <v>0</v>
      </c>
      <c r="BI1936" s="231">
        <f>IF(N1936="nulová",J1936,0)</f>
        <v>0</v>
      </c>
      <c r="BJ1936" s="18" t="s">
        <v>85</v>
      </c>
      <c r="BK1936" s="231">
        <f>ROUND(I1936*H1936,2)</f>
        <v>0</v>
      </c>
      <c r="BL1936" s="18" t="s">
        <v>235</v>
      </c>
      <c r="BM1936" s="230" t="s">
        <v>3021</v>
      </c>
    </row>
    <row r="1937" s="13" customFormat="1">
      <c r="A1937" s="13"/>
      <c r="B1937" s="232"/>
      <c r="C1937" s="233"/>
      <c r="D1937" s="234" t="s">
        <v>168</v>
      </c>
      <c r="E1937" s="235" t="s">
        <v>1</v>
      </c>
      <c r="F1937" s="236" t="s">
        <v>3022</v>
      </c>
      <c r="G1937" s="233"/>
      <c r="H1937" s="237">
        <v>2.8199999999999998</v>
      </c>
      <c r="I1937" s="238"/>
      <c r="J1937" s="233"/>
      <c r="K1937" s="233"/>
      <c r="L1937" s="239"/>
      <c r="M1937" s="240"/>
      <c r="N1937" s="241"/>
      <c r="O1937" s="241"/>
      <c r="P1937" s="241"/>
      <c r="Q1937" s="241"/>
      <c r="R1937" s="241"/>
      <c r="S1937" s="241"/>
      <c r="T1937" s="242"/>
      <c r="U1937" s="13"/>
      <c r="V1937" s="13"/>
      <c r="W1937" s="13"/>
      <c r="X1937" s="13"/>
      <c r="Y1937" s="13"/>
      <c r="Z1937" s="13"/>
      <c r="AA1937" s="13"/>
      <c r="AB1937" s="13"/>
      <c r="AC1937" s="13"/>
      <c r="AD1937" s="13"/>
      <c r="AE1937" s="13"/>
      <c r="AT1937" s="243" t="s">
        <v>168</v>
      </c>
      <c r="AU1937" s="243" t="s">
        <v>87</v>
      </c>
      <c r="AV1937" s="13" t="s">
        <v>87</v>
      </c>
      <c r="AW1937" s="13" t="s">
        <v>32</v>
      </c>
      <c r="AX1937" s="13" t="s">
        <v>85</v>
      </c>
      <c r="AY1937" s="243" t="s">
        <v>159</v>
      </c>
    </row>
    <row r="1938" s="2" customFormat="1" ht="24.15" customHeight="1">
      <c r="A1938" s="39"/>
      <c r="B1938" s="40"/>
      <c r="C1938" s="219" t="s">
        <v>3023</v>
      </c>
      <c r="D1938" s="219" t="s">
        <v>161</v>
      </c>
      <c r="E1938" s="220" t="s">
        <v>3024</v>
      </c>
      <c r="F1938" s="221" t="s">
        <v>3025</v>
      </c>
      <c r="G1938" s="222" t="s">
        <v>268</v>
      </c>
      <c r="H1938" s="223">
        <v>3.8500000000000001</v>
      </c>
      <c r="I1938" s="224"/>
      <c r="J1938" s="225">
        <f>ROUND(I1938*H1938,2)</f>
        <v>0</v>
      </c>
      <c r="K1938" s="221" t="s">
        <v>1</v>
      </c>
      <c r="L1938" s="45"/>
      <c r="M1938" s="226" t="s">
        <v>1</v>
      </c>
      <c r="N1938" s="227" t="s">
        <v>42</v>
      </c>
      <c r="O1938" s="92"/>
      <c r="P1938" s="228">
        <f>O1938*H1938</f>
        <v>0</v>
      </c>
      <c r="Q1938" s="228">
        <v>0</v>
      </c>
      <c r="R1938" s="228">
        <f>Q1938*H1938</f>
        <v>0</v>
      </c>
      <c r="S1938" s="228">
        <v>0</v>
      </c>
      <c r="T1938" s="229">
        <f>S1938*H1938</f>
        <v>0</v>
      </c>
      <c r="U1938" s="39"/>
      <c r="V1938" s="39"/>
      <c r="W1938" s="39"/>
      <c r="X1938" s="39"/>
      <c r="Y1938" s="39"/>
      <c r="Z1938" s="39"/>
      <c r="AA1938" s="39"/>
      <c r="AB1938" s="39"/>
      <c r="AC1938" s="39"/>
      <c r="AD1938" s="39"/>
      <c r="AE1938" s="39"/>
      <c r="AR1938" s="230" t="s">
        <v>235</v>
      </c>
      <c r="AT1938" s="230" t="s">
        <v>161</v>
      </c>
      <c r="AU1938" s="230" t="s">
        <v>87</v>
      </c>
      <c r="AY1938" s="18" t="s">
        <v>159</v>
      </c>
      <c r="BE1938" s="231">
        <f>IF(N1938="základní",J1938,0)</f>
        <v>0</v>
      </c>
      <c r="BF1938" s="231">
        <f>IF(N1938="snížená",J1938,0)</f>
        <v>0</v>
      </c>
      <c r="BG1938" s="231">
        <f>IF(N1938="zákl. přenesená",J1938,0)</f>
        <v>0</v>
      </c>
      <c r="BH1938" s="231">
        <f>IF(N1938="sníž. přenesená",J1938,0)</f>
        <v>0</v>
      </c>
      <c r="BI1938" s="231">
        <f>IF(N1938="nulová",J1938,0)</f>
        <v>0</v>
      </c>
      <c r="BJ1938" s="18" t="s">
        <v>85</v>
      </c>
      <c r="BK1938" s="231">
        <f>ROUND(I1938*H1938,2)</f>
        <v>0</v>
      </c>
      <c r="BL1938" s="18" t="s">
        <v>235</v>
      </c>
      <c r="BM1938" s="230" t="s">
        <v>3026</v>
      </c>
    </row>
    <row r="1939" s="13" customFormat="1">
      <c r="A1939" s="13"/>
      <c r="B1939" s="232"/>
      <c r="C1939" s="233"/>
      <c r="D1939" s="234" t="s">
        <v>168</v>
      </c>
      <c r="E1939" s="235" t="s">
        <v>1</v>
      </c>
      <c r="F1939" s="236" t="s">
        <v>3027</v>
      </c>
      <c r="G1939" s="233"/>
      <c r="H1939" s="237">
        <v>3.8500000000000001</v>
      </c>
      <c r="I1939" s="238"/>
      <c r="J1939" s="233"/>
      <c r="K1939" s="233"/>
      <c r="L1939" s="239"/>
      <c r="M1939" s="240"/>
      <c r="N1939" s="241"/>
      <c r="O1939" s="241"/>
      <c r="P1939" s="241"/>
      <c r="Q1939" s="241"/>
      <c r="R1939" s="241"/>
      <c r="S1939" s="241"/>
      <c r="T1939" s="242"/>
      <c r="U1939" s="13"/>
      <c r="V1939" s="13"/>
      <c r="W1939" s="13"/>
      <c r="X1939" s="13"/>
      <c r="Y1939" s="13"/>
      <c r="Z1939" s="13"/>
      <c r="AA1939" s="13"/>
      <c r="AB1939" s="13"/>
      <c r="AC1939" s="13"/>
      <c r="AD1939" s="13"/>
      <c r="AE1939" s="13"/>
      <c r="AT1939" s="243" t="s">
        <v>168</v>
      </c>
      <c r="AU1939" s="243" t="s">
        <v>87</v>
      </c>
      <c r="AV1939" s="13" t="s">
        <v>87</v>
      </c>
      <c r="AW1939" s="13" t="s">
        <v>32</v>
      </c>
      <c r="AX1939" s="13" t="s">
        <v>85</v>
      </c>
      <c r="AY1939" s="243" t="s">
        <v>159</v>
      </c>
    </row>
    <row r="1940" s="2" customFormat="1" ht="24.15" customHeight="1">
      <c r="A1940" s="39"/>
      <c r="B1940" s="40"/>
      <c r="C1940" s="219" t="s">
        <v>3028</v>
      </c>
      <c r="D1940" s="219" t="s">
        <v>161</v>
      </c>
      <c r="E1940" s="220" t="s">
        <v>3029</v>
      </c>
      <c r="F1940" s="221" t="s">
        <v>3030</v>
      </c>
      <c r="G1940" s="222" t="s">
        <v>268</v>
      </c>
      <c r="H1940" s="223">
        <v>2.7999999999999998</v>
      </c>
      <c r="I1940" s="224"/>
      <c r="J1940" s="225">
        <f>ROUND(I1940*H1940,2)</f>
        <v>0</v>
      </c>
      <c r="K1940" s="221" t="s">
        <v>1</v>
      </c>
      <c r="L1940" s="45"/>
      <c r="M1940" s="226" t="s">
        <v>1</v>
      </c>
      <c r="N1940" s="227" t="s">
        <v>42</v>
      </c>
      <c r="O1940" s="92"/>
      <c r="P1940" s="228">
        <f>O1940*H1940</f>
        <v>0</v>
      </c>
      <c r="Q1940" s="228">
        <v>0</v>
      </c>
      <c r="R1940" s="228">
        <f>Q1940*H1940</f>
        <v>0</v>
      </c>
      <c r="S1940" s="228">
        <v>0</v>
      </c>
      <c r="T1940" s="229">
        <f>S1940*H1940</f>
        <v>0</v>
      </c>
      <c r="U1940" s="39"/>
      <c r="V1940" s="39"/>
      <c r="W1940" s="39"/>
      <c r="X1940" s="39"/>
      <c r="Y1940" s="39"/>
      <c r="Z1940" s="39"/>
      <c r="AA1940" s="39"/>
      <c r="AB1940" s="39"/>
      <c r="AC1940" s="39"/>
      <c r="AD1940" s="39"/>
      <c r="AE1940" s="39"/>
      <c r="AR1940" s="230" t="s">
        <v>235</v>
      </c>
      <c r="AT1940" s="230" t="s">
        <v>161</v>
      </c>
      <c r="AU1940" s="230" t="s">
        <v>87</v>
      </c>
      <c r="AY1940" s="18" t="s">
        <v>159</v>
      </c>
      <c r="BE1940" s="231">
        <f>IF(N1940="základní",J1940,0)</f>
        <v>0</v>
      </c>
      <c r="BF1940" s="231">
        <f>IF(N1940="snížená",J1940,0)</f>
        <v>0</v>
      </c>
      <c r="BG1940" s="231">
        <f>IF(N1940="zákl. přenesená",J1940,0)</f>
        <v>0</v>
      </c>
      <c r="BH1940" s="231">
        <f>IF(N1940="sníž. přenesená",J1940,0)</f>
        <v>0</v>
      </c>
      <c r="BI1940" s="231">
        <f>IF(N1940="nulová",J1940,0)</f>
        <v>0</v>
      </c>
      <c r="BJ1940" s="18" t="s">
        <v>85</v>
      </c>
      <c r="BK1940" s="231">
        <f>ROUND(I1940*H1940,2)</f>
        <v>0</v>
      </c>
      <c r="BL1940" s="18" t="s">
        <v>235</v>
      </c>
      <c r="BM1940" s="230" t="s">
        <v>3031</v>
      </c>
    </row>
    <row r="1941" s="13" customFormat="1">
      <c r="A1941" s="13"/>
      <c r="B1941" s="232"/>
      <c r="C1941" s="233"/>
      <c r="D1941" s="234" t="s">
        <v>168</v>
      </c>
      <c r="E1941" s="235" t="s">
        <v>1</v>
      </c>
      <c r="F1941" s="236" t="s">
        <v>3032</v>
      </c>
      <c r="G1941" s="233"/>
      <c r="H1941" s="237">
        <v>2.7999999999999998</v>
      </c>
      <c r="I1941" s="238"/>
      <c r="J1941" s="233"/>
      <c r="K1941" s="233"/>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168</v>
      </c>
      <c r="AU1941" s="243" t="s">
        <v>87</v>
      </c>
      <c r="AV1941" s="13" t="s">
        <v>87</v>
      </c>
      <c r="AW1941" s="13" t="s">
        <v>32</v>
      </c>
      <c r="AX1941" s="13" t="s">
        <v>85</v>
      </c>
      <c r="AY1941" s="243" t="s">
        <v>159</v>
      </c>
    </row>
    <row r="1942" s="2" customFormat="1" ht="24.15" customHeight="1">
      <c r="A1942" s="39"/>
      <c r="B1942" s="40"/>
      <c r="C1942" s="219" t="s">
        <v>3033</v>
      </c>
      <c r="D1942" s="219" t="s">
        <v>161</v>
      </c>
      <c r="E1942" s="220" t="s">
        <v>3034</v>
      </c>
      <c r="F1942" s="221" t="s">
        <v>3035</v>
      </c>
      <c r="G1942" s="222" t="s">
        <v>181</v>
      </c>
      <c r="H1942" s="223">
        <v>10.124000000000001</v>
      </c>
      <c r="I1942" s="224"/>
      <c r="J1942" s="225">
        <f>ROUND(I1942*H1942,2)</f>
        <v>0</v>
      </c>
      <c r="K1942" s="221" t="s">
        <v>165</v>
      </c>
      <c r="L1942" s="45"/>
      <c r="M1942" s="226" t="s">
        <v>1</v>
      </c>
      <c r="N1942" s="227" t="s">
        <v>42</v>
      </c>
      <c r="O1942" s="92"/>
      <c r="P1942" s="228">
        <f>O1942*H1942</f>
        <v>0</v>
      </c>
      <c r="Q1942" s="228">
        <v>0.023297799000000001</v>
      </c>
      <c r="R1942" s="228">
        <f>Q1942*H1942</f>
        <v>0.23586691707600002</v>
      </c>
      <c r="S1942" s="228">
        <v>0</v>
      </c>
      <c r="T1942" s="229">
        <f>S1942*H1942</f>
        <v>0</v>
      </c>
      <c r="U1942" s="39"/>
      <c r="V1942" s="39"/>
      <c r="W1942" s="39"/>
      <c r="X1942" s="39"/>
      <c r="Y1942" s="39"/>
      <c r="Z1942" s="39"/>
      <c r="AA1942" s="39"/>
      <c r="AB1942" s="39"/>
      <c r="AC1942" s="39"/>
      <c r="AD1942" s="39"/>
      <c r="AE1942" s="39"/>
      <c r="AR1942" s="230" t="s">
        <v>235</v>
      </c>
      <c r="AT1942" s="230" t="s">
        <v>161</v>
      </c>
      <c r="AU1942" s="230" t="s">
        <v>87</v>
      </c>
      <c r="AY1942" s="18" t="s">
        <v>159</v>
      </c>
      <c r="BE1942" s="231">
        <f>IF(N1942="základní",J1942,0)</f>
        <v>0</v>
      </c>
      <c r="BF1942" s="231">
        <f>IF(N1942="snížená",J1942,0)</f>
        <v>0</v>
      </c>
      <c r="BG1942" s="231">
        <f>IF(N1942="zákl. přenesená",J1942,0)</f>
        <v>0</v>
      </c>
      <c r="BH1942" s="231">
        <f>IF(N1942="sníž. přenesená",J1942,0)</f>
        <v>0</v>
      </c>
      <c r="BI1942" s="231">
        <f>IF(N1942="nulová",J1942,0)</f>
        <v>0</v>
      </c>
      <c r="BJ1942" s="18" t="s">
        <v>85</v>
      </c>
      <c r="BK1942" s="231">
        <f>ROUND(I1942*H1942,2)</f>
        <v>0</v>
      </c>
      <c r="BL1942" s="18" t="s">
        <v>235</v>
      </c>
      <c r="BM1942" s="230" t="s">
        <v>3036</v>
      </c>
    </row>
    <row r="1943" s="13" customFormat="1">
      <c r="A1943" s="13"/>
      <c r="B1943" s="232"/>
      <c r="C1943" s="233"/>
      <c r="D1943" s="234" t="s">
        <v>168</v>
      </c>
      <c r="E1943" s="235" t="s">
        <v>1</v>
      </c>
      <c r="F1943" s="236" t="s">
        <v>3037</v>
      </c>
      <c r="G1943" s="233"/>
      <c r="H1943" s="237">
        <v>10.124000000000001</v>
      </c>
      <c r="I1943" s="238"/>
      <c r="J1943" s="233"/>
      <c r="K1943" s="233"/>
      <c r="L1943" s="239"/>
      <c r="M1943" s="240"/>
      <c r="N1943" s="241"/>
      <c r="O1943" s="241"/>
      <c r="P1943" s="241"/>
      <c r="Q1943" s="241"/>
      <c r="R1943" s="241"/>
      <c r="S1943" s="241"/>
      <c r="T1943" s="242"/>
      <c r="U1943" s="13"/>
      <c r="V1943" s="13"/>
      <c r="W1943" s="13"/>
      <c r="X1943" s="13"/>
      <c r="Y1943" s="13"/>
      <c r="Z1943" s="13"/>
      <c r="AA1943" s="13"/>
      <c r="AB1943" s="13"/>
      <c r="AC1943" s="13"/>
      <c r="AD1943" s="13"/>
      <c r="AE1943" s="13"/>
      <c r="AT1943" s="243" t="s">
        <v>168</v>
      </c>
      <c r="AU1943" s="243" t="s">
        <v>87</v>
      </c>
      <c r="AV1943" s="13" t="s">
        <v>87</v>
      </c>
      <c r="AW1943" s="13" t="s">
        <v>32</v>
      </c>
      <c r="AX1943" s="13" t="s">
        <v>85</v>
      </c>
      <c r="AY1943" s="243" t="s">
        <v>159</v>
      </c>
    </row>
    <row r="1944" s="2" customFormat="1" ht="37.8" customHeight="1">
      <c r="A1944" s="39"/>
      <c r="B1944" s="40"/>
      <c r="C1944" s="219" t="s">
        <v>3038</v>
      </c>
      <c r="D1944" s="219" t="s">
        <v>161</v>
      </c>
      <c r="E1944" s="220" t="s">
        <v>3039</v>
      </c>
      <c r="F1944" s="221" t="s">
        <v>3040</v>
      </c>
      <c r="G1944" s="222" t="s">
        <v>164</v>
      </c>
      <c r="H1944" s="223">
        <v>360.87</v>
      </c>
      <c r="I1944" s="224"/>
      <c r="J1944" s="225">
        <f>ROUND(I1944*H1944,2)</f>
        <v>0</v>
      </c>
      <c r="K1944" s="221" t="s">
        <v>165</v>
      </c>
      <c r="L1944" s="45"/>
      <c r="M1944" s="226" t="s">
        <v>1</v>
      </c>
      <c r="N1944" s="227" t="s">
        <v>42</v>
      </c>
      <c r="O1944" s="92"/>
      <c r="P1944" s="228">
        <f>O1944*H1944</f>
        <v>0</v>
      </c>
      <c r="Q1944" s="228">
        <v>0.036820800000000001</v>
      </c>
      <c r="R1944" s="228">
        <f>Q1944*H1944</f>
        <v>13.287522096</v>
      </c>
      <c r="S1944" s="228">
        <v>0</v>
      </c>
      <c r="T1944" s="229">
        <f>S1944*H1944</f>
        <v>0</v>
      </c>
      <c r="U1944" s="39"/>
      <c r="V1944" s="39"/>
      <c r="W1944" s="39"/>
      <c r="X1944" s="39"/>
      <c r="Y1944" s="39"/>
      <c r="Z1944" s="39"/>
      <c r="AA1944" s="39"/>
      <c r="AB1944" s="39"/>
      <c r="AC1944" s="39"/>
      <c r="AD1944" s="39"/>
      <c r="AE1944" s="39"/>
      <c r="AR1944" s="230" t="s">
        <v>235</v>
      </c>
      <c r="AT1944" s="230" t="s">
        <v>161</v>
      </c>
      <c r="AU1944" s="230" t="s">
        <v>87</v>
      </c>
      <c r="AY1944" s="18" t="s">
        <v>159</v>
      </c>
      <c r="BE1944" s="231">
        <f>IF(N1944="základní",J1944,0)</f>
        <v>0</v>
      </c>
      <c r="BF1944" s="231">
        <f>IF(N1944="snížená",J1944,0)</f>
        <v>0</v>
      </c>
      <c r="BG1944" s="231">
        <f>IF(N1944="zákl. přenesená",J1944,0)</f>
        <v>0</v>
      </c>
      <c r="BH1944" s="231">
        <f>IF(N1944="sníž. přenesená",J1944,0)</f>
        <v>0</v>
      </c>
      <c r="BI1944" s="231">
        <f>IF(N1944="nulová",J1944,0)</f>
        <v>0</v>
      </c>
      <c r="BJ1944" s="18" t="s">
        <v>85</v>
      </c>
      <c r="BK1944" s="231">
        <f>ROUND(I1944*H1944,2)</f>
        <v>0</v>
      </c>
      <c r="BL1944" s="18" t="s">
        <v>235</v>
      </c>
      <c r="BM1944" s="230" t="s">
        <v>3041</v>
      </c>
    </row>
    <row r="1945" s="16" customFormat="1">
      <c r="A1945" s="16"/>
      <c r="B1945" s="279"/>
      <c r="C1945" s="280"/>
      <c r="D1945" s="234" t="s">
        <v>168</v>
      </c>
      <c r="E1945" s="281" t="s">
        <v>1</v>
      </c>
      <c r="F1945" s="282" t="s">
        <v>3042</v>
      </c>
      <c r="G1945" s="280"/>
      <c r="H1945" s="281" t="s">
        <v>1</v>
      </c>
      <c r="I1945" s="283"/>
      <c r="J1945" s="280"/>
      <c r="K1945" s="280"/>
      <c r="L1945" s="284"/>
      <c r="M1945" s="285"/>
      <c r="N1945" s="286"/>
      <c r="O1945" s="286"/>
      <c r="P1945" s="286"/>
      <c r="Q1945" s="286"/>
      <c r="R1945" s="286"/>
      <c r="S1945" s="286"/>
      <c r="T1945" s="287"/>
      <c r="U1945" s="16"/>
      <c r="V1945" s="16"/>
      <c r="W1945" s="16"/>
      <c r="X1945" s="16"/>
      <c r="Y1945" s="16"/>
      <c r="Z1945" s="16"/>
      <c r="AA1945" s="16"/>
      <c r="AB1945" s="16"/>
      <c r="AC1945" s="16"/>
      <c r="AD1945" s="16"/>
      <c r="AE1945" s="16"/>
      <c r="AT1945" s="288" t="s">
        <v>168</v>
      </c>
      <c r="AU1945" s="288" t="s">
        <v>87</v>
      </c>
      <c r="AV1945" s="16" t="s">
        <v>85</v>
      </c>
      <c r="AW1945" s="16" t="s">
        <v>32</v>
      </c>
      <c r="AX1945" s="16" t="s">
        <v>77</v>
      </c>
      <c r="AY1945" s="288" t="s">
        <v>159</v>
      </c>
    </row>
    <row r="1946" s="13" customFormat="1">
      <c r="A1946" s="13"/>
      <c r="B1946" s="232"/>
      <c r="C1946" s="233"/>
      <c r="D1946" s="234" t="s">
        <v>168</v>
      </c>
      <c r="E1946" s="235" t="s">
        <v>1</v>
      </c>
      <c r="F1946" s="236" t="s">
        <v>2046</v>
      </c>
      <c r="G1946" s="233"/>
      <c r="H1946" s="237">
        <v>360.87</v>
      </c>
      <c r="I1946" s="238"/>
      <c r="J1946" s="233"/>
      <c r="K1946" s="233"/>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168</v>
      </c>
      <c r="AU1946" s="243" t="s">
        <v>87</v>
      </c>
      <c r="AV1946" s="13" t="s">
        <v>87</v>
      </c>
      <c r="AW1946" s="13" t="s">
        <v>32</v>
      </c>
      <c r="AX1946" s="13" t="s">
        <v>85</v>
      </c>
      <c r="AY1946" s="243" t="s">
        <v>159</v>
      </c>
    </row>
    <row r="1947" s="2" customFormat="1" ht="21.75" customHeight="1">
      <c r="A1947" s="39"/>
      <c r="B1947" s="40"/>
      <c r="C1947" s="219" t="s">
        <v>3043</v>
      </c>
      <c r="D1947" s="219" t="s">
        <v>161</v>
      </c>
      <c r="E1947" s="220" t="s">
        <v>3044</v>
      </c>
      <c r="F1947" s="221" t="s">
        <v>3045</v>
      </c>
      <c r="G1947" s="222" t="s">
        <v>164</v>
      </c>
      <c r="H1947" s="223">
        <v>4.5999999999999996</v>
      </c>
      <c r="I1947" s="224"/>
      <c r="J1947" s="225">
        <f>ROUND(I1947*H1947,2)</f>
        <v>0</v>
      </c>
      <c r="K1947" s="221" t="s">
        <v>165</v>
      </c>
      <c r="L1947" s="45"/>
      <c r="M1947" s="226" t="s">
        <v>1</v>
      </c>
      <c r="N1947" s="227" t="s">
        <v>42</v>
      </c>
      <c r="O1947" s="92"/>
      <c r="P1947" s="228">
        <f>O1947*H1947</f>
        <v>0</v>
      </c>
      <c r="Q1947" s="228">
        <v>0</v>
      </c>
      <c r="R1947" s="228">
        <f>Q1947*H1947</f>
        <v>0</v>
      </c>
      <c r="S1947" s="228">
        <v>0.017999999999999999</v>
      </c>
      <c r="T1947" s="229">
        <f>S1947*H1947</f>
        <v>0.082799999999999985</v>
      </c>
      <c r="U1947" s="39"/>
      <c r="V1947" s="39"/>
      <c r="W1947" s="39"/>
      <c r="X1947" s="39"/>
      <c r="Y1947" s="39"/>
      <c r="Z1947" s="39"/>
      <c r="AA1947" s="39"/>
      <c r="AB1947" s="39"/>
      <c r="AC1947" s="39"/>
      <c r="AD1947" s="39"/>
      <c r="AE1947" s="39"/>
      <c r="AR1947" s="230" t="s">
        <v>235</v>
      </c>
      <c r="AT1947" s="230" t="s">
        <v>161</v>
      </c>
      <c r="AU1947" s="230" t="s">
        <v>87</v>
      </c>
      <c r="AY1947" s="18" t="s">
        <v>159</v>
      </c>
      <c r="BE1947" s="231">
        <f>IF(N1947="základní",J1947,0)</f>
        <v>0</v>
      </c>
      <c r="BF1947" s="231">
        <f>IF(N1947="snížená",J1947,0)</f>
        <v>0</v>
      </c>
      <c r="BG1947" s="231">
        <f>IF(N1947="zákl. přenesená",J1947,0)</f>
        <v>0</v>
      </c>
      <c r="BH1947" s="231">
        <f>IF(N1947="sníž. přenesená",J1947,0)</f>
        <v>0</v>
      </c>
      <c r="BI1947" s="231">
        <f>IF(N1947="nulová",J1947,0)</f>
        <v>0</v>
      </c>
      <c r="BJ1947" s="18" t="s">
        <v>85</v>
      </c>
      <c r="BK1947" s="231">
        <f>ROUND(I1947*H1947,2)</f>
        <v>0</v>
      </c>
      <c r="BL1947" s="18" t="s">
        <v>235</v>
      </c>
      <c r="BM1947" s="230" t="s">
        <v>3046</v>
      </c>
    </row>
    <row r="1948" s="13" customFormat="1">
      <c r="A1948" s="13"/>
      <c r="B1948" s="232"/>
      <c r="C1948" s="233"/>
      <c r="D1948" s="234" t="s">
        <v>168</v>
      </c>
      <c r="E1948" s="235" t="s">
        <v>1</v>
      </c>
      <c r="F1948" s="236" t="s">
        <v>3047</v>
      </c>
      <c r="G1948" s="233"/>
      <c r="H1948" s="237">
        <v>4.5999999999999996</v>
      </c>
      <c r="I1948" s="238"/>
      <c r="J1948" s="233"/>
      <c r="K1948" s="233"/>
      <c r="L1948" s="239"/>
      <c r="M1948" s="240"/>
      <c r="N1948" s="241"/>
      <c r="O1948" s="241"/>
      <c r="P1948" s="241"/>
      <c r="Q1948" s="241"/>
      <c r="R1948" s="241"/>
      <c r="S1948" s="241"/>
      <c r="T1948" s="242"/>
      <c r="U1948" s="13"/>
      <c r="V1948" s="13"/>
      <c r="W1948" s="13"/>
      <c r="X1948" s="13"/>
      <c r="Y1948" s="13"/>
      <c r="Z1948" s="13"/>
      <c r="AA1948" s="13"/>
      <c r="AB1948" s="13"/>
      <c r="AC1948" s="13"/>
      <c r="AD1948" s="13"/>
      <c r="AE1948" s="13"/>
      <c r="AT1948" s="243" t="s">
        <v>168</v>
      </c>
      <c r="AU1948" s="243" t="s">
        <v>87</v>
      </c>
      <c r="AV1948" s="13" t="s">
        <v>87</v>
      </c>
      <c r="AW1948" s="13" t="s">
        <v>32</v>
      </c>
      <c r="AX1948" s="13" t="s">
        <v>85</v>
      </c>
      <c r="AY1948" s="243" t="s">
        <v>159</v>
      </c>
    </row>
    <row r="1949" s="2" customFormat="1" ht="24.15" customHeight="1">
      <c r="A1949" s="39"/>
      <c r="B1949" s="40"/>
      <c r="C1949" s="219" t="s">
        <v>3048</v>
      </c>
      <c r="D1949" s="219" t="s">
        <v>161</v>
      </c>
      <c r="E1949" s="220" t="s">
        <v>3049</v>
      </c>
      <c r="F1949" s="221" t="s">
        <v>3050</v>
      </c>
      <c r="G1949" s="222" t="s">
        <v>268</v>
      </c>
      <c r="H1949" s="223">
        <v>815.92999999999995</v>
      </c>
      <c r="I1949" s="224"/>
      <c r="J1949" s="225">
        <f>ROUND(I1949*H1949,2)</f>
        <v>0</v>
      </c>
      <c r="K1949" s="221" t="s">
        <v>165</v>
      </c>
      <c r="L1949" s="45"/>
      <c r="M1949" s="226" t="s">
        <v>1</v>
      </c>
      <c r="N1949" s="227" t="s">
        <v>42</v>
      </c>
      <c r="O1949" s="92"/>
      <c r="P1949" s="228">
        <f>O1949*H1949</f>
        <v>0</v>
      </c>
      <c r="Q1949" s="228">
        <v>0</v>
      </c>
      <c r="R1949" s="228">
        <f>Q1949*H1949</f>
        <v>0</v>
      </c>
      <c r="S1949" s="228">
        <v>0</v>
      </c>
      <c r="T1949" s="229">
        <f>S1949*H1949</f>
        <v>0</v>
      </c>
      <c r="U1949" s="39"/>
      <c r="V1949" s="39"/>
      <c r="W1949" s="39"/>
      <c r="X1949" s="39"/>
      <c r="Y1949" s="39"/>
      <c r="Z1949" s="39"/>
      <c r="AA1949" s="39"/>
      <c r="AB1949" s="39"/>
      <c r="AC1949" s="39"/>
      <c r="AD1949" s="39"/>
      <c r="AE1949" s="39"/>
      <c r="AR1949" s="230" t="s">
        <v>235</v>
      </c>
      <c r="AT1949" s="230" t="s">
        <v>161</v>
      </c>
      <c r="AU1949" s="230" t="s">
        <v>87</v>
      </c>
      <c r="AY1949" s="18" t="s">
        <v>159</v>
      </c>
      <c r="BE1949" s="231">
        <f>IF(N1949="základní",J1949,0)</f>
        <v>0</v>
      </c>
      <c r="BF1949" s="231">
        <f>IF(N1949="snížená",J1949,0)</f>
        <v>0</v>
      </c>
      <c r="BG1949" s="231">
        <f>IF(N1949="zákl. přenesená",J1949,0)</f>
        <v>0</v>
      </c>
      <c r="BH1949" s="231">
        <f>IF(N1949="sníž. přenesená",J1949,0)</f>
        <v>0</v>
      </c>
      <c r="BI1949" s="231">
        <f>IF(N1949="nulová",J1949,0)</f>
        <v>0</v>
      </c>
      <c r="BJ1949" s="18" t="s">
        <v>85</v>
      </c>
      <c r="BK1949" s="231">
        <f>ROUND(I1949*H1949,2)</f>
        <v>0</v>
      </c>
      <c r="BL1949" s="18" t="s">
        <v>235</v>
      </c>
      <c r="BM1949" s="230" t="s">
        <v>3051</v>
      </c>
    </row>
    <row r="1950" s="16" customFormat="1">
      <c r="A1950" s="16"/>
      <c r="B1950" s="279"/>
      <c r="C1950" s="280"/>
      <c r="D1950" s="234" t="s">
        <v>168</v>
      </c>
      <c r="E1950" s="281" t="s">
        <v>1</v>
      </c>
      <c r="F1950" s="282" t="s">
        <v>1015</v>
      </c>
      <c r="G1950" s="280"/>
      <c r="H1950" s="281" t="s">
        <v>1</v>
      </c>
      <c r="I1950" s="283"/>
      <c r="J1950" s="280"/>
      <c r="K1950" s="280"/>
      <c r="L1950" s="284"/>
      <c r="M1950" s="285"/>
      <c r="N1950" s="286"/>
      <c r="O1950" s="286"/>
      <c r="P1950" s="286"/>
      <c r="Q1950" s="286"/>
      <c r="R1950" s="286"/>
      <c r="S1950" s="286"/>
      <c r="T1950" s="287"/>
      <c r="U1950" s="16"/>
      <c r="V1950" s="16"/>
      <c r="W1950" s="16"/>
      <c r="X1950" s="16"/>
      <c r="Y1950" s="16"/>
      <c r="Z1950" s="16"/>
      <c r="AA1950" s="16"/>
      <c r="AB1950" s="16"/>
      <c r="AC1950" s="16"/>
      <c r="AD1950" s="16"/>
      <c r="AE1950" s="16"/>
      <c r="AT1950" s="288" t="s">
        <v>168</v>
      </c>
      <c r="AU1950" s="288" t="s">
        <v>87</v>
      </c>
      <c r="AV1950" s="16" t="s">
        <v>85</v>
      </c>
      <c r="AW1950" s="16" t="s">
        <v>32</v>
      </c>
      <c r="AX1950" s="16" t="s">
        <v>77</v>
      </c>
      <c r="AY1950" s="288" t="s">
        <v>159</v>
      </c>
    </row>
    <row r="1951" s="13" customFormat="1">
      <c r="A1951" s="13"/>
      <c r="B1951" s="232"/>
      <c r="C1951" s="233"/>
      <c r="D1951" s="234" t="s">
        <v>168</v>
      </c>
      <c r="E1951" s="235" t="s">
        <v>1</v>
      </c>
      <c r="F1951" s="236" t="s">
        <v>3052</v>
      </c>
      <c r="G1951" s="233"/>
      <c r="H1951" s="237">
        <v>67.260000000000005</v>
      </c>
      <c r="I1951" s="238"/>
      <c r="J1951" s="233"/>
      <c r="K1951" s="233"/>
      <c r="L1951" s="239"/>
      <c r="M1951" s="240"/>
      <c r="N1951" s="241"/>
      <c r="O1951" s="241"/>
      <c r="P1951" s="241"/>
      <c r="Q1951" s="241"/>
      <c r="R1951" s="241"/>
      <c r="S1951" s="241"/>
      <c r="T1951" s="242"/>
      <c r="U1951" s="13"/>
      <c r="V1951" s="13"/>
      <c r="W1951" s="13"/>
      <c r="X1951" s="13"/>
      <c r="Y1951" s="13"/>
      <c r="Z1951" s="13"/>
      <c r="AA1951" s="13"/>
      <c r="AB1951" s="13"/>
      <c r="AC1951" s="13"/>
      <c r="AD1951" s="13"/>
      <c r="AE1951" s="13"/>
      <c r="AT1951" s="243" t="s">
        <v>168</v>
      </c>
      <c r="AU1951" s="243" t="s">
        <v>87</v>
      </c>
      <c r="AV1951" s="13" t="s">
        <v>87</v>
      </c>
      <c r="AW1951" s="13" t="s">
        <v>32</v>
      </c>
      <c r="AX1951" s="13" t="s">
        <v>77</v>
      </c>
      <c r="AY1951" s="243" t="s">
        <v>159</v>
      </c>
    </row>
    <row r="1952" s="13" customFormat="1">
      <c r="A1952" s="13"/>
      <c r="B1952" s="232"/>
      <c r="C1952" s="233"/>
      <c r="D1952" s="234" t="s">
        <v>168</v>
      </c>
      <c r="E1952" s="235" t="s">
        <v>1</v>
      </c>
      <c r="F1952" s="236" t="s">
        <v>3053</v>
      </c>
      <c r="G1952" s="233"/>
      <c r="H1952" s="237">
        <v>64.409999999999997</v>
      </c>
      <c r="I1952" s="238"/>
      <c r="J1952" s="233"/>
      <c r="K1952" s="233"/>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168</v>
      </c>
      <c r="AU1952" s="243" t="s">
        <v>87</v>
      </c>
      <c r="AV1952" s="13" t="s">
        <v>87</v>
      </c>
      <c r="AW1952" s="13" t="s">
        <v>32</v>
      </c>
      <c r="AX1952" s="13" t="s">
        <v>77</v>
      </c>
      <c r="AY1952" s="243" t="s">
        <v>159</v>
      </c>
    </row>
    <row r="1953" s="13" customFormat="1">
      <c r="A1953" s="13"/>
      <c r="B1953" s="232"/>
      <c r="C1953" s="233"/>
      <c r="D1953" s="234" t="s">
        <v>168</v>
      </c>
      <c r="E1953" s="235" t="s">
        <v>1</v>
      </c>
      <c r="F1953" s="236" t="s">
        <v>3054</v>
      </c>
      <c r="G1953" s="233"/>
      <c r="H1953" s="237">
        <v>23.32</v>
      </c>
      <c r="I1953" s="238"/>
      <c r="J1953" s="233"/>
      <c r="K1953" s="233"/>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168</v>
      </c>
      <c r="AU1953" s="243" t="s">
        <v>87</v>
      </c>
      <c r="AV1953" s="13" t="s">
        <v>87</v>
      </c>
      <c r="AW1953" s="13" t="s">
        <v>32</v>
      </c>
      <c r="AX1953" s="13" t="s">
        <v>77</v>
      </c>
      <c r="AY1953" s="243" t="s">
        <v>159</v>
      </c>
    </row>
    <row r="1954" s="13" customFormat="1">
      <c r="A1954" s="13"/>
      <c r="B1954" s="232"/>
      <c r="C1954" s="233"/>
      <c r="D1954" s="234" t="s">
        <v>168</v>
      </c>
      <c r="E1954" s="235" t="s">
        <v>1</v>
      </c>
      <c r="F1954" s="236" t="s">
        <v>3055</v>
      </c>
      <c r="G1954" s="233"/>
      <c r="H1954" s="237">
        <v>3.98</v>
      </c>
      <c r="I1954" s="238"/>
      <c r="J1954" s="233"/>
      <c r="K1954" s="233"/>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168</v>
      </c>
      <c r="AU1954" s="243" t="s">
        <v>87</v>
      </c>
      <c r="AV1954" s="13" t="s">
        <v>87</v>
      </c>
      <c r="AW1954" s="13" t="s">
        <v>32</v>
      </c>
      <c r="AX1954" s="13" t="s">
        <v>77</v>
      </c>
      <c r="AY1954" s="243" t="s">
        <v>159</v>
      </c>
    </row>
    <row r="1955" s="13" customFormat="1">
      <c r="A1955" s="13"/>
      <c r="B1955" s="232"/>
      <c r="C1955" s="233"/>
      <c r="D1955" s="234" t="s">
        <v>168</v>
      </c>
      <c r="E1955" s="235" t="s">
        <v>1</v>
      </c>
      <c r="F1955" s="236" t="s">
        <v>3056</v>
      </c>
      <c r="G1955" s="233"/>
      <c r="H1955" s="237">
        <v>10.25</v>
      </c>
      <c r="I1955" s="238"/>
      <c r="J1955" s="233"/>
      <c r="K1955" s="233"/>
      <c r="L1955" s="239"/>
      <c r="M1955" s="240"/>
      <c r="N1955" s="241"/>
      <c r="O1955" s="241"/>
      <c r="P1955" s="241"/>
      <c r="Q1955" s="241"/>
      <c r="R1955" s="241"/>
      <c r="S1955" s="241"/>
      <c r="T1955" s="242"/>
      <c r="U1955" s="13"/>
      <c r="V1955" s="13"/>
      <c r="W1955" s="13"/>
      <c r="X1955" s="13"/>
      <c r="Y1955" s="13"/>
      <c r="Z1955" s="13"/>
      <c r="AA1955" s="13"/>
      <c r="AB1955" s="13"/>
      <c r="AC1955" s="13"/>
      <c r="AD1955" s="13"/>
      <c r="AE1955" s="13"/>
      <c r="AT1955" s="243" t="s">
        <v>168</v>
      </c>
      <c r="AU1955" s="243" t="s">
        <v>87</v>
      </c>
      <c r="AV1955" s="13" t="s">
        <v>87</v>
      </c>
      <c r="AW1955" s="13" t="s">
        <v>32</v>
      </c>
      <c r="AX1955" s="13" t="s">
        <v>77</v>
      </c>
      <c r="AY1955" s="243" t="s">
        <v>159</v>
      </c>
    </row>
    <row r="1956" s="13" customFormat="1">
      <c r="A1956" s="13"/>
      <c r="B1956" s="232"/>
      <c r="C1956" s="233"/>
      <c r="D1956" s="234" t="s">
        <v>168</v>
      </c>
      <c r="E1956" s="235" t="s">
        <v>1</v>
      </c>
      <c r="F1956" s="236" t="s">
        <v>3057</v>
      </c>
      <c r="G1956" s="233"/>
      <c r="H1956" s="237">
        <v>2.6400000000000001</v>
      </c>
      <c r="I1956" s="238"/>
      <c r="J1956" s="233"/>
      <c r="K1956" s="233"/>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168</v>
      </c>
      <c r="AU1956" s="243" t="s">
        <v>87</v>
      </c>
      <c r="AV1956" s="13" t="s">
        <v>87</v>
      </c>
      <c r="AW1956" s="13" t="s">
        <v>32</v>
      </c>
      <c r="AX1956" s="13" t="s">
        <v>77</v>
      </c>
      <c r="AY1956" s="243" t="s">
        <v>159</v>
      </c>
    </row>
    <row r="1957" s="13" customFormat="1">
      <c r="A1957" s="13"/>
      <c r="B1957" s="232"/>
      <c r="C1957" s="233"/>
      <c r="D1957" s="234" t="s">
        <v>168</v>
      </c>
      <c r="E1957" s="235" t="s">
        <v>1</v>
      </c>
      <c r="F1957" s="236" t="s">
        <v>3058</v>
      </c>
      <c r="G1957" s="233"/>
      <c r="H1957" s="237">
        <v>29.539999999999999</v>
      </c>
      <c r="I1957" s="238"/>
      <c r="J1957" s="233"/>
      <c r="K1957" s="233"/>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168</v>
      </c>
      <c r="AU1957" s="243" t="s">
        <v>87</v>
      </c>
      <c r="AV1957" s="13" t="s">
        <v>87</v>
      </c>
      <c r="AW1957" s="13" t="s">
        <v>32</v>
      </c>
      <c r="AX1957" s="13" t="s">
        <v>77</v>
      </c>
      <c r="AY1957" s="243" t="s">
        <v>159</v>
      </c>
    </row>
    <row r="1958" s="13" customFormat="1">
      <c r="A1958" s="13"/>
      <c r="B1958" s="232"/>
      <c r="C1958" s="233"/>
      <c r="D1958" s="234" t="s">
        <v>168</v>
      </c>
      <c r="E1958" s="235" t="s">
        <v>1</v>
      </c>
      <c r="F1958" s="236" t="s">
        <v>3059</v>
      </c>
      <c r="G1958" s="233"/>
      <c r="H1958" s="237">
        <v>16.800000000000001</v>
      </c>
      <c r="I1958" s="238"/>
      <c r="J1958" s="233"/>
      <c r="K1958" s="233"/>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168</v>
      </c>
      <c r="AU1958" s="243" t="s">
        <v>87</v>
      </c>
      <c r="AV1958" s="13" t="s">
        <v>87</v>
      </c>
      <c r="AW1958" s="13" t="s">
        <v>32</v>
      </c>
      <c r="AX1958" s="13" t="s">
        <v>77</v>
      </c>
      <c r="AY1958" s="243" t="s">
        <v>159</v>
      </c>
    </row>
    <row r="1959" s="13" customFormat="1">
      <c r="A1959" s="13"/>
      <c r="B1959" s="232"/>
      <c r="C1959" s="233"/>
      <c r="D1959" s="234" t="s">
        <v>168</v>
      </c>
      <c r="E1959" s="235" t="s">
        <v>1</v>
      </c>
      <c r="F1959" s="236" t="s">
        <v>3060</v>
      </c>
      <c r="G1959" s="233"/>
      <c r="H1959" s="237">
        <v>7.3499999999999996</v>
      </c>
      <c r="I1959" s="238"/>
      <c r="J1959" s="233"/>
      <c r="K1959" s="233"/>
      <c r="L1959" s="239"/>
      <c r="M1959" s="240"/>
      <c r="N1959" s="241"/>
      <c r="O1959" s="241"/>
      <c r="P1959" s="241"/>
      <c r="Q1959" s="241"/>
      <c r="R1959" s="241"/>
      <c r="S1959" s="241"/>
      <c r="T1959" s="242"/>
      <c r="U1959" s="13"/>
      <c r="V1959" s="13"/>
      <c r="W1959" s="13"/>
      <c r="X1959" s="13"/>
      <c r="Y1959" s="13"/>
      <c r="Z1959" s="13"/>
      <c r="AA1959" s="13"/>
      <c r="AB1959" s="13"/>
      <c r="AC1959" s="13"/>
      <c r="AD1959" s="13"/>
      <c r="AE1959" s="13"/>
      <c r="AT1959" s="243" t="s">
        <v>168</v>
      </c>
      <c r="AU1959" s="243" t="s">
        <v>87</v>
      </c>
      <c r="AV1959" s="13" t="s">
        <v>87</v>
      </c>
      <c r="AW1959" s="13" t="s">
        <v>32</v>
      </c>
      <c r="AX1959" s="13" t="s">
        <v>77</v>
      </c>
      <c r="AY1959" s="243" t="s">
        <v>159</v>
      </c>
    </row>
    <row r="1960" s="13" customFormat="1">
      <c r="A1960" s="13"/>
      <c r="B1960" s="232"/>
      <c r="C1960" s="233"/>
      <c r="D1960" s="234" t="s">
        <v>168</v>
      </c>
      <c r="E1960" s="235" t="s">
        <v>1</v>
      </c>
      <c r="F1960" s="236" t="s">
        <v>3061</v>
      </c>
      <c r="G1960" s="233"/>
      <c r="H1960" s="237">
        <v>78</v>
      </c>
      <c r="I1960" s="238"/>
      <c r="J1960" s="233"/>
      <c r="K1960" s="233"/>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168</v>
      </c>
      <c r="AU1960" s="243" t="s">
        <v>87</v>
      </c>
      <c r="AV1960" s="13" t="s">
        <v>87</v>
      </c>
      <c r="AW1960" s="13" t="s">
        <v>32</v>
      </c>
      <c r="AX1960" s="13" t="s">
        <v>77</v>
      </c>
      <c r="AY1960" s="243" t="s">
        <v>159</v>
      </c>
    </row>
    <row r="1961" s="13" customFormat="1">
      <c r="A1961" s="13"/>
      <c r="B1961" s="232"/>
      <c r="C1961" s="233"/>
      <c r="D1961" s="234" t="s">
        <v>168</v>
      </c>
      <c r="E1961" s="235" t="s">
        <v>1</v>
      </c>
      <c r="F1961" s="236" t="s">
        <v>3062</v>
      </c>
      <c r="G1961" s="233"/>
      <c r="H1961" s="237">
        <v>42.375</v>
      </c>
      <c r="I1961" s="238"/>
      <c r="J1961" s="233"/>
      <c r="K1961" s="233"/>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168</v>
      </c>
      <c r="AU1961" s="243" t="s">
        <v>87</v>
      </c>
      <c r="AV1961" s="13" t="s">
        <v>87</v>
      </c>
      <c r="AW1961" s="13" t="s">
        <v>32</v>
      </c>
      <c r="AX1961" s="13" t="s">
        <v>77</v>
      </c>
      <c r="AY1961" s="243" t="s">
        <v>159</v>
      </c>
    </row>
    <row r="1962" s="13" customFormat="1">
      <c r="A1962" s="13"/>
      <c r="B1962" s="232"/>
      <c r="C1962" s="233"/>
      <c r="D1962" s="234" t="s">
        <v>168</v>
      </c>
      <c r="E1962" s="235" t="s">
        <v>1</v>
      </c>
      <c r="F1962" s="236" t="s">
        <v>3063</v>
      </c>
      <c r="G1962" s="233"/>
      <c r="H1962" s="237">
        <v>12</v>
      </c>
      <c r="I1962" s="238"/>
      <c r="J1962" s="233"/>
      <c r="K1962" s="233"/>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168</v>
      </c>
      <c r="AU1962" s="243" t="s">
        <v>87</v>
      </c>
      <c r="AV1962" s="13" t="s">
        <v>87</v>
      </c>
      <c r="AW1962" s="13" t="s">
        <v>32</v>
      </c>
      <c r="AX1962" s="13" t="s">
        <v>77</v>
      </c>
      <c r="AY1962" s="243" t="s">
        <v>159</v>
      </c>
    </row>
    <row r="1963" s="13" customFormat="1">
      <c r="A1963" s="13"/>
      <c r="B1963" s="232"/>
      <c r="C1963" s="233"/>
      <c r="D1963" s="234" t="s">
        <v>168</v>
      </c>
      <c r="E1963" s="235" t="s">
        <v>1</v>
      </c>
      <c r="F1963" s="236" t="s">
        <v>3064</v>
      </c>
      <c r="G1963" s="233"/>
      <c r="H1963" s="237">
        <v>9.8100000000000005</v>
      </c>
      <c r="I1963" s="238"/>
      <c r="J1963" s="233"/>
      <c r="K1963" s="233"/>
      <c r="L1963" s="239"/>
      <c r="M1963" s="240"/>
      <c r="N1963" s="241"/>
      <c r="O1963" s="241"/>
      <c r="P1963" s="241"/>
      <c r="Q1963" s="241"/>
      <c r="R1963" s="241"/>
      <c r="S1963" s="241"/>
      <c r="T1963" s="242"/>
      <c r="U1963" s="13"/>
      <c r="V1963" s="13"/>
      <c r="W1963" s="13"/>
      <c r="X1963" s="13"/>
      <c r="Y1963" s="13"/>
      <c r="Z1963" s="13"/>
      <c r="AA1963" s="13"/>
      <c r="AB1963" s="13"/>
      <c r="AC1963" s="13"/>
      <c r="AD1963" s="13"/>
      <c r="AE1963" s="13"/>
      <c r="AT1963" s="243" t="s">
        <v>168</v>
      </c>
      <c r="AU1963" s="243" t="s">
        <v>87</v>
      </c>
      <c r="AV1963" s="13" t="s">
        <v>87</v>
      </c>
      <c r="AW1963" s="13" t="s">
        <v>32</v>
      </c>
      <c r="AX1963" s="13" t="s">
        <v>77</v>
      </c>
      <c r="AY1963" s="243" t="s">
        <v>159</v>
      </c>
    </row>
    <row r="1964" s="13" customFormat="1">
      <c r="A1964" s="13"/>
      <c r="B1964" s="232"/>
      <c r="C1964" s="233"/>
      <c r="D1964" s="234" t="s">
        <v>168</v>
      </c>
      <c r="E1964" s="235" t="s">
        <v>1</v>
      </c>
      <c r="F1964" s="236" t="s">
        <v>3065</v>
      </c>
      <c r="G1964" s="233"/>
      <c r="H1964" s="237">
        <v>25.074999999999999</v>
      </c>
      <c r="I1964" s="238"/>
      <c r="J1964" s="233"/>
      <c r="K1964" s="233"/>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168</v>
      </c>
      <c r="AU1964" s="243" t="s">
        <v>87</v>
      </c>
      <c r="AV1964" s="13" t="s">
        <v>87</v>
      </c>
      <c r="AW1964" s="13" t="s">
        <v>32</v>
      </c>
      <c r="AX1964" s="13" t="s">
        <v>77</v>
      </c>
      <c r="AY1964" s="243" t="s">
        <v>159</v>
      </c>
    </row>
    <row r="1965" s="13" customFormat="1">
      <c r="A1965" s="13"/>
      <c r="B1965" s="232"/>
      <c r="C1965" s="233"/>
      <c r="D1965" s="234" t="s">
        <v>168</v>
      </c>
      <c r="E1965" s="235" t="s">
        <v>1</v>
      </c>
      <c r="F1965" s="236" t="s">
        <v>3066</v>
      </c>
      <c r="G1965" s="233"/>
      <c r="H1965" s="237">
        <v>41.119999999999997</v>
      </c>
      <c r="I1965" s="238"/>
      <c r="J1965" s="233"/>
      <c r="K1965" s="233"/>
      <c r="L1965" s="239"/>
      <c r="M1965" s="240"/>
      <c r="N1965" s="241"/>
      <c r="O1965" s="241"/>
      <c r="P1965" s="241"/>
      <c r="Q1965" s="241"/>
      <c r="R1965" s="241"/>
      <c r="S1965" s="241"/>
      <c r="T1965" s="242"/>
      <c r="U1965" s="13"/>
      <c r="V1965" s="13"/>
      <c r="W1965" s="13"/>
      <c r="X1965" s="13"/>
      <c r="Y1965" s="13"/>
      <c r="Z1965" s="13"/>
      <c r="AA1965" s="13"/>
      <c r="AB1965" s="13"/>
      <c r="AC1965" s="13"/>
      <c r="AD1965" s="13"/>
      <c r="AE1965" s="13"/>
      <c r="AT1965" s="243" t="s">
        <v>168</v>
      </c>
      <c r="AU1965" s="243" t="s">
        <v>87</v>
      </c>
      <c r="AV1965" s="13" t="s">
        <v>87</v>
      </c>
      <c r="AW1965" s="13" t="s">
        <v>32</v>
      </c>
      <c r="AX1965" s="13" t="s">
        <v>77</v>
      </c>
      <c r="AY1965" s="243" t="s">
        <v>159</v>
      </c>
    </row>
    <row r="1966" s="13" customFormat="1">
      <c r="A1966" s="13"/>
      <c r="B1966" s="232"/>
      <c r="C1966" s="233"/>
      <c r="D1966" s="234" t="s">
        <v>168</v>
      </c>
      <c r="E1966" s="235" t="s">
        <v>1</v>
      </c>
      <c r="F1966" s="236" t="s">
        <v>3067</v>
      </c>
      <c r="G1966" s="233"/>
      <c r="H1966" s="237">
        <v>25.600000000000001</v>
      </c>
      <c r="I1966" s="238"/>
      <c r="J1966" s="233"/>
      <c r="K1966" s="233"/>
      <c r="L1966" s="239"/>
      <c r="M1966" s="240"/>
      <c r="N1966" s="241"/>
      <c r="O1966" s="241"/>
      <c r="P1966" s="241"/>
      <c r="Q1966" s="241"/>
      <c r="R1966" s="241"/>
      <c r="S1966" s="241"/>
      <c r="T1966" s="242"/>
      <c r="U1966" s="13"/>
      <c r="V1966" s="13"/>
      <c r="W1966" s="13"/>
      <c r="X1966" s="13"/>
      <c r="Y1966" s="13"/>
      <c r="Z1966" s="13"/>
      <c r="AA1966" s="13"/>
      <c r="AB1966" s="13"/>
      <c r="AC1966" s="13"/>
      <c r="AD1966" s="13"/>
      <c r="AE1966" s="13"/>
      <c r="AT1966" s="243" t="s">
        <v>168</v>
      </c>
      <c r="AU1966" s="243" t="s">
        <v>87</v>
      </c>
      <c r="AV1966" s="13" t="s">
        <v>87</v>
      </c>
      <c r="AW1966" s="13" t="s">
        <v>32</v>
      </c>
      <c r="AX1966" s="13" t="s">
        <v>77</v>
      </c>
      <c r="AY1966" s="243" t="s">
        <v>159</v>
      </c>
    </row>
    <row r="1967" s="13" customFormat="1">
      <c r="A1967" s="13"/>
      <c r="B1967" s="232"/>
      <c r="C1967" s="233"/>
      <c r="D1967" s="234" t="s">
        <v>168</v>
      </c>
      <c r="E1967" s="235" t="s">
        <v>1</v>
      </c>
      <c r="F1967" s="236" t="s">
        <v>3068</v>
      </c>
      <c r="G1967" s="233"/>
      <c r="H1967" s="237">
        <v>69.900000000000006</v>
      </c>
      <c r="I1967" s="238"/>
      <c r="J1967" s="233"/>
      <c r="K1967" s="233"/>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168</v>
      </c>
      <c r="AU1967" s="243" t="s">
        <v>87</v>
      </c>
      <c r="AV1967" s="13" t="s">
        <v>87</v>
      </c>
      <c r="AW1967" s="13" t="s">
        <v>32</v>
      </c>
      <c r="AX1967" s="13" t="s">
        <v>77</v>
      </c>
      <c r="AY1967" s="243" t="s">
        <v>159</v>
      </c>
    </row>
    <row r="1968" s="13" customFormat="1">
      <c r="A1968" s="13"/>
      <c r="B1968" s="232"/>
      <c r="C1968" s="233"/>
      <c r="D1968" s="234" t="s">
        <v>168</v>
      </c>
      <c r="E1968" s="235" t="s">
        <v>1</v>
      </c>
      <c r="F1968" s="236" t="s">
        <v>3069</v>
      </c>
      <c r="G1968" s="233"/>
      <c r="H1968" s="237">
        <v>286.5</v>
      </c>
      <c r="I1968" s="238"/>
      <c r="J1968" s="233"/>
      <c r="K1968" s="233"/>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168</v>
      </c>
      <c r="AU1968" s="243" t="s">
        <v>87</v>
      </c>
      <c r="AV1968" s="13" t="s">
        <v>87</v>
      </c>
      <c r="AW1968" s="13" t="s">
        <v>32</v>
      </c>
      <c r="AX1968" s="13" t="s">
        <v>77</v>
      </c>
      <c r="AY1968" s="243" t="s">
        <v>159</v>
      </c>
    </row>
    <row r="1969" s="14" customFormat="1">
      <c r="A1969" s="14"/>
      <c r="B1969" s="244"/>
      <c r="C1969" s="245"/>
      <c r="D1969" s="234" t="s">
        <v>168</v>
      </c>
      <c r="E1969" s="246" t="s">
        <v>1</v>
      </c>
      <c r="F1969" s="247" t="s">
        <v>174</v>
      </c>
      <c r="G1969" s="245"/>
      <c r="H1969" s="248">
        <v>815.92999999999995</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168</v>
      </c>
      <c r="AU1969" s="254" t="s">
        <v>87</v>
      </c>
      <c r="AV1969" s="14" t="s">
        <v>166</v>
      </c>
      <c r="AW1969" s="14" t="s">
        <v>32</v>
      </c>
      <c r="AX1969" s="14" t="s">
        <v>85</v>
      </c>
      <c r="AY1969" s="254" t="s">
        <v>159</v>
      </c>
    </row>
    <row r="1970" s="2" customFormat="1" ht="21.75" customHeight="1">
      <c r="A1970" s="39"/>
      <c r="B1970" s="40"/>
      <c r="C1970" s="255" t="s">
        <v>3070</v>
      </c>
      <c r="D1970" s="255" t="s">
        <v>218</v>
      </c>
      <c r="E1970" s="256" t="s">
        <v>2711</v>
      </c>
      <c r="F1970" s="257" t="s">
        <v>2712</v>
      </c>
      <c r="G1970" s="258" t="s">
        <v>181</v>
      </c>
      <c r="H1970" s="259">
        <v>11.273</v>
      </c>
      <c r="I1970" s="260"/>
      <c r="J1970" s="261">
        <f>ROUND(I1970*H1970,2)</f>
        <v>0</v>
      </c>
      <c r="K1970" s="257" t="s">
        <v>262</v>
      </c>
      <c r="L1970" s="262"/>
      <c r="M1970" s="263" t="s">
        <v>1</v>
      </c>
      <c r="N1970" s="264" t="s">
        <v>42</v>
      </c>
      <c r="O1970" s="92"/>
      <c r="P1970" s="228">
        <f>O1970*H1970</f>
        <v>0</v>
      </c>
      <c r="Q1970" s="228">
        <v>0.55000000000000004</v>
      </c>
      <c r="R1970" s="228">
        <f>Q1970*H1970</f>
        <v>6.2001500000000007</v>
      </c>
      <c r="S1970" s="228">
        <v>0</v>
      </c>
      <c r="T1970" s="229">
        <f>S1970*H1970</f>
        <v>0</v>
      </c>
      <c r="U1970" s="39"/>
      <c r="V1970" s="39"/>
      <c r="W1970" s="39"/>
      <c r="X1970" s="39"/>
      <c r="Y1970" s="39"/>
      <c r="Z1970" s="39"/>
      <c r="AA1970" s="39"/>
      <c r="AB1970" s="39"/>
      <c r="AC1970" s="39"/>
      <c r="AD1970" s="39"/>
      <c r="AE1970" s="39"/>
      <c r="AR1970" s="230" t="s">
        <v>316</v>
      </c>
      <c r="AT1970" s="230" t="s">
        <v>218</v>
      </c>
      <c r="AU1970" s="230" t="s">
        <v>87</v>
      </c>
      <c r="AY1970" s="18" t="s">
        <v>159</v>
      </c>
      <c r="BE1970" s="231">
        <f>IF(N1970="základní",J1970,0)</f>
        <v>0</v>
      </c>
      <c r="BF1970" s="231">
        <f>IF(N1970="snížená",J1970,0)</f>
        <v>0</v>
      </c>
      <c r="BG1970" s="231">
        <f>IF(N1970="zákl. přenesená",J1970,0)</f>
        <v>0</v>
      </c>
      <c r="BH1970" s="231">
        <f>IF(N1970="sníž. přenesená",J1970,0)</f>
        <v>0</v>
      </c>
      <c r="BI1970" s="231">
        <f>IF(N1970="nulová",J1970,0)</f>
        <v>0</v>
      </c>
      <c r="BJ1970" s="18" t="s">
        <v>85</v>
      </c>
      <c r="BK1970" s="231">
        <f>ROUND(I1970*H1970,2)</f>
        <v>0</v>
      </c>
      <c r="BL1970" s="18" t="s">
        <v>235</v>
      </c>
      <c r="BM1970" s="230" t="s">
        <v>3071</v>
      </c>
    </row>
    <row r="1971" s="16" customFormat="1">
      <c r="A1971" s="16"/>
      <c r="B1971" s="279"/>
      <c r="C1971" s="280"/>
      <c r="D1971" s="234" t="s">
        <v>168</v>
      </c>
      <c r="E1971" s="281" t="s">
        <v>1</v>
      </c>
      <c r="F1971" s="282" t="s">
        <v>1015</v>
      </c>
      <c r="G1971" s="280"/>
      <c r="H1971" s="281" t="s">
        <v>1</v>
      </c>
      <c r="I1971" s="283"/>
      <c r="J1971" s="280"/>
      <c r="K1971" s="280"/>
      <c r="L1971" s="284"/>
      <c r="M1971" s="285"/>
      <c r="N1971" s="286"/>
      <c r="O1971" s="286"/>
      <c r="P1971" s="286"/>
      <c r="Q1971" s="286"/>
      <c r="R1971" s="286"/>
      <c r="S1971" s="286"/>
      <c r="T1971" s="287"/>
      <c r="U1971" s="16"/>
      <c r="V1971" s="16"/>
      <c r="W1971" s="16"/>
      <c r="X1971" s="16"/>
      <c r="Y1971" s="16"/>
      <c r="Z1971" s="16"/>
      <c r="AA1971" s="16"/>
      <c r="AB1971" s="16"/>
      <c r="AC1971" s="16"/>
      <c r="AD1971" s="16"/>
      <c r="AE1971" s="16"/>
      <c r="AT1971" s="288" t="s">
        <v>168</v>
      </c>
      <c r="AU1971" s="288" t="s">
        <v>87</v>
      </c>
      <c r="AV1971" s="16" t="s">
        <v>85</v>
      </c>
      <c r="AW1971" s="16" t="s">
        <v>32</v>
      </c>
      <c r="AX1971" s="16" t="s">
        <v>77</v>
      </c>
      <c r="AY1971" s="288" t="s">
        <v>159</v>
      </c>
    </row>
    <row r="1972" s="13" customFormat="1">
      <c r="A1972" s="13"/>
      <c r="B1972" s="232"/>
      <c r="C1972" s="233"/>
      <c r="D1972" s="234" t="s">
        <v>168</v>
      </c>
      <c r="E1972" s="235" t="s">
        <v>1</v>
      </c>
      <c r="F1972" s="236" t="s">
        <v>3072</v>
      </c>
      <c r="G1972" s="233"/>
      <c r="H1972" s="237">
        <v>0.94199999999999995</v>
      </c>
      <c r="I1972" s="238"/>
      <c r="J1972" s="233"/>
      <c r="K1972" s="233"/>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168</v>
      </c>
      <c r="AU1972" s="243" t="s">
        <v>87</v>
      </c>
      <c r="AV1972" s="13" t="s">
        <v>87</v>
      </c>
      <c r="AW1972" s="13" t="s">
        <v>32</v>
      </c>
      <c r="AX1972" s="13" t="s">
        <v>77</v>
      </c>
      <c r="AY1972" s="243" t="s">
        <v>159</v>
      </c>
    </row>
    <row r="1973" s="13" customFormat="1">
      <c r="A1973" s="13"/>
      <c r="B1973" s="232"/>
      <c r="C1973" s="233"/>
      <c r="D1973" s="234" t="s">
        <v>168</v>
      </c>
      <c r="E1973" s="235" t="s">
        <v>1</v>
      </c>
      <c r="F1973" s="236" t="s">
        <v>3073</v>
      </c>
      <c r="G1973" s="233"/>
      <c r="H1973" s="237">
        <v>0.90200000000000002</v>
      </c>
      <c r="I1973" s="238"/>
      <c r="J1973" s="233"/>
      <c r="K1973" s="233"/>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168</v>
      </c>
      <c r="AU1973" s="243" t="s">
        <v>87</v>
      </c>
      <c r="AV1973" s="13" t="s">
        <v>87</v>
      </c>
      <c r="AW1973" s="13" t="s">
        <v>32</v>
      </c>
      <c r="AX1973" s="13" t="s">
        <v>77</v>
      </c>
      <c r="AY1973" s="243" t="s">
        <v>159</v>
      </c>
    </row>
    <row r="1974" s="13" customFormat="1">
      <c r="A1974" s="13"/>
      <c r="B1974" s="232"/>
      <c r="C1974" s="233"/>
      <c r="D1974" s="234" t="s">
        <v>168</v>
      </c>
      <c r="E1974" s="235" t="s">
        <v>1</v>
      </c>
      <c r="F1974" s="236" t="s">
        <v>3074</v>
      </c>
      <c r="G1974" s="233"/>
      <c r="H1974" s="237">
        <v>0.32600000000000001</v>
      </c>
      <c r="I1974" s="238"/>
      <c r="J1974" s="233"/>
      <c r="K1974" s="233"/>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168</v>
      </c>
      <c r="AU1974" s="243" t="s">
        <v>87</v>
      </c>
      <c r="AV1974" s="13" t="s">
        <v>87</v>
      </c>
      <c r="AW1974" s="13" t="s">
        <v>32</v>
      </c>
      <c r="AX1974" s="13" t="s">
        <v>77</v>
      </c>
      <c r="AY1974" s="243" t="s">
        <v>159</v>
      </c>
    </row>
    <row r="1975" s="13" customFormat="1">
      <c r="A1975" s="13"/>
      <c r="B1975" s="232"/>
      <c r="C1975" s="233"/>
      <c r="D1975" s="234" t="s">
        <v>168</v>
      </c>
      <c r="E1975" s="235" t="s">
        <v>1</v>
      </c>
      <c r="F1975" s="236" t="s">
        <v>3075</v>
      </c>
      <c r="G1975" s="233"/>
      <c r="H1975" s="237">
        <v>0.056000000000000001</v>
      </c>
      <c r="I1975" s="238"/>
      <c r="J1975" s="233"/>
      <c r="K1975" s="233"/>
      <c r="L1975" s="239"/>
      <c r="M1975" s="240"/>
      <c r="N1975" s="241"/>
      <c r="O1975" s="241"/>
      <c r="P1975" s="241"/>
      <c r="Q1975" s="241"/>
      <c r="R1975" s="241"/>
      <c r="S1975" s="241"/>
      <c r="T1975" s="242"/>
      <c r="U1975" s="13"/>
      <c r="V1975" s="13"/>
      <c r="W1975" s="13"/>
      <c r="X1975" s="13"/>
      <c r="Y1975" s="13"/>
      <c r="Z1975" s="13"/>
      <c r="AA1975" s="13"/>
      <c r="AB1975" s="13"/>
      <c r="AC1975" s="13"/>
      <c r="AD1975" s="13"/>
      <c r="AE1975" s="13"/>
      <c r="AT1975" s="243" t="s">
        <v>168</v>
      </c>
      <c r="AU1975" s="243" t="s">
        <v>87</v>
      </c>
      <c r="AV1975" s="13" t="s">
        <v>87</v>
      </c>
      <c r="AW1975" s="13" t="s">
        <v>32</v>
      </c>
      <c r="AX1975" s="13" t="s">
        <v>77</v>
      </c>
      <c r="AY1975" s="243" t="s">
        <v>159</v>
      </c>
    </row>
    <row r="1976" s="13" customFormat="1">
      <c r="A1976" s="13"/>
      <c r="B1976" s="232"/>
      <c r="C1976" s="233"/>
      <c r="D1976" s="234" t="s">
        <v>168</v>
      </c>
      <c r="E1976" s="235" t="s">
        <v>1</v>
      </c>
      <c r="F1976" s="236" t="s">
        <v>3076</v>
      </c>
      <c r="G1976" s="233"/>
      <c r="H1976" s="237">
        <v>0.14399999999999999</v>
      </c>
      <c r="I1976" s="238"/>
      <c r="J1976" s="233"/>
      <c r="K1976" s="233"/>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168</v>
      </c>
      <c r="AU1976" s="243" t="s">
        <v>87</v>
      </c>
      <c r="AV1976" s="13" t="s">
        <v>87</v>
      </c>
      <c r="AW1976" s="13" t="s">
        <v>32</v>
      </c>
      <c r="AX1976" s="13" t="s">
        <v>77</v>
      </c>
      <c r="AY1976" s="243" t="s">
        <v>159</v>
      </c>
    </row>
    <row r="1977" s="13" customFormat="1">
      <c r="A1977" s="13"/>
      <c r="B1977" s="232"/>
      <c r="C1977" s="233"/>
      <c r="D1977" s="234" t="s">
        <v>168</v>
      </c>
      <c r="E1977" s="235" t="s">
        <v>1</v>
      </c>
      <c r="F1977" s="236" t="s">
        <v>3077</v>
      </c>
      <c r="G1977" s="233"/>
      <c r="H1977" s="237">
        <v>0.036999999999999998</v>
      </c>
      <c r="I1977" s="238"/>
      <c r="J1977" s="233"/>
      <c r="K1977" s="233"/>
      <c r="L1977" s="239"/>
      <c r="M1977" s="240"/>
      <c r="N1977" s="241"/>
      <c r="O1977" s="241"/>
      <c r="P1977" s="241"/>
      <c r="Q1977" s="241"/>
      <c r="R1977" s="241"/>
      <c r="S1977" s="241"/>
      <c r="T1977" s="242"/>
      <c r="U1977" s="13"/>
      <c r="V1977" s="13"/>
      <c r="W1977" s="13"/>
      <c r="X1977" s="13"/>
      <c r="Y1977" s="13"/>
      <c r="Z1977" s="13"/>
      <c r="AA1977" s="13"/>
      <c r="AB1977" s="13"/>
      <c r="AC1977" s="13"/>
      <c r="AD1977" s="13"/>
      <c r="AE1977" s="13"/>
      <c r="AT1977" s="243" t="s">
        <v>168</v>
      </c>
      <c r="AU1977" s="243" t="s">
        <v>87</v>
      </c>
      <c r="AV1977" s="13" t="s">
        <v>87</v>
      </c>
      <c r="AW1977" s="13" t="s">
        <v>32</v>
      </c>
      <c r="AX1977" s="13" t="s">
        <v>77</v>
      </c>
      <c r="AY1977" s="243" t="s">
        <v>159</v>
      </c>
    </row>
    <row r="1978" s="13" customFormat="1">
      <c r="A1978" s="13"/>
      <c r="B1978" s="232"/>
      <c r="C1978" s="233"/>
      <c r="D1978" s="234" t="s">
        <v>168</v>
      </c>
      <c r="E1978" s="235" t="s">
        <v>1</v>
      </c>
      <c r="F1978" s="236" t="s">
        <v>3078</v>
      </c>
      <c r="G1978" s="233"/>
      <c r="H1978" s="237">
        <v>0.41399999999999998</v>
      </c>
      <c r="I1978" s="238"/>
      <c r="J1978" s="233"/>
      <c r="K1978" s="233"/>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168</v>
      </c>
      <c r="AU1978" s="243" t="s">
        <v>87</v>
      </c>
      <c r="AV1978" s="13" t="s">
        <v>87</v>
      </c>
      <c r="AW1978" s="13" t="s">
        <v>32</v>
      </c>
      <c r="AX1978" s="13" t="s">
        <v>77</v>
      </c>
      <c r="AY1978" s="243" t="s">
        <v>159</v>
      </c>
    </row>
    <row r="1979" s="13" customFormat="1">
      <c r="A1979" s="13"/>
      <c r="B1979" s="232"/>
      <c r="C1979" s="233"/>
      <c r="D1979" s="234" t="s">
        <v>168</v>
      </c>
      <c r="E1979" s="235" t="s">
        <v>1</v>
      </c>
      <c r="F1979" s="236" t="s">
        <v>3079</v>
      </c>
      <c r="G1979" s="233"/>
      <c r="H1979" s="237">
        <v>0.23499999999999999</v>
      </c>
      <c r="I1979" s="238"/>
      <c r="J1979" s="233"/>
      <c r="K1979" s="233"/>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168</v>
      </c>
      <c r="AU1979" s="243" t="s">
        <v>87</v>
      </c>
      <c r="AV1979" s="13" t="s">
        <v>87</v>
      </c>
      <c r="AW1979" s="13" t="s">
        <v>32</v>
      </c>
      <c r="AX1979" s="13" t="s">
        <v>77</v>
      </c>
      <c r="AY1979" s="243" t="s">
        <v>159</v>
      </c>
    </row>
    <row r="1980" s="13" customFormat="1">
      <c r="A1980" s="13"/>
      <c r="B1980" s="232"/>
      <c r="C1980" s="233"/>
      <c r="D1980" s="234" t="s">
        <v>168</v>
      </c>
      <c r="E1980" s="235" t="s">
        <v>1</v>
      </c>
      <c r="F1980" s="236" t="s">
        <v>3080</v>
      </c>
      <c r="G1980" s="233"/>
      <c r="H1980" s="237">
        <v>0.10299999999999999</v>
      </c>
      <c r="I1980" s="238"/>
      <c r="J1980" s="233"/>
      <c r="K1980" s="233"/>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168</v>
      </c>
      <c r="AU1980" s="243" t="s">
        <v>87</v>
      </c>
      <c r="AV1980" s="13" t="s">
        <v>87</v>
      </c>
      <c r="AW1980" s="13" t="s">
        <v>32</v>
      </c>
      <c r="AX1980" s="13" t="s">
        <v>77</v>
      </c>
      <c r="AY1980" s="243" t="s">
        <v>159</v>
      </c>
    </row>
    <row r="1981" s="13" customFormat="1">
      <c r="A1981" s="13"/>
      <c r="B1981" s="232"/>
      <c r="C1981" s="233"/>
      <c r="D1981" s="234" t="s">
        <v>168</v>
      </c>
      <c r="E1981" s="235" t="s">
        <v>1</v>
      </c>
      <c r="F1981" s="236" t="s">
        <v>3081</v>
      </c>
      <c r="G1981" s="233"/>
      <c r="H1981" s="237">
        <v>1.5600000000000001</v>
      </c>
      <c r="I1981" s="238"/>
      <c r="J1981" s="233"/>
      <c r="K1981" s="233"/>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168</v>
      </c>
      <c r="AU1981" s="243" t="s">
        <v>87</v>
      </c>
      <c r="AV1981" s="13" t="s">
        <v>87</v>
      </c>
      <c r="AW1981" s="13" t="s">
        <v>32</v>
      </c>
      <c r="AX1981" s="13" t="s">
        <v>77</v>
      </c>
      <c r="AY1981" s="243" t="s">
        <v>159</v>
      </c>
    </row>
    <row r="1982" s="13" customFormat="1">
      <c r="A1982" s="13"/>
      <c r="B1982" s="232"/>
      <c r="C1982" s="233"/>
      <c r="D1982" s="234" t="s">
        <v>168</v>
      </c>
      <c r="E1982" s="235" t="s">
        <v>1</v>
      </c>
      <c r="F1982" s="236" t="s">
        <v>3082</v>
      </c>
      <c r="G1982" s="233"/>
      <c r="H1982" s="237">
        <v>0.84799999999999998</v>
      </c>
      <c r="I1982" s="238"/>
      <c r="J1982" s="233"/>
      <c r="K1982" s="233"/>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168</v>
      </c>
      <c r="AU1982" s="243" t="s">
        <v>87</v>
      </c>
      <c r="AV1982" s="13" t="s">
        <v>87</v>
      </c>
      <c r="AW1982" s="13" t="s">
        <v>32</v>
      </c>
      <c r="AX1982" s="13" t="s">
        <v>77</v>
      </c>
      <c r="AY1982" s="243" t="s">
        <v>159</v>
      </c>
    </row>
    <row r="1983" s="13" customFormat="1">
      <c r="A1983" s="13"/>
      <c r="B1983" s="232"/>
      <c r="C1983" s="233"/>
      <c r="D1983" s="234" t="s">
        <v>168</v>
      </c>
      <c r="E1983" s="235" t="s">
        <v>1</v>
      </c>
      <c r="F1983" s="236" t="s">
        <v>3083</v>
      </c>
      <c r="G1983" s="233"/>
      <c r="H1983" s="237">
        <v>0.23999999999999999</v>
      </c>
      <c r="I1983" s="238"/>
      <c r="J1983" s="233"/>
      <c r="K1983" s="233"/>
      <c r="L1983" s="239"/>
      <c r="M1983" s="240"/>
      <c r="N1983" s="241"/>
      <c r="O1983" s="241"/>
      <c r="P1983" s="241"/>
      <c r="Q1983" s="241"/>
      <c r="R1983" s="241"/>
      <c r="S1983" s="241"/>
      <c r="T1983" s="242"/>
      <c r="U1983" s="13"/>
      <c r="V1983" s="13"/>
      <c r="W1983" s="13"/>
      <c r="X1983" s="13"/>
      <c r="Y1983" s="13"/>
      <c r="Z1983" s="13"/>
      <c r="AA1983" s="13"/>
      <c r="AB1983" s="13"/>
      <c r="AC1983" s="13"/>
      <c r="AD1983" s="13"/>
      <c r="AE1983" s="13"/>
      <c r="AT1983" s="243" t="s">
        <v>168</v>
      </c>
      <c r="AU1983" s="243" t="s">
        <v>87</v>
      </c>
      <c r="AV1983" s="13" t="s">
        <v>87</v>
      </c>
      <c r="AW1983" s="13" t="s">
        <v>32</v>
      </c>
      <c r="AX1983" s="13" t="s">
        <v>77</v>
      </c>
      <c r="AY1983" s="243" t="s">
        <v>159</v>
      </c>
    </row>
    <row r="1984" s="13" customFormat="1">
      <c r="A1984" s="13"/>
      <c r="B1984" s="232"/>
      <c r="C1984" s="233"/>
      <c r="D1984" s="234" t="s">
        <v>168</v>
      </c>
      <c r="E1984" s="235" t="s">
        <v>1</v>
      </c>
      <c r="F1984" s="236" t="s">
        <v>3084</v>
      </c>
      <c r="G1984" s="233"/>
      <c r="H1984" s="237">
        <v>0.13700000000000001</v>
      </c>
      <c r="I1984" s="238"/>
      <c r="J1984" s="233"/>
      <c r="K1984" s="233"/>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168</v>
      </c>
      <c r="AU1984" s="243" t="s">
        <v>87</v>
      </c>
      <c r="AV1984" s="13" t="s">
        <v>87</v>
      </c>
      <c r="AW1984" s="13" t="s">
        <v>32</v>
      </c>
      <c r="AX1984" s="13" t="s">
        <v>77</v>
      </c>
      <c r="AY1984" s="243" t="s">
        <v>159</v>
      </c>
    </row>
    <row r="1985" s="13" customFormat="1">
      <c r="A1985" s="13"/>
      <c r="B1985" s="232"/>
      <c r="C1985" s="233"/>
      <c r="D1985" s="234" t="s">
        <v>168</v>
      </c>
      <c r="E1985" s="235" t="s">
        <v>1</v>
      </c>
      <c r="F1985" s="236" t="s">
        <v>3085</v>
      </c>
      <c r="G1985" s="233"/>
      <c r="H1985" s="237">
        <v>0.35099999999999998</v>
      </c>
      <c r="I1985" s="238"/>
      <c r="J1985" s="233"/>
      <c r="K1985" s="233"/>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168</v>
      </c>
      <c r="AU1985" s="243" t="s">
        <v>87</v>
      </c>
      <c r="AV1985" s="13" t="s">
        <v>87</v>
      </c>
      <c r="AW1985" s="13" t="s">
        <v>32</v>
      </c>
      <c r="AX1985" s="13" t="s">
        <v>77</v>
      </c>
      <c r="AY1985" s="243" t="s">
        <v>159</v>
      </c>
    </row>
    <row r="1986" s="13" customFormat="1">
      <c r="A1986" s="13"/>
      <c r="B1986" s="232"/>
      <c r="C1986" s="233"/>
      <c r="D1986" s="234" t="s">
        <v>168</v>
      </c>
      <c r="E1986" s="235" t="s">
        <v>1</v>
      </c>
      <c r="F1986" s="236" t="s">
        <v>3086</v>
      </c>
      <c r="G1986" s="233"/>
      <c r="H1986" s="237">
        <v>0.82199999999999995</v>
      </c>
      <c r="I1986" s="238"/>
      <c r="J1986" s="233"/>
      <c r="K1986" s="233"/>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168</v>
      </c>
      <c r="AU1986" s="243" t="s">
        <v>87</v>
      </c>
      <c r="AV1986" s="13" t="s">
        <v>87</v>
      </c>
      <c r="AW1986" s="13" t="s">
        <v>32</v>
      </c>
      <c r="AX1986" s="13" t="s">
        <v>77</v>
      </c>
      <c r="AY1986" s="243" t="s">
        <v>159</v>
      </c>
    </row>
    <row r="1987" s="13" customFormat="1">
      <c r="A1987" s="13"/>
      <c r="B1987" s="232"/>
      <c r="C1987" s="233"/>
      <c r="D1987" s="234" t="s">
        <v>168</v>
      </c>
      <c r="E1987" s="235" t="s">
        <v>1</v>
      </c>
      <c r="F1987" s="236" t="s">
        <v>3087</v>
      </c>
      <c r="G1987" s="233"/>
      <c r="H1987" s="237">
        <v>0.35799999999999998</v>
      </c>
      <c r="I1987" s="238"/>
      <c r="J1987" s="233"/>
      <c r="K1987" s="233"/>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168</v>
      </c>
      <c r="AU1987" s="243" t="s">
        <v>87</v>
      </c>
      <c r="AV1987" s="13" t="s">
        <v>87</v>
      </c>
      <c r="AW1987" s="13" t="s">
        <v>32</v>
      </c>
      <c r="AX1987" s="13" t="s">
        <v>77</v>
      </c>
      <c r="AY1987" s="243" t="s">
        <v>159</v>
      </c>
    </row>
    <row r="1988" s="13" customFormat="1">
      <c r="A1988" s="13"/>
      <c r="B1988" s="232"/>
      <c r="C1988" s="233"/>
      <c r="D1988" s="234" t="s">
        <v>168</v>
      </c>
      <c r="E1988" s="235" t="s">
        <v>1</v>
      </c>
      <c r="F1988" s="236" t="s">
        <v>3088</v>
      </c>
      <c r="G1988" s="233"/>
      <c r="H1988" s="237">
        <v>1.3979999999999999</v>
      </c>
      <c r="I1988" s="238"/>
      <c r="J1988" s="233"/>
      <c r="K1988" s="233"/>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168</v>
      </c>
      <c r="AU1988" s="243" t="s">
        <v>87</v>
      </c>
      <c r="AV1988" s="13" t="s">
        <v>87</v>
      </c>
      <c r="AW1988" s="13" t="s">
        <v>32</v>
      </c>
      <c r="AX1988" s="13" t="s">
        <v>77</v>
      </c>
      <c r="AY1988" s="243" t="s">
        <v>159</v>
      </c>
    </row>
    <row r="1989" s="13" customFormat="1">
      <c r="A1989" s="13"/>
      <c r="B1989" s="232"/>
      <c r="C1989" s="233"/>
      <c r="D1989" s="234" t="s">
        <v>168</v>
      </c>
      <c r="E1989" s="235" t="s">
        <v>1</v>
      </c>
      <c r="F1989" s="236" t="s">
        <v>3089</v>
      </c>
      <c r="G1989" s="233"/>
      <c r="H1989" s="237">
        <v>1.375</v>
      </c>
      <c r="I1989" s="238"/>
      <c r="J1989" s="233"/>
      <c r="K1989" s="233"/>
      <c r="L1989" s="239"/>
      <c r="M1989" s="240"/>
      <c r="N1989" s="241"/>
      <c r="O1989" s="241"/>
      <c r="P1989" s="241"/>
      <c r="Q1989" s="241"/>
      <c r="R1989" s="241"/>
      <c r="S1989" s="241"/>
      <c r="T1989" s="242"/>
      <c r="U1989" s="13"/>
      <c r="V1989" s="13"/>
      <c r="W1989" s="13"/>
      <c r="X1989" s="13"/>
      <c r="Y1989" s="13"/>
      <c r="Z1989" s="13"/>
      <c r="AA1989" s="13"/>
      <c r="AB1989" s="13"/>
      <c r="AC1989" s="13"/>
      <c r="AD1989" s="13"/>
      <c r="AE1989" s="13"/>
      <c r="AT1989" s="243" t="s">
        <v>168</v>
      </c>
      <c r="AU1989" s="243" t="s">
        <v>87</v>
      </c>
      <c r="AV1989" s="13" t="s">
        <v>87</v>
      </c>
      <c r="AW1989" s="13" t="s">
        <v>32</v>
      </c>
      <c r="AX1989" s="13" t="s">
        <v>77</v>
      </c>
      <c r="AY1989" s="243" t="s">
        <v>159</v>
      </c>
    </row>
    <row r="1990" s="14" customFormat="1">
      <c r="A1990" s="14"/>
      <c r="B1990" s="244"/>
      <c r="C1990" s="245"/>
      <c r="D1990" s="234" t="s">
        <v>168</v>
      </c>
      <c r="E1990" s="246" t="s">
        <v>1</v>
      </c>
      <c r="F1990" s="247" t="s">
        <v>174</v>
      </c>
      <c r="G1990" s="245"/>
      <c r="H1990" s="248">
        <v>10.247999999999999</v>
      </c>
      <c r="I1990" s="249"/>
      <c r="J1990" s="245"/>
      <c r="K1990" s="245"/>
      <c r="L1990" s="250"/>
      <c r="M1990" s="251"/>
      <c r="N1990" s="252"/>
      <c r="O1990" s="252"/>
      <c r="P1990" s="252"/>
      <c r="Q1990" s="252"/>
      <c r="R1990" s="252"/>
      <c r="S1990" s="252"/>
      <c r="T1990" s="253"/>
      <c r="U1990" s="14"/>
      <c r="V1990" s="14"/>
      <c r="W1990" s="14"/>
      <c r="X1990" s="14"/>
      <c r="Y1990" s="14"/>
      <c r="Z1990" s="14"/>
      <c r="AA1990" s="14"/>
      <c r="AB1990" s="14"/>
      <c r="AC1990" s="14"/>
      <c r="AD1990" s="14"/>
      <c r="AE1990" s="14"/>
      <c r="AT1990" s="254" t="s">
        <v>168</v>
      </c>
      <c r="AU1990" s="254" t="s">
        <v>87</v>
      </c>
      <c r="AV1990" s="14" t="s">
        <v>166</v>
      </c>
      <c r="AW1990" s="14" t="s">
        <v>32</v>
      </c>
      <c r="AX1990" s="14" t="s">
        <v>85</v>
      </c>
      <c r="AY1990" s="254" t="s">
        <v>159</v>
      </c>
    </row>
    <row r="1991" s="13" customFormat="1">
      <c r="A1991" s="13"/>
      <c r="B1991" s="232"/>
      <c r="C1991" s="233"/>
      <c r="D1991" s="234" t="s">
        <v>168</v>
      </c>
      <c r="E1991" s="233"/>
      <c r="F1991" s="236" t="s">
        <v>3090</v>
      </c>
      <c r="G1991" s="233"/>
      <c r="H1991" s="237">
        <v>11.273</v>
      </c>
      <c r="I1991" s="238"/>
      <c r="J1991" s="233"/>
      <c r="K1991" s="233"/>
      <c r="L1991" s="239"/>
      <c r="M1991" s="240"/>
      <c r="N1991" s="241"/>
      <c r="O1991" s="241"/>
      <c r="P1991" s="241"/>
      <c r="Q1991" s="241"/>
      <c r="R1991" s="241"/>
      <c r="S1991" s="241"/>
      <c r="T1991" s="242"/>
      <c r="U1991" s="13"/>
      <c r="V1991" s="13"/>
      <c r="W1991" s="13"/>
      <c r="X1991" s="13"/>
      <c r="Y1991" s="13"/>
      <c r="Z1991" s="13"/>
      <c r="AA1991" s="13"/>
      <c r="AB1991" s="13"/>
      <c r="AC1991" s="13"/>
      <c r="AD1991" s="13"/>
      <c r="AE1991" s="13"/>
      <c r="AT1991" s="243" t="s">
        <v>168</v>
      </c>
      <c r="AU1991" s="243" t="s">
        <v>87</v>
      </c>
      <c r="AV1991" s="13" t="s">
        <v>87</v>
      </c>
      <c r="AW1991" s="13" t="s">
        <v>4</v>
      </c>
      <c r="AX1991" s="13" t="s">
        <v>85</v>
      </c>
      <c r="AY1991" s="243" t="s">
        <v>159</v>
      </c>
    </row>
    <row r="1992" s="2" customFormat="1" ht="24.15" customHeight="1">
      <c r="A1992" s="39"/>
      <c r="B1992" s="40"/>
      <c r="C1992" s="219" t="s">
        <v>3091</v>
      </c>
      <c r="D1992" s="219" t="s">
        <v>161</v>
      </c>
      <c r="E1992" s="220" t="s">
        <v>3092</v>
      </c>
      <c r="F1992" s="221" t="s">
        <v>3093</v>
      </c>
      <c r="G1992" s="222" t="s">
        <v>181</v>
      </c>
      <c r="H1992" s="223">
        <v>11.273</v>
      </c>
      <c r="I1992" s="224"/>
      <c r="J1992" s="225">
        <f>ROUND(I1992*H1992,2)</f>
        <v>0</v>
      </c>
      <c r="K1992" s="221" t="s">
        <v>165</v>
      </c>
      <c r="L1992" s="45"/>
      <c r="M1992" s="226" t="s">
        <v>1</v>
      </c>
      <c r="N1992" s="227" t="s">
        <v>42</v>
      </c>
      <c r="O1992" s="92"/>
      <c r="P1992" s="228">
        <f>O1992*H1992</f>
        <v>0</v>
      </c>
      <c r="Q1992" s="228">
        <v>0.024197</v>
      </c>
      <c r="R1992" s="228">
        <f>Q1992*H1992</f>
        <v>0.27277278099999996</v>
      </c>
      <c r="S1992" s="228">
        <v>0</v>
      </c>
      <c r="T1992" s="229">
        <f>S1992*H1992</f>
        <v>0</v>
      </c>
      <c r="U1992" s="39"/>
      <c r="V1992" s="39"/>
      <c r="W1992" s="39"/>
      <c r="X1992" s="39"/>
      <c r="Y1992" s="39"/>
      <c r="Z1992" s="39"/>
      <c r="AA1992" s="39"/>
      <c r="AB1992" s="39"/>
      <c r="AC1992" s="39"/>
      <c r="AD1992" s="39"/>
      <c r="AE1992" s="39"/>
      <c r="AR1992" s="230" t="s">
        <v>235</v>
      </c>
      <c r="AT1992" s="230" t="s">
        <v>161</v>
      </c>
      <c r="AU1992" s="230" t="s">
        <v>87</v>
      </c>
      <c r="AY1992" s="18" t="s">
        <v>159</v>
      </c>
      <c r="BE1992" s="231">
        <f>IF(N1992="základní",J1992,0)</f>
        <v>0</v>
      </c>
      <c r="BF1992" s="231">
        <f>IF(N1992="snížená",J1992,0)</f>
        <v>0</v>
      </c>
      <c r="BG1992" s="231">
        <f>IF(N1992="zákl. přenesená",J1992,0)</f>
        <v>0</v>
      </c>
      <c r="BH1992" s="231">
        <f>IF(N1992="sníž. přenesená",J1992,0)</f>
        <v>0</v>
      </c>
      <c r="BI1992" s="231">
        <f>IF(N1992="nulová",J1992,0)</f>
        <v>0</v>
      </c>
      <c r="BJ1992" s="18" t="s">
        <v>85</v>
      </c>
      <c r="BK1992" s="231">
        <f>ROUND(I1992*H1992,2)</f>
        <v>0</v>
      </c>
      <c r="BL1992" s="18" t="s">
        <v>235</v>
      </c>
      <c r="BM1992" s="230" t="s">
        <v>3094</v>
      </c>
    </row>
    <row r="1993" s="2" customFormat="1" ht="24.15" customHeight="1">
      <c r="A1993" s="39"/>
      <c r="B1993" s="40"/>
      <c r="C1993" s="219" t="s">
        <v>3095</v>
      </c>
      <c r="D1993" s="219" t="s">
        <v>161</v>
      </c>
      <c r="E1993" s="220" t="s">
        <v>3096</v>
      </c>
      <c r="F1993" s="221" t="s">
        <v>3097</v>
      </c>
      <c r="G1993" s="222" t="s">
        <v>164</v>
      </c>
      <c r="H1993" s="223">
        <v>4.5999999999999996</v>
      </c>
      <c r="I1993" s="224"/>
      <c r="J1993" s="225">
        <f>ROUND(I1993*H1993,2)</f>
        <v>0</v>
      </c>
      <c r="K1993" s="221" t="s">
        <v>165</v>
      </c>
      <c r="L1993" s="45"/>
      <c r="M1993" s="226" t="s">
        <v>1</v>
      </c>
      <c r="N1993" s="227" t="s">
        <v>42</v>
      </c>
      <c r="O1993" s="92"/>
      <c r="P1993" s="228">
        <f>O1993*H1993</f>
        <v>0</v>
      </c>
      <c r="Q1993" s="228">
        <v>0</v>
      </c>
      <c r="R1993" s="228">
        <f>Q1993*H1993</f>
        <v>0</v>
      </c>
      <c r="S1993" s="228">
        <v>0.014</v>
      </c>
      <c r="T1993" s="229">
        <f>S1993*H1993</f>
        <v>0.064399999999999999</v>
      </c>
      <c r="U1993" s="39"/>
      <c r="V1993" s="39"/>
      <c r="W1993" s="39"/>
      <c r="X1993" s="39"/>
      <c r="Y1993" s="39"/>
      <c r="Z1993" s="39"/>
      <c r="AA1993" s="39"/>
      <c r="AB1993" s="39"/>
      <c r="AC1993" s="39"/>
      <c r="AD1993" s="39"/>
      <c r="AE1993" s="39"/>
      <c r="AR1993" s="230" t="s">
        <v>235</v>
      </c>
      <c r="AT1993" s="230" t="s">
        <v>161</v>
      </c>
      <c r="AU1993" s="230" t="s">
        <v>87</v>
      </c>
      <c r="AY1993" s="18" t="s">
        <v>159</v>
      </c>
      <c r="BE1993" s="231">
        <f>IF(N1993="základní",J1993,0)</f>
        <v>0</v>
      </c>
      <c r="BF1993" s="231">
        <f>IF(N1993="snížená",J1993,0)</f>
        <v>0</v>
      </c>
      <c r="BG1993" s="231">
        <f>IF(N1993="zákl. přenesená",J1993,0)</f>
        <v>0</v>
      </c>
      <c r="BH1993" s="231">
        <f>IF(N1993="sníž. přenesená",J1993,0)</f>
        <v>0</v>
      </c>
      <c r="BI1993" s="231">
        <f>IF(N1993="nulová",J1993,0)</f>
        <v>0</v>
      </c>
      <c r="BJ1993" s="18" t="s">
        <v>85</v>
      </c>
      <c r="BK1993" s="231">
        <f>ROUND(I1993*H1993,2)</f>
        <v>0</v>
      </c>
      <c r="BL1993" s="18" t="s">
        <v>235</v>
      </c>
      <c r="BM1993" s="230" t="s">
        <v>3098</v>
      </c>
    </row>
    <row r="1994" s="13" customFormat="1">
      <c r="A1994" s="13"/>
      <c r="B1994" s="232"/>
      <c r="C1994" s="233"/>
      <c r="D1994" s="234" t="s">
        <v>168</v>
      </c>
      <c r="E1994" s="235" t="s">
        <v>1</v>
      </c>
      <c r="F1994" s="236" t="s">
        <v>3047</v>
      </c>
      <c r="G1994" s="233"/>
      <c r="H1994" s="237">
        <v>4.5999999999999996</v>
      </c>
      <c r="I1994" s="238"/>
      <c r="J1994" s="233"/>
      <c r="K1994" s="233"/>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168</v>
      </c>
      <c r="AU1994" s="243" t="s">
        <v>87</v>
      </c>
      <c r="AV1994" s="13" t="s">
        <v>87</v>
      </c>
      <c r="AW1994" s="13" t="s">
        <v>32</v>
      </c>
      <c r="AX1994" s="13" t="s">
        <v>85</v>
      </c>
      <c r="AY1994" s="243" t="s">
        <v>159</v>
      </c>
    </row>
    <row r="1995" s="2" customFormat="1" ht="24.15" customHeight="1">
      <c r="A1995" s="39"/>
      <c r="B1995" s="40"/>
      <c r="C1995" s="219" t="s">
        <v>3099</v>
      </c>
      <c r="D1995" s="219" t="s">
        <v>161</v>
      </c>
      <c r="E1995" s="220" t="s">
        <v>3100</v>
      </c>
      <c r="F1995" s="221" t="s">
        <v>3101</v>
      </c>
      <c r="G1995" s="222" t="s">
        <v>582</v>
      </c>
      <c r="H1995" s="289"/>
      <c r="I1995" s="224"/>
      <c r="J1995" s="225">
        <f>ROUND(I1995*H1995,2)</f>
        <v>0</v>
      </c>
      <c r="K1995" s="221" t="s">
        <v>165</v>
      </c>
      <c r="L1995" s="45"/>
      <c r="M1995" s="226" t="s">
        <v>1</v>
      </c>
      <c r="N1995" s="227" t="s">
        <v>42</v>
      </c>
      <c r="O1995" s="92"/>
      <c r="P1995" s="228">
        <f>O1995*H1995</f>
        <v>0</v>
      </c>
      <c r="Q1995" s="228">
        <v>0</v>
      </c>
      <c r="R1995" s="228">
        <f>Q1995*H1995</f>
        <v>0</v>
      </c>
      <c r="S1995" s="228">
        <v>0</v>
      </c>
      <c r="T1995" s="229">
        <f>S1995*H1995</f>
        <v>0</v>
      </c>
      <c r="U1995" s="39"/>
      <c r="V1995" s="39"/>
      <c r="W1995" s="39"/>
      <c r="X1995" s="39"/>
      <c r="Y1995" s="39"/>
      <c r="Z1995" s="39"/>
      <c r="AA1995" s="39"/>
      <c r="AB1995" s="39"/>
      <c r="AC1995" s="39"/>
      <c r="AD1995" s="39"/>
      <c r="AE1995" s="39"/>
      <c r="AR1995" s="230" t="s">
        <v>235</v>
      </c>
      <c r="AT1995" s="230" t="s">
        <v>161</v>
      </c>
      <c r="AU1995" s="230" t="s">
        <v>87</v>
      </c>
      <c r="AY1995" s="18" t="s">
        <v>159</v>
      </c>
      <c r="BE1995" s="231">
        <f>IF(N1995="základní",J1995,0)</f>
        <v>0</v>
      </c>
      <c r="BF1995" s="231">
        <f>IF(N1995="snížená",J1995,0)</f>
        <v>0</v>
      </c>
      <c r="BG1995" s="231">
        <f>IF(N1995="zákl. přenesená",J1995,0)</f>
        <v>0</v>
      </c>
      <c r="BH1995" s="231">
        <f>IF(N1995="sníž. přenesená",J1995,0)</f>
        <v>0</v>
      </c>
      <c r="BI1995" s="231">
        <f>IF(N1995="nulová",J1995,0)</f>
        <v>0</v>
      </c>
      <c r="BJ1995" s="18" t="s">
        <v>85</v>
      </c>
      <c r="BK1995" s="231">
        <f>ROUND(I1995*H1995,2)</f>
        <v>0</v>
      </c>
      <c r="BL1995" s="18" t="s">
        <v>235</v>
      </c>
      <c r="BM1995" s="230" t="s">
        <v>3102</v>
      </c>
    </row>
    <row r="1996" s="12" customFormat="1" ht="22.8" customHeight="1">
      <c r="A1996" s="12"/>
      <c r="B1996" s="203"/>
      <c r="C1996" s="204"/>
      <c r="D1996" s="205" t="s">
        <v>76</v>
      </c>
      <c r="E1996" s="217" t="s">
        <v>3103</v>
      </c>
      <c r="F1996" s="217" t="s">
        <v>3104</v>
      </c>
      <c r="G1996" s="204"/>
      <c r="H1996" s="204"/>
      <c r="I1996" s="207"/>
      <c r="J1996" s="218">
        <f>BK1996</f>
        <v>0</v>
      </c>
      <c r="K1996" s="204"/>
      <c r="L1996" s="209"/>
      <c r="M1996" s="210"/>
      <c r="N1996" s="211"/>
      <c r="O1996" s="211"/>
      <c r="P1996" s="212">
        <f>SUM(P1997:P2173)</f>
        <v>0</v>
      </c>
      <c r="Q1996" s="211"/>
      <c r="R1996" s="212">
        <f>SUM(R1997:R2173)</f>
        <v>32.063323971539994</v>
      </c>
      <c r="S1996" s="211"/>
      <c r="T1996" s="213">
        <f>SUM(T1997:T2173)</f>
        <v>3.0737749999999999</v>
      </c>
      <c r="U1996" s="12"/>
      <c r="V1996" s="12"/>
      <c r="W1996" s="12"/>
      <c r="X1996" s="12"/>
      <c r="Y1996" s="12"/>
      <c r="Z1996" s="12"/>
      <c r="AA1996" s="12"/>
      <c r="AB1996" s="12"/>
      <c r="AC1996" s="12"/>
      <c r="AD1996" s="12"/>
      <c r="AE1996" s="12"/>
      <c r="AR1996" s="214" t="s">
        <v>87</v>
      </c>
      <c r="AT1996" s="215" t="s">
        <v>76</v>
      </c>
      <c r="AU1996" s="215" t="s">
        <v>85</v>
      </c>
      <c r="AY1996" s="214" t="s">
        <v>159</v>
      </c>
      <c r="BK1996" s="216">
        <f>SUM(BK1997:BK2173)</f>
        <v>0</v>
      </c>
    </row>
    <row r="1997" s="2" customFormat="1" ht="24.15" customHeight="1">
      <c r="A1997" s="39"/>
      <c r="B1997" s="40"/>
      <c r="C1997" s="219" t="s">
        <v>3105</v>
      </c>
      <c r="D1997" s="219" t="s">
        <v>161</v>
      </c>
      <c r="E1997" s="220" t="s">
        <v>3106</v>
      </c>
      <c r="F1997" s="221" t="s">
        <v>3107</v>
      </c>
      <c r="G1997" s="222" t="s">
        <v>164</v>
      </c>
      <c r="H1997" s="223">
        <v>10.9</v>
      </c>
      <c r="I1997" s="224"/>
      <c r="J1997" s="225">
        <f>ROUND(I1997*H1997,2)</f>
        <v>0</v>
      </c>
      <c r="K1997" s="221" t="s">
        <v>1</v>
      </c>
      <c r="L1997" s="45"/>
      <c r="M1997" s="226" t="s">
        <v>1</v>
      </c>
      <c r="N1997" s="227" t="s">
        <v>42</v>
      </c>
      <c r="O1997" s="92"/>
      <c r="P1997" s="228">
        <f>O1997*H1997</f>
        <v>0</v>
      </c>
      <c r="Q1997" s="228">
        <v>0.030079999999999999</v>
      </c>
      <c r="R1997" s="228">
        <f>Q1997*H1997</f>
        <v>0.327872</v>
      </c>
      <c r="S1997" s="228">
        <v>0</v>
      </c>
      <c r="T1997" s="229">
        <f>S1997*H1997</f>
        <v>0</v>
      </c>
      <c r="U1997" s="39"/>
      <c r="V1997" s="39"/>
      <c r="W1997" s="39"/>
      <c r="X1997" s="39"/>
      <c r="Y1997" s="39"/>
      <c r="Z1997" s="39"/>
      <c r="AA1997" s="39"/>
      <c r="AB1997" s="39"/>
      <c r="AC1997" s="39"/>
      <c r="AD1997" s="39"/>
      <c r="AE1997" s="39"/>
      <c r="AR1997" s="230" t="s">
        <v>235</v>
      </c>
      <c r="AT1997" s="230" t="s">
        <v>161</v>
      </c>
      <c r="AU1997" s="230" t="s">
        <v>87</v>
      </c>
      <c r="AY1997" s="18" t="s">
        <v>159</v>
      </c>
      <c r="BE1997" s="231">
        <f>IF(N1997="základní",J1997,0)</f>
        <v>0</v>
      </c>
      <c r="BF1997" s="231">
        <f>IF(N1997="snížená",J1997,0)</f>
        <v>0</v>
      </c>
      <c r="BG1997" s="231">
        <f>IF(N1997="zákl. přenesená",J1997,0)</f>
        <v>0</v>
      </c>
      <c r="BH1997" s="231">
        <f>IF(N1997="sníž. přenesená",J1997,0)</f>
        <v>0</v>
      </c>
      <c r="BI1997" s="231">
        <f>IF(N1997="nulová",J1997,0)</f>
        <v>0</v>
      </c>
      <c r="BJ1997" s="18" t="s">
        <v>85</v>
      </c>
      <c r="BK1997" s="231">
        <f>ROUND(I1997*H1997,2)</f>
        <v>0</v>
      </c>
      <c r="BL1997" s="18" t="s">
        <v>235</v>
      </c>
      <c r="BM1997" s="230" t="s">
        <v>3108</v>
      </c>
    </row>
    <row r="1998" s="16" customFormat="1">
      <c r="A1998" s="16"/>
      <c r="B1998" s="279"/>
      <c r="C1998" s="280"/>
      <c r="D1998" s="234" t="s">
        <v>168</v>
      </c>
      <c r="E1998" s="281" t="s">
        <v>1</v>
      </c>
      <c r="F1998" s="282" t="s">
        <v>3109</v>
      </c>
      <c r="G1998" s="280"/>
      <c r="H1998" s="281" t="s">
        <v>1</v>
      </c>
      <c r="I1998" s="283"/>
      <c r="J1998" s="280"/>
      <c r="K1998" s="280"/>
      <c r="L1998" s="284"/>
      <c r="M1998" s="285"/>
      <c r="N1998" s="286"/>
      <c r="O1998" s="286"/>
      <c r="P1998" s="286"/>
      <c r="Q1998" s="286"/>
      <c r="R1998" s="286"/>
      <c r="S1998" s="286"/>
      <c r="T1998" s="287"/>
      <c r="U1998" s="16"/>
      <c r="V1998" s="16"/>
      <c r="W1998" s="16"/>
      <c r="X1998" s="16"/>
      <c r="Y1998" s="16"/>
      <c r="Z1998" s="16"/>
      <c r="AA1998" s="16"/>
      <c r="AB1998" s="16"/>
      <c r="AC1998" s="16"/>
      <c r="AD1998" s="16"/>
      <c r="AE1998" s="16"/>
      <c r="AT1998" s="288" t="s">
        <v>168</v>
      </c>
      <c r="AU1998" s="288" t="s">
        <v>87</v>
      </c>
      <c r="AV1998" s="16" t="s">
        <v>85</v>
      </c>
      <c r="AW1998" s="16" t="s">
        <v>32</v>
      </c>
      <c r="AX1998" s="16" t="s">
        <v>77</v>
      </c>
      <c r="AY1998" s="288" t="s">
        <v>159</v>
      </c>
    </row>
    <row r="1999" s="13" customFormat="1">
      <c r="A1999" s="13"/>
      <c r="B1999" s="232"/>
      <c r="C1999" s="233"/>
      <c r="D1999" s="234" t="s">
        <v>168</v>
      </c>
      <c r="E1999" s="235" t="s">
        <v>1</v>
      </c>
      <c r="F1999" s="236" t="s">
        <v>3110</v>
      </c>
      <c r="G1999" s="233"/>
      <c r="H1999" s="237">
        <v>10.9</v>
      </c>
      <c r="I1999" s="238"/>
      <c r="J1999" s="233"/>
      <c r="K1999" s="233"/>
      <c r="L1999" s="239"/>
      <c r="M1999" s="240"/>
      <c r="N1999" s="241"/>
      <c r="O1999" s="241"/>
      <c r="P1999" s="241"/>
      <c r="Q1999" s="241"/>
      <c r="R1999" s="241"/>
      <c r="S1999" s="241"/>
      <c r="T1999" s="242"/>
      <c r="U1999" s="13"/>
      <c r="V1999" s="13"/>
      <c r="W1999" s="13"/>
      <c r="X1999" s="13"/>
      <c r="Y1999" s="13"/>
      <c r="Z1999" s="13"/>
      <c r="AA1999" s="13"/>
      <c r="AB1999" s="13"/>
      <c r="AC1999" s="13"/>
      <c r="AD1999" s="13"/>
      <c r="AE1999" s="13"/>
      <c r="AT1999" s="243" t="s">
        <v>168</v>
      </c>
      <c r="AU1999" s="243" t="s">
        <v>87</v>
      </c>
      <c r="AV1999" s="13" t="s">
        <v>87</v>
      </c>
      <c r="AW1999" s="13" t="s">
        <v>32</v>
      </c>
      <c r="AX1999" s="13" t="s">
        <v>85</v>
      </c>
      <c r="AY1999" s="243" t="s">
        <v>159</v>
      </c>
    </row>
    <row r="2000" s="2" customFormat="1" ht="24.15" customHeight="1">
      <c r="A2000" s="39"/>
      <c r="B2000" s="40"/>
      <c r="C2000" s="219" t="s">
        <v>3111</v>
      </c>
      <c r="D2000" s="219" t="s">
        <v>161</v>
      </c>
      <c r="E2000" s="220" t="s">
        <v>3112</v>
      </c>
      <c r="F2000" s="221" t="s">
        <v>3113</v>
      </c>
      <c r="G2000" s="222" t="s">
        <v>164</v>
      </c>
      <c r="H2000" s="223">
        <v>38.725000000000001</v>
      </c>
      <c r="I2000" s="224"/>
      <c r="J2000" s="225">
        <f>ROUND(I2000*H2000,2)</f>
        <v>0</v>
      </c>
      <c r="K2000" s="221" t="s">
        <v>165</v>
      </c>
      <c r="L2000" s="45"/>
      <c r="M2000" s="226" t="s">
        <v>1</v>
      </c>
      <c r="N2000" s="227" t="s">
        <v>42</v>
      </c>
      <c r="O2000" s="92"/>
      <c r="P2000" s="228">
        <f>O2000*H2000</f>
        <v>0</v>
      </c>
      <c r="Q2000" s="228">
        <v>0.026136900000000001</v>
      </c>
      <c r="R2000" s="228">
        <f>Q2000*H2000</f>
        <v>1.0121514525000002</v>
      </c>
      <c r="S2000" s="228">
        <v>0</v>
      </c>
      <c r="T2000" s="229">
        <f>S2000*H2000</f>
        <v>0</v>
      </c>
      <c r="U2000" s="39"/>
      <c r="V2000" s="39"/>
      <c r="W2000" s="39"/>
      <c r="X2000" s="39"/>
      <c r="Y2000" s="39"/>
      <c r="Z2000" s="39"/>
      <c r="AA2000" s="39"/>
      <c r="AB2000" s="39"/>
      <c r="AC2000" s="39"/>
      <c r="AD2000" s="39"/>
      <c r="AE2000" s="39"/>
      <c r="AR2000" s="230" t="s">
        <v>235</v>
      </c>
      <c r="AT2000" s="230" t="s">
        <v>161</v>
      </c>
      <c r="AU2000" s="230" t="s">
        <v>87</v>
      </c>
      <c r="AY2000" s="18" t="s">
        <v>159</v>
      </c>
      <c r="BE2000" s="231">
        <f>IF(N2000="základní",J2000,0)</f>
        <v>0</v>
      </c>
      <c r="BF2000" s="231">
        <f>IF(N2000="snížená",J2000,0)</f>
        <v>0</v>
      </c>
      <c r="BG2000" s="231">
        <f>IF(N2000="zákl. přenesená",J2000,0)</f>
        <v>0</v>
      </c>
      <c r="BH2000" s="231">
        <f>IF(N2000="sníž. přenesená",J2000,0)</f>
        <v>0</v>
      </c>
      <c r="BI2000" s="231">
        <f>IF(N2000="nulová",J2000,0)</f>
        <v>0</v>
      </c>
      <c r="BJ2000" s="18" t="s">
        <v>85</v>
      </c>
      <c r="BK2000" s="231">
        <f>ROUND(I2000*H2000,2)</f>
        <v>0</v>
      </c>
      <c r="BL2000" s="18" t="s">
        <v>235</v>
      </c>
      <c r="BM2000" s="230" t="s">
        <v>3114</v>
      </c>
    </row>
    <row r="2001" s="16" customFormat="1">
      <c r="A2001" s="16"/>
      <c r="B2001" s="279"/>
      <c r="C2001" s="280"/>
      <c r="D2001" s="234" t="s">
        <v>168</v>
      </c>
      <c r="E2001" s="281" t="s">
        <v>1</v>
      </c>
      <c r="F2001" s="282" t="s">
        <v>3115</v>
      </c>
      <c r="G2001" s="280"/>
      <c r="H2001" s="281" t="s">
        <v>1</v>
      </c>
      <c r="I2001" s="283"/>
      <c r="J2001" s="280"/>
      <c r="K2001" s="280"/>
      <c r="L2001" s="284"/>
      <c r="M2001" s="285"/>
      <c r="N2001" s="286"/>
      <c r="O2001" s="286"/>
      <c r="P2001" s="286"/>
      <c r="Q2001" s="286"/>
      <c r="R2001" s="286"/>
      <c r="S2001" s="286"/>
      <c r="T2001" s="287"/>
      <c r="U2001" s="16"/>
      <c r="V2001" s="16"/>
      <c r="W2001" s="16"/>
      <c r="X2001" s="16"/>
      <c r="Y2001" s="16"/>
      <c r="Z2001" s="16"/>
      <c r="AA2001" s="16"/>
      <c r="AB2001" s="16"/>
      <c r="AC2001" s="16"/>
      <c r="AD2001" s="16"/>
      <c r="AE2001" s="16"/>
      <c r="AT2001" s="288" t="s">
        <v>168</v>
      </c>
      <c r="AU2001" s="288" t="s">
        <v>87</v>
      </c>
      <c r="AV2001" s="16" t="s">
        <v>85</v>
      </c>
      <c r="AW2001" s="16" t="s">
        <v>32</v>
      </c>
      <c r="AX2001" s="16" t="s">
        <v>77</v>
      </c>
      <c r="AY2001" s="288" t="s">
        <v>159</v>
      </c>
    </row>
    <row r="2002" s="13" customFormat="1">
      <c r="A2002" s="13"/>
      <c r="B2002" s="232"/>
      <c r="C2002" s="233"/>
      <c r="D2002" s="234" t="s">
        <v>168</v>
      </c>
      <c r="E2002" s="235" t="s">
        <v>1</v>
      </c>
      <c r="F2002" s="236" t="s">
        <v>3116</v>
      </c>
      <c r="G2002" s="233"/>
      <c r="H2002" s="237">
        <v>14.699999999999999</v>
      </c>
      <c r="I2002" s="238"/>
      <c r="J2002" s="233"/>
      <c r="K2002" s="233"/>
      <c r="L2002" s="239"/>
      <c r="M2002" s="240"/>
      <c r="N2002" s="241"/>
      <c r="O2002" s="241"/>
      <c r="P2002" s="241"/>
      <c r="Q2002" s="241"/>
      <c r="R2002" s="241"/>
      <c r="S2002" s="241"/>
      <c r="T2002" s="242"/>
      <c r="U2002" s="13"/>
      <c r="V2002" s="13"/>
      <c r="W2002" s="13"/>
      <c r="X2002" s="13"/>
      <c r="Y2002" s="13"/>
      <c r="Z2002" s="13"/>
      <c r="AA2002" s="13"/>
      <c r="AB2002" s="13"/>
      <c r="AC2002" s="13"/>
      <c r="AD2002" s="13"/>
      <c r="AE2002" s="13"/>
      <c r="AT2002" s="243" t="s">
        <v>168</v>
      </c>
      <c r="AU2002" s="243" t="s">
        <v>87</v>
      </c>
      <c r="AV2002" s="13" t="s">
        <v>87</v>
      </c>
      <c r="AW2002" s="13" t="s">
        <v>32</v>
      </c>
      <c r="AX2002" s="13" t="s">
        <v>77</v>
      </c>
      <c r="AY2002" s="243" t="s">
        <v>159</v>
      </c>
    </row>
    <row r="2003" s="16" customFormat="1">
      <c r="A2003" s="16"/>
      <c r="B2003" s="279"/>
      <c r="C2003" s="280"/>
      <c r="D2003" s="234" t="s">
        <v>168</v>
      </c>
      <c r="E2003" s="281" t="s">
        <v>1</v>
      </c>
      <c r="F2003" s="282" t="s">
        <v>3117</v>
      </c>
      <c r="G2003" s="280"/>
      <c r="H2003" s="281" t="s">
        <v>1</v>
      </c>
      <c r="I2003" s="283"/>
      <c r="J2003" s="280"/>
      <c r="K2003" s="280"/>
      <c r="L2003" s="284"/>
      <c r="M2003" s="285"/>
      <c r="N2003" s="286"/>
      <c r="O2003" s="286"/>
      <c r="P2003" s="286"/>
      <c r="Q2003" s="286"/>
      <c r="R2003" s="286"/>
      <c r="S2003" s="286"/>
      <c r="T2003" s="287"/>
      <c r="U2003" s="16"/>
      <c r="V2003" s="16"/>
      <c r="W2003" s="16"/>
      <c r="X2003" s="16"/>
      <c r="Y2003" s="16"/>
      <c r="Z2003" s="16"/>
      <c r="AA2003" s="16"/>
      <c r="AB2003" s="16"/>
      <c r="AC2003" s="16"/>
      <c r="AD2003" s="16"/>
      <c r="AE2003" s="16"/>
      <c r="AT2003" s="288" t="s">
        <v>168</v>
      </c>
      <c r="AU2003" s="288" t="s">
        <v>87</v>
      </c>
      <c r="AV2003" s="16" t="s">
        <v>85</v>
      </c>
      <c r="AW2003" s="16" t="s">
        <v>32</v>
      </c>
      <c r="AX2003" s="16" t="s">
        <v>77</v>
      </c>
      <c r="AY2003" s="288" t="s">
        <v>159</v>
      </c>
    </row>
    <row r="2004" s="13" customFormat="1">
      <c r="A2004" s="13"/>
      <c r="B2004" s="232"/>
      <c r="C2004" s="233"/>
      <c r="D2004" s="234" t="s">
        <v>168</v>
      </c>
      <c r="E2004" s="235" t="s">
        <v>1</v>
      </c>
      <c r="F2004" s="236" t="s">
        <v>3118</v>
      </c>
      <c r="G2004" s="233"/>
      <c r="H2004" s="237">
        <v>1.6499999999999999</v>
      </c>
      <c r="I2004" s="238"/>
      <c r="J2004" s="233"/>
      <c r="K2004" s="233"/>
      <c r="L2004" s="239"/>
      <c r="M2004" s="240"/>
      <c r="N2004" s="241"/>
      <c r="O2004" s="241"/>
      <c r="P2004" s="241"/>
      <c r="Q2004" s="241"/>
      <c r="R2004" s="241"/>
      <c r="S2004" s="241"/>
      <c r="T2004" s="242"/>
      <c r="U2004" s="13"/>
      <c r="V2004" s="13"/>
      <c r="W2004" s="13"/>
      <c r="X2004" s="13"/>
      <c r="Y2004" s="13"/>
      <c r="Z2004" s="13"/>
      <c r="AA2004" s="13"/>
      <c r="AB2004" s="13"/>
      <c r="AC2004" s="13"/>
      <c r="AD2004" s="13"/>
      <c r="AE2004" s="13"/>
      <c r="AT2004" s="243" t="s">
        <v>168</v>
      </c>
      <c r="AU2004" s="243" t="s">
        <v>87</v>
      </c>
      <c r="AV2004" s="13" t="s">
        <v>87</v>
      </c>
      <c r="AW2004" s="13" t="s">
        <v>32</v>
      </c>
      <c r="AX2004" s="13" t="s">
        <v>77</v>
      </c>
      <c r="AY2004" s="243" t="s">
        <v>159</v>
      </c>
    </row>
    <row r="2005" s="16" customFormat="1">
      <c r="A2005" s="16"/>
      <c r="B2005" s="279"/>
      <c r="C2005" s="280"/>
      <c r="D2005" s="234" t="s">
        <v>168</v>
      </c>
      <c r="E2005" s="281" t="s">
        <v>1</v>
      </c>
      <c r="F2005" s="282" t="s">
        <v>1099</v>
      </c>
      <c r="G2005" s="280"/>
      <c r="H2005" s="281" t="s">
        <v>1</v>
      </c>
      <c r="I2005" s="283"/>
      <c r="J2005" s="280"/>
      <c r="K2005" s="280"/>
      <c r="L2005" s="284"/>
      <c r="M2005" s="285"/>
      <c r="N2005" s="286"/>
      <c r="O2005" s="286"/>
      <c r="P2005" s="286"/>
      <c r="Q2005" s="286"/>
      <c r="R2005" s="286"/>
      <c r="S2005" s="286"/>
      <c r="T2005" s="287"/>
      <c r="U2005" s="16"/>
      <c r="V2005" s="16"/>
      <c r="W2005" s="16"/>
      <c r="X2005" s="16"/>
      <c r="Y2005" s="16"/>
      <c r="Z2005" s="16"/>
      <c r="AA2005" s="16"/>
      <c r="AB2005" s="16"/>
      <c r="AC2005" s="16"/>
      <c r="AD2005" s="16"/>
      <c r="AE2005" s="16"/>
      <c r="AT2005" s="288" t="s">
        <v>168</v>
      </c>
      <c r="AU2005" s="288" t="s">
        <v>87</v>
      </c>
      <c r="AV2005" s="16" t="s">
        <v>85</v>
      </c>
      <c r="AW2005" s="16" t="s">
        <v>32</v>
      </c>
      <c r="AX2005" s="16" t="s">
        <v>77</v>
      </c>
      <c r="AY2005" s="288" t="s">
        <v>159</v>
      </c>
    </row>
    <row r="2006" s="13" customFormat="1">
      <c r="A2006" s="13"/>
      <c r="B2006" s="232"/>
      <c r="C2006" s="233"/>
      <c r="D2006" s="234" t="s">
        <v>168</v>
      </c>
      <c r="E2006" s="235" t="s">
        <v>1</v>
      </c>
      <c r="F2006" s="236" t="s">
        <v>3119</v>
      </c>
      <c r="G2006" s="233"/>
      <c r="H2006" s="237">
        <v>8.4100000000000001</v>
      </c>
      <c r="I2006" s="238"/>
      <c r="J2006" s="233"/>
      <c r="K2006" s="233"/>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168</v>
      </c>
      <c r="AU2006" s="243" t="s">
        <v>87</v>
      </c>
      <c r="AV2006" s="13" t="s">
        <v>87</v>
      </c>
      <c r="AW2006" s="13" t="s">
        <v>32</v>
      </c>
      <c r="AX2006" s="13" t="s">
        <v>77</v>
      </c>
      <c r="AY2006" s="243" t="s">
        <v>159</v>
      </c>
    </row>
    <row r="2007" s="13" customFormat="1">
      <c r="A2007" s="13"/>
      <c r="B2007" s="232"/>
      <c r="C2007" s="233"/>
      <c r="D2007" s="234" t="s">
        <v>168</v>
      </c>
      <c r="E2007" s="235" t="s">
        <v>1</v>
      </c>
      <c r="F2007" s="236" t="s">
        <v>3120</v>
      </c>
      <c r="G2007" s="233"/>
      <c r="H2007" s="237">
        <v>3.3809999999999998</v>
      </c>
      <c r="I2007" s="238"/>
      <c r="J2007" s="233"/>
      <c r="K2007" s="233"/>
      <c r="L2007" s="239"/>
      <c r="M2007" s="240"/>
      <c r="N2007" s="241"/>
      <c r="O2007" s="241"/>
      <c r="P2007" s="241"/>
      <c r="Q2007" s="241"/>
      <c r="R2007" s="241"/>
      <c r="S2007" s="241"/>
      <c r="T2007" s="242"/>
      <c r="U2007" s="13"/>
      <c r="V2007" s="13"/>
      <c r="W2007" s="13"/>
      <c r="X2007" s="13"/>
      <c r="Y2007" s="13"/>
      <c r="Z2007" s="13"/>
      <c r="AA2007" s="13"/>
      <c r="AB2007" s="13"/>
      <c r="AC2007" s="13"/>
      <c r="AD2007" s="13"/>
      <c r="AE2007" s="13"/>
      <c r="AT2007" s="243" t="s">
        <v>168</v>
      </c>
      <c r="AU2007" s="243" t="s">
        <v>87</v>
      </c>
      <c r="AV2007" s="13" t="s">
        <v>87</v>
      </c>
      <c r="AW2007" s="13" t="s">
        <v>32</v>
      </c>
      <c r="AX2007" s="13" t="s">
        <v>77</v>
      </c>
      <c r="AY2007" s="243" t="s">
        <v>159</v>
      </c>
    </row>
    <row r="2008" s="13" customFormat="1">
      <c r="A2008" s="13"/>
      <c r="B2008" s="232"/>
      <c r="C2008" s="233"/>
      <c r="D2008" s="234" t="s">
        <v>168</v>
      </c>
      <c r="E2008" s="235" t="s">
        <v>1</v>
      </c>
      <c r="F2008" s="236" t="s">
        <v>3121</v>
      </c>
      <c r="G2008" s="233"/>
      <c r="H2008" s="237">
        <v>10.584</v>
      </c>
      <c r="I2008" s="238"/>
      <c r="J2008" s="233"/>
      <c r="K2008" s="233"/>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168</v>
      </c>
      <c r="AU2008" s="243" t="s">
        <v>87</v>
      </c>
      <c r="AV2008" s="13" t="s">
        <v>87</v>
      </c>
      <c r="AW2008" s="13" t="s">
        <v>32</v>
      </c>
      <c r="AX2008" s="13" t="s">
        <v>77</v>
      </c>
      <c r="AY2008" s="243" t="s">
        <v>159</v>
      </c>
    </row>
    <row r="2009" s="14" customFormat="1">
      <c r="A2009" s="14"/>
      <c r="B2009" s="244"/>
      <c r="C2009" s="245"/>
      <c r="D2009" s="234" t="s">
        <v>168</v>
      </c>
      <c r="E2009" s="246" t="s">
        <v>1</v>
      </c>
      <c r="F2009" s="247" t="s">
        <v>174</v>
      </c>
      <c r="G2009" s="245"/>
      <c r="H2009" s="248">
        <v>38.725000000000001</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168</v>
      </c>
      <c r="AU2009" s="254" t="s">
        <v>87</v>
      </c>
      <c r="AV2009" s="14" t="s">
        <v>166</v>
      </c>
      <c r="AW2009" s="14" t="s">
        <v>32</v>
      </c>
      <c r="AX2009" s="14" t="s">
        <v>85</v>
      </c>
      <c r="AY2009" s="254" t="s">
        <v>159</v>
      </c>
    </row>
    <row r="2010" s="2" customFormat="1" ht="24.15" customHeight="1">
      <c r="A2010" s="39"/>
      <c r="B2010" s="40"/>
      <c r="C2010" s="219" t="s">
        <v>3122</v>
      </c>
      <c r="D2010" s="219" t="s">
        <v>161</v>
      </c>
      <c r="E2010" s="220" t="s">
        <v>3123</v>
      </c>
      <c r="F2010" s="221" t="s">
        <v>3124</v>
      </c>
      <c r="G2010" s="222" t="s">
        <v>164</v>
      </c>
      <c r="H2010" s="223">
        <v>2.9089999999999998</v>
      </c>
      <c r="I2010" s="224"/>
      <c r="J2010" s="225">
        <f>ROUND(I2010*H2010,2)</f>
        <v>0</v>
      </c>
      <c r="K2010" s="221" t="s">
        <v>165</v>
      </c>
      <c r="L2010" s="45"/>
      <c r="M2010" s="226" t="s">
        <v>1</v>
      </c>
      <c r="N2010" s="227" t="s">
        <v>42</v>
      </c>
      <c r="O2010" s="92"/>
      <c r="P2010" s="228">
        <f>O2010*H2010</f>
        <v>0</v>
      </c>
      <c r="Q2010" s="228">
        <v>0.028656899999999999</v>
      </c>
      <c r="R2010" s="228">
        <f>Q2010*H2010</f>
        <v>0.083362922099999986</v>
      </c>
      <c r="S2010" s="228">
        <v>0</v>
      </c>
      <c r="T2010" s="229">
        <f>S2010*H2010</f>
        <v>0</v>
      </c>
      <c r="U2010" s="39"/>
      <c r="V2010" s="39"/>
      <c r="W2010" s="39"/>
      <c r="X2010" s="39"/>
      <c r="Y2010" s="39"/>
      <c r="Z2010" s="39"/>
      <c r="AA2010" s="39"/>
      <c r="AB2010" s="39"/>
      <c r="AC2010" s="39"/>
      <c r="AD2010" s="39"/>
      <c r="AE2010" s="39"/>
      <c r="AR2010" s="230" t="s">
        <v>235</v>
      </c>
      <c r="AT2010" s="230" t="s">
        <v>161</v>
      </c>
      <c r="AU2010" s="230" t="s">
        <v>87</v>
      </c>
      <c r="AY2010" s="18" t="s">
        <v>159</v>
      </c>
      <c r="BE2010" s="231">
        <f>IF(N2010="základní",J2010,0)</f>
        <v>0</v>
      </c>
      <c r="BF2010" s="231">
        <f>IF(N2010="snížená",J2010,0)</f>
        <v>0</v>
      </c>
      <c r="BG2010" s="231">
        <f>IF(N2010="zákl. přenesená",J2010,0)</f>
        <v>0</v>
      </c>
      <c r="BH2010" s="231">
        <f>IF(N2010="sníž. přenesená",J2010,0)</f>
        <v>0</v>
      </c>
      <c r="BI2010" s="231">
        <f>IF(N2010="nulová",J2010,0)</f>
        <v>0</v>
      </c>
      <c r="BJ2010" s="18" t="s">
        <v>85</v>
      </c>
      <c r="BK2010" s="231">
        <f>ROUND(I2010*H2010,2)</f>
        <v>0</v>
      </c>
      <c r="BL2010" s="18" t="s">
        <v>235</v>
      </c>
      <c r="BM2010" s="230" t="s">
        <v>3125</v>
      </c>
    </row>
    <row r="2011" s="16" customFormat="1">
      <c r="A2011" s="16"/>
      <c r="B2011" s="279"/>
      <c r="C2011" s="280"/>
      <c r="D2011" s="234" t="s">
        <v>168</v>
      </c>
      <c r="E2011" s="281" t="s">
        <v>1</v>
      </c>
      <c r="F2011" s="282" t="s">
        <v>3126</v>
      </c>
      <c r="G2011" s="280"/>
      <c r="H2011" s="281" t="s">
        <v>1</v>
      </c>
      <c r="I2011" s="283"/>
      <c r="J2011" s="280"/>
      <c r="K2011" s="280"/>
      <c r="L2011" s="284"/>
      <c r="M2011" s="285"/>
      <c r="N2011" s="286"/>
      <c r="O2011" s="286"/>
      <c r="P2011" s="286"/>
      <c r="Q2011" s="286"/>
      <c r="R2011" s="286"/>
      <c r="S2011" s="286"/>
      <c r="T2011" s="287"/>
      <c r="U2011" s="16"/>
      <c r="V2011" s="16"/>
      <c r="W2011" s="16"/>
      <c r="X2011" s="16"/>
      <c r="Y2011" s="16"/>
      <c r="Z2011" s="16"/>
      <c r="AA2011" s="16"/>
      <c r="AB2011" s="16"/>
      <c r="AC2011" s="16"/>
      <c r="AD2011" s="16"/>
      <c r="AE2011" s="16"/>
      <c r="AT2011" s="288" t="s">
        <v>168</v>
      </c>
      <c r="AU2011" s="288" t="s">
        <v>87</v>
      </c>
      <c r="AV2011" s="16" t="s">
        <v>85</v>
      </c>
      <c r="AW2011" s="16" t="s">
        <v>32</v>
      </c>
      <c r="AX2011" s="16" t="s">
        <v>77</v>
      </c>
      <c r="AY2011" s="288" t="s">
        <v>159</v>
      </c>
    </row>
    <row r="2012" s="13" customFormat="1">
      <c r="A2012" s="13"/>
      <c r="B2012" s="232"/>
      <c r="C2012" s="233"/>
      <c r="D2012" s="234" t="s">
        <v>168</v>
      </c>
      <c r="E2012" s="235" t="s">
        <v>1</v>
      </c>
      <c r="F2012" s="236" t="s">
        <v>3127</v>
      </c>
      <c r="G2012" s="233"/>
      <c r="H2012" s="237">
        <v>2.2050000000000001</v>
      </c>
      <c r="I2012" s="238"/>
      <c r="J2012" s="233"/>
      <c r="K2012" s="233"/>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168</v>
      </c>
      <c r="AU2012" s="243" t="s">
        <v>87</v>
      </c>
      <c r="AV2012" s="13" t="s">
        <v>87</v>
      </c>
      <c r="AW2012" s="13" t="s">
        <v>32</v>
      </c>
      <c r="AX2012" s="13" t="s">
        <v>77</v>
      </c>
      <c r="AY2012" s="243" t="s">
        <v>159</v>
      </c>
    </row>
    <row r="2013" s="13" customFormat="1">
      <c r="A2013" s="13"/>
      <c r="B2013" s="232"/>
      <c r="C2013" s="233"/>
      <c r="D2013" s="234" t="s">
        <v>168</v>
      </c>
      <c r="E2013" s="235" t="s">
        <v>1</v>
      </c>
      <c r="F2013" s="236" t="s">
        <v>3128</v>
      </c>
      <c r="G2013" s="233"/>
      <c r="H2013" s="237">
        <v>0.70399999999999996</v>
      </c>
      <c r="I2013" s="238"/>
      <c r="J2013" s="233"/>
      <c r="K2013" s="233"/>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168</v>
      </c>
      <c r="AU2013" s="243" t="s">
        <v>87</v>
      </c>
      <c r="AV2013" s="13" t="s">
        <v>87</v>
      </c>
      <c r="AW2013" s="13" t="s">
        <v>32</v>
      </c>
      <c r="AX2013" s="13" t="s">
        <v>77</v>
      </c>
      <c r="AY2013" s="243" t="s">
        <v>159</v>
      </c>
    </row>
    <row r="2014" s="14" customFormat="1">
      <c r="A2014" s="14"/>
      <c r="B2014" s="244"/>
      <c r="C2014" s="245"/>
      <c r="D2014" s="234" t="s">
        <v>168</v>
      </c>
      <c r="E2014" s="246" t="s">
        <v>1</v>
      </c>
      <c r="F2014" s="247" t="s">
        <v>174</v>
      </c>
      <c r="G2014" s="245"/>
      <c r="H2014" s="248">
        <v>2.9089999999999998</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168</v>
      </c>
      <c r="AU2014" s="254" t="s">
        <v>87</v>
      </c>
      <c r="AV2014" s="14" t="s">
        <v>166</v>
      </c>
      <c r="AW2014" s="14" t="s">
        <v>32</v>
      </c>
      <c r="AX2014" s="14" t="s">
        <v>85</v>
      </c>
      <c r="AY2014" s="254" t="s">
        <v>159</v>
      </c>
    </row>
    <row r="2015" s="2" customFormat="1" ht="33" customHeight="1">
      <c r="A2015" s="39"/>
      <c r="B2015" s="40"/>
      <c r="C2015" s="219" t="s">
        <v>3129</v>
      </c>
      <c r="D2015" s="219" t="s">
        <v>161</v>
      </c>
      <c r="E2015" s="220" t="s">
        <v>3130</v>
      </c>
      <c r="F2015" s="221" t="s">
        <v>3131</v>
      </c>
      <c r="G2015" s="222" t="s">
        <v>164</v>
      </c>
      <c r="H2015" s="223">
        <v>32.759999999999998</v>
      </c>
      <c r="I2015" s="224"/>
      <c r="J2015" s="225">
        <f>ROUND(I2015*H2015,2)</f>
        <v>0</v>
      </c>
      <c r="K2015" s="221" t="s">
        <v>165</v>
      </c>
      <c r="L2015" s="45"/>
      <c r="M2015" s="226" t="s">
        <v>1</v>
      </c>
      <c r="N2015" s="227" t="s">
        <v>42</v>
      </c>
      <c r="O2015" s="92"/>
      <c r="P2015" s="228">
        <f>O2015*H2015</f>
        <v>0</v>
      </c>
      <c r="Q2015" s="228">
        <v>0.0318108</v>
      </c>
      <c r="R2015" s="228">
        <f>Q2015*H2015</f>
        <v>1.0421218079999999</v>
      </c>
      <c r="S2015" s="228">
        <v>0</v>
      </c>
      <c r="T2015" s="229">
        <f>S2015*H2015</f>
        <v>0</v>
      </c>
      <c r="U2015" s="39"/>
      <c r="V2015" s="39"/>
      <c r="W2015" s="39"/>
      <c r="X2015" s="39"/>
      <c r="Y2015" s="39"/>
      <c r="Z2015" s="39"/>
      <c r="AA2015" s="39"/>
      <c r="AB2015" s="39"/>
      <c r="AC2015" s="39"/>
      <c r="AD2015" s="39"/>
      <c r="AE2015" s="39"/>
      <c r="AR2015" s="230" t="s">
        <v>235</v>
      </c>
      <c r="AT2015" s="230" t="s">
        <v>161</v>
      </c>
      <c r="AU2015" s="230" t="s">
        <v>87</v>
      </c>
      <c r="AY2015" s="18" t="s">
        <v>159</v>
      </c>
      <c r="BE2015" s="231">
        <f>IF(N2015="základní",J2015,0)</f>
        <v>0</v>
      </c>
      <c r="BF2015" s="231">
        <f>IF(N2015="snížená",J2015,0)</f>
        <v>0</v>
      </c>
      <c r="BG2015" s="231">
        <f>IF(N2015="zákl. přenesená",J2015,0)</f>
        <v>0</v>
      </c>
      <c r="BH2015" s="231">
        <f>IF(N2015="sníž. přenesená",J2015,0)</f>
        <v>0</v>
      </c>
      <c r="BI2015" s="231">
        <f>IF(N2015="nulová",J2015,0)</f>
        <v>0</v>
      </c>
      <c r="BJ2015" s="18" t="s">
        <v>85</v>
      </c>
      <c r="BK2015" s="231">
        <f>ROUND(I2015*H2015,2)</f>
        <v>0</v>
      </c>
      <c r="BL2015" s="18" t="s">
        <v>235</v>
      </c>
      <c r="BM2015" s="230" t="s">
        <v>3132</v>
      </c>
    </row>
    <row r="2016" s="16" customFormat="1">
      <c r="A2016" s="16"/>
      <c r="B2016" s="279"/>
      <c r="C2016" s="280"/>
      <c r="D2016" s="234" t="s">
        <v>168</v>
      </c>
      <c r="E2016" s="281" t="s">
        <v>1</v>
      </c>
      <c r="F2016" s="282" t="s">
        <v>3133</v>
      </c>
      <c r="G2016" s="280"/>
      <c r="H2016" s="281" t="s">
        <v>1</v>
      </c>
      <c r="I2016" s="283"/>
      <c r="J2016" s="280"/>
      <c r="K2016" s="280"/>
      <c r="L2016" s="284"/>
      <c r="M2016" s="285"/>
      <c r="N2016" s="286"/>
      <c r="O2016" s="286"/>
      <c r="P2016" s="286"/>
      <c r="Q2016" s="286"/>
      <c r="R2016" s="286"/>
      <c r="S2016" s="286"/>
      <c r="T2016" s="287"/>
      <c r="U2016" s="16"/>
      <c r="V2016" s="16"/>
      <c r="W2016" s="16"/>
      <c r="X2016" s="16"/>
      <c r="Y2016" s="16"/>
      <c r="Z2016" s="16"/>
      <c r="AA2016" s="16"/>
      <c r="AB2016" s="16"/>
      <c r="AC2016" s="16"/>
      <c r="AD2016" s="16"/>
      <c r="AE2016" s="16"/>
      <c r="AT2016" s="288" t="s">
        <v>168</v>
      </c>
      <c r="AU2016" s="288" t="s">
        <v>87</v>
      </c>
      <c r="AV2016" s="16" t="s">
        <v>85</v>
      </c>
      <c r="AW2016" s="16" t="s">
        <v>32</v>
      </c>
      <c r="AX2016" s="16" t="s">
        <v>77</v>
      </c>
      <c r="AY2016" s="288" t="s">
        <v>159</v>
      </c>
    </row>
    <row r="2017" s="13" customFormat="1">
      <c r="A2017" s="13"/>
      <c r="B2017" s="232"/>
      <c r="C2017" s="233"/>
      <c r="D2017" s="234" t="s">
        <v>168</v>
      </c>
      <c r="E2017" s="235" t="s">
        <v>1</v>
      </c>
      <c r="F2017" s="236" t="s">
        <v>3134</v>
      </c>
      <c r="G2017" s="233"/>
      <c r="H2017" s="237">
        <v>18.587</v>
      </c>
      <c r="I2017" s="238"/>
      <c r="J2017" s="233"/>
      <c r="K2017" s="233"/>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168</v>
      </c>
      <c r="AU2017" s="243" t="s">
        <v>87</v>
      </c>
      <c r="AV2017" s="13" t="s">
        <v>87</v>
      </c>
      <c r="AW2017" s="13" t="s">
        <v>32</v>
      </c>
      <c r="AX2017" s="13" t="s">
        <v>77</v>
      </c>
      <c r="AY2017" s="243" t="s">
        <v>159</v>
      </c>
    </row>
    <row r="2018" s="13" customFormat="1">
      <c r="A2018" s="13"/>
      <c r="B2018" s="232"/>
      <c r="C2018" s="233"/>
      <c r="D2018" s="234" t="s">
        <v>168</v>
      </c>
      <c r="E2018" s="235" t="s">
        <v>1</v>
      </c>
      <c r="F2018" s="236" t="s">
        <v>3135</v>
      </c>
      <c r="G2018" s="233"/>
      <c r="H2018" s="237">
        <v>0.83999999999999997</v>
      </c>
      <c r="I2018" s="238"/>
      <c r="J2018" s="233"/>
      <c r="K2018" s="233"/>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168</v>
      </c>
      <c r="AU2018" s="243" t="s">
        <v>87</v>
      </c>
      <c r="AV2018" s="13" t="s">
        <v>87</v>
      </c>
      <c r="AW2018" s="13" t="s">
        <v>32</v>
      </c>
      <c r="AX2018" s="13" t="s">
        <v>77</v>
      </c>
      <c r="AY2018" s="243" t="s">
        <v>159</v>
      </c>
    </row>
    <row r="2019" s="13" customFormat="1">
      <c r="A2019" s="13"/>
      <c r="B2019" s="232"/>
      <c r="C2019" s="233"/>
      <c r="D2019" s="234" t="s">
        <v>168</v>
      </c>
      <c r="E2019" s="235" t="s">
        <v>1</v>
      </c>
      <c r="F2019" s="236" t="s">
        <v>3136</v>
      </c>
      <c r="G2019" s="233"/>
      <c r="H2019" s="237">
        <v>-3.1520000000000001</v>
      </c>
      <c r="I2019" s="238"/>
      <c r="J2019" s="233"/>
      <c r="K2019" s="233"/>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168</v>
      </c>
      <c r="AU2019" s="243" t="s">
        <v>87</v>
      </c>
      <c r="AV2019" s="13" t="s">
        <v>87</v>
      </c>
      <c r="AW2019" s="13" t="s">
        <v>32</v>
      </c>
      <c r="AX2019" s="13" t="s">
        <v>77</v>
      </c>
      <c r="AY2019" s="243" t="s">
        <v>159</v>
      </c>
    </row>
    <row r="2020" s="13" customFormat="1">
      <c r="A2020" s="13"/>
      <c r="B2020" s="232"/>
      <c r="C2020" s="233"/>
      <c r="D2020" s="234" t="s">
        <v>168</v>
      </c>
      <c r="E2020" s="235" t="s">
        <v>1</v>
      </c>
      <c r="F2020" s="236" t="s">
        <v>3137</v>
      </c>
      <c r="G2020" s="233"/>
      <c r="H2020" s="237">
        <v>16.484999999999999</v>
      </c>
      <c r="I2020" s="238"/>
      <c r="J2020" s="233"/>
      <c r="K2020" s="233"/>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168</v>
      </c>
      <c r="AU2020" s="243" t="s">
        <v>87</v>
      </c>
      <c r="AV2020" s="13" t="s">
        <v>87</v>
      </c>
      <c r="AW2020" s="13" t="s">
        <v>32</v>
      </c>
      <c r="AX2020" s="13" t="s">
        <v>77</v>
      </c>
      <c r="AY2020" s="243" t="s">
        <v>159</v>
      </c>
    </row>
    <row r="2021" s="14" customFormat="1">
      <c r="A2021" s="14"/>
      <c r="B2021" s="244"/>
      <c r="C2021" s="245"/>
      <c r="D2021" s="234" t="s">
        <v>168</v>
      </c>
      <c r="E2021" s="246" t="s">
        <v>1</v>
      </c>
      <c r="F2021" s="247" t="s">
        <v>174</v>
      </c>
      <c r="G2021" s="245"/>
      <c r="H2021" s="248">
        <v>32.759999999999998</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168</v>
      </c>
      <c r="AU2021" s="254" t="s">
        <v>87</v>
      </c>
      <c r="AV2021" s="14" t="s">
        <v>166</v>
      </c>
      <c r="AW2021" s="14" t="s">
        <v>32</v>
      </c>
      <c r="AX2021" s="14" t="s">
        <v>85</v>
      </c>
      <c r="AY2021" s="254" t="s">
        <v>159</v>
      </c>
    </row>
    <row r="2022" s="2" customFormat="1" ht="24.15" customHeight="1">
      <c r="A2022" s="39"/>
      <c r="B2022" s="40"/>
      <c r="C2022" s="219" t="s">
        <v>3138</v>
      </c>
      <c r="D2022" s="219" t="s">
        <v>161</v>
      </c>
      <c r="E2022" s="220" t="s">
        <v>3139</v>
      </c>
      <c r="F2022" s="221" t="s">
        <v>3140</v>
      </c>
      <c r="G2022" s="222" t="s">
        <v>164</v>
      </c>
      <c r="H2022" s="223">
        <v>35.848999999999997</v>
      </c>
      <c r="I2022" s="224"/>
      <c r="J2022" s="225">
        <f>ROUND(I2022*H2022,2)</f>
        <v>0</v>
      </c>
      <c r="K2022" s="221" t="s">
        <v>165</v>
      </c>
      <c r="L2022" s="45"/>
      <c r="M2022" s="226" t="s">
        <v>1</v>
      </c>
      <c r="N2022" s="227" t="s">
        <v>42</v>
      </c>
      <c r="O2022" s="92"/>
      <c r="P2022" s="228">
        <f>O2022*H2022</f>
        <v>0</v>
      </c>
      <c r="Q2022" s="228">
        <v>0.044283599999999999</v>
      </c>
      <c r="R2022" s="228">
        <f>Q2022*H2022</f>
        <v>1.5875227763999997</v>
      </c>
      <c r="S2022" s="228">
        <v>0</v>
      </c>
      <c r="T2022" s="229">
        <f>S2022*H2022</f>
        <v>0</v>
      </c>
      <c r="U2022" s="39"/>
      <c r="V2022" s="39"/>
      <c r="W2022" s="39"/>
      <c r="X2022" s="39"/>
      <c r="Y2022" s="39"/>
      <c r="Z2022" s="39"/>
      <c r="AA2022" s="39"/>
      <c r="AB2022" s="39"/>
      <c r="AC2022" s="39"/>
      <c r="AD2022" s="39"/>
      <c r="AE2022" s="39"/>
      <c r="AR2022" s="230" t="s">
        <v>235</v>
      </c>
      <c r="AT2022" s="230" t="s">
        <v>161</v>
      </c>
      <c r="AU2022" s="230" t="s">
        <v>87</v>
      </c>
      <c r="AY2022" s="18" t="s">
        <v>159</v>
      </c>
      <c r="BE2022" s="231">
        <f>IF(N2022="základní",J2022,0)</f>
        <v>0</v>
      </c>
      <c r="BF2022" s="231">
        <f>IF(N2022="snížená",J2022,0)</f>
        <v>0</v>
      </c>
      <c r="BG2022" s="231">
        <f>IF(N2022="zákl. přenesená",J2022,0)</f>
        <v>0</v>
      </c>
      <c r="BH2022" s="231">
        <f>IF(N2022="sníž. přenesená",J2022,0)</f>
        <v>0</v>
      </c>
      <c r="BI2022" s="231">
        <f>IF(N2022="nulová",J2022,0)</f>
        <v>0</v>
      </c>
      <c r="BJ2022" s="18" t="s">
        <v>85</v>
      </c>
      <c r="BK2022" s="231">
        <f>ROUND(I2022*H2022,2)</f>
        <v>0</v>
      </c>
      <c r="BL2022" s="18" t="s">
        <v>235</v>
      </c>
      <c r="BM2022" s="230" t="s">
        <v>3141</v>
      </c>
    </row>
    <row r="2023" s="16" customFormat="1">
      <c r="A2023" s="16"/>
      <c r="B2023" s="279"/>
      <c r="C2023" s="280"/>
      <c r="D2023" s="234" t="s">
        <v>168</v>
      </c>
      <c r="E2023" s="281" t="s">
        <v>1</v>
      </c>
      <c r="F2023" s="282" t="s">
        <v>3142</v>
      </c>
      <c r="G2023" s="280"/>
      <c r="H2023" s="281" t="s">
        <v>1</v>
      </c>
      <c r="I2023" s="283"/>
      <c r="J2023" s="280"/>
      <c r="K2023" s="280"/>
      <c r="L2023" s="284"/>
      <c r="M2023" s="285"/>
      <c r="N2023" s="286"/>
      <c r="O2023" s="286"/>
      <c r="P2023" s="286"/>
      <c r="Q2023" s="286"/>
      <c r="R2023" s="286"/>
      <c r="S2023" s="286"/>
      <c r="T2023" s="287"/>
      <c r="U2023" s="16"/>
      <c r="V2023" s="16"/>
      <c r="W2023" s="16"/>
      <c r="X2023" s="16"/>
      <c r="Y2023" s="16"/>
      <c r="Z2023" s="16"/>
      <c r="AA2023" s="16"/>
      <c r="AB2023" s="16"/>
      <c r="AC2023" s="16"/>
      <c r="AD2023" s="16"/>
      <c r="AE2023" s="16"/>
      <c r="AT2023" s="288" t="s">
        <v>168</v>
      </c>
      <c r="AU2023" s="288" t="s">
        <v>87</v>
      </c>
      <c r="AV2023" s="16" t="s">
        <v>85</v>
      </c>
      <c r="AW2023" s="16" t="s">
        <v>32</v>
      </c>
      <c r="AX2023" s="16" t="s">
        <v>77</v>
      </c>
      <c r="AY2023" s="288" t="s">
        <v>159</v>
      </c>
    </row>
    <row r="2024" s="13" customFormat="1">
      <c r="A2024" s="13"/>
      <c r="B2024" s="232"/>
      <c r="C2024" s="233"/>
      <c r="D2024" s="234" t="s">
        <v>168</v>
      </c>
      <c r="E2024" s="235" t="s">
        <v>1</v>
      </c>
      <c r="F2024" s="236" t="s">
        <v>3143</v>
      </c>
      <c r="G2024" s="233"/>
      <c r="H2024" s="237">
        <v>12.074999999999999</v>
      </c>
      <c r="I2024" s="238"/>
      <c r="J2024" s="233"/>
      <c r="K2024" s="233"/>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168</v>
      </c>
      <c r="AU2024" s="243" t="s">
        <v>87</v>
      </c>
      <c r="AV2024" s="13" t="s">
        <v>87</v>
      </c>
      <c r="AW2024" s="13" t="s">
        <v>32</v>
      </c>
      <c r="AX2024" s="13" t="s">
        <v>77</v>
      </c>
      <c r="AY2024" s="243" t="s">
        <v>159</v>
      </c>
    </row>
    <row r="2025" s="13" customFormat="1">
      <c r="A2025" s="13"/>
      <c r="B2025" s="232"/>
      <c r="C2025" s="233"/>
      <c r="D2025" s="234" t="s">
        <v>168</v>
      </c>
      <c r="E2025" s="235" t="s">
        <v>1</v>
      </c>
      <c r="F2025" s="236" t="s">
        <v>3144</v>
      </c>
      <c r="G2025" s="233"/>
      <c r="H2025" s="237">
        <v>15</v>
      </c>
      <c r="I2025" s="238"/>
      <c r="J2025" s="233"/>
      <c r="K2025" s="233"/>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168</v>
      </c>
      <c r="AU2025" s="243" t="s">
        <v>87</v>
      </c>
      <c r="AV2025" s="13" t="s">
        <v>87</v>
      </c>
      <c r="AW2025" s="13" t="s">
        <v>32</v>
      </c>
      <c r="AX2025" s="13" t="s">
        <v>77</v>
      </c>
      <c r="AY2025" s="243" t="s">
        <v>159</v>
      </c>
    </row>
    <row r="2026" s="15" customFormat="1">
      <c r="A2026" s="15"/>
      <c r="B2026" s="268"/>
      <c r="C2026" s="269"/>
      <c r="D2026" s="234" t="s">
        <v>168</v>
      </c>
      <c r="E2026" s="270" t="s">
        <v>1</v>
      </c>
      <c r="F2026" s="271" t="s">
        <v>361</v>
      </c>
      <c r="G2026" s="269"/>
      <c r="H2026" s="272">
        <v>27.074999999999999</v>
      </c>
      <c r="I2026" s="273"/>
      <c r="J2026" s="269"/>
      <c r="K2026" s="269"/>
      <c r="L2026" s="274"/>
      <c r="M2026" s="275"/>
      <c r="N2026" s="276"/>
      <c r="O2026" s="276"/>
      <c r="P2026" s="276"/>
      <c r="Q2026" s="276"/>
      <c r="R2026" s="276"/>
      <c r="S2026" s="276"/>
      <c r="T2026" s="277"/>
      <c r="U2026" s="15"/>
      <c r="V2026" s="15"/>
      <c r="W2026" s="15"/>
      <c r="X2026" s="15"/>
      <c r="Y2026" s="15"/>
      <c r="Z2026" s="15"/>
      <c r="AA2026" s="15"/>
      <c r="AB2026" s="15"/>
      <c r="AC2026" s="15"/>
      <c r="AD2026" s="15"/>
      <c r="AE2026" s="15"/>
      <c r="AT2026" s="278" t="s">
        <v>168</v>
      </c>
      <c r="AU2026" s="278" t="s">
        <v>87</v>
      </c>
      <c r="AV2026" s="15" t="s">
        <v>175</v>
      </c>
      <c r="AW2026" s="15" t="s">
        <v>32</v>
      </c>
      <c r="AX2026" s="15" t="s">
        <v>77</v>
      </c>
      <c r="AY2026" s="278" t="s">
        <v>159</v>
      </c>
    </row>
    <row r="2027" s="16" customFormat="1">
      <c r="A2027" s="16"/>
      <c r="B2027" s="279"/>
      <c r="C2027" s="280"/>
      <c r="D2027" s="234" t="s">
        <v>168</v>
      </c>
      <c r="E2027" s="281" t="s">
        <v>1</v>
      </c>
      <c r="F2027" s="282" t="s">
        <v>3145</v>
      </c>
      <c r="G2027" s="280"/>
      <c r="H2027" s="281" t="s">
        <v>1</v>
      </c>
      <c r="I2027" s="283"/>
      <c r="J2027" s="280"/>
      <c r="K2027" s="280"/>
      <c r="L2027" s="284"/>
      <c r="M2027" s="285"/>
      <c r="N2027" s="286"/>
      <c r="O2027" s="286"/>
      <c r="P2027" s="286"/>
      <c r="Q2027" s="286"/>
      <c r="R2027" s="286"/>
      <c r="S2027" s="286"/>
      <c r="T2027" s="287"/>
      <c r="U2027" s="16"/>
      <c r="V2027" s="16"/>
      <c r="W2027" s="16"/>
      <c r="X2027" s="16"/>
      <c r="Y2027" s="16"/>
      <c r="Z2027" s="16"/>
      <c r="AA2027" s="16"/>
      <c r="AB2027" s="16"/>
      <c r="AC2027" s="16"/>
      <c r="AD2027" s="16"/>
      <c r="AE2027" s="16"/>
      <c r="AT2027" s="288" t="s">
        <v>168</v>
      </c>
      <c r="AU2027" s="288" t="s">
        <v>87</v>
      </c>
      <c r="AV2027" s="16" t="s">
        <v>85</v>
      </c>
      <c r="AW2027" s="16" t="s">
        <v>32</v>
      </c>
      <c r="AX2027" s="16" t="s">
        <v>77</v>
      </c>
      <c r="AY2027" s="288" t="s">
        <v>159</v>
      </c>
    </row>
    <row r="2028" s="13" customFormat="1">
      <c r="A2028" s="13"/>
      <c r="B2028" s="232"/>
      <c r="C2028" s="233"/>
      <c r="D2028" s="234" t="s">
        <v>168</v>
      </c>
      <c r="E2028" s="235" t="s">
        <v>1</v>
      </c>
      <c r="F2028" s="236" t="s">
        <v>3146</v>
      </c>
      <c r="G2028" s="233"/>
      <c r="H2028" s="237">
        <v>8.7739999999999991</v>
      </c>
      <c r="I2028" s="238"/>
      <c r="J2028" s="233"/>
      <c r="K2028" s="233"/>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168</v>
      </c>
      <c r="AU2028" s="243" t="s">
        <v>87</v>
      </c>
      <c r="AV2028" s="13" t="s">
        <v>87</v>
      </c>
      <c r="AW2028" s="13" t="s">
        <v>32</v>
      </c>
      <c r="AX2028" s="13" t="s">
        <v>77</v>
      </c>
      <c r="AY2028" s="243" t="s">
        <v>159</v>
      </c>
    </row>
    <row r="2029" s="14" customFormat="1">
      <c r="A2029" s="14"/>
      <c r="B2029" s="244"/>
      <c r="C2029" s="245"/>
      <c r="D2029" s="234" t="s">
        <v>168</v>
      </c>
      <c r="E2029" s="246" t="s">
        <v>1</v>
      </c>
      <c r="F2029" s="247" t="s">
        <v>174</v>
      </c>
      <c r="G2029" s="245"/>
      <c r="H2029" s="248">
        <v>35.848999999999997</v>
      </c>
      <c r="I2029" s="249"/>
      <c r="J2029" s="245"/>
      <c r="K2029" s="245"/>
      <c r="L2029" s="250"/>
      <c r="M2029" s="251"/>
      <c r="N2029" s="252"/>
      <c r="O2029" s="252"/>
      <c r="P2029" s="252"/>
      <c r="Q2029" s="252"/>
      <c r="R2029" s="252"/>
      <c r="S2029" s="252"/>
      <c r="T2029" s="253"/>
      <c r="U2029" s="14"/>
      <c r="V2029" s="14"/>
      <c r="W2029" s="14"/>
      <c r="X2029" s="14"/>
      <c r="Y2029" s="14"/>
      <c r="Z2029" s="14"/>
      <c r="AA2029" s="14"/>
      <c r="AB2029" s="14"/>
      <c r="AC2029" s="14"/>
      <c r="AD2029" s="14"/>
      <c r="AE2029" s="14"/>
      <c r="AT2029" s="254" t="s">
        <v>168</v>
      </c>
      <c r="AU2029" s="254" t="s">
        <v>87</v>
      </c>
      <c r="AV2029" s="14" t="s">
        <v>166</v>
      </c>
      <c r="AW2029" s="14" t="s">
        <v>32</v>
      </c>
      <c r="AX2029" s="14" t="s">
        <v>85</v>
      </c>
      <c r="AY2029" s="254" t="s">
        <v>159</v>
      </c>
    </row>
    <row r="2030" s="2" customFormat="1" ht="16.5" customHeight="1">
      <c r="A2030" s="39"/>
      <c r="B2030" s="40"/>
      <c r="C2030" s="219" t="s">
        <v>3147</v>
      </c>
      <c r="D2030" s="219" t="s">
        <v>161</v>
      </c>
      <c r="E2030" s="220" t="s">
        <v>3148</v>
      </c>
      <c r="F2030" s="221" t="s">
        <v>3149</v>
      </c>
      <c r="G2030" s="222" t="s">
        <v>268</v>
      </c>
      <c r="H2030" s="223">
        <v>3</v>
      </c>
      <c r="I2030" s="224"/>
      <c r="J2030" s="225">
        <f>ROUND(I2030*H2030,2)</f>
        <v>0</v>
      </c>
      <c r="K2030" s="221" t="s">
        <v>165</v>
      </c>
      <c r="L2030" s="45"/>
      <c r="M2030" s="226" t="s">
        <v>1</v>
      </c>
      <c r="N2030" s="227" t="s">
        <v>42</v>
      </c>
      <c r="O2030" s="92"/>
      <c r="P2030" s="228">
        <f>O2030*H2030</f>
        <v>0</v>
      </c>
      <c r="Q2030" s="228">
        <v>0.00092400000000000002</v>
      </c>
      <c r="R2030" s="228">
        <f>Q2030*H2030</f>
        <v>0.0027720000000000002</v>
      </c>
      <c r="S2030" s="228">
        <v>0</v>
      </c>
      <c r="T2030" s="229">
        <f>S2030*H2030</f>
        <v>0</v>
      </c>
      <c r="U2030" s="39"/>
      <c r="V2030" s="39"/>
      <c r="W2030" s="39"/>
      <c r="X2030" s="39"/>
      <c r="Y2030" s="39"/>
      <c r="Z2030" s="39"/>
      <c r="AA2030" s="39"/>
      <c r="AB2030" s="39"/>
      <c r="AC2030" s="39"/>
      <c r="AD2030" s="39"/>
      <c r="AE2030" s="39"/>
      <c r="AR2030" s="230" t="s">
        <v>235</v>
      </c>
      <c r="AT2030" s="230" t="s">
        <v>161</v>
      </c>
      <c r="AU2030" s="230" t="s">
        <v>87</v>
      </c>
      <c r="AY2030" s="18" t="s">
        <v>159</v>
      </c>
      <c r="BE2030" s="231">
        <f>IF(N2030="základní",J2030,0)</f>
        <v>0</v>
      </c>
      <c r="BF2030" s="231">
        <f>IF(N2030="snížená",J2030,0)</f>
        <v>0</v>
      </c>
      <c r="BG2030" s="231">
        <f>IF(N2030="zákl. přenesená",J2030,0)</f>
        <v>0</v>
      </c>
      <c r="BH2030" s="231">
        <f>IF(N2030="sníž. přenesená",J2030,0)</f>
        <v>0</v>
      </c>
      <c r="BI2030" s="231">
        <f>IF(N2030="nulová",J2030,0)</f>
        <v>0</v>
      </c>
      <c r="BJ2030" s="18" t="s">
        <v>85</v>
      </c>
      <c r="BK2030" s="231">
        <f>ROUND(I2030*H2030,2)</f>
        <v>0</v>
      </c>
      <c r="BL2030" s="18" t="s">
        <v>235</v>
      </c>
      <c r="BM2030" s="230" t="s">
        <v>3150</v>
      </c>
    </row>
    <row r="2031" s="16" customFormat="1">
      <c r="A2031" s="16"/>
      <c r="B2031" s="279"/>
      <c r="C2031" s="280"/>
      <c r="D2031" s="234" t="s">
        <v>168</v>
      </c>
      <c r="E2031" s="281" t="s">
        <v>1</v>
      </c>
      <c r="F2031" s="282" t="s">
        <v>3117</v>
      </c>
      <c r="G2031" s="280"/>
      <c r="H2031" s="281" t="s">
        <v>1</v>
      </c>
      <c r="I2031" s="283"/>
      <c r="J2031" s="280"/>
      <c r="K2031" s="280"/>
      <c r="L2031" s="284"/>
      <c r="M2031" s="285"/>
      <c r="N2031" s="286"/>
      <c r="O2031" s="286"/>
      <c r="P2031" s="286"/>
      <c r="Q2031" s="286"/>
      <c r="R2031" s="286"/>
      <c r="S2031" s="286"/>
      <c r="T2031" s="287"/>
      <c r="U2031" s="16"/>
      <c r="V2031" s="16"/>
      <c r="W2031" s="16"/>
      <c r="X2031" s="16"/>
      <c r="Y2031" s="16"/>
      <c r="Z2031" s="16"/>
      <c r="AA2031" s="16"/>
      <c r="AB2031" s="16"/>
      <c r="AC2031" s="16"/>
      <c r="AD2031" s="16"/>
      <c r="AE2031" s="16"/>
      <c r="AT2031" s="288" t="s">
        <v>168</v>
      </c>
      <c r="AU2031" s="288" t="s">
        <v>87</v>
      </c>
      <c r="AV2031" s="16" t="s">
        <v>85</v>
      </c>
      <c r="AW2031" s="16" t="s">
        <v>32</v>
      </c>
      <c r="AX2031" s="16" t="s">
        <v>77</v>
      </c>
      <c r="AY2031" s="288" t="s">
        <v>159</v>
      </c>
    </row>
    <row r="2032" s="13" customFormat="1">
      <c r="A2032" s="13"/>
      <c r="B2032" s="232"/>
      <c r="C2032" s="233"/>
      <c r="D2032" s="234" t="s">
        <v>168</v>
      </c>
      <c r="E2032" s="235" t="s">
        <v>1</v>
      </c>
      <c r="F2032" s="236" t="s">
        <v>3151</v>
      </c>
      <c r="G2032" s="233"/>
      <c r="H2032" s="237">
        <v>3</v>
      </c>
      <c r="I2032" s="238"/>
      <c r="J2032" s="233"/>
      <c r="K2032" s="233"/>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168</v>
      </c>
      <c r="AU2032" s="243" t="s">
        <v>87</v>
      </c>
      <c r="AV2032" s="13" t="s">
        <v>87</v>
      </c>
      <c r="AW2032" s="13" t="s">
        <v>32</v>
      </c>
      <c r="AX2032" s="13" t="s">
        <v>85</v>
      </c>
      <c r="AY2032" s="243" t="s">
        <v>159</v>
      </c>
    </row>
    <row r="2033" s="2" customFormat="1" ht="21.75" customHeight="1">
      <c r="A2033" s="39"/>
      <c r="B2033" s="40"/>
      <c r="C2033" s="219" t="s">
        <v>3152</v>
      </c>
      <c r="D2033" s="219" t="s">
        <v>161</v>
      </c>
      <c r="E2033" s="220" t="s">
        <v>3153</v>
      </c>
      <c r="F2033" s="221" t="s">
        <v>3154</v>
      </c>
      <c r="G2033" s="222" t="s">
        <v>164</v>
      </c>
      <c r="H2033" s="223">
        <v>242.286</v>
      </c>
      <c r="I2033" s="224"/>
      <c r="J2033" s="225">
        <f>ROUND(I2033*H2033,2)</f>
        <v>0</v>
      </c>
      <c r="K2033" s="221" t="s">
        <v>165</v>
      </c>
      <c r="L2033" s="45"/>
      <c r="M2033" s="226" t="s">
        <v>1</v>
      </c>
      <c r="N2033" s="227" t="s">
        <v>42</v>
      </c>
      <c r="O2033" s="92"/>
      <c r="P2033" s="228">
        <f>O2033*H2033</f>
        <v>0</v>
      </c>
      <c r="Q2033" s="228">
        <v>0.00020000000000000001</v>
      </c>
      <c r="R2033" s="228">
        <f>Q2033*H2033</f>
        <v>0.048457200000000006</v>
      </c>
      <c r="S2033" s="228">
        <v>0</v>
      </c>
      <c r="T2033" s="229">
        <f>S2033*H2033</f>
        <v>0</v>
      </c>
      <c r="U2033" s="39"/>
      <c r="V2033" s="39"/>
      <c r="W2033" s="39"/>
      <c r="X2033" s="39"/>
      <c r="Y2033" s="39"/>
      <c r="Z2033" s="39"/>
      <c r="AA2033" s="39"/>
      <c r="AB2033" s="39"/>
      <c r="AC2033" s="39"/>
      <c r="AD2033" s="39"/>
      <c r="AE2033" s="39"/>
      <c r="AR2033" s="230" t="s">
        <v>235</v>
      </c>
      <c r="AT2033" s="230" t="s">
        <v>161</v>
      </c>
      <c r="AU2033" s="230" t="s">
        <v>87</v>
      </c>
      <c r="AY2033" s="18" t="s">
        <v>159</v>
      </c>
      <c r="BE2033" s="231">
        <f>IF(N2033="základní",J2033,0)</f>
        <v>0</v>
      </c>
      <c r="BF2033" s="231">
        <f>IF(N2033="snížená",J2033,0)</f>
        <v>0</v>
      </c>
      <c r="BG2033" s="231">
        <f>IF(N2033="zákl. přenesená",J2033,0)</f>
        <v>0</v>
      </c>
      <c r="BH2033" s="231">
        <f>IF(N2033="sníž. přenesená",J2033,0)</f>
        <v>0</v>
      </c>
      <c r="BI2033" s="231">
        <f>IF(N2033="nulová",J2033,0)</f>
        <v>0</v>
      </c>
      <c r="BJ2033" s="18" t="s">
        <v>85</v>
      </c>
      <c r="BK2033" s="231">
        <f>ROUND(I2033*H2033,2)</f>
        <v>0</v>
      </c>
      <c r="BL2033" s="18" t="s">
        <v>235</v>
      </c>
      <c r="BM2033" s="230" t="s">
        <v>3155</v>
      </c>
    </row>
    <row r="2034" s="13" customFormat="1">
      <c r="A2034" s="13"/>
      <c r="B2034" s="232"/>
      <c r="C2034" s="233"/>
      <c r="D2034" s="234" t="s">
        <v>168</v>
      </c>
      <c r="E2034" s="235" t="s">
        <v>1</v>
      </c>
      <c r="F2034" s="236" t="s">
        <v>3156</v>
      </c>
      <c r="G2034" s="233"/>
      <c r="H2034" s="237">
        <v>21.800000000000001</v>
      </c>
      <c r="I2034" s="238"/>
      <c r="J2034" s="233"/>
      <c r="K2034" s="233"/>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168</v>
      </c>
      <c r="AU2034" s="243" t="s">
        <v>87</v>
      </c>
      <c r="AV2034" s="13" t="s">
        <v>87</v>
      </c>
      <c r="AW2034" s="13" t="s">
        <v>32</v>
      </c>
      <c r="AX2034" s="13" t="s">
        <v>77</v>
      </c>
      <c r="AY2034" s="243" t="s">
        <v>159</v>
      </c>
    </row>
    <row r="2035" s="13" customFormat="1">
      <c r="A2035" s="13"/>
      <c r="B2035" s="232"/>
      <c r="C2035" s="233"/>
      <c r="D2035" s="234" t="s">
        <v>168</v>
      </c>
      <c r="E2035" s="235" t="s">
        <v>1</v>
      </c>
      <c r="F2035" s="236" t="s">
        <v>3157</v>
      </c>
      <c r="G2035" s="233"/>
      <c r="H2035" s="237">
        <v>77.450000000000003</v>
      </c>
      <c r="I2035" s="238"/>
      <c r="J2035" s="233"/>
      <c r="K2035" s="233"/>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168</v>
      </c>
      <c r="AU2035" s="243" t="s">
        <v>87</v>
      </c>
      <c r="AV2035" s="13" t="s">
        <v>87</v>
      </c>
      <c r="AW2035" s="13" t="s">
        <v>32</v>
      </c>
      <c r="AX2035" s="13" t="s">
        <v>77</v>
      </c>
      <c r="AY2035" s="243" t="s">
        <v>159</v>
      </c>
    </row>
    <row r="2036" s="13" customFormat="1">
      <c r="A2036" s="13"/>
      <c r="B2036" s="232"/>
      <c r="C2036" s="233"/>
      <c r="D2036" s="234" t="s">
        <v>168</v>
      </c>
      <c r="E2036" s="235" t="s">
        <v>1</v>
      </c>
      <c r="F2036" s="236" t="s">
        <v>3158</v>
      </c>
      <c r="G2036" s="233"/>
      <c r="H2036" s="237">
        <v>5.8179999999999996</v>
      </c>
      <c r="I2036" s="238"/>
      <c r="J2036" s="233"/>
      <c r="K2036" s="233"/>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168</v>
      </c>
      <c r="AU2036" s="243" t="s">
        <v>87</v>
      </c>
      <c r="AV2036" s="13" t="s">
        <v>87</v>
      </c>
      <c r="AW2036" s="13" t="s">
        <v>32</v>
      </c>
      <c r="AX2036" s="13" t="s">
        <v>77</v>
      </c>
      <c r="AY2036" s="243" t="s">
        <v>159</v>
      </c>
    </row>
    <row r="2037" s="13" customFormat="1">
      <c r="A2037" s="13"/>
      <c r="B2037" s="232"/>
      <c r="C2037" s="233"/>
      <c r="D2037" s="234" t="s">
        <v>168</v>
      </c>
      <c r="E2037" s="235" t="s">
        <v>1</v>
      </c>
      <c r="F2037" s="236" t="s">
        <v>3159</v>
      </c>
      <c r="G2037" s="233"/>
      <c r="H2037" s="237">
        <v>65.519999999999996</v>
      </c>
      <c r="I2037" s="238"/>
      <c r="J2037" s="233"/>
      <c r="K2037" s="233"/>
      <c r="L2037" s="239"/>
      <c r="M2037" s="240"/>
      <c r="N2037" s="241"/>
      <c r="O2037" s="241"/>
      <c r="P2037" s="241"/>
      <c r="Q2037" s="241"/>
      <c r="R2037" s="241"/>
      <c r="S2037" s="241"/>
      <c r="T2037" s="242"/>
      <c r="U2037" s="13"/>
      <c r="V2037" s="13"/>
      <c r="W2037" s="13"/>
      <c r="X2037" s="13"/>
      <c r="Y2037" s="13"/>
      <c r="Z2037" s="13"/>
      <c r="AA2037" s="13"/>
      <c r="AB2037" s="13"/>
      <c r="AC2037" s="13"/>
      <c r="AD2037" s="13"/>
      <c r="AE2037" s="13"/>
      <c r="AT2037" s="243" t="s">
        <v>168</v>
      </c>
      <c r="AU2037" s="243" t="s">
        <v>87</v>
      </c>
      <c r="AV2037" s="13" t="s">
        <v>87</v>
      </c>
      <c r="AW2037" s="13" t="s">
        <v>32</v>
      </c>
      <c r="AX2037" s="13" t="s">
        <v>77</v>
      </c>
      <c r="AY2037" s="243" t="s">
        <v>159</v>
      </c>
    </row>
    <row r="2038" s="13" customFormat="1">
      <c r="A2038" s="13"/>
      <c r="B2038" s="232"/>
      <c r="C2038" s="233"/>
      <c r="D2038" s="234" t="s">
        <v>168</v>
      </c>
      <c r="E2038" s="235" t="s">
        <v>1</v>
      </c>
      <c r="F2038" s="236" t="s">
        <v>3160</v>
      </c>
      <c r="G2038" s="233"/>
      <c r="H2038" s="237">
        <v>71.697999999999993</v>
      </c>
      <c r="I2038" s="238"/>
      <c r="J2038" s="233"/>
      <c r="K2038" s="233"/>
      <c r="L2038" s="239"/>
      <c r="M2038" s="240"/>
      <c r="N2038" s="241"/>
      <c r="O2038" s="241"/>
      <c r="P2038" s="241"/>
      <c r="Q2038" s="241"/>
      <c r="R2038" s="241"/>
      <c r="S2038" s="241"/>
      <c r="T2038" s="242"/>
      <c r="U2038" s="13"/>
      <c r="V2038" s="13"/>
      <c r="W2038" s="13"/>
      <c r="X2038" s="13"/>
      <c r="Y2038" s="13"/>
      <c r="Z2038" s="13"/>
      <c r="AA2038" s="13"/>
      <c r="AB2038" s="13"/>
      <c r="AC2038" s="13"/>
      <c r="AD2038" s="13"/>
      <c r="AE2038" s="13"/>
      <c r="AT2038" s="243" t="s">
        <v>168</v>
      </c>
      <c r="AU2038" s="243" t="s">
        <v>87</v>
      </c>
      <c r="AV2038" s="13" t="s">
        <v>87</v>
      </c>
      <c r="AW2038" s="13" t="s">
        <v>32</v>
      </c>
      <c r="AX2038" s="13" t="s">
        <v>77</v>
      </c>
      <c r="AY2038" s="243" t="s">
        <v>159</v>
      </c>
    </row>
    <row r="2039" s="14" customFormat="1">
      <c r="A2039" s="14"/>
      <c r="B2039" s="244"/>
      <c r="C2039" s="245"/>
      <c r="D2039" s="234" t="s">
        <v>168</v>
      </c>
      <c r="E2039" s="246" t="s">
        <v>1</v>
      </c>
      <c r="F2039" s="247" t="s">
        <v>174</v>
      </c>
      <c r="G2039" s="245"/>
      <c r="H2039" s="248">
        <v>242.286</v>
      </c>
      <c r="I2039" s="249"/>
      <c r="J2039" s="245"/>
      <c r="K2039" s="245"/>
      <c r="L2039" s="250"/>
      <c r="M2039" s="251"/>
      <c r="N2039" s="252"/>
      <c r="O2039" s="252"/>
      <c r="P2039" s="252"/>
      <c r="Q2039" s="252"/>
      <c r="R2039" s="252"/>
      <c r="S2039" s="252"/>
      <c r="T2039" s="253"/>
      <c r="U2039" s="14"/>
      <c r="V2039" s="14"/>
      <c r="W2039" s="14"/>
      <c r="X2039" s="14"/>
      <c r="Y2039" s="14"/>
      <c r="Z2039" s="14"/>
      <c r="AA2039" s="14"/>
      <c r="AB2039" s="14"/>
      <c r="AC2039" s="14"/>
      <c r="AD2039" s="14"/>
      <c r="AE2039" s="14"/>
      <c r="AT2039" s="254" t="s">
        <v>168</v>
      </c>
      <c r="AU2039" s="254" t="s">
        <v>87</v>
      </c>
      <c r="AV2039" s="14" t="s">
        <v>166</v>
      </c>
      <c r="AW2039" s="14" t="s">
        <v>32</v>
      </c>
      <c r="AX2039" s="14" t="s">
        <v>85</v>
      </c>
      <c r="AY2039" s="254" t="s">
        <v>159</v>
      </c>
    </row>
    <row r="2040" s="2" customFormat="1" ht="24.15" customHeight="1">
      <c r="A2040" s="39"/>
      <c r="B2040" s="40"/>
      <c r="C2040" s="219" t="s">
        <v>3161</v>
      </c>
      <c r="D2040" s="219" t="s">
        <v>161</v>
      </c>
      <c r="E2040" s="220" t="s">
        <v>3162</v>
      </c>
      <c r="F2040" s="221" t="s">
        <v>3163</v>
      </c>
      <c r="G2040" s="222" t="s">
        <v>268</v>
      </c>
      <c r="H2040" s="223">
        <v>250</v>
      </c>
      <c r="I2040" s="224"/>
      <c r="J2040" s="225">
        <f>ROUND(I2040*H2040,2)</f>
        <v>0</v>
      </c>
      <c r="K2040" s="221" t="s">
        <v>165</v>
      </c>
      <c r="L2040" s="45"/>
      <c r="M2040" s="226" t="s">
        <v>1</v>
      </c>
      <c r="N2040" s="227" t="s">
        <v>42</v>
      </c>
      <c r="O2040" s="92"/>
      <c r="P2040" s="228">
        <f>O2040*H2040</f>
        <v>0</v>
      </c>
      <c r="Q2040" s="228">
        <v>0.000224</v>
      </c>
      <c r="R2040" s="228">
        <f>Q2040*H2040</f>
        <v>0.056000000000000001</v>
      </c>
      <c r="S2040" s="228">
        <v>0</v>
      </c>
      <c r="T2040" s="229">
        <f>S2040*H2040</f>
        <v>0</v>
      </c>
      <c r="U2040" s="39"/>
      <c r="V2040" s="39"/>
      <c r="W2040" s="39"/>
      <c r="X2040" s="39"/>
      <c r="Y2040" s="39"/>
      <c r="Z2040" s="39"/>
      <c r="AA2040" s="39"/>
      <c r="AB2040" s="39"/>
      <c r="AC2040" s="39"/>
      <c r="AD2040" s="39"/>
      <c r="AE2040" s="39"/>
      <c r="AR2040" s="230" t="s">
        <v>235</v>
      </c>
      <c r="AT2040" s="230" t="s">
        <v>161</v>
      </c>
      <c r="AU2040" s="230" t="s">
        <v>87</v>
      </c>
      <c r="AY2040" s="18" t="s">
        <v>159</v>
      </c>
      <c r="BE2040" s="231">
        <f>IF(N2040="základní",J2040,0)</f>
        <v>0</v>
      </c>
      <c r="BF2040" s="231">
        <f>IF(N2040="snížená",J2040,0)</f>
        <v>0</v>
      </c>
      <c r="BG2040" s="231">
        <f>IF(N2040="zákl. přenesená",J2040,0)</f>
        <v>0</v>
      </c>
      <c r="BH2040" s="231">
        <f>IF(N2040="sníž. přenesená",J2040,0)</f>
        <v>0</v>
      </c>
      <c r="BI2040" s="231">
        <f>IF(N2040="nulová",J2040,0)</f>
        <v>0</v>
      </c>
      <c r="BJ2040" s="18" t="s">
        <v>85</v>
      </c>
      <c r="BK2040" s="231">
        <f>ROUND(I2040*H2040,2)</f>
        <v>0</v>
      </c>
      <c r="BL2040" s="18" t="s">
        <v>235</v>
      </c>
      <c r="BM2040" s="230" t="s">
        <v>3164</v>
      </c>
    </row>
    <row r="2041" s="2" customFormat="1" ht="24.15" customHeight="1">
      <c r="A2041" s="39"/>
      <c r="B2041" s="40"/>
      <c r="C2041" s="219" t="s">
        <v>3165</v>
      </c>
      <c r="D2041" s="219" t="s">
        <v>161</v>
      </c>
      <c r="E2041" s="220" t="s">
        <v>3166</v>
      </c>
      <c r="F2041" s="221" t="s">
        <v>3167</v>
      </c>
      <c r="G2041" s="222" t="s">
        <v>164</v>
      </c>
      <c r="H2041" s="223">
        <v>77.037999999999997</v>
      </c>
      <c r="I2041" s="224"/>
      <c r="J2041" s="225">
        <f>ROUND(I2041*H2041,2)</f>
        <v>0</v>
      </c>
      <c r="K2041" s="221" t="s">
        <v>165</v>
      </c>
      <c r="L2041" s="45"/>
      <c r="M2041" s="226" t="s">
        <v>1</v>
      </c>
      <c r="N2041" s="227" t="s">
        <v>42</v>
      </c>
      <c r="O2041" s="92"/>
      <c r="P2041" s="228">
        <f>O2041*H2041</f>
        <v>0</v>
      </c>
      <c r="Q2041" s="228">
        <v>0.011815000000000001</v>
      </c>
      <c r="R2041" s="228">
        <f>Q2041*H2041</f>
        <v>0.91020396999999997</v>
      </c>
      <c r="S2041" s="228">
        <v>0</v>
      </c>
      <c r="T2041" s="229">
        <f>S2041*H2041</f>
        <v>0</v>
      </c>
      <c r="U2041" s="39"/>
      <c r="V2041" s="39"/>
      <c r="W2041" s="39"/>
      <c r="X2041" s="39"/>
      <c r="Y2041" s="39"/>
      <c r="Z2041" s="39"/>
      <c r="AA2041" s="39"/>
      <c r="AB2041" s="39"/>
      <c r="AC2041" s="39"/>
      <c r="AD2041" s="39"/>
      <c r="AE2041" s="39"/>
      <c r="AR2041" s="230" t="s">
        <v>235</v>
      </c>
      <c r="AT2041" s="230" t="s">
        <v>161</v>
      </c>
      <c r="AU2041" s="230" t="s">
        <v>87</v>
      </c>
      <c r="AY2041" s="18" t="s">
        <v>159</v>
      </c>
      <c r="BE2041" s="231">
        <f>IF(N2041="základní",J2041,0)</f>
        <v>0</v>
      </c>
      <c r="BF2041" s="231">
        <f>IF(N2041="snížená",J2041,0)</f>
        <v>0</v>
      </c>
      <c r="BG2041" s="231">
        <f>IF(N2041="zákl. přenesená",J2041,0)</f>
        <v>0</v>
      </c>
      <c r="BH2041" s="231">
        <f>IF(N2041="sníž. přenesená",J2041,0)</f>
        <v>0</v>
      </c>
      <c r="BI2041" s="231">
        <f>IF(N2041="nulová",J2041,0)</f>
        <v>0</v>
      </c>
      <c r="BJ2041" s="18" t="s">
        <v>85</v>
      </c>
      <c r="BK2041" s="231">
        <f>ROUND(I2041*H2041,2)</f>
        <v>0</v>
      </c>
      <c r="BL2041" s="18" t="s">
        <v>235</v>
      </c>
      <c r="BM2041" s="230" t="s">
        <v>3168</v>
      </c>
    </row>
    <row r="2042" s="16" customFormat="1">
      <c r="A2042" s="16"/>
      <c r="B2042" s="279"/>
      <c r="C2042" s="280"/>
      <c r="D2042" s="234" t="s">
        <v>168</v>
      </c>
      <c r="E2042" s="281" t="s">
        <v>1</v>
      </c>
      <c r="F2042" s="282" t="s">
        <v>3169</v>
      </c>
      <c r="G2042" s="280"/>
      <c r="H2042" s="281" t="s">
        <v>1</v>
      </c>
      <c r="I2042" s="283"/>
      <c r="J2042" s="280"/>
      <c r="K2042" s="280"/>
      <c r="L2042" s="284"/>
      <c r="M2042" s="285"/>
      <c r="N2042" s="286"/>
      <c r="O2042" s="286"/>
      <c r="P2042" s="286"/>
      <c r="Q2042" s="286"/>
      <c r="R2042" s="286"/>
      <c r="S2042" s="286"/>
      <c r="T2042" s="287"/>
      <c r="U2042" s="16"/>
      <c r="V2042" s="16"/>
      <c r="W2042" s="16"/>
      <c r="X2042" s="16"/>
      <c r="Y2042" s="16"/>
      <c r="Z2042" s="16"/>
      <c r="AA2042" s="16"/>
      <c r="AB2042" s="16"/>
      <c r="AC2042" s="16"/>
      <c r="AD2042" s="16"/>
      <c r="AE2042" s="16"/>
      <c r="AT2042" s="288" t="s">
        <v>168</v>
      </c>
      <c r="AU2042" s="288" t="s">
        <v>87</v>
      </c>
      <c r="AV2042" s="16" t="s">
        <v>85</v>
      </c>
      <c r="AW2042" s="16" t="s">
        <v>32</v>
      </c>
      <c r="AX2042" s="16" t="s">
        <v>77</v>
      </c>
      <c r="AY2042" s="288" t="s">
        <v>159</v>
      </c>
    </row>
    <row r="2043" s="13" customFormat="1">
      <c r="A2043" s="13"/>
      <c r="B2043" s="232"/>
      <c r="C2043" s="233"/>
      <c r="D2043" s="234" t="s">
        <v>168</v>
      </c>
      <c r="E2043" s="235" t="s">
        <v>1</v>
      </c>
      <c r="F2043" s="236" t="s">
        <v>3170</v>
      </c>
      <c r="G2043" s="233"/>
      <c r="H2043" s="237">
        <v>5.2859999999999996</v>
      </c>
      <c r="I2043" s="238"/>
      <c r="J2043" s="233"/>
      <c r="K2043" s="233"/>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168</v>
      </c>
      <c r="AU2043" s="243" t="s">
        <v>87</v>
      </c>
      <c r="AV2043" s="13" t="s">
        <v>87</v>
      </c>
      <c r="AW2043" s="13" t="s">
        <v>32</v>
      </c>
      <c r="AX2043" s="13" t="s">
        <v>77</v>
      </c>
      <c r="AY2043" s="243" t="s">
        <v>159</v>
      </c>
    </row>
    <row r="2044" s="13" customFormat="1">
      <c r="A2044" s="13"/>
      <c r="B2044" s="232"/>
      <c r="C2044" s="233"/>
      <c r="D2044" s="234" t="s">
        <v>168</v>
      </c>
      <c r="E2044" s="235" t="s">
        <v>1</v>
      </c>
      <c r="F2044" s="236" t="s">
        <v>3171</v>
      </c>
      <c r="G2044" s="233"/>
      <c r="H2044" s="237">
        <v>11.4</v>
      </c>
      <c r="I2044" s="238"/>
      <c r="J2044" s="233"/>
      <c r="K2044" s="233"/>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168</v>
      </c>
      <c r="AU2044" s="243" t="s">
        <v>87</v>
      </c>
      <c r="AV2044" s="13" t="s">
        <v>87</v>
      </c>
      <c r="AW2044" s="13" t="s">
        <v>32</v>
      </c>
      <c r="AX2044" s="13" t="s">
        <v>77</v>
      </c>
      <c r="AY2044" s="243" t="s">
        <v>159</v>
      </c>
    </row>
    <row r="2045" s="15" customFormat="1">
      <c r="A2045" s="15"/>
      <c r="B2045" s="268"/>
      <c r="C2045" s="269"/>
      <c r="D2045" s="234" t="s">
        <v>168</v>
      </c>
      <c r="E2045" s="270" t="s">
        <v>1</v>
      </c>
      <c r="F2045" s="271" t="s">
        <v>361</v>
      </c>
      <c r="G2045" s="269"/>
      <c r="H2045" s="272">
        <v>16.686</v>
      </c>
      <c r="I2045" s="273"/>
      <c r="J2045" s="269"/>
      <c r="K2045" s="269"/>
      <c r="L2045" s="274"/>
      <c r="M2045" s="275"/>
      <c r="N2045" s="276"/>
      <c r="O2045" s="276"/>
      <c r="P2045" s="276"/>
      <c r="Q2045" s="276"/>
      <c r="R2045" s="276"/>
      <c r="S2045" s="276"/>
      <c r="T2045" s="277"/>
      <c r="U2045" s="15"/>
      <c r="V2045" s="15"/>
      <c r="W2045" s="15"/>
      <c r="X2045" s="15"/>
      <c r="Y2045" s="15"/>
      <c r="Z2045" s="15"/>
      <c r="AA2045" s="15"/>
      <c r="AB2045" s="15"/>
      <c r="AC2045" s="15"/>
      <c r="AD2045" s="15"/>
      <c r="AE2045" s="15"/>
      <c r="AT2045" s="278" t="s">
        <v>168</v>
      </c>
      <c r="AU2045" s="278" t="s">
        <v>87</v>
      </c>
      <c r="AV2045" s="15" t="s">
        <v>175</v>
      </c>
      <c r="AW2045" s="15" t="s">
        <v>32</v>
      </c>
      <c r="AX2045" s="15" t="s">
        <v>77</v>
      </c>
      <c r="AY2045" s="278" t="s">
        <v>159</v>
      </c>
    </row>
    <row r="2046" s="16" customFormat="1">
      <c r="A2046" s="16"/>
      <c r="B2046" s="279"/>
      <c r="C2046" s="280"/>
      <c r="D2046" s="234" t="s">
        <v>168</v>
      </c>
      <c r="E2046" s="281" t="s">
        <v>1</v>
      </c>
      <c r="F2046" s="282" t="s">
        <v>3172</v>
      </c>
      <c r="G2046" s="280"/>
      <c r="H2046" s="281" t="s">
        <v>1</v>
      </c>
      <c r="I2046" s="283"/>
      <c r="J2046" s="280"/>
      <c r="K2046" s="280"/>
      <c r="L2046" s="284"/>
      <c r="M2046" s="285"/>
      <c r="N2046" s="286"/>
      <c r="O2046" s="286"/>
      <c r="P2046" s="286"/>
      <c r="Q2046" s="286"/>
      <c r="R2046" s="286"/>
      <c r="S2046" s="286"/>
      <c r="T2046" s="287"/>
      <c r="U2046" s="16"/>
      <c r="V2046" s="16"/>
      <c r="W2046" s="16"/>
      <c r="X2046" s="16"/>
      <c r="Y2046" s="16"/>
      <c r="Z2046" s="16"/>
      <c r="AA2046" s="16"/>
      <c r="AB2046" s="16"/>
      <c r="AC2046" s="16"/>
      <c r="AD2046" s="16"/>
      <c r="AE2046" s="16"/>
      <c r="AT2046" s="288" t="s">
        <v>168</v>
      </c>
      <c r="AU2046" s="288" t="s">
        <v>87</v>
      </c>
      <c r="AV2046" s="16" t="s">
        <v>85</v>
      </c>
      <c r="AW2046" s="16" t="s">
        <v>32</v>
      </c>
      <c r="AX2046" s="16" t="s">
        <v>77</v>
      </c>
      <c r="AY2046" s="288" t="s">
        <v>159</v>
      </c>
    </row>
    <row r="2047" s="13" customFormat="1">
      <c r="A2047" s="13"/>
      <c r="B2047" s="232"/>
      <c r="C2047" s="233"/>
      <c r="D2047" s="234" t="s">
        <v>168</v>
      </c>
      <c r="E2047" s="235" t="s">
        <v>1</v>
      </c>
      <c r="F2047" s="236" t="s">
        <v>3173</v>
      </c>
      <c r="G2047" s="233"/>
      <c r="H2047" s="237">
        <v>3.9900000000000002</v>
      </c>
      <c r="I2047" s="238"/>
      <c r="J2047" s="233"/>
      <c r="K2047" s="233"/>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168</v>
      </c>
      <c r="AU2047" s="243" t="s">
        <v>87</v>
      </c>
      <c r="AV2047" s="13" t="s">
        <v>87</v>
      </c>
      <c r="AW2047" s="13" t="s">
        <v>32</v>
      </c>
      <c r="AX2047" s="13" t="s">
        <v>77</v>
      </c>
      <c r="AY2047" s="243" t="s">
        <v>159</v>
      </c>
    </row>
    <row r="2048" s="13" customFormat="1">
      <c r="A2048" s="13"/>
      <c r="B2048" s="232"/>
      <c r="C2048" s="233"/>
      <c r="D2048" s="234" t="s">
        <v>168</v>
      </c>
      <c r="E2048" s="235" t="s">
        <v>1</v>
      </c>
      <c r="F2048" s="236" t="s">
        <v>3174</v>
      </c>
      <c r="G2048" s="233"/>
      <c r="H2048" s="237">
        <v>12.984999999999999</v>
      </c>
      <c r="I2048" s="238"/>
      <c r="J2048" s="233"/>
      <c r="K2048" s="233"/>
      <c r="L2048" s="239"/>
      <c r="M2048" s="240"/>
      <c r="N2048" s="241"/>
      <c r="O2048" s="241"/>
      <c r="P2048" s="241"/>
      <c r="Q2048" s="241"/>
      <c r="R2048" s="241"/>
      <c r="S2048" s="241"/>
      <c r="T2048" s="242"/>
      <c r="U2048" s="13"/>
      <c r="V2048" s="13"/>
      <c r="W2048" s="13"/>
      <c r="X2048" s="13"/>
      <c r="Y2048" s="13"/>
      <c r="Z2048" s="13"/>
      <c r="AA2048" s="13"/>
      <c r="AB2048" s="13"/>
      <c r="AC2048" s="13"/>
      <c r="AD2048" s="13"/>
      <c r="AE2048" s="13"/>
      <c r="AT2048" s="243" t="s">
        <v>168</v>
      </c>
      <c r="AU2048" s="243" t="s">
        <v>87</v>
      </c>
      <c r="AV2048" s="13" t="s">
        <v>87</v>
      </c>
      <c r="AW2048" s="13" t="s">
        <v>32</v>
      </c>
      <c r="AX2048" s="13" t="s">
        <v>77</v>
      </c>
      <c r="AY2048" s="243" t="s">
        <v>159</v>
      </c>
    </row>
    <row r="2049" s="13" customFormat="1">
      <c r="A2049" s="13"/>
      <c r="B2049" s="232"/>
      <c r="C2049" s="233"/>
      <c r="D2049" s="234" t="s">
        <v>168</v>
      </c>
      <c r="E2049" s="235" t="s">
        <v>1</v>
      </c>
      <c r="F2049" s="236" t="s">
        <v>3175</v>
      </c>
      <c r="G2049" s="233"/>
      <c r="H2049" s="237">
        <v>14.942</v>
      </c>
      <c r="I2049" s="238"/>
      <c r="J2049" s="233"/>
      <c r="K2049" s="233"/>
      <c r="L2049" s="239"/>
      <c r="M2049" s="240"/>
      <c r="N2049" s="241"/>
      <c r="O2049" s="241"/>
      <c r="P2049" s="241"/>
      <c r="Q2049" s="241"/>
      <c r="R2049" s="241"/>
      <c r="S2049" s="241"/>
      <c r="T2049" s="242"/>
      <c r="U2049" s="13"/>
      <c r="V2049" s="13"/>
      <c r="W2049" s="13"/>
      <c r="X2049" s="13"/>
      <c r="Y2049" s="13"/>
      <c r="Z2049" s="13"/>
      <c r="AA2049" s="13"/>
      <c r="AB2049" s="13"/>
      <c r="AC2049" s="13"/>
      <c r="AD2049" s="13"/>
      <c r="AE2049" s="13"/>
      <c r="AT2049" s="243" t="s">
        <v>168</v>
      </c>
      <c r="AU2049" s="243" t="s">
        <v>87</v>
      </c>
      <c r="AV2049" s="13" t="s">
        <v>87</v>
      </c>
      <c r="AW2049" s="13" t="s">
        <v>32</v>
      </c>
      <c r="AX2049" s="13" t="s">
        <v>77</v>
      </c>
      <c r="AY2049" s="243" t="s">
        <v>159</v>
      </c>
    </row>
    <row r="2050" s="13" customFormat="1">
      <c r="A2050" s="13"/>
      <c r="B2050" s="232"/>
      <c r="C2050" s="233"/>
      <c r="D2050" s="234" t="s">
        <v>168</v>
      </c>
      <c r="E2050" s="235" t="s">
        <v>1</v>
      </c>
      <c r="F2050" s="236" t="s">
        <v>3176</v>
      </c>
      <c r="G2050" s="233"/>
      <c r="H2050" s="237">
        <v>12.984999999999999</v>
      </c>
      <c r="I2050" s="238"/>
      <c r="J2050" s="233"/>
      <c r="K2050" s="233"/>
      <c r="L2050" s="239"/>
      <c r="M2050" s="240"/>
      <c r="N2050" s="241"/>
      <c r="O2050" s="241"/>
      <c r="P2050" s="241"/>
      <c r="Q2050" s="241"/>
      <c r="R2050" s="241"/>
      <c r="S2050" s="241"/>
      <c r="T2050" s="242"/>
      <c r="U2050" s="13"/>
      <c r="V2050" s="13"/>
      <c r="W2050" s="13"/>
      <c r="X2050" s="13"/>
      <c r="Y2050" s="13"/>
      <c r="Z2050" s="13"/>
      <c r="AA2050" s="13"/>
      <c r="AB2050" s="13"/>
      <c r="AC2050" s="13"/>
      <c r="AD2050" s="13"/>
      <c r="AE2050" s="13"/>
      <c r="AT2050" s="243" t="s">
        <v>168</v>
      </c>
      <c r="AU2050" s="243" t="s">
        <v>87</v>
      </c>
      <c r="AV2050" s="13" t="s">
        <v>87</v>
      </c>
      <c r="AW2050" s="13" t="s">
        <v>32</v>
      </c>
      <c r="AX2050" s="13" t="s">
        <v>77</v>
      </c>
      <c r="AY2050" s="243" t="s">
        <v>159</v>
      </c>
    </row>
    <row r="2051" s="13" customFormat="1">
      <c r="A2051" s="13"/>
      <c r="B2051" s="232"/>
      <c r="C2051" s="233"/>
      <c r="D2051" s="234" t="s">
        <v>168</v>
      </c>
      <c r="E2051" s="235" t="s">
        <v>1</v>
      </c>
      <c r="F2051" s="236" t="s">
        <v>3177</v>
      </c>
      <c r="G2051" s="233"/>
      <c r="H2051" s="237">
        <v>15.449999999999999</v>
      </c>
      <c r="I2051" s="238"/>
      <c r="J2051" s="233"/>
      <c r="K2051" s="233"/>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168</v>
      </c>
      <c r="AU2051" s="243" t="s">
        <v>87</v>
      </c>
      <c r="AV2051" s="13" t="s">
        <v>87</v>
      </c>
      <c r="AW2051" s="13" t="s">
        <v>32</v>
      </c>
      <c r="AX2051" s="13" t="s">
        <v>77</v>
      </c>
      <c r="AY2051" s="243" t="s">
        <v>159</v>
      </c>
    </row>
    <row r="2052" s="15" customFormat="1">
      <c r="A2052" s="15"/>
      <c r="B2052" s="268"/>
      <c r="C2052" s="269"/>
      <c r="D2052" s="234" t="s">
        <v>168</v>
      </c>
      <c r="E2052" s="270" t="s">
        <v>1</v>
      </c>
      <c r="F2052" s="271" t="s">
        <v>361</v>
      </c>
      <c r="G2052" s="269"/>
      <c r="H2052" s="272">
        <v>60.351999999999997</v>
      </c>
      <c r="I2052" s="273"/>
      <c r="J2052" s="269"/>
      <c r="K2052" s="269"/>
      <c r="L2052" s="274"/>
      <c r="M2052" s="275"/>
      <c r="N2052" s="276"/>
      <c r="O2052" s="276"/>
      <c r="P2052" s="276"/>
      <c r="Q2052" s="276"/>
      <c r="R2052" s="276"/>
      <c r="S2052" s="276"/>
      <c r="T2052" s="277"/>
      <c r="U2052" s="15"/>
      <c r="V2052" s="15"/>
      <c r="W2052" s="15"/>
      <c r="X2052" s="15"/>
      <c r="Y2052" s="15"/>
      <c r="Z2052" s="15"/>
      <c r="AA2052" s="15"/>
      <c r="AB2052" s="15"/>
      <c r="AC2052" s="15"/>
      <c r="AD2052" s="15"/>
      <c r="AE2052" s="15"/>
      <c r="AT2052" s="278" t="s">
        <v>168</v>
      </c>
      <c r="AU2052" s="278" t="s">
        <v>87</v>
      </c>
      <c r="AV2052" s="15" t="s">
        <v>175</v>
      </c>
      <c r="AW2052" s="15" t="s">
        <v>32</v>
      </c>
      <c r="AX2052" s="15" t="s">
        <v>77</v>
      </c>
      <c r="AY2052" s="278" t="s">
        <v>159</v>
      </c>
    </row>
    <row r="2053" s="14" customFormat="1">
      <c r="A2053" s="14"/>
      <c r="B2053" s="244"/>
      <c r="C2053" s="245"/>
      <c r="D2053" s="234" t="s">
        <v>168</v>
      </c>
      <c r="E2053" s="246" t="s">
        <v>1</v>
      </c>
      <c r="F2053" s="247" t="s">
        <v>174</v>
      </c>
      <c r="G2053" s="245"/>
      <c r="H2053" s="248">
        <v>77.037999999999997</v>
      </c>
      <c r="I2053" s="249"/>
      <c r="J2053" s="245"/>
      <c r="K2053" s="245"/>
      <c r="L2053" s="250"/>
      <c r="M2053" s="251"/>
      <c r="N2053" s="252"/>
      <c r="O2053" s="252"/>
      <c r="P2053" s="252"/>
      <c r="Q2053" s="252"/>
      <c r="R2053" s="252"/>
      <c r="S2053" s="252"/>
      <c r="T2053" s="253"/>
      <c r="U2053" s="14"/>
      <c r="V2053" s="14"/>
      <c r="W2053" s="14"/>
      <c r="X2053" s="14"/>
      <c r="Y2053" s="14"/>
      <c r="Z2053" s="14"/>
      <c r="AA2053" s="14"/>
      <c r="AB2053" s="14"/>
      <c r="AC2053" s="14"/>
      <c r="AD2053" s="14"/>
      <c r="AE2053" s="14"/>
      <c r="AT2053" s="254" t="s">
        <v>168</v>
      </c>
      <c r="AU2053" s="254" t="s">
        <v>87</v>
      </c>
      <c r="AV2053" s="14" t="s">
        <v>166</v>
      </c>
      <c r="AW2053" s="14" t="s">
        <v>32</v>
      </c>
      <c r="AX2053" s="14" t="s">
        <v>85</v>
      </c>
      <c r="AY2053" s="254" t="s">
        <v>159</v>
      </c>
    </row>
    <row r="2054" s="2" customFormat="1" ht="33" customHeight="1">
      <c r="A2054" s="39"/>
      <c r="B2054" s="40"/>
      <c r="C2054" s="219" t="s">
        <v>3178</v>
      </c>
      <c r="D2054" s="219" t="s">
        <v>161</v>
      </c>
      <c r="E2054" s="220" t="s">
        <v>3179</v>
      </c>
      <c r="F2054" s="221" t="s">
        <v>3180</v>
      </c>
      <c r="G2054" s="222" t="s">
        <v>164</v>
      </c>
      <c r="H2054" s="223">
        <v>126.328</v>
      </c>
      <c r="I2054" s="224"/>
      <c r="J2054" s="225">
        <f>ROUND(I2054*H2054,2)</f>
        <v>0</v>
      </c>
      <c r="K2054" s="221" t="s">
        <v>165</v>
      </c>
      <c r="L2054" s="45"/>
      <c r="M2054" s="226" t="s">
        <v>1</v>
      </c>
      <c r="N2054" s="227" t="s">
        <v>42</v>
      </c>
      <c r="O2054" s="92"/>
      <c r="P2054" s="228">
        <f>O2054*H2054</f>
        <v>0</v>
      </c>
      <c r="Q2054" s="228">
        <v>0.0305285</v>
      </c>
      <c r="R2054" s="228">
        <f>Q2054*H2054</f>
        <v>3.8566043480000003</v>
      </c>
      <c r="S2054" s="228">
        <v>0</v>
      </c>
      <c r="T2054" s="229">
        <f>S2054*H2054</f>
        <v>0</v>
      </c>
      <c r="U2054" s="39"/>
      <c r="V2054" s="39"/>
      <c r="W2054" s="39"/>
      <c r="X2054" s="39"/>
      <c r="Y2054" s="39"/>
      <c r="Z2054" s="39"/>
      <c r="AA2054" s="39"/>
      <c r="AB2054" s="39"/>
      <c r="AC2054" s="39"/>
      <c r="AD2054" s="39"/>
      <c r="AE2054" s="39"/>
      <c r="AR2054" s="230" t="s">
        <v>235</v>
      </c>
      <c r="AT2054" s="230" t="s">
        <v>161</v>
      </c>
      <c r="AU2054" s="230" t="s">
        <v>87</v>
      </c>
      <c r="AY2054" s="18" t="s">
        <v>159</v>
      </c>
      <c r="BE2054" s="231">
        <f>IF(N2054="základní",J2054,0)</f>
        <v>0</v>
      </c>
      <c r="BF2054" s="231">
        <f>IF(N2054="snížená",J2054,0)</f>
        <v>0</v>
      </c>
      <c r="BG2054" s="231">
        <f>IF(N2054="zákl. přenesená",J2054,0)</f>
        <v>0</v>
      </c>
      <c r="BH2054" s="231">
        <f>IF(N2054="sníž. přenesená",J2054,0)</f>
        <v>0</v>
      </c>
      <c r="BI2054" s="231">
        <f>IF(N2054="nulová",J2054,0)</f>
        <v>0</v>
      </c>
      <c r="BJ2054" s="18" t="s">
        <v>85</v>
      </c>
      <c r="BK2054" s="231">
        <f>ROUND(I2054*H2054,2)</f>
        <v>0</v>
      </c>
      <c r="BL2054" s="18" t="s">
        <v>235</v>
      </c>
      <c r="BM2054" s="230" t="s">
        <v>3181</v>
      </c>
    </row>
    <row r="2055" s="16" customFormat="1">
      <c r="A2055" s="16"/>
      <c r="B2055" s="279"/>
      <c r="C2055" s="280"/>
      <c r="D2055" s="234" t="s">
        <v>168</v>
      </c>
      <c r="E2055" s="281" t="s">
        <v>1</v>
      </c>
      <c r="F2055" s="282" t="s">
        <v>3182</v>
      </c>
      <c r="G2055" s="280"/>
      <c r="H2055" s="281" t="s">
        <v>1</v>
      </c>
      <c r="I2055" s="283"/>
      <c r="J2055" s="280"/>
      <c r="K2055" s="280"/>
      <c r="L2055" s="284"/>
      <c r="M2055" s="285"/>
      <c r="N2055" s="286"/>
      <c r="O2055" s="286"/>
      <c r="P2055" s="286"/>
      <c r="Q2055" s="286"/>
      <c r="R2055" s="286"/>
      <c r="S2055" s="286"/>
      <c r="T2055" s="287"/>
      <c r="U2055" s="16"/>
      <c r="V2055" s="16"/>
      <c r="W2055" s="16"/>
      <c r="X2055" s="16"/>
      <c r="Y2055" s="16"/>
      <c r="Z2055" s="16"/>
      <c r="AA2055" s="16"/>
      <c r="AB2055" s="16"/>
      <c r="AC2055" s="16"/>
      <c r="AD2055" s="16"/>
      <c r="AE2055" s="16"/>
      <c r="AT2055" s="288" t="s">
        <v>168</v>
      </c>
      <c r="AU2055" s="288" t="s">
        <v>87</v>
      </c>
      <c r="AV2055" s="16" t="s">
        <v>85</v>
      </c>
      <c r="AW2055" s="16" t="s">
        <v>32</v>
      </c>
      <c r="AX2055" s="16" t="s">
        <v>77</v>
      </c>
      <c r="AY2055" s="288" t="s">
        <v>159</v>
      </c>
    </row>
    <row r="2056" s="13" customFormat="1">
      <c r="A2056" s="13"/>
      <c r="B2056" s="232"/>
      <c r="C2056" s="233"/>
      <c r="D2056" s="234" t="s">
        <v>168</v>
      </c>
      <c r="E2056" s="235" t="s">
        <v>1</v>
      </c>
      <c r="F2056" s="236" t="s">
        <v>3183</v>
      </c>
      <c r="G2056" s="233"/>
      <c r="H2056" s="237">
        <v>17.265999999999998</v>
      </c>
      <c r="I2056" s="238"/>
      <c r="J2056" s="233"/>
      <c r="K2056" s="233"/>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168</v>
      </c>
      <c r="AU2056" s="243" t="s">
        <v>87</v>
      </c>
      <c r="AV2056" s="13" t="s">
        <v>87</v>
      </c>
      <c r="AW2056" s="13" t="s">
        <v>32</v>
      </c>
      <c r="AX2056" s="13" t="s">
        <v>77</v>
      </c>
      <c r="AY2056" s="243" t="s">
        <v>159</v>
      </c>
    </row>
    <row r="2057" s="13" customFormat="1">
      <c r="A2057" s="13"/>
      <c r="B2057" s="232"/>
      <c r="C2057" s="233"/>
      <c r="D2057" s="234" t="s">
        <v>168</v>
      </c>
      <c r="E2057" s="235" t="s">
        <v>1</v>
      </c>
      <c r="F2057" s="236" t="s">
        <v>3184</v>
      </c>
      <c r="G2057" s="233"/>
      <c r="H2057" s="237">
        <v>10.680999999999999</v>
      </c>
      <c r="I2057" s="238"/>
      <c r="J2057" s="233"/>
      <c r="K2057" s="233"/>
      <c r="L2057" s="239"/>
      <c r="M2057" s="240"/>
      <c r="N2057" s="241"/>
      <c r="O2057" s="241"/>
      <c r="P2057" s="241"/>
      <c r="Q2057" s="241"/>
      <c r="R2057" s="241"/>
      <c r="S2057" s="241"/>
      <c r="T2057" s="242"/>
      <c r="U2057" s="13"/>
      <c r="V2057" s="13"/>
      <c r="W2057" s="13"/>
      <c r="X2057" s="13"/>
      <c r="Y2057" s="13"/>
      <c r="Z2057" s="13"/>
      <c r="AA2057" s="13"/>
      <c r="AB2057" s="13"/>
      <c r="AC2057" s="13"/>
      <c r="AD2057" s="13"/>
      <c r="AE2057" s="13"/>
      <c r="AT2057" s="243" t="s">
        <v>168</v>
      </c>
      <c r="AU2057" s="243" t="s">
        <v>87</v>
      </c>
      <c r="AV2057" s="13" t="s">
        <v>87</v>
      </c>
      <c r="AW2057" s="13" t="s">
        <v>32</v>
      </c>
      <c r="AX2057" s="13" t="s">
        <v>77</v>
      </c>
      <c r="AY2057" s="243" t="s">
        <v>159</v>
      </c>
    </row>
    <row r="2058" s="13" customFormat="1">
      <c r="A2058" s="13"/>
      <c r="B2058" s="232"/>
      <c r="C2058" s="233"/>
      <c r="D2058" s="234" t="s">
        <v>168</v>
      </c>
      <c r="E2058" s="235" t="s">
        <v>1</v>
      </c>
      <c r="F2058" s="236" t="s">
        <v>3185</v>
      </c>
      <c r="G2058" s="233"/>
      <c r="H2058" s="237">
        <v>28.521000000000001</v>
      </c>
      <c r="I2058" s="238"/>
      <c r="J2058" s="233"/>
      <c r="K2058" s="233"/>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168</v>
      </c>
      <c r="AU2058" s="243" t="s">
        <v>87</v>
      </c>
      <c r="AV2058" s="13" t="s">
        <v>87</v>
      </c>
      <c r="AW2058" s="13" t="s">
        <v>32</v>
      </c>
      <c r="AX2058" s="13" t="s">
        <v>77</v>
      </c>
      <c r="AY2058" s="243" t="s">
        <v>159</v>
      </c>
    </row>
    <row r="2059" s="13" customFormat="1">
      <c r="A2059" s="13"/>
      <c r="B2059" s="232"/>
      <c r="C2059" s="233"/>
      <c r="D2059" s="234" t="s">
        <v>168</v>
      </c>
      <c r="E2059" s="235" t="s">
        <v>1</v>
      </c>
      <c r="F2059" s="236" t="s">
        <v>3186</v>
      </c>
      <c r="G2059" s="233"/>
      <c r="H2059" s="237">
        <v>12.6</v>
      </c>
      <c r="I2059" s="238"/>
      <c r="J2059" s="233"/>
      <c r="K2059" s="233"/>
      <c r="L2059" s="239"/>
      <c r="M2059" s="240"/>
      <c r="N2059" s="241"/>
      <c r="O2059" s="241"/>
      <c r="P2059" s="241"/>
      <c r="Q2059" s="241"/>
      <c r="R2059" s="241"/>
      <c r="S2059" s="241"/>
      <c r="T2059" s="242"/>
      <c r="U2059" s="13"/>
      <c r="V2059" s="13"/>
      <c r="W2059" s="13"/>
      <c r="X2059" s="13"/>
      <c r="Y2059" s="13"/>
      <c r="Z2059" s="13"/>
      <c r="AA2059" s="13"/>
      <c r="AB2059" s="13"/>
      <c r="AC2059" s="13"/>
      <c r="AD2059" s="13"/>
      <c r="AE2059" s="13"/>
      <c r="AT2059" s="243" t="s">
        <v>168</v>
      </c>
      <c r="AU2059" s="243" t="s">
        <v>87</v>
      </c>
      <c r="AV2059" s="13" t="s">
        <v>87</v>
      </c>
      <c r="AW2059" s="13" t="s">
        <v>32</v>
      </c>
      <c r="AX2059" s="13" t="s">
        <v>77</v>
      </c>
      <c r="AY2059" s="243" t="s">
        <v>159</v>
      </c>
    </row>
    <row r="2060" s="13" customFormat="1">
      <c r="A2060" s="13"/>
      <c r="B2060" s="232"/>
      <c r="C2060" s="233"/>
      <c r="D2060" s="234" t="s">
        <v>168</v>
      </c>
      <c r="E2060" s="235" t="s">
        <v>1</v>
      </c>
      <c r="F2060" s="236" t="s">
        <v>3187</v>
      </c>
      <c r="G2060" s="233"/>
      <c r="H2060" s="237">
        <v>7.1379999999999999</v>
      </c>
      <c r="I2060" s="238"/>
      <c r="J2060" s="233"/>
      <c r="K2060" s="233"/>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168</v>
      </c>
      <c r="AU2060" s="243" t="s">
        <v>87</v>
      </c>
      <c r="AV2060" s="13" t="s">
        <v>87</v>
      </c>
      <c r="AW2060" s="13" t="s">
        <v>32</v>
      </c>
      <c r="AX2060" s="13" t="s">
        <v>77</v>
      </c>
      <c r="AY2060" s="243" t="s">
        <v>159</v>
      </c>
    </row>
    <row r="2061" s="13" customFormat="1">
      <c r="A2061" s="13"/>
      <c r="B2061" s="232"/>
      <c r="C2061" s="233"/>
      <c r="D2061" s="234" t="s">
        <v>168</v>
      </c>
      <c r="E2061" s="235" t="s">
        <v>1</v>
      </c>
      <c r="F2061" s="236" t="s">
        <v>3188</v>
      </c>
      <c r="G2061" s="233"/>
      <c r="H2061" s="237">
        <v>31.122</v>
      </c>
      <c r="I2061" s="238"/>
      <c r="J2061" s="233"/>
      <c r="K2061" s="233"/>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168</v>
      </c>
      <c r="AU2061" s="243" t="s">
        <v>87</v>
      </c>
      <c r="AV2061" s="13" t="s">
        <v>87</v>
      </c>
      <c r="AW2061" s="13" t="s">
        <v>32</v>
      </c>
      <c r="AX2061" s="13" t="s">
        <v>77</v>
      </c>
      <c r="AY2061" s="243" t="s">
        <v>159</v>
      </c>
    </row>
    <row r="2062" s="13" customFormat="1">
      <c r="A2062" s="13"/>
      <c r="B2062" s="232"/>
      <c r="C2062" s="233"/>
      <c r="D2062" s="234" t="s">
        <v>168</v>
      </c>
      <c r="E2062" s="235" t="s">
        <v>1</v>
      </c>
      <c r="F2062" s="236" t="s">
        <v>3189</v>
      </c>
      <c r="G2062" s="233"/>
      <c r="H2062" s="237">
        <v>19</v>
      </c>
      <c r="I2062" s="238"/>
      <c r="J2062" s="233"/>
      <c r="K2062" s="233"/>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168</v>
      </c>
      <c r="AU2062" s="243" t="s">
        <v>87</v>
      </c>
      <c r="AV2062" s="13" t="s">
        <v>87</v>
      </c>
      <c r="AW2062" s="13" t="s">
        <v>32</v>
      </c>
      <c r="AX2062" s="13" t="s">
        <v>77</v>
      </c>
      <c r="AY2062" s="243" t="s">
        <v>159</v>
      </c>
    </row>
    <row r="2063" s="14" customFormat="1">
      <c r="A2063" s="14"/>
      <c r="B2063" s="244"/>
      <c r="C2063" s="245"/>
      <c r="D2063" s="234" t="s">
        <v>168</v>
      </c>
      <c r="E2063" s="246" t="s">
        <v>1</v>
      </c>
      <c r="F2063" s="247" t="s">
        <v>174</v>
      </c>
      <c r="G2063" s="245"/>
      <c r="H2063" s="248">
        <v>126.328</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168</v>
      </c>
      <c r="AU2063" s="254" t="s">
        <v>87</v>
      </c>
      <c r="AV2063" s="14" t="s">
        <v>166</v>
      </c>
      <c r="AW2063" s="14" t="s">
        <v>32</v>
      </c>
      <c r="AX2063" s="14" t="s">
        <v>85</v>
      </c>
      <c r="AY2063" s="254" t="s">
        <v>159</v>
      </c>
    </row>
    <row r="2064" s="2" customFormat="1" ht="24.15" customHeight="1">
      <c r="A2064" s="39"/>
      <c r="B2064" s="40"/>
      <c r="C2064" s="219" t="s">
        <v>3190</v>
      </c>
      <c r="D2064" s="219" t="s">
        <v>161</v>
      </c>
      <c r="E2064" s="220" t="s">
        <v>3191</v>
      </c>
      <c r="F2064" s="221" t="s">
        <v>3192</v>
      </c>
      <c r="G2064" s="222" t="s">
        <v>164</v>
      </c>
      <c r="H2064" s="223">
        <v>56.008000000000003</v>
      </c>
      <c r="I2064" s="224"/>
      <c r="J2064" s="225">
        <f>ROUND(I2064*H2064,2)</f>
        <v>0</v>
      </c>
      <c r="K2064" s="221" t="s">
        <v>165</v>
      </c>
      <c r="L2064" s="45"/>
      <c r="M2064" s="226" t="s">
        <v>1</v>
      </c>
      <c r="N2064" s="227" t="s">
        <v>42</v>
      </c>
      <c r="O2064" s="92"/>
      <c r="P2064" s="228">
        <f>O2064*H2064</f>
        <v>0</v>
      </c>
      <c r="Q2064" s="228">
        <v>0.0112348</v>
      </c>
      <c r="R2064" s="228">
        <f>Q2064*H2064</f>
        <v>0.62923867840000003</v>
      </c>
      <c r="S2064" s="228">
        <v>0</v>
      </c>
      <c r="T2064" s="229">
        <f>S2064*H2064</f>
        <v>0</v>
      </c>
      <c r="U2064" s="39"/>
      <c r="V2064" s="39"/>
      <c r="W2064" s="39"/>
      <c r="X2064" s="39"/>
      <c r="Y2064" s="39"/>
      <c r="Z2064" s="39"/>
      <c r="AA2064" s="39"/>
      <c r="AB2064" s="39"/>
      <c r="AC2064" s="39"/>
      <c r="AD2064" s="39"/>
      <c r="AE2064" s="39"/>
      <c r="AR2064" s="230" t="s">
        <v>235</v>
      </c>
      <c r="AT2064" s="230" t="s">
        <v>161</v>
      </c>
      <c r="AU2064" s="230" t="s">
        <v>87</v>
      </c>
      <c r="AY2064" s="18" t="s">
        <v>159</v>
      </c>
      <c r="BE2064" s="231">
        <f>IF(N2064="základní",J2064,0)</f>
        <v>0</v>
      </c>
      <c r="BF2064" s="231">
        <f>IF(N2064="snížená",J2064,0)</f>
        <v>0</v>
      </c>
      <c r="BG2064" s="231">
        <f>IF(N2064="zákl. přenesená",J2064,0)</f>
        <v>0</v>
      </c>
      <c r="BH2064" s="231">
        <f>IF(N2064="sníž. přenesená",J2064,0)</f>
        <v>0</v>
      </c>
      <c r="BI2064" s="231">
        <f>IF(N2064="nulová",J2064,0)</f>
        <v>0</v>
      </c>
      <c r="BJ2064" s="18" t="s">
        <v>85</v>
      </c>
      <c r="BK2064" s="231">
        <f>ROUND(I2064*H2064,2)</f>
        <v>0</v>
      </c>
      <c r="BL2064" s="18" t="s">
        <v>235</v>
      </c>
      <c r="BM2064" s="230" t="s">
        <v>3193</v>
      </c>
    </row>
    <row r="2065" s="16" customFormat="1">
      <c r="A2065" s="16"/>
      <c r="B2065" s="279"/>
      <c r="C2065" s="280"/>
      <c r="D2065" s="234" t="s">
        <v>168</v>
      </c>
      <c r="E2065" s="281" t="s">
        <v>1</v>
      </c>
      <c r="F2065" s="282" t="s">
        <v>2517</v>
      </c>
      <c r="G2065" s="280"/>
      <c r="H2065" s="281" t="s">
        <v>1</v>
      </c>
      <c r="I2065" s="283"/>
      <c r="J2065" s="280"/>
      <c r="K2065" s="280"/>
      <c r="L2065" s="284"/>
      <c r="M2065" s="285"/>
      <c r="N2065" s="286"/>
      <c r="O2065" s="286"/>
      <c r="P2065" s="286"/>
      <c r="Q2065" s="286"/>
      <c r="R2065" s="286"/>
      <c r="S2065" s="286"/>
      <c r="T2065" s="287"/>
      <c r="U2065" s="16"/>
      <c r="V2065" s="16"/>
      <c r="W2065" s="16"/>
      <c r="X2065" s="16"/>
      <c r="Y2065" s="16"/>
      <c r="Z2065" s="16"/>
      <c r="AA2065" s="16"/>
      <c r="AB2065" s="16"/>
      <c r="AC2065" s="16"/>
      <c r="AD2065" s="16"/>
      <c r="AE2065" s="16"/>
      <c r="AT2065" s="288" t="s">
        <v>168</v>
      </c>
      <c r="AU2065" s="288" t="s">
        <v>87</v>
      </c>
      <c r="AV2065" s="16" t="s">
        <v>85</v>
      </c>
      <c r="AW2065" s="16" t="s">
        <v>32</v>
      </c>
      <c r="AX2065" s="16" t="s">
        <v>77</v>
      </c>
      <c r="AY2065" s="288" t="s">
        <v>159</v>
      </c>
    </row>
    <row r="2066" s="13" customFormat="1">
      <c r="A2066" s="13"/>
      <c r="B2066" s="232"/>
      <c r="C2066" s="233"/>
      <c r="D2066" s="234" t="s">
        <v>168</v>
      </c>
      <c r="E2066" s="235" t="s">
        <v>1</v>
      </c>
      <c r="F2066" s="236" t="s">
        <v>2518</v>
      </c>
      <c r="G2066" s="233"/>
      <c r="H2066" s="237">
        <v>6.4359999999999999</v>
      </c>
      <c r="I2066" s="238"/>
      <c r="J2066" s="233"/>
      <c r="K2066" s="233"/>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168</v>
      </c>
      <c r="AU2066" s="243" t="s">
        <v>87</v>
      </c>
      <c r="AV2066" s="13" t="s">
        <v>87</v>
      </c>
      <c r="AW2066" s="13" t="s">
        <v>32</v>
      </c>
      <c r="AX2066" s="13" t="s">
        <v>77</v>
      </c>
      <c r="AY2066" s="243" t="s">
        <v>159</v>
      </c>
    </row>
    <row r="2067" s="13" customFormat="1">
      <c r="A2067" s="13"/>
      <c r="B2067" s="232"/>
      <c r="C2067" s="233"/>
      <c r="D2067" s="234" t="s">
        <v>168</v>
      </c>
      <c r="E2067" s="235" t="s">
        <v>1</v>
      </c>
      <c r="F2067" s="236" t="s">
        <v>2519</v>
      </c>
      <c r="G2067" s="233"/>
      <c r="H2067" s="237">
        <v>10.34</v>
      </c>
      <c r="I2067" s="238"/>
      <c r="J2067" s="233"/>
      <c r="K2067" s="233"/>
      <c r="L2067" s="239"/>
      <c r="M2067" s="240"/>
      <c r="N2067" s="241"/>
      <c r="O2067" s="241"/>
      <c r="P2067" s="241"/>
      <c r="Q2067" s="241"/>
      <c r="R2067" s="241"/>
      <c r="S2067" s="241"/>
      <c r="T2067" s="242"/>
      <c r="U2067" s="13"/>
      <c r="V2067" s="13"/>
      <c r="W2067" s="13"/>
      <c r="X2067" s="13"/>
      <c r="Y2067" s="13"/>
      <c r="Z2067" s="13"/>
      <c r="AA2067" s="13"/>
      <c r="AB2067" s="13"/>
      <c r="AC2067" s="13"/>
      <c r="AD2067" s="13"/>
      <c r="AE2067" s="13"/>
      <c r="AT2067" s="243" t="s">
        <v>168</v>
      </c>
      <c r="AU2067" s="243" t="s">
        <v>87</v>
      </c>
      <c r="AV2067" s="13" t="s">
        <v>87</v>
      </c>
      <c r="AW2067" s="13" t="s">
        <v>32</v>
      </c>
      <c r="AX2067" s="13" t="s">
        <v>77</v>
      </c>
      <c r="AY2067" s="243" t="s">
        <v>159</v>
      </c>
    </row>
    <row r="2068" s="13" customFormat="1">
      <c r="A2068" s="13"/>
      <c r="B2068" s="232"/>
      <c r="C2068" s="233"/>
      <c r="D2068" s="234" t="s">
        <v>168</v>
      </c>
      <c r="E2068" s="235" t="s">
        <v>1</v>
      </c>
      <c r="F2068" s="236" t="s">
        <v>2520</v>
      </c>
      <c r="G2068" s="233"/>
      <c r="H2068" s="237">
        <v>25.742999999999999</v>
      </c>
      <c r="I2068" s="238"/>
      <c r="J2068" s="233"/>
      <c r="K2068" s="233"/>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168</v>
      </c>
      <c r="AU2068" s="243" t="s">
        <v>87</v>
      </c>
      <c r="AV2068" s="13" t="s">
        <v>87</v>
      </c>
      <c r="AW2068" s="13" t="s">
        <v>32</v>
      </c>
      <c r="AX2068" s="13" t="s">
        <v>77</v>
      </c>
      <c r="AY2068" s="243" t="s">
        <v>159</v>
      </c>
    </row>
    <row r="2069" s="13" customFormat="1">
      <c r="A2069" s="13"/>
      <c r="B2069" s="232"/>
      <c r="C2069" s="233"/>
      <c r="D2069" s="234" t="s">
        <v>168</v>
      </c>
      <c r="E2069" s="235" t="s">
        <v>1</v>
      </c>
      <c r="F2069" s="236" t="s">
        <v>2521</v>
      </c>
      <c r="G2069" s="233"/>
      <c r="H2069" s="237">
        <v>13.489000000000001</v>
      </c>
      <c r="I2069" s="238"/>
      <c r="J2069" s="233"/>
      <c r="K2069" s="233"/>
      <c r="L2069" s="239"/>
      <c r="M2069" s="240"/>
      <c r="N2069" s="241"/>
      <c r="O2069" s="241"/>
      <c r="P2069" s="241"/>
      <c r="Q2069" s="241"/>
      <c r="R2069" s="241"/>
      <c r="S2069" s="241"/>
      <c r="T2069" s="242"/>
      <c r="U2069" s="13"/>
      <c r="V2069" s="13"/>
      <c r="W2069" s="13"/>
      <c r="X2069" s="13"/>
      <c r="Y2069" s="13"/>
      <c r="Z2069" s="13"/>
      <c r="AA2069" s="13"/>
      <c r="AB2069" s="13"/>
      <c r="AC2069" s="13"/>
      <c r="AD2069" s="13"/>
      <c r="AE2069" s="13"/>
      <c r="AT2069" s="243" t="s">
        <v>168</v>
      </c>
      <c r="AU2069" s="243" t="s">
        <v>87</v>
      </c>
      <c r="AV2069" s="13" t="s">
        <v>87</v>
      </c>
      <c r="AW2069" s="13" t="s">
        <v>32</v>
      </c>
      <c r="AX2069" s="13" t="s">
        <v>77</v>
      </c>
      <c r="AY2069" s="243" t="s">
        <v>159</v>
      </c>
    </row>
    <row r="2070" s="14" customFormat="1">
      <c r="A2070" s="14"/>
      <c r="B2070" s="244"/>
      <c r="C2070" s="245"/>
      <c r="D2070" s="234" t="s">
        <v>168</v>
      </c>
      <c r="E2070" s="246" t="s">
        <v>1</v>
      </c>
      <c r="F2070" s="247" t="s">
        <v>174</v>
      </c>
      <c r="G2070" s="245"/>
      <c r="H2070" s="248">
        <v>56.008000000000003</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168</v>
      </c>
      <c r="AU2070" s="254" t="s">
        <v>87</v>
      </c>
      <c r="AV2070" s="14" t="s">
        <v>166</v>
      </c>
      <c r="AW2070" s="14" t="s">
        <v>32</v>
      </c>
      <c r="AX2070" s="14" t="s">
        <v>85</v>
      </c>
      <c r="AY2070" s="254" t="s">
        <v>159</v>
      </c>
    </row>
    <row r="2071" s="2" customFormat="1" ht="37.8" customHeight="1">
      <c r="A2071" s="39"/>
      <c r="B2071" s="40"/>
      <c r="C2071" s="219" t="s">
        <v>3194</v>
      </c>
      <c r="D2071" s="219" t="s">
        <v>161</v>
      </c>
      <c r="E2071" s="220" t="s">
        <v>3195</v>
      </c>
      <c r="F2071" s="221" t="s">
        <v>3196</v>
      </c>
      <c r="G2071" s="222" t="s">
        <v>164</v>
      </c>
      <c r="H2071" s="223">
        <v>38.381999999999998</v>
      </c>
      <c r="I2071" s="224"/>
      <c r="J2071" s="225">
        <f>ROUND(I2071*H2071,2)</f>
        <v>0</v>
      </c>
      <c r="K2071" s="221" t="s">
        <v>165</v>
      </c>
      <c r="L2071" s="45"/>
      <c r="M2071" s="226" t="s">
        <v>1</v>
      </c>
      <c r="N2071" s="227" t="s">
        <v>42</v>
      </c>
      <c r="O2071" s="92"/>
      <c r="P2071" s="228">
        <f>O2071*H2071</f>
        <v>0</v>
      </c>
      <c r="Q2071" s="228">
        <v>0.029627400000000002</v>
      </c>
      <c r="R2071" s="228">
        <f>Q2071*H2071</f>
        <v>1.1371588667999999</v>
      </c>
      <c r="S2071" s="228">
        <v>0</v>
      </c>
      <c r="T2071" s="229">
        <f>S2071*H2071</f>
        <v>0</v>
      </c>
      <c r="U2071" s="39"/>
      <c r="V2071" s="39"/>
      <c r="W2071" s="39"/>
      <c r="X2071" s="39"/>
      <c r="Y2071" s="39"/>
      <c r="Z2071" s="39"/>
      <c r="AA2071" s="39"/>
      <c r="AB2071" s="39"/>
      <c r="AC2071" s="39"/>
      <c r="AD2071" s="39"/>
      <c r="AE2071" s="39"/>
      <c r="AR2071" s="230" t="s">
        <v>235</v>
      </c>
      <c r="AT2071" s="230" t="s">
        <v>161</v>
      </c>
      <c r="AU2071" s="230" t="s">
        <v>87</v>
      </c>
      <c r="AY2071" s="18" t="s">
        <v>159</v>
      </c>
      <c r="BE2071" s="231">
        <f>IF(N2071="základní",J2071,0)</f>
        <v>0</v>
      </c>
      <c r="BF2071" s="231">
        <f>IF(N2071="snížená",J2071,0)</f>
        <v>0</v>
      </c>
      <c r="BG2071" s="231">
        <f>IF(N2071="zákl. přenesená",J2071,0)</f>
        <v>0</v>
      </c>
      <c r="BH2071" s="231">
        <f>IF(N2071="sníž. přenesená",J2071,0)</f>
        <v>0</v>
      </c>
      <c r="BI2071" s="231">
        <f>IF(N2071="nulová",J2071,0)</f>
        <v>0</v>
      </c>
      <c r="BJ2071" s="18" t="s">
        <v>85</v>
      </c>
      <c r="BK2071" s="231">
        <f>ROUND(I2071*H2071,2)</f>
        <v>0</v>
      </c>
      <c r="BL2071" s="18" t="s">
        <v>235</v>
      </c>
      <c r="BM2071" s="230" t="s">
        <v>3197</v>
      </c>
    </row>
    <row r="2072" s="16" customFormat="1">
      <c r="A2072" s="16"/>
      <c r="B2072" s="279"/>
      <c r="C2072" s="280"/>
      <c r="D2072" s="234" t="s">
        <v>168</v>
      </c>
      <c r="E2072" s="281" t="s">
        <v>1</v>
      </c>
      <c r="F2072" s="282" t="s">
        <v>3169</v>
      </c>
      <c r="G2072" s="280"/>
      <c r="H2072" s="281" t="s">
        <v>1</v>
      </c>
      <c r="I2072" s="283"/>
      <c r="J2072" s="280"/>
      <c r="K2072" s="280"/>
      <c r="L2072" s="284"/>
      <c r="M2072" s="285"/>
      <c r="N2072" s="286"/>
      <c r="O2072" s="286"/>
      <c r="P2072" s="286"/>
      <c r="Q2072" s="286"/>
      <c r="R2072" s="286"/>
      <c r="S2072" s="286"/>
      <c r="T2072" s="287"/>
      <c r="U2072" s="16"/>
      <c r="V2072" s="16"/>
      <c r="W2072" s="16"/>
      <c r="X2072" s="16"/>
      <c r="Y2072" s="16"/>
      <c r="Z2072" s="16"/>
      <c r="AA2072" s="16"/>
      <c r="AB2072" s="16"/>
      <c r="AC2072" s="16"/>
      <c r="AD2072" s="16"/>
      <c r="AE2072" s="16"/>
      <c r="AT2072" s="288" t="s">
        <v>168</v>
      </c>
      <c r="AU2072" s="288" t="s">
        <v>87</v>
      </c>
      <c r="AV2072" s="16" t="s">
        <v>85</v>
      </c>
      <c r="AW2072" s="16" t="s">
        <v>32</v>
      </c>
      <c r="AX2072" s="16" t="s">
        <v>77</v>
      </c>
      <c r="AY2072" s="288" t="s">
        <v>159</v>
      </c>
    </row>
    <row r="2073" s="13" customFormat="1">
      <c r="A2073" s="13"/>
      <c r="B2073" s="232"/>
      <c r="C2073" s="233"/>
      <c r="D2073" s="234" t="s">
        <v>168</v>
      </c>
      <c r="E2073" s="235" t="s">
        <v>1</v>
      </c>
      <c r="F2073" s="236" t="s">
        <v>3198</v>
      </c>
      <c r="G2073" s="233"/>
      <c r="H2073" s="237">
        <v>14.25</v>
      </c>
      <c r="I2073" s="238"/>
      <c r="J2073" s="233"/>
      <c r="K2073" s="233"/>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168</v>
      </c>
      <c r="AU2073" s="243" t="s">
        <v>87</v>
      </c>
      <c r="AV2073" s="13" t="s">
        <v>87</v>
      </c>
      <c r="AW2073" s="13" t="s">
        <v>32</v>
      </c>
      <c r="AX2073" s="13" t="s">
        <v>77</v>
      </c>
      <c r="AY2073" s="243" t="s">
        <v>159</v>
      </c>
    </row>
    <row r="2074" s="13" customFormat="1">
      <c r="A2074" s="13"/>
      <c r="B2074" s="232"/>
      <c r="C2074" s="233"/>
      <c r="D2074" s="234" t="s">
        <v>168</v>
      </c>
      <c r="E2074" s="235" t="s">
        <v>1</v>
      </c>
      <c r="F2074" s="236" t="s">
        <v>3199</v>
      </c>
      <c r="G2074" s="233"/>
      <c r="H2074" s="237">
        <v>10.475</v>
      </c>
      <c r="I2074" s="238"/>
      <c r="J2074" s="233"/>
      <c r="K2074" s="233"/>
      <c r="L2074" s="239"/>
      <c r="M2074" s="240"/>
      <c r="N2074" s="241"/>
      <c r="O2074" s="241"/>
      <c r="P2074" s="241"/>
      <c r="Q2074" s="241"/>
      <c r="R2074" s="241"/>
      <c r="S2074" s="241"/>
      <c r="T2074" s="242"/>
      <c r="U2074" s="13"/>
      <c r="V2074" s="13"/>
      <c r="W2074" s="13"/>
      <c r="X2074" s="13"/>
      <c r="Y2074" s="13"/>
      <c r="Z2074" s="13"/>
      <c r="AA2074" s="13"/>
      <c r="AB2074" s="13"/>
      <c r="AC2074" s="13"/>
      <c r="AD2074" s="13"/>
      <c r="AE2074" s="13"/>
      <c r="AT2074" s="243" t="s">
        <v>168</v>
      </c>
      <c r="AU2074" s="243" t="s">
        <v>87</v>
      </c>
      <c r="AV2074" s="13" t="s">
        <v>87</v>
      </c>
      <c r="AW2074" s="13" t="s">
        <v>32</v>
      </c>
      <c r="AX2074" s="13" t="s">
        <v>77</v>
      </c>
      <c r="AY2074" s="243" t="s">
        <v>159</v>
      </c>
    </row>
    <row r="2075" s="15" customFormat="1">
      <c r="A2075" s="15"/>
      <c r="B2075" s="268"/>
      <c r="C2075" s="269"/>
      <c r="D2075" s="234" t="s">
        <v>168</v>
      </c>
      <c r="E2075" s="270" t="s">
        <v>1</v>
      </c>
      <c r="F2075" s="271" t="s">
        <v>361</v>
      </c>
      <c r="G2075" s="269"/>
      <c r="H2075" s="272">
        <v>24.725000000000001</v>
      </c>
      <c r="I2075" s="273"/>
      <c r="J2075" s="269"/>
      <c r="K2075" s="269"/>
      <c r="L2075" s="274"/>
      <c r="M2075" s="275"/>
      <c r="N2075" s="276"/>
      <c r="O2075" s="276"/>
      <c r="P2075" s="276"/>
      <c r="Q2075" s="276"/>
      <c r="R2075" s="276"/>
      <c r="S2075" s="276"/>
      <c r="T2075" s="277"/>
      <c r="U2075" s="15"/>
      <c r="V2075" s="15"/>
      <c r="W2075" s="15"/>
      <c r="X2075" s="15"/>
      <c r="Y2075" s="15"/>
      <c r="Z2075" s="15"/>
      <c r="AA2075" s="15"/>
      <c r="AB2075" s="15"/>
      <c r="AC2075" s="15"/>
      <c r="AD2075" s="15"/>
      <c r="AE2075" s="15"/>
      <c r="AT2075" s="278" t="s">
        <v>168</v>
      </c>
      <c r="AU2075" s="278" t="s">
        <v>87</v>
      </c>
      <c r="AV2075" s="15" t="s">
        <v>175</v>
      </c>
      <c r="AW2075" s="15" t="s">
        <v>32</v>
      </c>
      <c r="AX2075" s="15" t="s">
        <v>77</v>
      </c>
      <c r="AY2075" s="278" t="s">
        <v>159</v>
      </c>
    </row>
    <row r="2076" s="16" customFormat="1">
      <c r="A2076" s="16"/>
      <c r="B2076" s="279"/>
      <c r="C2076" s="280"/>
      <c r="D2076" s="234" t="s">
        <v>168</v>
      </c>
      <c r="E2076" s="281" t="s">
        <v>1</v>
      </c>
      <c r="F2076" s="282" t="s">
        <v>3172</v>
      </c>
      <c r="G2076" s="280"/>
      <c r="H2076" s="281" t="s">
        <v>1</v>
      </c>
      <c r="I2076" s="283"/>
      <c r="J2076" s="280"/>
      <c r="K2076" s="280"/>
      <c r="L2076" s="284"/>
      <c r="M2076" s="285"/>
      <c r="N2076" s="286"/>
      <c r="O2076" s="286"/>
      <c r="P2076" s="286"/>
      <c r="Q2076" s="286"/>
      <c r="R2076" s="286"/>
      <c r="S2076" s="286"/>
      <c r="T2076" s="287"/>
      <c r="U2076" s="16"/>
      <c r="V2076" s="16"/>
      <c r="W2076" s="16"/>
      <c r="X2076" s="16"/>
      <c r="Y2076" s="16"/>
      <c r="Z2076" s="16"/>
      <c r="AA2076" s="16"/>
      <c r="AB2076" s="16"/>
      <c r="AC2076" s="16"/>
      <c r="AD2076" s="16"/>
      <c r="AE2076" s="16"/>
      <c r="AT2076" s="288" t="s">
        <v>168</v>
      </c>
      <c r="AU2076" s="288" t="s">
        <v>87</v>
      </c>
      <c r="AV2076" s="16" t="s">
        <v>85</v>
      </c>
      <c r="AW2076" s="16" t="s">
        <v>32</v>
      </c>
      <c r="AX2076" s="16" t="s">
        <v>77</v>
      </c>
      <c r="AY2076" s="288" t="s">
        <v>159</v>
      </c>
    </row>
    <row r="2077" s="13" customFormat="1">
      <c r="A2077" s="13"/>
      <c r="B2077" s="232"/>
      <c r="C2077" s="233"/>
      <c r="D2077" s="234" t="s">
        <v>168</v>
      </c>
      <c r="E2077" s="235" t="s">
        <v>1</v>
      </c>
      <c r="F2077" s="236" t="s">
        <v>3200</v>
      </c>
      <c r="G2077" s="233"/>
      <c r="H2077" s="237">
        <v>1.7330000000000001</v>
      </c>
      <c r="I2077" s="238"/>
      <c r="J2077" s="233"/>
      <c r="K2077" s="233"/>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168</v>
      </c>
      <c r="AU2077" s="243" t="s">
        <v>87</v>
      </c>
      <c r="AV2077" s="13" t="s">
        <v>87</v>
      </c>
      <c r="AW2077" s="13" t="s">
        <v>32</v>
      </c>
      <c r="AX2077" s="13" t="s">
        <v>77</v>
      </c>
      <c r="AY2077" s="243" t="s">
        <v>159</v>
      </c>
    </row>
    <row r="2078" s="15" customFormat="1">
      <c r="A2078" s="15"/>
      <c r="B2078" s="268"/>
      <c r="C2078" s="269"/>
      <c r="D2078" s="234" t="s">
        <v>168</v>
      </c>
      <c r="E2078" s="270" t="s">
        <v>1</v>
      </c>
      <c r="F2078" s="271" t="s">
        <v>361</v>
      </c>
      <c r="G2078" s="269"/>
      <c r="H2078" s="272">
        <v>1.7330000000000001</v>
      </c>
      <c r="I2078" s="273"/>
      <c r="J2078" s="269"/>
      <c r="K2078" s="269"/>
      <c r="L2078" s="274"/>
      <c r="M2078" s="275"/>
      <c r="N2078" s="276"/>
      <c r="O2078" s="276"/>
      <c r="P2078" s="276"/>
      <c r="Q2078" s="276"/>
      <c r="R2078" s="276"/>
      <c r="S2078" s="276"/>
      <c r="T2078" s="277"/>
      <c r="U2078" s="15"/>
      <c r="V2078" s="15"/>
      <c r="W2078" s="15"/>
      <c r="X2078" s="15"/>
      <c r="Y2078" s="15"/>
      <c r="Z2078" s="15"/>
      <c r="AA2078" s="15"/>
      <c r="AB2078" s="15"/>
      <c r="AC2078" s="15"/>
      <c r="AD2078" s="15"/>
      <c r="AE2078" s="15"/>
      <c r="AT2078" s="278" t="s">
        <v>168</v>
      </c>
      <c r="AU2078" s="278" t="s">
        <v>87</v>
      </c>
      <c r="AV2078" s="15" t="s">
        <v>175</v>
      </c>
      <c r="AW2078" s="15" t="s">
        <v>32</v>
      </c>
      <c r="AX2078" s="15" t="s">
        <v>77</v>
      </c>
      <c r="AY2078" s="278" t="s">
        <v>159</v>
      </c>
    </row>
    <row r="2079" s="16" customFormat="1">
      <c r="A2079" s="16"/>
      <c r="B2079" s="279"/>
      <c r="C2079" s="280"/>
      <c r="D2079" s="234" t="s">
        <v>168</v>
      </c>
      <c r="E2079" s="281" t="s">
        <v>1</v>
      </c>
      <c r="F2079" s="282" t="s">
        <v>3201</v>
      </c>
      <c r="G2079" s="280"/>
      <c r="H2079" s="281" t="s">
        <v>1</v>
      </c>
      <c r="I2079" s="283"/>
      <c r="J2079" s="280"/>
      <c r="K2079" s="280"/>
      <c r="L2079" s="284"/>
      <c r="M2079" s="285"/>
      <c r="N2079" s="286"/>
      <c r="O2079" s="286"/>
      <c r="P2079" s="286"/>
      <c r="Q2079" s="286"/>
      <c r="R2079" s="286"/>
      <c r="S2079" s="286"/>
      <c r="T2079" s="287"/>
      <c r="U2079" s="16"/>
      <c r="V2079" s="16"/>
      <c r="W2079" s="16"/>
      <c r="X2079" s="16"/>
      <c r="Y2079" s="16"/>
      <c r="Z2079" s="16"/>
      <c r="AA2079" s="16"/>
      <c r="AB2079" s="16"/>
      <c r="AC2079" s="16"/>
      <c r="AD2079" s="16"/>
      <c r="AE2079" s="16"/>
      <c r="AT2079" s="288" t="s">
        <v>168</v>
      </c>
      <c r="AU2079" s="288" t="s">
        <v>87</v>
      </c>
      <c r="AV2079" s="16" t="s">
        <v>85</v>
      </c>
      <c r="AW2079" s="16" t="s">
        <v>32</v>
      </c>
      <c r="AX2079" s="16" t="s">
        <v>77</v>
      </c>
      <c r="AY2079" s="288" t="s">
        <v>159</v>
      </c>
    </row>
    <row r="2080" s="13" customFormat="1">
      <c r="A2080" s="13"/>
      <c r="B2080" s="232"/>
      <c r="C2080" s="233"/>
      <c r="D2080" s="234" t="s">
        <v>168</v>
      </c>
      <c r="E2080" s="235" t="s">
        <v>1</v>
      </c>
      <c r="F2080" s="236" t="s">
        <v>3202</v>
      </c>
      <c r="G2080" s="233"/>
      <c r="H2080" s="237">
        <v>5.9619999999999997</v>
      </c>
      <c r="I2080" s="238"/>
      <c r="J2080" s="233"/>
      <c r="K2080" s="233"/>
      <c r="L2080" s="239"/>
      <c r="M2080" s="240"/>
      <c r="N2080" s="241"/>
      <c r="O2080" s="241"/>
      <c r="P2080" s="241"/>
      <c r="Q2080" s="241"/>
      <c r="R2080" s="241"/>
      <c r="S2080" s="241"/>
      <c r="T2080" s="242"/>
      <c r="U2080" s="13"/>
      <c r="V2080" s="13"/>
      <c r="W2080" s="13"/>
      <c r="X2080" s="13"/>
      <c r="Y2080" s="13"/>
      <c r="Z2080" s="13"/>
      <c r="AA2080" s="13"/>
      <c r="AB2080" s="13"/>
      <c r="AC2080" s="13"/>
      <c r="AD2080" s="13"/>
      <c r="AE2080" s="13"/>
      <c r="AT2080" s="243" t="s">
        <v>168</v>
      </c>
      <c r="AU2080" s="243" t="s">
        <v>87</v>
      </c>
      <c r="AV2080" s="13" t="s">
        <v>87</v>
      </c>
      <c r="AW2080" s="13" t="s">
        <v>32</v>
      </c>
      <c r="AX2080" s="13" t="s">
        <v>77</v>
      </c>
      <c r="AY2080" s="243" t="s">
        <v>159</v>
      </c>
    </row>
    <row r="2081" s="13" customFormat="1">
      <c r="A2081" s="13"/>
      <c r="B2081" s="232"/>
      <c r="C2081" s="233"/>
      <c r="D2081" s="234" t="s">
        <v>168</v>
      </c>
      <c r="E2081" s="235" t="s">
        <v>1</v>
      </c>
      <c r="F2081" s="236" t="s">
        <v>3203</v>
      </c>
      <c r="G2081" s="233"/>
      <c r="H2081" s="237">
        <v>5.9619999999999997</v>
      </c>
      <c r="I2081" s="238"/>
      <c r="J2081" s="233"/>
      <c r="K2081" s="233"/>
      <c r="L2081" s="239"/>
      <c r="M2081" s="240"/>
      <c r="N2081" s="241"/>
      <c r="O2081" s="241"/>
      <c r="P2081" s="241"/>
      <c r="Q2081" s="241"/>
      <c r="R2081" s="241"/>
      <c r="S2081" s="241"/>
      <c r="T2081" s="242"/>
      <c r="U2081" s="13"/>
      <c r="V2081" s="13"/>
      <c r="W2081" s="13"/>
      <c r="X2081" s="13"/>
      <c r="Y2081" s="13"/>
      <c r="Z2081" s="13"/>
      <c r="AA2081" s="13"/>
      <c r="AB2081" s="13"/>
      <c r="AC2081" s="13"/>
      <c r="AD2081" s="13"/>
      <c r="AE2081" s="13"/>
      <c r="AT2081" s="243" t="s">
        <v>168</v>
      </c>
      <c r="AU2081" s="243" t="s">
        <v>87</v>
      </c>
      <c r="AV2081" s="13" t="s">
        <v>87</v>
      </c>
      <c r="AW2081" s="13" t="s">
        <v>32</v>
      </c>
      <c r="AX2081" s="13" t="s">
        <v>77</v>
      </c>
      <c r="AY2081" s="243" t="s">
        <v>159</v>
      </c>
    </row>
    <row r="2082" s="15" customFormat="1">
      <c r="A2082" s="15"/>
      <c r="B2082" s="268"/>
      <c r="C2082" s="269"/>
      <c r="D2082" s="234" t="s">
        <v>168</v>
      </c>
      <c r="E2082" s="270" t="s">
        <v>1</v>
      </c>
      <c r="F2082" s="271" t="s">
        <v>361</v>
      </c>
      <c r="G2082" s="269"/>
      <c r="H2082" s="272">
        <v>11.924</v>
      </c>
      <c r="I2082" s="273"/>
      <c r="J2082" s="269"/>
      <c r="K2082" s="269"/>
      <c r="L2082" s="274"/>
      <c r="M2082" s="275"/>
      <c r="N2082" s="276"/>
      <c r="O2082" s="276"/>
      <c r="P2082" s="276"/>
      <c r="Q2082" s="276"/>
      <c r="R2082" s="276"/>
      <c r="S2082" s="276"/>
      <c r="T2082" s="277"/>
      <c r="U2082" s="15"/>
      <c r="V2082" s="15"/>
      <c r="W2082" s="15"/>
      <c r="X2082" s="15"/>
      <c r="Y2082" s="15"/>
      <c r="Z2082" s="15"/>
      <c r="AA2082" s="15"/>
      <c r="AB2082" s="15"/>
      <c r="AC2082" s="15"/>
      <c r="AD2082" s="15"/>
      <c r="AE2082" s="15"/>
      <c r="AT2082" s="278" t="s">
        <v>168</v>
      </c>
      <c r="AU2082" s="278" t="s">
        <v>87</v>
      </c>
      <c r="AV2082" s="15" t="s">
        <v>175</v>
      </c>
      <c r="AW2082" s="15" t="s">
        <v>32</v>
      </c>
      <c r="AX2082" s="15" t="s">
        <v>77</v>
      </c>
      <c r="AY2082" s="278" t="s">
        <v>159</v>
      </c>
    </row>
    <row r="2083" s="14" customFormat="1">
      <c r="A2083" s="14"/>
      <c r="B2083" s="244"/>
      <c r="C2083" s="245"/>
      <c r="D2083" s="234" t="s">
        <v>168</v>
      </c>
      <c r="E2083" s="246" t="s">
        <v>1</v>
      </c>
      <c r="F2083" s="247" t="s">
        <v>174</v>
      </c>
      <c r="G2083" s="245"/>
      <c r="H2083" s="248">
        <v>38.381999999999998</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168</v>
      </c>
      <c r="AU2083" s="254" t="s">
        <v>87</v>
      </c>
      <c r="AV2083" s="14" t="s">
        <v>166</v>
      </c>
      <c r="AW2083" s="14" t="s">
        <v>32</v>
      </c>
      <c r="AX2083" s="14" t="s">
        <v>85</v>
      </c>
      <c r="AY2083" s="254" t="s">
        <v>159</v>
      </c>
    </row>
    <row r="2084" s="2" customFormat="1" ht="16.5" customHeight="1">
      <c r="A2084" s="39"/>
      <c r="B2084" s="40"/>
      <c r="C2084" s="219" t="s">
        <v>3204</v>
      </c>
      <c r="D2084" s="219" t="s">
        <v>161</v>
      </c>
      <c r="E2084" s="220" t="s">
        <v>3205</v>
      </c>
      <c r="F2084" s="221" t="s">
        <v>3206</v>
      </c>
      <c r="G2084" s="222" t="s">
        <v>164</v>
      </c>
      <c r="H2084" s="223">
        <v>312.86700000000002</v>
      </c>
      <c r="I2084" s="224"/>
      <c r="J2084" s="225">
        <f>ROUND(I2084*H2084,2)</f>
        <v>0</v>
      </c>
      <c r="K2084" s="221" t="s">
        <v>165</v>
      </c>
      <c r="L2084" s="45"/>
      <c r="M2084" s="226" t="s">
        <v>1</v>
      </c>
      <c r="N2084" s="227" t="s">
        <v>42</v>
      </c>
      <c r="O2084" s="92"/>
      <c r="P2084" s="228">
        <f>O2084*H2084</f>
        <v>0</v>
      </c>
      <c r="Q2084" s="228">
        <v>0.00010000000000000001</v>
      </c>
      <c r="R2084" s="228">
        <f>Q2084*H2084</f>
        <v>0.031286700000000001</v>
      </c>
      <c r="S2084" s="228">
        <v>0</v>
      </c>
      <c r="T2084" s="229">
        <f>S2084*H2084</f>
        <v>0</v>
      </c>
      <c r="U2084" s="39"/>
      <c r="V2084" s="39"/>
      <c r="W2084" s="39"/>
      <c r="X2084" s="39"/>
      <c r="Y2084" s="39"/>
      <c r="Z2084" s="39"/>
      <c r="AA2084" s="39"/>
      <c r="AB2084" s="39"/>
      <c r="AC2084" s="39"/>
      <c r="AD2084" s="39"/>
      <c r="AE2084" s="39"/>
      <c r="AR2084" s="230" t="s">
        <v>235</v>
      </c>
      <c r="AT2084" s="230" t="s">
        <v>161</v>
      </c>
      <c r="AU2084" s="230" t="s">
        <v>87</v>
      </c>
      <c r="AY2084" s="18" t="s">
        <v>159</v>
      </c>
      <c r="BE2084" s="231">
        <f>IF(N2084="základní",J2084,0)</f>
        <v>0</v>
      </c>
      <c r="BF2084" s="231">
        <f>IF(N2084="snížená",J2084,0)</f>
        <v>0</v>
      </c>
      <c r="BG2084" s="231">
        <f>IF(N2084="zákl. přenesená",J2084,0)</f>
        <v>0</v>
      </c>
      <c r="BH2084" s="231">
        <f>IF(N2084="sníž. přenesená",J2084,0)</f>
        <v>0</v>
      </c>
      <c r="BI2084" s="231">
        <f>IF(N2084="nulová",J2084,0)</f>
        <v>0</v>
      </c>
      <c r="BJ2084" s="18" t="s">
        <v>85</v>
      </c>
      <c r="BK2084" s="231">
        <f>ROUND(I2084*H2084,2)</f>
        <v>0</v>
      </c>
      <c r="BL2084" s="18" t="s">
        <v>235</v>
      </c>
      <c r="BM2084" s="230" t="s">
        <v>3207</v>
      </c>
    </row>
    <row r="2085" s="13" customFormat="1">
      <c r="A2085" s="13"/>
      <c r="B2085" s="232"/>
      <c r="C2085" s="233"/>
      <c r="D2085" s="234" t="s">
        <v>168</v>
      </c>
      <c r="E2085" s="235" t="s">
        <v>1</v>
      </c>
      <c r="F2085" s="236" t="s">
        <v>3208</v>
      </c>
      <c r="G2085" s="233"/>
      <c r="H2085" s="237">
        <v>77.037999999999997</v>
      </c>
      <c r="I2085" s="238"/>
      <c r="J2085" s="233"/>
      <c r="K2085" s="233"/>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168</v>
      </c>
      <c r="AU2085" s="243" t="s">
        <v>87</v>
      </c>
      <c r="AV2085" s="13" t="s">
        <v>87</v>
      </c>
      <c r="AW2085" s="13" t="s">
        <v>32</v>
      </c>
      <c r="AX2085" s="13" t="s">
        <v>77</v>
      </c>
      <c r="AY2085" s="243" t="s">
        <v>159</v>
      </c>
    </row>
    <row r="2086" s="13" customFormat="1">
      <c r="A2086" s="13"/>
      <c r="B2086" s="232"/>
      <c r="C2086" s="233"/>
      <c r="D2086" s="234" t="s">
        <v>168</v>
      </c>
      <c r="E2086" s="235" t="s">
        <v>1</v>
      </c>
      <c r="F2086" s="236" t="s">
        <v>3209</v>
      </c>
      <c r="G2086" s="233"/>
      <c r="H2086" s="237">
        <v>126.328</v>
      </c>
      <c r="I2086" s="238"/>
      <c r="J2086" s="233"/>
      <c r="K2086" s="233"/>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168</v>
      </c>
      <c r="AU2086" s="243" t="s">
        <v>87</v>
      </c>
      <c r="AV2086" s="13" t="s">
        <v>87</v>
      </c>
      <c r="AW2086" s="13" t="s">
        <v>32</v>
      </c>
      <c r="AX2086" s="13" t="s">
        <v>77</v>
      </c>
      <c r="AY2086" s="243" t="s">
        <v>159</v>
      </c>
    </row>
    <row r="2087" s="13" customFormat="1">
      <c r="A2087" s="13"/>
      <c r="B2087" s="232"/>
      <c r="C2087" s="233"/>
      <c r="D2087" s="234" t="s">
        <v>168</v>
      </c>
      <c r="E2087" s="235" t="s">
        <v>1</v>
      </c>
      <c r="F2087" s="236" t="s">
        <v>3210</v>
      </c>
      <c r="G2087" s="233"/>
      <c r="H2087" s="237">
        <v>56.008000000000003</v>
      </c>
      <c r="I2087" s="238"/>
      <c r="J2087" s="233"/>
      <c r="K2087" s="233"/>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168</v>
      </c>
      <c r="AU2087" s="243" t="s">
        <v>87</v>
      </c>
      <c r="AV2087" s="13" t="s">
        <v>87</v>
      </c>
      <c r="AW2087" s="13" t="s">
        <v>32</v>
      </c>
      <c r="AX2087" s="13" t="s">
        <v>77</v>
      </c>
      <c r="AY2087" s="243" t="s">
        <v>159</v>
      </c>
    </row>
    <row r="2088" s="13" customFormat="1">
      <c r="A2088" s="13"/>
      <c r="B2088" s="232"/>
      <c r="C2088" s="233"/>
      <c r="D2088" s="234" t="s">
        <v>168</v>
      </c>
      <c r="E2088" s="235" t="s">
        <v>1</v>
      </c>
      <c r="F2088" s="236" t="s">
        <v>3211</v>
      </c>
      <c r="G2088" s="233"/>
      <c r="H2088" s="237">
        <v>38.381999999999998</v>
      </c>
      <c r="I2088" s="238"/>
      <c r="J2088" s="233"/>
      <c r="K2088" s="233"/>
      <c r="L2088" s="239"/>
      <c r="M2088" s="240"/>
      <c r="N2088" s="241"/>
      <c r="O2088" s="241"/>
      <c r="P2088" s="241"/>
      <c r="Q2088" s="241"/>
      <c r="R2088" s="241"/>
      <c r="S2088" s="241"/>
      <c r="T2088" s="242"/>
      <c r="U2088" s="13"/>
      <c r="V2088" s="13"/>
      <c r="W2088" s="13"/>
      <c r="X2088" s="13"/>
      <c r="Y2088" s="13"/>
      <c r="Z2088" s="13"/>
      <c r="AA2088" s="13"/>
      <c r="AB2088" s="13"/>
      <c r="AC2088" s="13"/>
      <c r="AD2088" s="13"/>
      <c r="AE2088" s="13"/>
      <c r="AT2088" s="243" t="s">
        <v>168</v>
      </c>
      <c r="AU2088" s="243" t="s">
        <v>87</v>
      </c>
      <c r="AV2088" s="13" t="s">
        <v>87</v>
      </c>
      <c r="AW2088" s="13" t="s">
        <v>32</v>
      </c>
      <c r="AX2088" s="13" t="s">
        <v>77</v>
      </c>
      <c r="AY2088" s="243" t="s">
        <v>159</v>
      </c>
    </row>
    <row r="2089" s="13" customFormat="1">
      <c r="A2089" s="13"/>
      <c r="B2089" s="232"/>
      <c r="C2089" s="233"/>
      <c r="D2089" s="234" t="s">
        <v>168</v>
      </c>
      <c r="E2089" s="235" t="s">
        <v>1</v>
      </c>
      <c r="F2089" s="236" t="s">
        <v>3212</v>
      </c>
      <c r="G2089" s="233"/>
      <c r="H2089" s="237">
        <v>12.276</v>
      </c>
      <c r="I2089" s="238"/>
      <c r="J2089" s="233"/>
      <c r="K2089" s="233"/>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168</v>
      </c>
      <c r="AU2089" s="243" t="s">
        <v>87</v>
      </c>
      <c r="AV2089" s="13" t="s">
        <v>87</v>
      </c>
      <c r="AW2089" s="13" t="s">
        <v>32</v>
      </c>
      <c r="AX2089" s="13" t="s">
        <v>77</v>
      </c>
      <c r="AY2089" s="243" t="s">
        <v>159</v>
      </c>
    </row>
    <row r="2090" s="13" customFormat="1">
      <c r="A2090" s="13"/>
      <c r="B2090" s="232"/>
      <c r="C2090" s="233"/>
      <c r="D2090" s="234" t="s">
        <v>168</v>
      </c>
      <c r="E2090" s="235" t="s">
        <v>1</v>
      </c>
      <c r="F2090" s="236" t="s">
        <v>3213</v>
      </c>
      <c r="G2090" s="233"/>
      <c r="H2090" s="237">
        <v>2.835</v>
      </c>
      <c r="I2090" s="238"/>
      <c r="J2090" s="233"/>
      <c r="K2090" s="233"/>
      <c r="L2090" s="239"/>
      <c r="M2090" s="240"/>
      <c r="N2090" s="241"/>
      <c r="O2090" s="241"/>
      <c r="P2090" s="241"/>
      <c r="Q2090" s="241"/>
      <c r="R2090" s="241"/>
      <c r="S2090" s="241"/>
      <c r="T2090" s="242"/>
      <c r="U2090" s="13"/>
      <c r="V2090" s="13"/>
      <c r="W2090" s="13"/>
      <c r="X2090" s="13"/>
      <c r="Y2090" s="13"/>
      <c r="Z2090" s="13"/>
      <c r="AA2090" s="13"/>
      <c r="AB2090" s="13"/>
      <c r="AC2090" s="13"/>
      <c r="AD2090" s="13"/>
      <c r="AE2090" s="13"/>
      <c r="AT2090" s="243" t="s">
        <v>168</v>
      </c>
      <c r="AU2090" s="243" t="s">
        <v>87</v>
      </c>
      <c r="AV2090" s="13" t="s">
        <v>87</v>
      </c>
      <c r="AW2090" s="13" t="s">
        <v>32</v>
      </c>
      <c r="AX2090" s="13" t="s">
        <v>77</v>
      </c>
      <c r="AY2090" s="243" t="s">
        <v>159</v>
      </c>
    </row>
    <row r="2091" s="14" customFormat="1">
      <c r="A2091" s="14"/>
      <c r="B2091" s="244"/>
      <c r="C2091" s="245"/>
      <c r="D2091" s="234" t="s">
        <v>168</v>
      </c>
      <c r="E2091" s="246" t="s">
        <v>1</v>
      </c>
      <c r="F2091" s="247" t="s">
        <v>174</v>
      </c>
      <c r="G2091" s="245"/>
      <c r="H2091" s="248">
        <v>312.86700000000002</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168</v>
      </c>
      <c r="AU2091" s="254" t="s">
        <v>87</v>
      </c>
      <c r="AV2091" s="14" t="s">
        <v>166</v>
      </c>
      <c r="AW2091" s="14" t="s">
        <v>32</v>
      </c>
      <c r="AX2091" s="14" t="s">
        <v>85</v>
      </c>
      <c r="AY2091" s="254" t="s">
        <v>159</v>
      </c>
    </row>
    <row r="2092" s="2" customFormat="1" ht="24.15" customHeight="1">
      <c r="A2092" s="39"/>
      <c r="B2092" s="40"/>
      <c r="C2092" s="219" t="s">
        <v>3214</v>
      </c>
      <c r="D2092" s="219" t="s">
        <v>161</v>
      </c>
      <c r="E2092" s="220" t="s">
        <v>3215</v>
      </c>
      <c r="F2092" s="221" t="s">
        <v>3216</v>
      </c>
      <c r="G2092" s="222" t="s">
        <v>164</v>
      </c>
      <c r="H2092" s="223">
        <v>12.276</v>
      </c>
      <c r="I2092" s="224"/>
      <c r="J2092" s="225">
        <f>ROUND(I2092*H2092,2)</f>
        <v>0</v>
      </c>
      <c r="K2092" s="221" t="s">
        <v>165</v>
      </c>
      <c r="L2092" s="45"/>
      <c r="M2092" s="226" t="s">
        <v>1</v>
      </c>
      <c r="N2092" s="227" t="s">
        <v>42</v>
      </c>
      <c r="O2092" s="92"/>
      <c r="P2092" s="228">
        <f>O2092*H2092</f>
        <v>0</v>
      </c>
      <c r="Q2092" s="228">
        <v>0.02472386</v>
      </c>
      <c r="R2092" s="228">
        <f>Q2092*H2092</f>
        <v>0.30351010536</v>
      </c>
      <c r="S2092" s="228">
        <v>0</v>
      </c>
      <c r="T2092" s="229">
        <f>S2092*H2092</f>
        <v>0</v>
      </c>
      <c r="U2092" s="39"/>
      <c r="V2092" s="39"/>
      <c r="W2092" s="39"/>
      <c r="X2092" s="39"/>
      <c r="Y2092" s="39"/>
      <c r="Z2092" s="39"/>
      <c r="AA2092" s="39"/>
      <c r="AB2092" s="39"/>
      <c r="AC2092" s="39"/>
      <c r="AD2092" s="39"/>
      <c r="AE2092" s="39"/>
      <c r="AR2092" s="230" t="s">
        <v>235</v>
      </c>
      <c r="AT2092" s="230" t="s">
        <v>161</v>
      </c>
      <c r="AU2092" s="230" t="s">
        <v>87</v>
      </c>
      <c r="AY2092" s="18" t="s">
        <v>159</v>
      </c>
      <c r="BE2092" s="231">
        <f>IF(N2092="základní",J2092,0)</f>
        <v>0</v>
      </c>
      <c r="BF2092" s="231">
        <f>IF(N2092="snížená",J2092,0)</f>
        <v>0</v>
      </c>
      <c r="BG2092" s="231">
        <f>IF(N2092="zákl. přenesená",J2092,0)</f>
        <v>0</v>
      </c>
      <c r="BH2092" s="231">
        <f>IF(N2092="sníž. přenesená",J2092,0)</f>
        <v>0</v>
      </c>
      <c r="BI2092" s="231">
        <f>IF(N2092="nulová",J2092,0)</f>
        <v>0</v>
      </c>
      <c r="BJ2092" s="18" t="s">
        <v>85</v>
      </c>
      <c r="BK2092" s="231">
        <f>ROUND(I2092*H2092,2)</f>
        <v>0</v>
      </c>
      <c r="BL2092" s="18" t="s">
        <v>235</v>
      </c>
      <c r="BM2092" s="230" t="s">
        <v>3217</v>
      </c>
    </row>
    <row r="2093" s="16" customFormat="1">
      <c r="A2093" s="16"/>
      <c r="B2093" s="279"/>
      <c r="C2093" s="280"/>
      <c r="D2093" s="234" t="s">
        <v>168</v>
      </c>
      <c r="E2093" s="281" t="s">
        <v>1</v>
      </c>
      <c r="F2093" s="282" t="s">
        <v>3218</v>
      </c>
      <c r="G2093" s="280"/>
      <c r="H2093" s="281" t="s">
        <v>1</v>
      </c>
      <c r="I2093" s="283"/>
      <c r="J2093" s="280"/>
      <c r="K2093" s="280"/>
      <c r="L2093" s="284"/>
      <c r="M2093" s="285"/>
      <c r="N2093" s="286"/>
      <c r="O2093" s="286"/>
      <c r="P2093" s="286"/>
      <c r="Q2093" s="286"/>
      <c r="R2093" s="286"/>
      <c r="S2093" s="286"/>
      <c r="T2093" s="287"/>
      <c r="U2093" s="16"/>
      <c r="V2093" s="16"/>
      <c r="W2093" s="16"/>
      <c r="X2093" s="16"/>
      <c r="Y2093" s="16"/>
      <c r="Z2093" s="16"/>
      <c r="AA2093" s="16"/>
      <c r="AB2093" s="16"/>
      <c r="AC2093" s="16"/>
      <c r="AD2093" s="16"/>
      <c r="AE2093" s="16"/>
      <c r="AT2093" s="288" t="s">
        <v>168</v>
      </c>
      <c r="AU2093" s="288" t="s">
        <v>87</v>
      </c>
      <c r="AV2093" s="16" t="s">
        <v>85</v>
      </c>
      <c r="AW2093" s="16" t="s">
        <v>32</v>
      </c>
      <c r="AX2093" s="16" t="s">
        <v>77</v>
      </c>
      <c r="AY2093" s="288" t="s">
        <v>159</v>
      </c>
    </row>
    <row r="2094" s="13" customFormat="1">
      <c r="A2094" s="13"/>
      <c r="B2094" s="232"/>
      <c r="C2094" s="233"/>
      <c r="D2094" s="234" t="s">
        <v>168</v>
      </c>
      <c r="E2094" s="235" t="s">
        <v>1</v>
      </c>
      <c r="F2094" s="236" t="s">
        <v>3219</v>
      </c>
      <c r="G2094" s="233"/>
      <c r="H2094" s="237">
        <v>2.1499999999999999</v>
      </c>
      <c r="I2094" s="238"/>
      <c r="J2094" s="233"/>
      <c r="K2094" s="233"/>
      <c r="L2094" s="239"/>
      <c r="M2094" s="240"/>
      <c r="N2094" s="241"/>
      <c r="O2094" s="241"/>
      <c r="P2094" s="241"/>
      <c r="Q2094" s="241"/>
      <c r="R2094" s="241"/>
      <c r="S2094" s="241"/>
      <c r="T2094" s="242"/>
      <c r="U2094" s="13"/>
      <c r="V2094" s="13"/>
      <c r="W2094" s="13"/>
      <c r="X2094" s="13"/>
      <c r="Y2094" s="13"/>
      <c r="Z2094" s="13"/>
      <c r="AA2094" s="13"/>
      <c r="AB2094" s="13"/>
      <c r="AC2094" s="13"/>
      <c r="AD2094" s="13"/>
      <c r="AE2094" s="13"/>
      <c r="AT2094" s="243" t="s">
        <v>168</v>
      </c>
      <c r="AU2094" s="243" t="s">
        <v>87</v>
      </c>
      <c r="AV2094" s="13" t="s">
        <v>87</v>
      </c>
      <c r="AW2094" s="13" t="s">
        <v>32</v>
      </c>
      <c r="AX2094" s="13" t="s">
        <v>77</v>
      </c>
      <c r="AY2094" s="243" t="s">
        <v>159</v>
      </c>
    </row>
    <row r="2095" s="13" customFormat="1">
      <c r="A2095" s="13"/>
      <c r="B2095" s="232"/>
      <c r="C2095" s="233"/>
      <c r="D2095" s="234" t="s">
        <v>168</v>
      </c>
      <c r="E2095" s="235" t="s">
        <v>1</v>
      </c>
      <c r="F2095" s="236" t="s">
        <v>3220</v>
      </c>
      <c r="G2095" s="233"/>
      <c r="H2095" s="237">
        <v>2.5</v>
      </c>
      <c r="I2095" s="238"/>
      <c r="J2095" s="233"/>
      <c r="K2095" s="233"/>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168</v>
      </c>
      <c r="AU2095" s="243" t="s">
        <v>87</v>
      </c>
      <c r="AV2095" s="13" t="s">
        <v>87</v>
      </c>
      <c r="AW2095" s="13" t="s">
        <v>32</v>
      </c>
      <c r="AX2095" s="13" t="s">
        <v>77</v>
      </c>
      <c r="AY2095" s="243" t="s">
        <v>159</v>
      </c>
    </row>
    <row r="2096" s="13" customFormat="1">
      <c r="A2096" s="13"/>
      <c r="B2096" s="232"/>
      <c r="C2096" s="233"/>
      <c r="D2096" s="234" t="s">
        <v>168</v>
      </c>
      <c r="E2096" s="235" t="s">
        <v>1</v>
      </c>
      <c r="F2096" s="236" t="s">
        <v>3221</v>
      </c>
      <c r="G2096" s="233"/>
      <c r="H2096" s="237">
        <v>7.6260000000000003</v>
      </c>
      <c r="I2096" s="238"/>
      <c r="J2096" s="233"/>
      <c r="K2096" s="233"/>
      <c r="L2096" s="239"/>
      <c r="M2096" s="240"/>
      <c r="N2096" s="241"/>
      <c r="O2096" s="241"/>
      <c r="P2096" s="241"/>
      <c r="Q2096" s="241"/>
      <c r="R2096" s="241"/>
      <c r="S2096" s="241"/>
      <c r="T2096" s="242"/>
      <c r="U2096" s="13"/>
      <c r="V2096" s="13"/>
      <c r="W2096" s="13"/>
      <c r="X2096" s="13"/>
      <c r="Y2096" s="13"/>
      <c r="Z2096" s="13"/>
      <c r="AA2096" s="13"/>
      <c r="AB2096" s="13"/>
      <c r="AC2096" s="13"/>
      <c r="AD2096" s="13"/>
      <c r="AE2096" s="13"/>
      <c r="AT2096" s="243" t="s">
        <v>168</v>
      </c>
      <c r="AU2096" s="243" t="s">
        <v>87</v>
      </c>
      <c r="AV2096" s="13" t="s">
        <v>87</v>
      </c>
      <c r="AW2096" s="13" t="s">
        <v>32</v>
      </c>
      <c r="AX2096" s="13" t="s">
        <v>77</v>
      </c>
      <c r="AY2096" s="243" t="s">
        <v>159</v>
      </c>
    </row>
    <row r="2097" s="14" customFormat="1">
      <c r="A2097" s="14"/>
      <c r="B2097" s="244"/>
      <c r="C2097" s="245"/>
      <c r="D2097" s="234" t="s">
        <v>168</v>
      </c>
      <c r="E2097" s="246" t="s">
        <v>1</v>
      </c>
      <c r="F2097" s="247" t="s">
        <v>174</v>
      </c>
      <c r="G2097" s="245"/>
      <c r="H2097" s="248">
        <v>12.276</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168</v>
      </c>
      <c r="AU2097" s="254" t="s">
        <v>87</v>
      </c>
      <c r="AV2097" s="14" t="s">
        <v>166</v>
      </c>
      <c r="AW2097" s="14" t="s">
        <v>32</v>
      </c>
      <c r="AX2097" s="14" t="s">
        <v>85</v>
      </c>
      <c r="AY2097" s="254" t="s">
        <v>159</v>
      </c>
    </row>
    <row r="2098" s="2" customFormat="1" ht="24.15" customHeight="1">
      <c r="A2098" s="39"/>
      <c r="B2098" s="40"/>
      <c r="C2098" s="219" t="s">
        <v>3222</v>
      </c>
      <c r="D2098" s="219" t="s">
        <v>161</v>
      </c>
      <c r="E2098" s="220" t="s">
        <v>3223</v>
      </c>
      <c r="F2098" s="221" t="s">
        <v>3224</v>
      </c>
      <c r="G2098" s="222" t="s">
        <v>164</v>
      </c>
      <c r="H2098" s="223">
        <v>2.835</v>
      </c>
      <c r="I2098" s="224"/>
      <c r="J2098" s="225">
        <f>ROUND(I2098*H2098,2)</f>
        <v>0</v>
      </c>
      <c r="K2098" s="221" t="s">
        <v>165</v>
      </c>
      <c r="L2098" s="45"/>
      <c r="M2098" s="226" t="s">
        <v>1</v>
      </c>
      <c r="N2098" s="227" t="s">
        <v>42</v>
      </c>
      <c r="O2098" s="92"/>
      <c r="P2098" s="228">
        <f>O2098*H2098</f>
        <v>0</v>
      </c>
      <c r="Q2098" s="228">
        <v>0.026144259999999999</v>
      </c>
      <c r="R2098" s="228">
        <f>Q2098*H2098</f>
        <v>0.074118977099999997</v>
      </c>
      <c r="S2098" s="228">
        <v>0</v>
      </c>
      <c r="T2098" s="229">
        <f>S2098*H2098</f>
        <v>0</v>
      </c>
      <c r="U2098" s="39"/>
      <c r="V2098" s="39"/>
      <c r="W2098" s="39"/>
      <c r="X2098" s="39"/>
      <c r="Y2098" s="39"/>
      <c r="Z2098" s="39"/>
      <c r="AA2098" s="39"/>
      <c r="AB2098" s="39"/>
      <c r="AC2098" s="39"/>
      <c r="AD2098" s="39"/>
      <c r="AE2098" s="39"/>
      <c r="AR2098" s="230" t="s">
        <v>235</v>
      </c>
      <c r="AT2098" s="230" t="s">
        <v>161</v>
      </c>
      <c r="AU2098" s="230" t="s">
        <v>87</v>
      </c>
      <c r="AY2098" s="18" t="s">
        <v>159</v>
      </c>
      <c r="BE2098" s="231">
        <f>IF(N2098="základní",J2098,0)</f>
        <v>0</v>
      </c>
      <c r="BF2098" s="231">
        <f>IF(N2098="snížená",J2098,0)</f>
        <v>0</v>
      </c>
      <c r="BG2098" s="231">
        <f>IF(N2098="zákl. přenesená",J2098,0)</f>
        <v>0</v>
      </c>
      <c r="BH2098" s="231">
        <f>IF(N2098="sníž. přenesená",J2098,0)</f>
        <v>0</v>
      </c>
      <c r="BI2098" s="231">
        <f>IF(N2098="nulová",J2098,0)</f>
        <v>0</v>
      </c>
      <c r="BJ2098" s="18" t="s">
        <v>85</v>
      </c>
      <c r="BK2098" s="231">
        <f>ROUND(I2098*H2098,2)</f>
        <v>0</v>
      </c>
      <c r="BL2098" s="18" t="s">
        <v>235</v>
      </c>
      <c r="BM2098" s="230" t="s">
        <v>3225</v>
      </c>
    </row>
    <row r="2099" s="16" customFormat="1">
      <c r="A2099" s="16"/>
      <c r="B2099" s="279"/>
      <c r="C2099" s="280"/>
      <c r="D2099" s="234" t="s">
        <v>168</v>
      </c>
      <c r="E2099" s="281" t="s">
        <v>1</v>
      </c>
      <c r="F2099" s="282" t="s">
        <v>3226</v>
      </c>
      <c r="G2099" s="280"/>
      <c r="H2099" s="281" t="s">
        <v>1</v>
      </c>
      <c r="I2099" s="283"/>
      <c r="J2099" s="280"/>
      <c r="K2099" s="280"/>
      <c r="L2099" s="284"/>
      <c r="M2099" s="285"/>
      <c r="N2099" s="286"/>
      <c r="O2099" s="286"/>
      <c r="P2099" s="286"/>
      <c r="Q2099" s="286"/>
      <c r="R2099" s="286"/>
      <c r="S2099" s="286"/>
      <c r="T2099" s="287"/>
      <c r="U2099" s="16"/>
      <c r="V2099" s="16"/>
      <c r="W2099" s="16"/>
      <c r="X2099" s="16"/>
      <c r="Y2099" s="16"/>
      <c r="Z2099" s="16"/>
      <c r="AA2099" s="16"/>
      <c r="AB2099" s="16"/>
      <c r="AC2099" s="16"/>
      <c r="AD2099" s="16"/>
      <c r="AE2099" s="16"/>
      <c r="AT2099" s="288" t="s">
        <v>168</v>
      </c>
      <c r="AU2099" s="288" t="s">
        <v>87</v>
      </c>
      <c r="AV2099" s="16" t="s">
        <v>85</v>
      </c>
      <c r="AW2099" s="16" t="s">
        <v>32</v>
      </c>
      <c r="AX2099" s="16" t="s">
        <v>77</v>
      </c>
      <c r="AY2099" s="288" t="s">
        <v>159</v>
      </c>
    </row>
    <row r="2100" s="13" customFormat="1">
      <c r="A2100" s="13"/>
      <c r="B2100" s="232"/>
      <c r="C2100" s="233"/>
      <c r="D2100" s="234" t="s">
        <v>168</v>
      </c>
      <c r="E2100" s="235" t="s">
        <v>1</v>
      </c>
      <c r="F2100" s="236" t="s">
        <v>3227</v>
      </c>
      <c r="G2100" s="233"/>
      <c r="H2100" s="237">
        <v>2.835</v>
      </c>
      <c r="I2100" s="238"/>
      <c r="J2100" s="233"/>
      <c r="K2100" s="233"/>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168</v>
      </c>
      <c r="AU2100" s="243" t="s">
        <v>87</v>
      </c>
      <c r="AV2100" s="13" t="s">
        <v>87</v>
      </c>
      <c r="AW2100" s="13" t="s">
        <v>32</v>
      </c>
      <c r="AX2100" s="13" t="s">
        <v>85</v>
      </c>
      <c r="AY2100" s="243" t="s">
        <v>159</v>
      </c>
    </row>
    <row r="2101" s="2" customFormat="1" ht="33" customHeight="1">
      <c r="A2101" s="39"/>
      <c r="B2101" s="40"/>
      <c r="C2101" s="219" t="s">
        <v>3228</v>
      </c>
      <c r="D2101" s="219" t="s">
        <v>161</v>
      </c>
      <c r="E2101" s="220" t="s">
        <v>3229</v>
      </c>
      <c r="F2101" s="221" t="s">
        <v>3230</v>
      </c>
      <c r="G2101" s="222" t="s">
        <v>164</v>
      </c>
      <c r="H2101" s="223">
        <v>249.22</v>
      </c>
      <c r="I2101" s="224"/>
      <c r="J2101" s="225">
        <f>ROUND(I2101*H2101,2)</f>
        <v>0</v>
      </c>
      <c r="K2101" s="221" t="s">
        <v>1</v>
      </c>
      <c r="L2101" s="45"/>
      <c r="M2101" s="226" t="s">
        <v>1</v>
      </c>
      <c r="N2101" s="227" t="s">
        <v>42</v>
      </c>
      <c r="O2101" s="92"/>
      <c r="P2101" s="228">
        <f>O2101*H2101</f>
        <v>0</v>
      </c>
      <c r="Q2101" s="228">
        <v>0.01661</v>
      </c>
      <c r="R2101" s="228">
        <f>Q2101*H2101</f>
        <v>4.1395441999999996</v>
      </c>
      <c r="S2101" s="228">
        <v>0</v>
      </c>
      <c r="T2101" s="229">
        <f>S2101*H2101</f>
        <v>0</v>
      </c>
      <c r="U2101" s="39"/>
      <c r="V2101" s="39"/>
      <c r="W2101" s="39"/>
      <c r="X2101" s="39"/>
      <c r="Y2101" s="39"/>
      <c r="Z2101" s="39"/>
      <c r="AA2101" s="39"/>
      <c r="AB2101" s="39"/>
      <c r="AC2101" s="39"/>
      <c r="AD2101" s="39"/>
      <c r="AE2101" s="39"/>
      <c r="AR2101" s="230" t="s">
        <v>235</v>
      </c>
      <c r="AT2101" s="230" t="s">
        <v>161</v>
      </c>
      <c r="AU2101" s="230" t="s">
        <v>87</v>
      </c>
      <c r="AY2101" s="18" t="s">
        <v>159</v>
      </c>
      <c r="BE2101" s="231">
        <f>IF(N2101="základní",J2101,0)</f>
        <v>0</v>
      </c>
      <c r="BF2101" s="231">
        <f>IF(N2101="snížená",J2101,0)</f>
        <v>0</v>
      </c>
      <c r="BG2101" s="231">
        <f>IF(N2101="zákl. přenesená",J2101,0)</f>
        <v>0</v>
      </c>
      <c r="BH2101" s="231">
        <f>IF(N2101="sníž. přenesená",J2101,0)</f>
        <v>0</v>
      </c>
      <c r="BI2101" s="231">
        <f>IF(N2101="nulová",J2101,0)</f>
        <v>0</v>
      </c>
      <c r="BJ2101" s="18" t="s">
        <v>85</v>
      </c>
      <c r="BK2101" s="231">
        <f>ROUND(I2101*H2101,2)</f>
        <v>0</v>
      </c>
      <c r="BL2101" s="18" t="s">
        <v>235</v>
      </c>
      <c r="BM2101" s="230" t="s">
        <v>3231</v>
      </c>
    </row>
    <row r="2102" s="16" customFormat="1">
      <c r="A2102" s="16"/>
      <c r="B2102" s="279"/>
      <c r="C2102" s="280"/>
      <c r="D2102" s="234" t="s">
        <v>168</v>
      </c>
      <c r="E2102" s="281" t="s">
        <v>1</v>
      </c>
      <c r="F2102" s="282" t="s">
        <v>3232</v>
      </c>
      <c r="G2102" s="280"/>
      <c r="H2102" s="281" t="s">
        <v>1</v>
      </c>
      <c r="I2102" s="283"/>
      <c r="J2102" s="280"/>
      <c r="K2102" s="280"/>
      <c r="L2102" s="284"/>
      <c r="M2102" s="285"/>
      <c r="N2102" s="286"/>
      <c r="O2102" s="286"/>
      <c r="P2102" s="286"/>
      <c r="Q2102" s="286"/>
      <c r="R2102" s="286"/>
      <c r="S2102" s="286"/>
      <c r="T2102" s="287"/>
      <c r="U2102" s="16"/>
      <c r="V2102" s="16"/>
      <c r="W2102" s="16"/>
      <c r="X2102" s="16"/>
      <c r="Y2102" s="16"/>
      <c r="Z2102" s="16"/>
      <c r="AA2102" s="16"/>
      <c r="AB2102" s="16"/>
      <c r="AC2102" s="16"/>
      <c r="AD2102" s="16"/>
      <c r="AE2102" s="16"/>
      <c r="AT2102" s="288" t="s">
        <v>168</v>
      </c>
      <c r="AU2102" s="288" t="s">
        <v>87</v>
      </c>
      <c r="AV2102" s="16" t="s">
        <v>85</v>
      </c>
      <c r="AW2102" s="16" t="s">
        <v>32</v>
      </c>
      <c r="AX2102" s="16" t="s">
        <v>77</v>
      </c>
      <c r="AY2102" s="288" t="s">
        <v>159</v>
      </c>
    </row>
    <row r="2103" s="13" customFormat="1">
      <c r="A2103" s="13"/>
      <c r="B2103" s="232"/>
      <c r="C2103" s="233"/>
      <c r="D2103" s="234" t="s">
        <v>168</v>
      </c>
      <c r="E2103" s="235" t="s">
        <v>1</v>
      </c>
      <c r="F2103" s="236" t="s">
        <v>3233</v>
      </c>
      <c r="G2103" s="233"/>
      <c r="H2103" s="237">
        <v>165.74000000000001</v>
      </c>
      <c r="I2103" s="238"/>
      <c r="J2103" s="233"/>
      <c r="K2103" s="233"/>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168</v>
      </c>
      <c r="AU2103" s="243" t="s">
        <v>87</v>
      </c>
      <c r="AV2103" s="13" t="s">
        <v>87</v>
      </c>
      <c r="AW2103" s="13" t="s">
        <v>32</v>
      </c>
      <c r="AX2103" s="13" t="s">
        <v>77</v>
      </c>
      <c r="AY2103" s="243" t="s">
        <v>159</v>
      </c>
    </row>
    <row r="2104" s="16" customFormat="1">
      <c r="A2104" s="16"/>
      <c r="B2104" s="279"/>
      <c r="C2104" s="280"/>
      <c r="D2104" s="234" t="s">
        <v>168</v>
      </c>
      <c r="E2104" s="281" t="s">
        <v>1</v>
      </c>
      <c r="F2104" s="282" t="s">
        <v>3234</v>
      </c>
      <c r="G2104" s="280"/>
      <c r="H2104" s="281" t="s">
        <v>1</v>
      </c>
      <c r="I2104" s="283"/>
      <c r="J2104" s="280"/>
      <c r="K2104" s="280"/>
      <c r="L2104" s="284"/>
      <c r="M2104" s="285"/>
      <c r="N2104" s="286"/>
      <c r="O2104" s="286"/>
      <c r="P2104" s="286"/>
      <c r="Q2104" s="286"/>
      <c r="R2104" s="286"/>
      <c r="S2104" s="286"/>
      <c r="T2104" s="287"/>
      <c r="U2104" s="16"/>
      <c r="V2104" s="16"/>
      <c r="W2104" s="16"/>
      <c r="X2104" s="16"/>
      <c r="Y2104" s="16"/>
      <c r="Z2104" s="16"/>
      <c r="AA2104" s="16"/>
      <c r="AB2104" s="16"/>
      <c r="AC2104" s="16"/>
      <c r="AD2104" s="16"/>
      <c r="AE2104" s="16"/>
      <c r="AT2104" s="288" t="s">
        <v>168</v>
      </c>
      <c r="AU2104" s="288" t="s">
        <v>87</v>
      </c>
      <c r="AV2104" s="16" t="s">
        <v>85</v>
      </c>
      <c r="AW2104" s="16" t="s">
        <v>32</v>
      </c>
      <c r="AX2104" s="16" t="s">
        <v>77</v>
      </c>
      <c r="AY2104" s="288" t="s">
        <v>159</v>
      </c>
    </row>
    <row r="2105" s="13" customFormat="1">
      <c r="A2105" s="13"/>
      <c r="B2105" s="232"/>
      <c r="C2105" s="233"/>
      <c r="D2105" s="234" t="s">
        <v>168</v>
      </c>
      <c r="E2105" s="235" t="s">
        <v>1</v>
      </c>
      <c r="F2105" s="236" t="s">
        <v>3235</v>
      </c>
      <c r="G2105" s="233"/>
      <c r="H2105" s="237">
        <v>60.380000000000003</v>
      </c>
      <c r="I2105" s="238"/>
      <c r="J2105" s="233"/>
      <c r="K2105" s="233"/>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168</v>
      </c>
      <c r="AU2105" s="243" t="s">
        <v>87</v>
      </c>
      <c r="AV2105" s="13" t="s">
        <v>87</v>
      </c>
      <c r="AW2105" s="13" t="s">
        <v>32</v>
      </c>
      <c r="AX2105" s="13" t="s">
        <v>77</v>
      </c>
      <c r="AY2105" s="243" t="s">
        <v>159</v>
      </c>
    </row>
    <row r="2106" s="13" customFormat="1">
      <c r="A2106" s="13"/>
      <c r="B2106" s="232"/>
      <c r="C2106" s="233"/>
      <c r="D2106" s="234" t="s">
        <v>168</v>
      </c>
      <c r="E2106" s="235" t="s">
        <v>1</v>
      </c>
      <c r="F2106" s="236" t="s">
        <v>3236</v>
      </c>
      <c r="G2106" s="233"/>
      <c r="H2106" s="237">
        <v>23.100000000000001</v>
      </c>
      <c r="I2106" s="238"/>
      <c r="J2106" s="233"/>
      <c r="K2106" s="233"/>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168</v>
      </c>
      <c r="AU2106" s="243" t="s">
        <v>87</v>
      </c>
      <c r="AV2106" s="13" t="s">
        <v>87</v>
      </c>
      <c r="AW2106" s="13" t="s">
        <v>32</v>
      </c>
      <c r="AX2106" s="13" t="s">
        <v>77</v>
      </c>
      <c r="AY2106" s="243" t="s">
        <v>159</v>
      </c>
    </row>
    <row r="2107" s="14" customFormat="1">
      <c r="A2107" s="14"/>
      <c r="B2107" s="244"/>
      <c r="C2107" s="245"/>
      <c r="D2107" s="234" t="s">
        <v>168</v>
      </c>
      <c r="E2107" s="246" t="s">
        <v>1</v>
      </c>
      <c r="F2107" s="247" t="s">
        <v>174</v>
      </c>
      <c r="G2107" s="245"/>
      <c r="H2107" s="248">
        <v>249.22</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168</v>
      </c>
      <c r="AU2107" s="254" t="s">
        <v>87</v>
      </c>
      <c r="AV2107" s="14" t="s">
        <v>166</v>
      </c>
      <c r="AW2107" s="14" t="s">
        <v>32</v>
      </c>
      <c r="AX2107" s="14" t="s">
        <v>85</v>
      </c>
      <c r="AY2107" s="254" t="s">
        <v>159</v>
      </c>
    </row>
    <row r="2108" s="2" customFormat="1" ht="33" customHeight="1">
      <c r="A2108" s="39"/>
      <c r="B2108" s="40"/>
      <c r="C2108" s="255" t="s">
        <v>3237</v>
      </c>
      <c r="D2108" s="255" t="s">
        <v>218</v>
      </c>
      <c r="E2108" s="256" t="s">
        <v>3238</v>
      </c>
      <c r="F2108" s="257" t="s">
        <v>3239</v>
      </c>
      <c r="G2108" s="258" t="s">
        <v>164</v>
      </c>
      <c r="H2108" s="259">
        <v>274.142</v>
      </c>
      <c r="I2108" s="260"/>
      <c r="J2108" s="261">
        <f>ROUND(I2108*H2108,2)</f>
        <v>0</v>
      </c>
      <c r="K2108" s="257" t="s">
        <v>1</v>
      </c>
      <c r="L2108" s="262"/>
      <c r="M2108" s="263" t="s">
        <v>1</v>
      </c>
      <c r="N2108" s="264" t="s">
        <v>42</v>
      </c>
      <c r="O2108" s="92"/>
      <c r="P2108" s="228">
        <f>O2108*H2108</f>
        <v>0</v>
      </c>
      <c r="Q2108" s="228">
        <v>0.01661</v>
      </c>
      <c r="R2108" s="228">
        <f>Q2108*H2108</f>
        <v>4.5534986200000001</v>
      </c>
      <c r="S2108" s="228">
        <v>0</v>
      </c>
      <c r="T2108" s="229">
        <f>S2108*H2108</f>
        <v>0</v>
      </c>
      <c r="U2108" s="39"/>
      <c r="V2108" s="39"/>
      <c r="W2108" s="39"/>
      <c r="X2108" s="39"/>
      <c r="Y2108" s="39"/>
      <c r="Z2108" s="39"/>
      <c r="AA2108" s="39"/>
      <c r="AB2108" s="39"/>
      <c r="AC2108" s="39"/>
      <c r="AD2108" s="39"/>
      <c r="AE2108" s="39"/>
      <c r="AR2108" s="230" t="s">
        <v>316</v>
      </c>
      <c r="AT2108" s="230" t="s">
        <v>218</v>
      </c>
      <c r="AU2108" s="230" t="s">
        <v>87</v>
      </c>
      <c r="AY2108" s="18" t="s">
        <v>159</v>
      </c>
      <c r="BE2108" s="231">
        <f>IF(N2108="základní",J2108,0)</f>
        <v>0</v>
      </c>
      <c r="BF2108" s="231">
        <f>IF(N2108="snížená",J2108,0)</f>
        <v>0</v>
      </c>
      <c r="BG2108" s="231">
        <f>IF(N2108="zákl. přenesená",J2108,0)</f>
        <v>0</v>
      </c>
      <c r="BH2108" s="231">
        <f>IF(N2108="sníž. přenesená",J2108,0)</f>
        <v>0</v>
      </c>
      <c r="BI2108" s="231">
        <f>IF(N2108="nulová",J2108,0)</f>
        <v>0</v>
      </c>
      <c r="BJ2108" s="18" t="s">
        <v>85</v>
      </c>
      <c r="BK2108" s="231">
        <f>ROUND(I2108*H2108,2)</f>
        <v>0</v>
      </c>
      <c r="BL2108" s="18" t="s">
        <v>235</v>
      </c>
      <c r="BM2108" s="230" t="s">
        <v>3240</v>
      </c>
    </row>
    <row r="2109" s="16" customFormat="1">
      <c r="A2109" s="16"/>
      <c r="B2109" s="279"/>
      <c r="C2109" s="280"/>
      <c r="D2109" s="234" t="s">
        <v>168</v>
      </c>
      <c r="E2109" s="281" t="s">
        <v>1</v>
      </c>
      <c r="F2109" s="282" t="s">
        <v>3232</v>
      </c>
      <c r="G2109" s="280"/>
      <c r="H2109" s="281" t="s">
        <v>1</v>
      </c>
      <c r="I2109" s="283"/>
      <c r="J2109" s="280"/>
      <c r="K2109" s="280"/>
      <c r="L2109" s="284"/>
      <c r="M2109" s="285"/>
      <c r="N2109" s="286"/>
      <c r="O2109" s="286"/>
      <c r="P2109" s="286"/>
      <c r="Q2109" s="286"/>
      <c r="R2109" s="286"/>
      <c r="S2109" s="286"/>
      <c r="T2109" s="287"/>
      <c r="U2109" s="16"/>
      <c r="V2109" s="16"/>
      <c r="W2109" s="16"/>
      <c r="X2109" s="16"/>
      <c r="Y2109" s="16"/>
      <c r="Z2109" s="16"/>
      <c r="AA2109" s="16"/>
      <c r="AB2109" s="16"/>
      <c r="AC2109" s="16"/>
      <c r="AD2109" s="16"/>
      <c r="AE2109" s="16"/>
      <c r="AT2109" s="288" t="s">
        <v>168</v>
      </c>
      <c r="AU2109" s="288" t="s">
        <v>87</v>
      </c>
      <c r="AV2109" s="16" t="s">
        <v>85</v>
      </c>
      <c r="AW2109" s="16" t="s">
        <v>32</v>
      </c>
      <c r="AX2109" s="16" t="s">
        <v>77</v>
      </c>
      <c r="AY2109" s="288" t="s">
        <v>159</v>
      </c>
    </row>
    <row r="2110" s="13" customFormat="1">
      <c r="A2110" s="13"/>
      <c r="B2110" s="232"/>
      <c r="C2110" s="233"/>
      <c r="D2110" s="234" t="s">
        <v>168</v>
      </c>
      <c r="E2110" s="235" t="s">
        <v>1</v>
      </c>
      <c r="F2110" s="236" t="s">
        <v>3233</v>
      </c>
      <c r="G2110" s="233"/>
      <c r="H2110" s="237">
        <v>165.74000000000001</v>
      </c>
      <c r="I2110" s="238"/>
      <c r="J2110" s="233"/>
      <c r="K2110" s="233"/>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168</v>
      </c>
      <c r="AU2110" s="243" t="s">
        <v>87</v>
      </c>
      <c r="AV2110" s="13" t="s">
        <v>87</v>
      </c>
      <c r="AW2110" s="13" t="s">
        <v>32</v>
      </c>
      <c r="AX2110" s="13" t="s">
        <v>77</v>
      </c>
      <c r="AY2110" s="243" t="s">
        <v>159</v>
      </c>
    </row>
    <row r="2111" s="16" customFormat="1">
      <c r="A2111" s="16"/>
      <c r="B2111" s="279"/>
      <c r="C2111" s="280"/>
      <c r="D2111" s="234" t="s">
        <v>168</v>
      </c>
      <c r="E2111" s="281" t="s">
        <v>1</v>
      </c>
      <c r="F2111" s="282" t="s">
        <v>3234</v>
      </c>
      <c r="G2111" s="280"/>
      <c r="H2111" s="281" t="s">
        <v>1</v>
      </c>
      <c r="I2111" s="283"/>
      <c r="J2111" s="280"/>
      <c r="K2111" s="280"/>
      <c r="L2111" s="284"/>
      <c r="M2111" s="285"/>
      <c r="N2111" s="286"/>
      <c r="O2111" s="286"/>
      <c r="P2111" s="286"/>
      <c r="Q2111" s="286"/>
      <c r="R2111" s="286"/>
      <c r="S2111" s="286"/>
      <c r="T2111" s="287"/>
      <c r="U2111" s="16"/>
      <c r="V2111" s="16"/>
      <c r="W2111" s="16"/>
      <c r="X2111" s="16"/>
      <c r="Y2111" s="16"/>
      <c r="Z2111" s="16"/>
      <c r="AA2111" s="16"/>
      <c r="AB2111" s="16"/>
      <c r="AC2111" s="16"/>
      <c r="AD2111" s="16"/>
      <c r="AE2111" s="16"/>
      <c r="AT2111" s="288" t="s">
        <v>168</v>
      </c>
      <c r="AU2111" s="288" t="s">
        <v>87</v>
      </c>
      <c r="AV2111" s="16" t="s">
        <v>85</v>
      </c>
      <c r="AW2111" s="16" t="s">
        <v>32</v>
      </c>
      <c r="AX2111" s="16" t="s">
        <v>77</v>
      </c>
      <c r="AY2111" s="288" t="s">
        <v>159</v>
      </c>
    </row>
    <row r="2112" s="13" customFormat="1">
      <c r="A2112" s="13"/>
      <c r="B2112" s="232"/>
      <c r="C2112" s="233"/>
      <c r="D2112" s="234" t="s">
        <v>168</v>
      </c>
      <c r="E2112" s="235" t="s">
        <v>1</v>
      </c>
      <c r="F2112" s="236" t="s">
        <v>3235</v>
      </c>
      <c r="G2112" s="233"/>
      <c r="H2112" s="237">
        <v>60.380000000000003</v>
      </c>
      <c r="I2112" s="238"/>
      <c r="J2112" s="233"/>
      <c r="K2112" s="233"/>
      <c r="L2112" s="239"/>
      <c r="M2112" s="240"/>
      <c r="N2112" s="241"/>
      <c r="O2112" s="241"/>
      <c r="P2112" s="241"/>
      <c r="Q2112" s="241"/>
      <c r="R2112" s="241"/>
      <c r="S2112" s="241"/>
      <c r="T2112" s="242"/>
      <c r="U2112" s="13"/>
      <c r="V2112" s="13"/>
      <c r="W2112" s="13"/>
      <c r="X2112" s="13"/>
      <c r="Y2112" s="13"/>
      <c r="Z2112" s="13"/>
      <c r="AA2112" s="13"/>
      <c r="AB2112" s="13"/>
      <c r="AC2112" s="13"/>
      <c r="AD2112" s="13"/>
      <c r="AE2112" s="13"/>
      <c r="AT2112" s="243" t="s">
        <v>168</v>
      </c>
      <c r="AU2112" s="243" t="s">
        <v>87</v>
      </c>
      <c r="AV2112" s="13" t="s">
        <v>87</v>
      </c>
      <c r="AW2112" s="13" t="s">
        <v>32</v>
      </c>
      <c r="AX2112" s="13" t="s">
        <v>77</v>
      </c>
      <c r="AY2112" s="243" t="s">
        <v>159</v>
      </c>
    </row>
    <row r="2113" s="13" customFormat="1">
      <c r="A2113" s="13"/>
      <c r="B2113" s="232"/>
      <c r="C2113" s="233"/>
      <c r="D2113" s="234" t="s">
        <v>168</v>
      </c>
      <c r="E2113" s="235" t="s">
        <v>1</v>
      </c>
      <c r="F2113" s="236" t="s">
        <v>3236</v>
      </c>
      <c r="G2113" s="233"/>
      <c r="H2113" s="237">
        <v>23.100000000000001</v>
      </c>
      <c r="I2113" s="238"/>
      <c r="J2113" s="233"/>
      <c r="K2113" s="233"/>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168</v>
      </c>
      <c r="AU2113" s="243" t="s">
        <v>87</v>
      </c>
      <c r="AV2113" s="13" t="s">
        <v>87</v>
      </c>
      <c r="AW2113" s="13" t="s">
        <v>32</v>
      </c>
      <c r="AX2113" s="13" t="s">
        <v>77</v>
      </c>
      <c r="AY2113" s="243" t="s">
        <v>159</v>
      </c>
    </row>
    <row r="2114" s="14" customFormat="1">
      <c r="A2114" s="14"/>
      <c r="B2114" s="244"/>
      <c r="C2114" s="245"/>
      <c r="D2114" s="234" t="s">
        <v>168</v>
      </c>
      <c r="E2114" s="246" t="s">
        <v>1</v>
      </c>
      <c r="F2114" s="247" t="s">
        <v>174</v>
      </c>
      <c r="G2114" s="245"/>
      <c r="H2114" s="248">
        <v>249.22</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168</v>
      </c>
      <c r="AU2114" s="254" t="s">
        <v>87</v>
      </c>
      <c r="AV2114" s="14" t="s">
        <v>166</v>
      </c>
      <c r="AW2114" s="14" t="s">
        <v>32</v>
      </c>
      <c r="AX2114" s="14" t="s">
        <v>85</v>
      </c>
      <c r="AY2114" s="254" t="s">
        <v>159</v>
      </c>
    </row>
    <row r="2115" s="13" customFormat="1">
      <c r="A2115" s="13"/>
      <c r="B2115" s="232"/>
      <c r="C2115" s="233"/>
      <c r="D2115" s="234" t="s">
        <v>168</v>
      </c>
      <c r="E2115" s="233"/>
      <c r="F2115" s="236" t="s">
        <v>3241</v>
      </c>
      <c r="G2115" s="233"/>
      <c r="H2115" s="237">
        <v>274.142</v>
      </c>
      <c r="I2115" s="238"/>
      <c r="J2115" s="233"/>
      <c r="K2115" s="233"/>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168</v>
      </c>
      <c r="AU2115" s="243" t="s">
        <v>87</v>
      </c>
      <c r="AV2115" s="13" t="s">
        <v>87</v>
      </c>
      <c r="AW2115" s="13" t="s">
        <v>4</v>
      </c>
      <c r="AX2115" s="13" t="s">
        <v>85</v>
      </c>
      <c r="AY2115" s="243" t="s">
        <v>159</v>
      </c>
    </row>
    <row r="2116" s="2" customFormat="1" ht="24.15" customHeight="1">
      <c r="A2116" s="39"/>
      <c r="B2116" s="40"/>
      <c r="C2116" s="219" t="s">
        <v>3242</v>
      </c>
      <c r="D2116" s="219" t="s">
        <v>161</v>
      </c>
      <c r="E2116" s="220" t="s">
        <v>3243</v>
      </c>
      <c r="F2116" s="221" t="s">
        <v>3244</v>
      </c>
      <c r="G2116" s="222" t="s">
        <v>164</v>
      </c>
      <c r="H2116" s="223">
        <v>69.200000000000003</v>
      </c>
      <c r="I2116" s="224"/>
      <c r="J2116" s="225">
        <f>ROUND(I2116*H2116,2)</f>
        <v>0</v>
      </c>
      <c r="K2116" s="221" t="s">
        <v>165</v>
      </c>
      <c r="L2116" s="45"/>
      <c r="M2116" s="226" t="s">
        <v>1</v>
      </c>
      <c r="N2116" s="227" t="s">
        <v>42</v>
      </c>
      <c r="O2116" s="92"/>
      <c r="P2116" s="228">
        <f>O2116*H2116</f>
        <v>0</v>
      </c>
      <c r="Q2116" s="228">
        <v>0.012201490900000001</v>
      </c>
      <c r="R2116" s="228">
        <f>Q2116*H2116</f>
        <v>0.84434317028000005</v>
      </c>
      <c r="S2116" s="228">
        <v>0</v>
      </c>
      <c r="T2116" s="229">
        <f>S2116*H2116</f>
        <v>0</v>
      </c>
      <c r="U2116" s="39"/>
      <c r="V2116" s="39"/>
      <c r="W2116" s="39"/>
      <c r="X2116" s="39"/>
      <c r="Y2116" s="39"/>
      <c r="Z2116" s="39"/>
      <c r="AA2116" s="39"/>
      <c r="AB2116" s="39"/>
      <c r="AC2116" s="39"/>
      <c r="AD2116" s="39"/>
      <c r="AE2116" s="39"/>
      <c r="AR2116" s="230" t="s">
        <v>235</v>
      </c>
      <c r="AT2116" s="230" t="s">
        <v>161</v>
      </c>
      <c r="AU2116" s="230" t="s">
        <v>87</v>
      </c>
      <c r="AY2116" s="18" t="s">
        <v>159</v>
      </c>
      <c r="BE2116" s="231">
        <f>IF(N2116="základní",J2116,0)</f>
        <v>0</v>
      </c>
      <c r="BF2116" s="231">
        <f>IF(N2116="snížená",J2116,0)</f>
        <v>0</v>
      </c>
      <c r="BG2116" s="231">
        <f>IF(N2116="zákl. přenesená",J2116,0)</f>
        <v>0</v>
      </c>
      <c r="BH2116" s="231">
        <f>IF(N2116="sníž. přenesená",J2116,0)</f>
        <v>0</v>
      </c>
      <c r="BI2116" s="231">
        <f>IF(N2116="nulová",J2116,0)</f>
        <v>0</v>
      </c>
      <c r="BJ2116" s="18" t="s">
        <v>85</v>
      </c>
      <c r="BK2116" s="231">
        <f>ROUND(I2116*H2116,2)</f>
        <v>0</v>
      </c>
      <c r="BL2116" s="18" t="s">
        <v>235</v>
      </c>
      <c r="BM2116" s="230" t="s">
        <v>3245</v>
      </c>
    </row>
    <row r="2117" s="16" customFormat="1">
      <c r="A2117" s="16"/>
      <c r="B2117" s="279"/>
      <c r="C2117" s="280"/>
      <c r="D2117" s="234" t="s">
        <v>168</v>
      </c>
      <c r="E2117" s="281" t="s">
        <v>1</v>
      </c>
      <c r="F2117" s="282" t="s">
        <v>3246</v>
      </c>
      <c r="G2117" s="280"/>
      <c r="H2117" s="281" t="s">
        <v>1</v>
      </c>
      <c r="I2117" s="283"/>
      <c r="J2117" s="280"/>
      <c r="K2117" s="280"/>
      <c r="L2117" s="284"/>
      <c r="M2117" s="285"/>
      <c r="N2117" s="286"/>
      <c r="O2117" s="286"/>
      <c r="P2117" s="286"/>
      <c r="Q2117" s="286"/>
      <c r="R2117" s="286"/>
      <c r="S2117" s="286"/>
      <c r="T2117" s="287"/>
      <c r="U2117" s="16"/>
      <c r="V2117" s="16"/>
      <c r="W2117" s="16"/>
      <c r="X2117" s="16"/>
      <c r="Y2117" s="16"/>
      <c r="Z2117" s="16"/>
      <c r="AA2117" s="16"/>
      <c r="AB2117" s="16"/>
      <c r="AC2117" s="16"/>
      <c r="AD2117" s="16"/>
      <c r="AE2117" s="16"/>
      <c r="AT2117" s="288" t="s">
        <v>168</v>
      </c>
      <c r="AU2117" s="288" t="s">
        <v>87</v>
      </c>
      <c r="AV2117" s="16" t="s">
        <v>85</v>
      </c>
      <c r="AW2117" s="16" t="s">
        <v>32</v>
      </c>
      <c r="AX2117" s="16" t="s">
        <v>77</v>
      </c>
      <c r="AY2117" s="288" t="s">
        <v>159</v>
      </c>
    </row>
    <row r="2118" s="13" customFormat="1">
      <c r="A2118" s="13"/>
      <c r="B2118" s="232"/>
      <c r="C2118" s="233"/>
      <c r="D2118" s="234" t="s">
        <v>168</v>
      </c>
      <c r="E2118" s="235" t="s">
        <v>1</v>
      </c>
      <c r="F2118" s="236" t="s">
        <v>3247</v>
      </c>
      <c r="G2118" s="233"/>
      <c r="H2118" s="237">
        <v>43.719999999999999</v>
      </c>
      <c r="I2118" s="238"/>
      <c r="J2118" s="233"/>
      <c r="K2118" s="233"/>
      <c r="L2118" s="239"/>
      <c r="M2118" s="240"/>
      <c r="N2118" s="241"/>
      <c r="O2118" s="241"/>
      <c r="P2118" s="241"/>
      <c r="Q2118" s="241"/>
      <c r="R2118" s="241"/>
      <c r="S2118" s="241"/>
      <c r="T2118" s="242"/>
      <c r="U2118" s="13"/>
      <c r="V2118" s="13"/>
      <c r="W2118" s="13"/>
      <c r="X2118" s="13"/>
      <c r="Y2118" s="13"/>
      <c r="Z2118" s="13"/>
      <c r="AA2118" s="13"/>
      <c r="AB2118" s="13"/>
      <c r="AC2118" s="13"/>
      <c r="AD2118" s="13"/>
      <c r="AE2118" s="13"/>
      <c r="AT2118" s="243" t="s">
        <v>168</v>
      </c>
      <c r="AU2118" s="243" t="s">
        <v>87</v>
      </c>
      <c r="AV2118" s="13" t="s">
        <v>87</v>
      </c>
      <c r="AW2118" s="13" t="s">
        <v>32</v>
      </c>
      <c r="AX2118" s="13" t="s">
        <v>77</v>
      </c>
      <c r="AY2118" s="243" t="s">
        <v>159</v>
      </c>
    </row>
    <row r="2119" s="13" customFormat="1">
      <c r="A2119" s="13"/>
      <c r="B2119" s="232"/>
      <c r="C2119" s="233"/>
      <c r="D2119" s="234" t="s">
        <v>168</v>
      </c>
      <c r="E2119" s="235" t="s">
        <v>1</v>
      </c>
      <c r="F2119" s="236" t="s">
        <v>3248</v>
      </c>
      <c r="G2119" s="233"/>
      <c r="H2119" s="237">
        <v>6.6399999999999997</v>
      </c>
      <c r="I2119" s="238"/>
      <c r="J2119" s="233"/>
      <c r="K2119" s="233"/>
      <c r="L2119" s="239"/>
      <c r="M2119" s="240"/>
      <c r="N2119" s="241"/>
      <c r="O2119" s="241"/>
      <c r="P2119" s="241"/>
      <c r="Q2119" s="241"/>
      <c r="R2119" s="241"/>
      <c r="S2119" s="241"/>
      <c r="T2119" s="242"/>
      <c r="U2119" s="13"/>
      <c r="V2119" s="13"/>
      <c r="W2119" s="13"/>
      <c r="X2119" s="13"/>
      <c r="Y2119" s="13"/>
      <c r="Z2119" s="13"/>
      <c r="AA2119" s="13"/>
      <c r="AB2119" s="13"/>
      <c r="AC2119" s="13"/>
      <c r="AD2119" s="13"/>
      <c r="AE2119" s="13"/>
      <c r="AT2119" s="243" t="s">
        <v>168</v>
      </c>
      <c r="AU2119" s="243" t="s">
        <v>87</v>
      </c>
      <c r="AV2119" s="13" t="s">
        <v>87</v>
      </c>
      <c r="AW2119" s="13" t="s">
        <v>32</v>
      </c>
      <c r="AX2119" s="13" t="s">
        <v>77</v>
      </c>
      <c r="AY2119" s="243" t="s">
        <v>159</v>
      </c>
    </row>
    <row r="2120" s="13" customFormat="1">
      <c r="A2120" s="13"/>
      <c r="B2120" s="232"/>
      <c r="C2120" s="233"/>
      <c r="D2120" s="234" t="s">
        <v>168</v>
      </c>
      <c r="E2120" s="235" t="s">
        <v>1</v>
      </c>
      <c r="F2120" s="236" t="s">
        <v>3249</v>
      </c>
      <c r="G2120" s="233"/>
      <c r="H2120" s="237">
        <v>18.84</v>
      </c>
      <c r="I2120" s="238"/>
      <c r="J2120" s="233"/>
      <c r="K2120" s="233"/>
      <c r="L2120" s="239"/>
      <c r="M2120" s="240"/>
      <c r="N2120" s="241"/>
      <c r="O2120" s="241"/>
      <c r="P2120" s="241"/>
      <c r="Q2120" s="241"/>
      <c r="R2120" s="241"/>
      <c r="S2120" s="241"/>
      <c r="T2120" s="242"/>
      <c r="U2120" s="13"/>
      <c r="V2120" s="13"/>
      <c r="W2120" s="13"/>
      <c r="X2120" s="13"/>
      <c r="Y2120" s="13"/>
      <c r="Z2120" s="13"/>
      <c r="AA2120" s="13"/>
      <c r="AB2120" s="13"/>
      <c r="AC2120" s="13"/>
      <c r="AD2120" s="13"/>
      <c r="AE2120" s="13"/>
      <c r="AT2120" s="243" t="s">
        <v>168</v>
      </c>
      <c r="AU2120" s="243" t="s">
        <v>87</v>
      </c>
      <c r="AV2120" s="13" t="s">
        <v>87</v>
      </c>
      <c r="AW2120" s="13" t="s">
        <v>32</v>
      </c>
      <c r="AX2120" s="13" t="s">
        <v>77</v>
      </c>
      <c r="AY2120" s="243" t="s">
        <v>159</v>
      </c>
    </row>
    <row r="2121" s="14" customFormat="1">
      <c r="A2121" s="14"/>
      <c r="B2121" s="244"/>
      <c r="C2121" s="245"/>
      <c r="D2121" s="234" t="s">
        <v>168</v>
      </c>
      <c r="E2121" s="246" t="s">
        <v>1</v>
      </c>
      <c r="F2121" s="247" t="s">
        <v>174</v>
      </c>
      <c r="G2121" s="245"/>
      <c r="H2121" s="248">
        <v>69.200000000000003</v>
      </c>
      <c r="I2121" s="249"/>
      <c r="J2121" s="245"/>
      <c r="K2121" s="245"/>
      <c r="L2121" s="250"/>
      <c r="M2121" s="251"/>
      <c r="N2121" s="252"/>
      <c r="O2121" s="252"/>
      <c r="P2121" s="252"/>
      <c r="Q2121" s="252"/>
      <c r="R2121" s="252"/>
      <c r="S2121" s="252"/>
      <c r="T2121" s="253"/>
      <c r="U2121" s="14"/>
      <c r="V2121" s="14"/>
      <c r="W2121" s="14"/>
      <c r="X2121" s="14"/>
      <c r="Y2121" s="14"/>
      <c r="Z2121" s="14"/>
      <c r="AA2121" s="14"/>
      <c r="AB2121" s="14"/>
      <c r="AC2121" s="14"/>
      <c r="AD2121" s="14"/>
      <c r="AE2121" s="14"/>
      <c r="AT2121" s="254" t="s">
        <v>168</v>
      </c>
      <c r="AU2121" s="254" t="s">
        <v>87</v>
      </c>
      <c r="AV2121" s="14" t="s">
        <v>166</v>
      </c>
      <c r="AW2121" s="14" t="s">
        <v>32</v>
      </c>
      <c r="AX2121" s="14" t="s">
        <v>85</v>
      </c>
      <c r="AY2121" s="254" t="s">
        <v>159</v>
      </c>
    </row>
    <row r="2122" s="2" customFormat="1" ht="24.15" customHeight="1">
      <c r="A2122" s="39"/>
      <c r="B2122" s="40"/>
      <c r="C2122" s="219" t="s">
        <v>3250</v>
      </c>
      <c r="D2122" s="219" t="s">
        <v>161</v>
      </c>
      <c r="E2122" s="220" t="s">
        <v>3251</v>
      </c>
      <c r="F2122" s="221" t="s">
        <v>3252</v>
      </c>
      <c r="G2122" s="222" t="s">
        <v>164</v>
      </c>
      <c r="H2122" s="223">
        <v>3.1600000000000001</v>
      </c>
      <c r="I2122" s="224"/>
      <c r="J2122" s="225">
        <f>ROUND(I2122*H2122,2)</f>
        <v>0</v>
      </c>
      <c r="K2122" s="221" t="s">
        <v>165</v>
      </c>
      <c r="L2122" s="45"/>
      <c r="M2122" s="226" t="s">
        <v>1</v>
      </c>
      <c r="N2122" s="227" t="s">
        <v>42</v>
      </c>
      <c r="O2122" s="92"/>
      <c r="P2122" s="228">
        <f>O2122*H2122</f>
        <v>0</v>
      </c>
      <c r="Q2122" s="228">
        <v>0.012588719999999999</v>
      </c>
      <c r="R2122" s="228">
        <f>Q2122*H2122</f>
        <v>0.039780355199999999</v>
      </c>
      <c r="S2122" s="228">
        <v>0</v>
      </c>
      <c r="T2122" s="229">
        <f>S2122*H2122</f>
        <v>0</v>
      </c>
      <c r="U2122" s="39"/>
      <c r="V2122" s="39"/>
      <c r="W2122" s="39"/>
      <c r="X2122" s="39"/>
      <c r="Y2122" s="39"/>
      <c r="Z2122" s="39"/>
      <c r="AA2122" s="39"/>
      <c r="AB2122" s="39"/>
      <c r="AC2122" s="39"/>
      <c r="AD2122" s="39"/>
      <c r="AE2122" s="39"/>
      <c r="AR2122" s="230" t="s">
        <v>235</v>
      </c>
      <c r="AT2122" s="230" t="s">
        <v>161</v>
      </c>
      <c r="AU2122" s="230" t="s">
        <v>87</v>
      </c>
      <c r="AY2122" s="18" t="s">
        <v>159</v>
      </c>
      <c r="BE2122" s="231">
        <f>IF(N2122="základní",J2122,0)</f>
        <v>0</v>
      </c>
      <c r="BF2122" s="231">
        <f>IF(N2122="snížená",J2122,0)</f>
        <v>0</v>
      </c>
      <c r="BG2122" s="231">
        <f>IF(N2122="zákl. přenesená",J2122,0)</f>
        <v>0</v>
      </c>
      <c r="BH2122" s="231">
        <f>IF(N2122="sníž. přenesená",J2122,0)</f>
        <v>0</v>
      </c>
      <c r="BI2122" s="231">
        <f>IF(N2122="nulová",J2122,0)</f>
        <v>0</v>
      </c>
      <c r="BJ2122" s="18" t="s">
        <v>85</v>
      </c>
      <c r="BK2122" s="231">
        <f>ROUND(I2122*H2122,2)</f>
        <v>0</v>
      </c>
      <c r="BL2122" s="18" t="s">
        <v>235</v>
      </c>
      <c r="BM2122" s="230" t="s">
        <v>3253</v>
      </c>
    </row>
    <row r="2123" s="16" customFormat="1">
      <c r="A2123" s="16"/>
      <c r="B2123" s="279"/>
      <c r="C2123" s="280"/>
      <c r="D2123" s="234" t="s">
        <v>168</v>
      </c>
      <c r="E2123" s="281" t="s">
        <v>1</v>
      </c>
      <c r="F2123" s="282" t="s">
        <v>3246</v>
      </c>
      <c r="G2123" s="280"/>
      <c r="H2123" s="281" t="s">
        <v>1</v>
      </c>
      <c r="I2123" s="283"/>
      <c r="J2123" s="280"/>
      <c r="K2123" s="280"/>
      <c r="L2123" s="284"/>
      <c r="M2123" s="285"/>
      <c r="N2123" s="286"/>
      <c r="O2123" s="286"/>
      <c r="P2123" s="286"/>
      <c r="Q2123" s="286"/>
      <c r="R2123" s="286"/>
      <c r="S2123" s="286"/>
      <c r="T2123" s="287"/>
      <c r="U2123" s="16"/>
      <c r="V2123" s="16"/>
      <c r="W2123" s="16"/>
      <c r="X2123" s="16"/>
      <c r="Y2123" s="16"/>
      <c r="Z2123" s="16"/>
      <c r="AA2123" s="16"/>
      <c r="AB2123" s="16"/>
      <c r="AC2123" s="16"/>
      <c r="AD2123" s="16"/>
      <c r="AE2123" s="16"/>
      <c r="AT2123" s="288" t="s">
        <v>168</v>
      </c>
      <c r="AU2123" s="288" t="s">
        <v>87</v>
      </c>
      <c r="AV2123" s="16" t="s">
        <v>85</v>
      </c>
      <c r="AW2123" s="16" t="s">
        <v>32</v>
      </c>
      <c r="AX2123" s="16" t="s">
        <v>77</v>
      </c>
      <c r="AY2123" s="288" t="s">
        <v>159</v>
      </c>
    </row>
    <row r="2124" s="13" customFormat="1">
      <c r="A2124" s="13"/>
      <c r="B2124" s="232"/>
      <c r="C2124" s="233"/>
      <c r="D2124" s="234" t="s">
        <v>168</v>
      </c>
      <c r="E2124" s="235" t="s">
        <v>1</v>
      </c>
      <c r="F2124" s="236" t="s">
        <v>3254</v>
      </c>
      <c r="G2124" s="233"/>
      <c r="H2124" s="237">
        <v>1.5</v>
      </c>
      <c r="I2124" s="238"/>
      <c r="J2124" s="233"/>
      <c r="K2124" s="233"/>
      <c r="L2124" s="239"/>
      <c r="M2124" s="240"/>
      <c r="N2124" s="241"/>
      <c r="O2124" s="241"/>
      <c r="P2124" s="241"/>
      <c r="Q2124" s="241"/>
      <c r="R2124" s="241"/>
      <c r="S2124" s="241"/>
      <c r="T2124" s="242"/>
      <c r="U2124" s="13"/>
      <c r="V2124" s="13"/>
      <c r="W2124" s="13"/>
      <c r="X2124" s="13"/>
      <c r="Y2124" s="13"/>
      <c r="Z2124" s="13"/>
      <c r="AA2124" s="13"/>
      <c r="AB2124" s="13"/>
      <c r="AC2124" s="13"/>
      <c r="AD2124" s="13"/>
      <c r="AE2124" s="13"/>
      <c r="AT2124" s="243" t="s">
        <v>168</v>
      </c>
      <c r="AU2124" s="243" t="s">
        <v>87</v>
      </c>
      <c r="AV2124" s="13" t="s">
        <v>87</v>
      </c>
      <c r="AW2124" s="13" t="s">
        <v>32</v>
      </c>
      <c r="AX2124" s="13" t="s">
        <v>77</v>
      </c>
      <c r="AY2124" s="243" t="s">
        <v>159</v>
      </c>
    </row>
    <row r="2125" s="13" customFormat="1">
      <c r="A2125" s="13"/>
      <c r="B2125" s="232"/>
      <c r="C2125" s="233"/>
      <c r="D2125" s="234" t="s">
        <v>168</v>
      </c>
      <c r="E2125" s="235" t="s">
        <v>1</v>
      </c>
      <c r="F2125" s="236" t="s">
        <v>3255</v>
      </c>
      <c r="G2125" s="233"/>
      <c r="H2125" s="237">
        <v>1.6599999999999999</v>
      </c>
      <c r="I2125" s="238"/>
      <c r="J2125" s="233"/>
      <c r="K2125" s="233"/>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168</v>
      </c>
      <c r="AU2125" s="243" t="s">
        <v>87</v>
      </c>
      <c r="AV2125" s="13" t="s">
        <v>87</v>
      </c>
      <c r="AW2125" s="13" t="s">
        <v>32</v>
      </c>
      <c r="AX2125" s="13" t="s">
        <v>77</v>
      </c>
      <c r="AY2125" s="243" t="s">
        <v>159</v>
      </c>
    </row>
    <row r="2126" s="14" customFormat="1">
      <c r="A2126" s="14"/>
      <c r="B2126" s="244"/>
      <c r="C2126" s="245"/>
      <c r="D2126" s="234" t="s">
        <v>168</v>
      </c>
      <c r="E2126" s="246" t="s">
        <v>1</v>
      </c>
      <c r="F2126" s="247" t="s">
        <v>174</v>
      </c>
      <c r="G2126" s="245"/>
      <c r="H2126" s="248">
        <v>3.1600000000000001</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168</v>
      </c>
      <c r="AU2126" s="254" t="s">
        <v>87</v>
      </c>
      <c r="AV2126" s="14" t="s">
        <v>166</v>
      </c>
      <c r="AW2126" s="14" t="s">
        <v>32</v>
      </c>
      <c r="AX2126" s="14" t="s">
        <v>85</v>
      </c>
      <c r="AY2126" s="254" t="s">
        <v>159</v>
      </c>
    </row>
    <row r="2127" s="2" customFormat="1" ht="33" customHeight="1">
      <c r="A2127" s="39"/>
      <c r="B2127" s="40"/>
      <c r="C2127" s="219" t="s">
        <v>3256</v>
      </c>
      <c r="D2127" s="219" t="s">
        <v>161</v>
      </c>
      <c r="E2127" s="220" t="s">
        <v>3257</v>
      </c>
      <c r="F2127" s="221" t="s">
        <v>3258</v>
      </c>
      <c r="G2127" s="222" t="s">
        <v>164</v>
      </c>
      <c r="H2127" s="223">
        <v>315.50999999999999</v>
      </c>
      <c r="I2127" s="224"/>
      <c r="J2127" s="225">
        <f>ROUND(I2127*H2127,2)</f>
        <v>0</v>
      </c>
      <c r="K2127" s="221" t="s">
        <v>165</v>
      </c>
      <c r="L2127" s="45"/>
      <c r="M2127" s="226" t="s">
        <v>1</v>
      </c>
      <c r="N2127" s="227" t="s">
        <v>42</v>
      </c>
      <c r="O2127" s="92"/>
      <c r="P2127" s="228">
        <f>O2127*H2127</f>
        <v>0</v>
      </c>
      <c r="Q2127" s="228">
        <v>0.016607090000000001</v>
      </c>
      <c r="R2127" s="228">
        <f>Q2127*H2127</f>
        <v>5.2397029659000003</v>
      </c>
      <c r="S2127" s="228">
        <v>0</v>
      </c>
      <c r="T2127" s="229">
        <f>S2127*H2127</f>
        <v>0</v>
      </c>
      <c r="U2127" s="39"/>
      <c r="V2127" s="39"/>
      <c r="W2127" s="39"/>
      <c r="X2127" s="39"/>
      <c r="Y2127" s="39"/>
      <c r="Z2127" s="39"/>
      <c r="AA2127" s="39"/>
      <c r="AB2127" s="39"/>
      <c r="AC2127" s="39"/>
      <c r="AD2127" s="39"/>
      <c r="AE2127" s="39"/>
      <c r="AR2127" s="230" t="s">
        <v>235</v>
      </c>
      <c r="AT2127" s="230" t="s">
        <v>161</v>
      </c>
      <c r="AU2127" s="230" t="s">
        <v>87</v>
      </c>
      <c r="AY2127" s="18" t="s">
        <v>159</v>
      </c>
      <c r="BE2127" s="231">
        <f>IF(N2127="základní",J2127,0)</f>
        <v>0</v>
      </c>
      <c r="BF2127" s="231">
        <f>IF(N2127="snížená",J2127,0)</f>
        <v>0</v>
      </c>
      <c r="BG2127" s="231">
        <f>IF(N2127="zákl. přenesená",J2127,0)</f>
        <v>0</v>
      </c>
      <c r="BH2127" s="231">
        <f>IF(N2127="sníž. přenesená",J2127,0)</f>
        <v>0</v>
      </c>
      <c r="BI2127" s="231">
        <f>IF(N2127="nulová",J2127,0)</f>
        <v>0</v>
      </c>
      <c r="BJ2127" s="18" t="s">
        <v>85</v>
      </c>
      <c r="BK2127" s="231">
        <f>ROUND(I2127*H2127,2)</f>
        <v>0</v>
      </c>
      <c r="BL2127" s="18" t="s">
        <v>235</v>
      </c>
      <c r="BM2127" s="230" t="s">
        <v>3259</v>
      </c>
    </row>
    <row r="2128" s="16" customFormat="1">
      <c r="A2128" s="16"/>
      <c r="B2128" s="279"/>
      <c r="C2128" s="280"/>
      <c r="D2128" s="234" t="s">
        <v>168</v>
      </c>
      <c r="E2128" s="281" t="s">
        <v>1</v>
      </c>
      <c r="F2128" s="282" t="s">
        <v>3260</v>
      </c>
      <c r="G2128" s="280"/>
      <c r="H2128" s="281" t="s">
        <v>1</v>
      </c>
      <c r="I2128" s="283"/>
      <c r="J2128" s="280"/>
      <c r="K2128" s="280"/>
      <c r="L2128" s="284"/>
      <c r="M2128" s="285"/>
      <c r="N2128" s="286"/>
      <c r="O2128" s="286"/>
      <c r="P2128" s="286"/>
      <c r="Q2128" s="286"/>
      <c r="R2128" s="286"/>
      <c r="S2128" s="286"/>
      <c r="T2128" s="287"/>
      <c r="U2128" s="16"/>
      <c r="V2128" s="16"/>
      <c r="W2128" s="16"/>
      <c r="X2128" s="16"/>
      <c r="Y2128" s="16"/>
      <c r="Z2128" s="16"/>
      <c r="AA2128" s="16"/>
      <c r="AB2128" s="16"/>
      <c r="AC2128" s="16"/>
      <c r="AD2128" s="16"/>
      <c r="AE2128" s="16"/>
      <c r="AT2128" s="288" t="s">
        <v>168</v>
      </c>
      <c r="AU2128" s="288" t="s">
        <v>87</v>
      </c>
      <c r="AV2128" s="16" t="s">
        <v>85</v>
      </c>
      <c r="AW2128" s="16" t="s">
        <v>32</v>
      </c>
      <c r="AX2128" s="16" t="s">
        <v>77</v>
      </c>
      <c r="AY2128" s="288" t="s">
        <v>159</v>
      </c>
    </row>
    <row r="2129" s="13" customFormat="1">
      <c r="A2129" s="13"/>
      <c r="B2129" s="232"/>
      <c r="C2129" s="233"/>
      <c r="D2129" s="234" t="s">
        <v>168</v>
      </c>
      <c r="E2129" s="235" t="s">
        <v>1</v>
      </c>
      <c r="F2129" s="236" t="s">
        <v>3261</v>
      </c>
      <c r="G2129" s="233"/>
      <c r="H2129" s="237">
        <v>110.59</v>
      </c>
      <c r="I2129" s="238"/>
      <c r="J2129" s="233"/>
      <c r="K2129" s="233"/>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168</v>
      </c>
      <c r="AU2129" s="243" t="s">
        <v>87</v>
      </c>
      <c r="AV2129" s="13" t="s">
        <v>87</v>
      </c>
      <c r="AW2129" s="13" t="s">
        <v>32</v>
      </c>
      <c r="AX2129" s="13" t="s">
        <v>77</v>
      </c>
      <c r="AY2129" s="243" t="s">
        <v>159</v>
      </c>
    </row>
    <row r="2130" s="13" customFormat="1">
      <c r="A2130" s="13"/>
      <c r="B2130" s="232"/>
      <c r="C2130" s="233"/>
      <c r="D2130" s="234" t="s">
        <v>168</v>
      </c>
      <c r="E2130" s="235" t="s">
        <v>1</v>
      </c>
      <c r="F2130" s="236" t="s">
        <v>3262</v>
      </c>
      <c r="G2130" s="233"/>
      <c r="H2130" s="237">
        <v>47.5</v>
      </c>
      <c r="I2130" s="238"/>
      <c r="J2130" s="233"/>
      <c r="K2130" s="233"/>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168</v>
      </c>
      <c r="AU2130" s="243" t="s">
        <v>87</v>
      </c>
      <c r="AV2130" s="13" t="s">
        <v>87</v>
      </c>
      <c r="AW2130" s="13" t="s">
        <v>32</v>
      </c>
      <c r="AX2130" s="13" t="s">
        <v>77</v>
      </c>
      <c r="AY2130" s="243" t="s">
        <v>159</v>
      </c>
    </row>
    <row r="2131" s="16" customFormat="1">
      <c r="A2131" s="16"/>
      <c r="B2131" s="279"/>
      <c r="C2131" s="280"/>
      <c r="D2131" s="234" t="s">
        <v>168</v>
      </c>
      <c r="E2131" s="281" t="s">
        <v>1</v>
      </c>
      <c r="F2131" s="282" t="s">
        <v>3263</v>
      </c>
      <c r="G2131" s="280"/>
      <c r="H2131" s="281" t="s">
        <v>1</v>
      </c>
      <c r="I2131" s="283"/>
      <c r="J2131" s="280"/>
      <c r="K2131" s="280"/>
      <c r="L2131" s="284"/>
      <c r="M2131" s="285"/>
      <c r="N2131" s="286"/>
      <c r="O2131" s="286"/>
      <c r="P2131" s="286"/>
      <c r="Q2131" s="286"/>
      <c r="R2131" s="286"/>
      <c r="S2131" s="286"/>
      <c r="T2131" s="287"/>
      <c r="U2131" s="16"/>
      <c r="V2131" s="16"/>
      <c r="W2131" s="16"/>
      <c r="X2131" s="16"/>
      <c r="Y2131" s="16"/>
      <c r="Z2131" s="16"/>
      <c r="AA2131" s="16"/>
      <c r="AB2131" s="16"/>
      <c r="AC2131" s="16"/>
      <c r="AD2131" s="16"/>
      <c r="AE2131" s="16"/>
      <c r="AT2131" s="288" t="s">
        <v>168</v>
      </c>
      <c r="AU2131" s="288" t="s">
        <v>87</v>
      </c>
      <c r="AV2131" s="16" t="s">
        <v>85</v>
      </c>
      <c r="AW2131" s="16" t="s">
        <v>32</v>
      </c>
      <c r="AX2131" s="16" t="s">
        <v>77</v>
      </c>
      <c r="AY2131" s="288" t="s">
        <v>159</v>
      </c>
    </row>
    <row r="2132" s="13" customFormat="1">
      <c r="A2132" s="13"/>
      <c r="B2132" s="232"/>
      <c r="C2132" s="233"/>
      <c r="D2132" s="234" t="s">
        <v>168</v>
      </c>
      <c r="E2132" s="235" t="s">
        <v>1</v>
      </c>
      <c r="F2132" s="236" t="s">
        <v>3264</v>
      </c>
      <c r="G2132" s="233"/>
      <c r="H2132" s="237">
        <v>157.41999999999999</v>
      </c>
      <c r="I2132" s="238"/>
      <c r="J2132" s="233"/>
      <c r="K2132" s="233"/>
      <c r="L2132" s="239"/>
      <c r="M2132" s="240"/>
      <c r="N2132" s="241"/>
      <c r="O2132" s="241"/>
      <c r="P2132" s="241"/>
      <c r="Q2132" s="241"/>
      <c r="R2132" s="241"/>
      <c r="S2132" s="241"/>
      <c r="T2132" s="242"/>
      <c r="U2132" s="13"/>
      <c r="V2132" s="13"/>
      <c r="W2132" s="13"/>
      <c r="X2132" s="13"/>
      <c r="Y2132" s="13"/>
      <c r="Z2132" s="13"/>
      <c r="AA2132" s="13"/>
      <c r="AB2132" s="13"/>
      <c r="AC2132" s="13"/>
      <c r="AD2132" s="13"/>
      <c r="AE2132" s="13"/>
      <c r="AT2132" s="243" t="s">
        <v>168</v>
      </c>
      <c r="AU2132" s="243" t="s">
        <v>87</v>
      </c>
      <c r="AV2132" s="13" t="s">
        <v>87</v>
      </c>
      <c r="AW2132" s="13" t="s">
        <v>32</v>
      </c>
      <c r="AX2132" s="13" t="s">
        <v>77</v>
      </c>
      <c r="AY2132" s="243" t="s">
        <v>159</v>
      </c>
    </row>
    <row r="2133" s="14" customFormat="1">
      <c r="A2133" s="14"/>
      <c r="B2133" s="244"/>
      <c r="C2133" s="245"/>
      <c r="D2133" s="234" t="s">
        <v>168</v>
      </c>
      <c r="E2133" s="246" t="s">
        <v>1</v>
      </c>
      <c r="F2133" s="247" t="s">
        <v>174</v>
      </c>
      <c r="G2133" s="245"/>
      <c r="H2133" s="248">
        <v>315.50999999999999</v>
      </c>
      <c r="I2133" s="249"/>
      <c r="J2133" s="245"/>
      <c r="K2133" s="245"/>
      <c r="L2133" s="250"/>
      <c r="M2133" s="251"/>
      <c r="N2133" s="252"/>
      <c r="O2133" s="252"/>
      <c r="P2133" s="252"/>
      <c r="Q2133" s="252"/>
      <c r="R2133" s="252"/>
      <c r="S2133" s="252"/>
      <c r="T2133" s="253"/>
      <c r="U2133" s="14"/>
      <c r="V2133" s="14"/>
      <c r="W2133" s="14"/>
      <c r="X2133" s="14"/>
      <c r="Y2133" s="14"/>
      <c r="Z2133" s="14"/>
      <c r="AA2133" s="14"/>
      <c r="AB2133" s="14"/>
      <c r="AC2133" s="14"/>
      <c r="AD2133" s="14"/>
      <c r="AE2133" s="14"/>
      <c r="AT2133" s="254" t="s">
        <v>168</v>
      </c>
      <c r="AU2133" s="254" t="s">
        <v>87</v>
      </c>
      <c r="AV2133" s="14" t="s">
        <v>166</v>
      </c>
      <c r="AW2133" s="14" t="s">
        <v>32</v>
      </c>
      <c r="AX2133" s="14" t="s">
        <v>85</v>
      </c>
      <c r="AY2133" s="254" t="s">
        <v>159</v>
      </c>
    </row>
    <row r="2134" s="2" customFormat="1" ht="16.5" customHeight="1">
      <c r="A2134" s="39"/>
      <c r="B2134" s="40"/>
      <c r="C2134" s="219" t="s">
        <v>3265</v>
      </c>
      <c r="D2134" s="219" t="s">
        <v>161</v>
      </c>
      <c r="E2134" s="220" t="s">
        <v>3266</v>
      </c>
      <c r="F2134" s="221" t="s">
        <v>3267</v>
      </c>
      <c r="G2134" s="222" t="s">
        <v>164</v>
      </c>
      <c r="H2134" s="223">
        <v>637.09000000000003</v>
      </c>
      <c r="I2134" s="224"/>
      <c r="J2134" s="225">
        <f>ROUND(I2134*H2134,2)</f>
        <v>0</v>
      </c>
      <c r="K2134" s="221" t="s">
        <v>165</v>
      </c>
      <c r="L2134" s="45"/>
      <c r="M2134" s="226" t="s">
        <v>1</v>
      </c>
      <c r="N2134" s="227" t="s">
        <v>42</v>
      </c>
      <c r="O2134" s="92"/>
      <c r="P2134" s="228">
        <f>O2134*H2134</f>
        <v>0</v>
      </c>
      <c r="Q2134" s="228">
        <v>0.00010000000000000001</v>
      </c>
      <c r="R2134" s="228">
        <f>Q2134*H2134</f>
        <v>0.063709000000000002</v>
      </c>
      <c r="S2134" s="228">
        <v>0</v>
      </c>
      <c r="T2134" s="229">
        <f>S2134*H2134</f>
        <v>0</v>
      </c>
      <c r="U2134" s="39"/>
      <c r="V2134" s="39"/>
      <c r="W2134" s="39"/>
      <c r="X2134" s="39"/>
      <c r="Y2134" s="39"/>
      <c r="Z2134" s="39"/>
      <c r="AA2134" s="39"/>
      <c r="AB2134" s="39"/>
      <c r="AC2134" s="39"/>
      <c r="AD2134" s="39"/>
      <c r="AE2134" s="39"/>
      <c r="AR2134" s="230" t="s">
        <v>235</v>
      </c>
      <c r="AT2134" s="230" t="s">
        <v>161</v>
      </c>
      <c r="AU2134" s="230" t="s">
        <v>87</v>
      </c>
      <c r="AY2134" s="18" t="s">
        <v>159</v>
      </c>
      <c r="BE2134" s="231">
        <f>IF(N2134="základní",J2134,0)</f>
        <v>0</v>
      </c>
      <c r="BF2134" s="231">
        <f>IF(N2134="snížená",J2134,0)</f>
        <v>0</v>
      </c>
      <c r="BG2134" s="231">
        <f>IF(N2134="zákl. přenesená",J2134,0)</f>
        <v>0</v>
      </c>
      <c r="BH2134" s="231">
        <f>IF(N2134="sníž. přenesená",J2134,0)</f>
        <v>0</v>
      </c>
      <c r="BI2134" s="231">
        <f>IF(N2134="nulová",J2134,0)</f>
        <v>0</v>
      </c>
      <c r="BJ2134" s="18" t="s">
        <v>85</v>
      </c>
      <c r="BK2134" s="231">
        <f>ROUND(I2134*H2134,2)</f>
        <v>0</v>
      </c>
      <c r="BL2134" s="18" t="s">
        <v>235</v>
      </c>
      <c r="BM2134" s="230" t="s">
        <v>3268</v>
      </c>
    </row>
    <row r="2135" s="13" customFormat="1">
      <c r="A2135" s="13"/>
      <c r="B2135" s="232"/>
      <c r="C2135" s="233"/>
      <c r="D2135" s="234" t="s">
        <v>168</v>
      </c>
      <c r="E2135" s="235" t="s">
        <v>1</v>
      </c>
      <c r="F2135" s="236" t="s">
        <v>3269</v>
      </c>
      <c r="G2135" s="233"/>
      <c r="H2135" s="237">
        <v>249.22</v>
      </c>
      <c r="I2135" s="238"/>
      <c r="J2135" s="233"/>
      <c r="K2135" s="233"/>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168</v>
      </c>
      <c r="AU2135" s="243" t="s">
        <v>87</v>
      </c>
      <c r="AV2135" s="13" t="s">
        <v>87</v>
      </c>
      <c r="AW2135" s="13" t="s">
        <v>32</v>
      </c>
      <c r="AX2135" s="13" t="s">
        <v>77</v>
      </c>
      <c r="AY2135" s="243" t="s">
        <v>159</v>
      </c>
    </row>
    <row r="2136" s="13" customFormat="1">
      <c r="A2136" s="13"/>
      <c r="B2136" s="232"/>
      <c r="C2136" s="233"/>
      <c r="D2136" s="234" t="s">
        <v>168</v>
      </c>
      <c r="E2136" s="235" t="s">
        <v>1</v>
      </c>
      <c r="F2136" s="236" t="s">
        <v>3270</v>
      </c>
      <c r="G2136" s="233"/>
      <c r="H2136" s="237">
        <v>69.200000000000003</v>
      </c>
      <c r="I2136" s="238"/>
      <c r="J2136" s="233"/>
      <c r="K2136" s="233"/>
      <c r="L2136" s="239"/>
      <c r="M2136" s="240"/>
      <c r="N2136" s="241"/>
      <c r="O2136" s="241"/>
      <c r="P2136" s="241"/>
      <c r="Q2136" s="241"/>
      <c r="R2136" s="241"/>
      <c r="S2136" s="241"/>
      <c r="T2136" s="242"/>
      <c r="U2136" s="13"/>
      <c r="V2136" s="13"/>
      <c r="W2136" s="13"/>
      <c r="X2136" s="13"/>
      <c r="Y2136" s="13"/>
      <c r="Z2136" s="13"/>
      <c r="AA2136" s="13"/>
      <c r="AB2136" s="13"/>
      <c r="AC2136" s="13"/>
      <c r="AD2136" s="13"/>
      <c r="AE2136" s="13"/>
      <c r="AT2136" s="243" t="s">
        <v>168</v>
      </c>
      <c r="AU2136" s="243" t="s">
        <v>87</v>
      </c>
      <c r="AV2136" s="13" t="s">
        <v>87</v>
      </c>
      <c r="AW2136" s="13" t="s">
        <v>32</v>
      </c>
      <c r="AX2136" s="13" t="s">
        <v>77</v>
      </c>
      <c r="AY2136" s="243" t="s">
        <v>159</v>
      </c>
    </row>
    <row r="2137" s="13" customFormat="1">
      <c r="A2137" s="13"/>
      <c r="B2137" s="232"/>
      <c r="C2137" s="233"/>
      <c r="D2137" s="234" t="s">
        <v>168</v>
      </c>
      <c r="E2137" s="235" t="s">
        <v>1</v>
      </c>
      <c r="F2137" s="236" t="s">
        <v>3271</v>
      </c>
      <c r="G2137" s="233"/>
      <c r="H2137" s="237">
        <v>3.1600000000000001</v>
      </c>
      <c r="I2137" s="238"/>
      <c r="J2137" s="233"/>
      <c r="K2137" s="233"/>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168</v>
      </c>
      <c r="AU2137" s="243" t="s">
        <v>87</v>
      </c>
      <c r="AV2137" s="13" t="s">
        <v>87</v>
      </c>
      <c r="AW2137" s="13" t="s">
        <v>32</v>
      </c>
      <c r="AX2137" s="13" t="s">
        <v>77</v>
      </c>
      <c r="AY2137" s="243" t="s">
        <v>159</v>
      </c>
    </row>
    <row r="2138" s="13" customFormat="1">
      <c r="A2138" s="13"/>
      <c r="B2138" s="232"/>
      <c r="C2138" s="233"/>
      <c r="D2138" s="234" t="s">
        <v>168</v>
      </c>
      <c r="E2138" s="235" t="s">
        <v>1</v>
      </c>
      <c r="F2138" s="236" t="s">
        <v>3272</v>
      </c>
      <c r="G2138" s="233"/>
      <c r="H2138" s="237">
        <v>315.50999999999999</v>
      </c>
      <c r="I2138" s="238"/>
      <c r="J2138" s="233"/>
      <c r="K2138" s="233"/>
      <c r="L2138" s="239"/>
      <c r="M2138" s="240"/>
      <c r="N2138" s="241"/>
      <c r="O2138" s="241"/>
      <c r="P2138" s="241"/>
      <c r="Q2138" s="241"/>
      <c r="R2138" s="241"/>
      <c r="S2138" s="241"/>
      <c r="T2138" s="242"/>
      <c r="U2138" s="13"/>
      <c r="V2138" s="13"/>
      <c r="W2138" s="13"/>
      <c r="X2138" s="13"/>
      <c r="Y2138" s="13"/>
      <c r="Z2138" s="13"/>
      <c r="AA2138" s="13"/>
      <c r="AB2138" s="13"/>
      <c r="AC2138" s="13"/>
      <c r="AD2138" s="13"/>
      <c r="AE2138" s="13"/>
      <c r="AT2138" s="243" t="s">
        <v>168</v>
      </c>
      <c r="AU2138" s="243" t="s">
        <v>87</v>
      </c>
      <c r="AV2138" s="13" t="s">
        <v>87</v>
      </c>
      <c r="AW2138" s="13" t="s">
        <v>32</v>
      </c>
      <c r="AX2138" s="13" t="s">
        <v>77</v>
      </c>
      <c r="AY2138" s="243" t="s">
        <v>159</v>
      </c>
    </row>
    <row r="2139" s="14" customFormat="1">
      <c r="A2139" s="14"/>
      <c r="B2139" s="244"/>
      <c r="C2139" s="245"/>
      <c r="D2139" s="234" t="s">
        <v>168</v>
      </c>
      <c r="E2139" s="246" t="s">
        <v>1</v>
      </c>
      <c r="F2139" s="247" t="s">
        <v>174</v>
      </c>
      <c r="G2139" s="245"/>
      <c r="H2139" s="248">
        <v>637.09000000000003</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168</v>
      </c>
      <c r="AU2139" s="254" t="s">
        <v>87</v>
      </c>
      <c r="AV2139" s="14" t="s">
        <v>166</v>
      </c>
      <c r="AW2139" s="14" t="s">
        <v>32</v>
      </c>
      <c r="AX2139" s="14" t="s">
        <v>85</v>
      </c>
      <c r="AY2139" s="254" t="s">
        <v>159</v>
      </c>
    </row>
    <row r="2140" s="2" customFormat="1" ht="21.75" customHeight="1">
      <c r="A2140" s="39"/>
      <c r="B2140" s="40"/>
      <c r="C2140" s="219" t="s">
        <v>3273</v>
      </c>
      <c r="D2140" s="219" t="s">
        <v>161</v>
      </c>
      <c r="E2140" s="220" t="s">
        <v>3274</v>
      </c>
      <c r="F2140" s="221" t="s">
        <v>3275</v>
      </c>
      <c r="G2140" s="222" t="s">
        <v>164</v>
      </c>
      <c r="H2140" s="223">
        <v>50.600000000000001</v>
      </c>
      <c r="I2140" s="224"/>
      <c r="J2140" s="225">
        <f>ROUND(I2140*H2140,2)</f>
        <v>0</v>
      </c>
      <c r="K2140" s="221" t="s">
        <v>165</v>
      </c>
      <c r="L2140" s="45"/>
      <c r="M2140" s="226" t="s">
        <v>1</v>
      </c>
      <c r="N2140" s="227" t="s">
        <v>42</v>
      </c>
      <c r="O2140" s="92"/>
      <c r="P2140" s="228">
        <f>O2140*H2140</f>
        <v>0</v>
      </c>
      <c r="Q2140" s="228">
        <v>0.0016119999999999999</v>
      </c>
      <c r="R2140" s="228">
        <f>Q2140*H2140</f>
        <v>0.081567199999999992</v>
      </c>
      <c r="S2140" s="228">
        <v>0</v>
      </c>
      <c r="T2140" s="229">
        <f>S2140*H2140</f>
        <v>0</v>
      </c>
      <c r="U2140" s="39"/>
      <c r="V2140" s="39"/>
      <c r="W2140" s="39"/>
      <c r="X2140" s="39"/>
      <c r="Y2140" s="39"/>
      <c r="Z2140" s="39"/>
      <c r="AA2140" s="39"/>
      <c r="AB2140" s="39"/>
      <c r="AC2140" s="39"/>
      <c r="AD2140" s="39"/>
      <c r="AE2140" s="39"/>
      <c r="AR2140" s="230" t="s">
        <v>235</v>
      </c>
      <c r="AT2140" s="230" t="s">
        <v>161</v>
      </c>
      <c r="AU2140" s="230" t="s">
        <v>87</v>
      </c>
      <c r="AY2140" s="18" t="s">
        <v>159</v>
      </c>
      <c r="BE2140" s="231">
        <f>IF(N2140="základní",J2140,0)</f>
        <v>0</v>
      </c>
      <c r="BF2140" s="231">
        <f>IF(N2140="snížená",J2140,0)</f>
        <v>0</v>
      </c>
      <c r="BG2140" s="231">
        <f>IF(N2140="zákl. přenesená",J2140,0)</f>
        <v>0</v>
      </c>
      <c r="BH2140" s="231">
        <f>IF(N2140="sníž. přenesená",J2140,0)</f>
        <v>0</v>
      </c>
      <c r="BI2140" s="231">
        <f>IF(N2140="nulová",J2140,0)</f>
        <v>0</v>
      </c>
      <c r="BJ2140" s="18" t="s">
        <v>85</v>
      </c>
      <c r="BK2140" s="231">
        <f>ROUND(I2140*H2140,2)</f>
        <v>0</v>
      </c>
      <c r="BL2140" s="18" t="s">
        <v>235</v>
      </c>
      <c r="BM2140" s="230" t="s">
        <v>3276</v>
      </c>
    </row>
    <row r="2141" s="16" customFormat="1">
      <c r="A2141" s="16"/>
      <c r="B2141" s="279"/>
      <c r="C2141" s="280"/>
      <c r="D2141" s="234" t="s">
        <v>168</v>
      </c>
      <c r="E2141" s="281" t="s">
        <v>1</v>
      </c>
      <c r="F2141" s="282" t="s">
        <v>3277</v>
      </c>
      <c r="G2141" s="280"/>
      <c r="H2141" s="281" t="s">
        <v>1</v>
      </c>
      <c r="I2141" s="283"/>
      <c r="J2141" s="280"/>
      <c r="K2141" s="280"/>
      <c r="L2141" s="284"/>
      <c r="M2141" s="285"/>
      <c r="N2141" s="286"/>
      <c r="O2141" s="286"/>
      <c r="P2141" s="286"/>
      <c r="Q2141" s="286"/>
      <c r="R2141" s="286"/>
      <c r="S2141" s="286"/>
      <c r="T2141" s="287"/>
      <c r="U2141" s="16"/>
      <c r="V2141" s="16"/>
      <c r="W2141" s="16"/>
      <c r="X2141" s="16"/>
      <c r="Y2141" s="16"/>
      <c r="Z2141" s="16"/>
      <c r="AA2141" s="16"/>
      <c r="AB2141" s="16"/>
      <c r="AC2141" s="16"/>
      <c r="AD2141" s="16"/>
      <c r="AE2141" s="16"/>
      <c r="AT2141" s="288" t="s">
        <v>168</v>
      </c>
      <c r="AU2141" s="288" t="s">
        <v>87</v>
      </c>
      <c r="AV2141" s="16" t="s">
        <v>85</v>
      </c>
      <c r="AW2141" s="16" t="s">
        <v>32</v>
      </c>
      <c r="AX2141" s="16" t="s">
        <v>77</v>
      </c>
      <c r="AY2141" s="288" t="s">
        <v>159</v>
      </c>
    </row>
    <row r="2142" s="13" customFormat="1">
      <c r="A2142" s="13"/>
      <c r="B2142" s="232"/>
      <c r="C2142" s="233"/>
      <c r="D2142" s="234" t="s">
        <v>168</v>
      </c>
      <c r="E2142" s="235" t="s">
        <v>1</v>
      </c>
      <c r="F2142" s="236" t="s">
        <v>3278</v>
      </c>
      <c r="G2142" s="233"/>
      <c r="H2142" s="237">
        <v>50.600000000000001</v>
      </c>
      <c r="I2142" s="238"/>
      <c r="J2142" s="233"/>
      <c r="K2142" s="233"/>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168</v>
      </c>
      <c r="AU2142" s="243" t="s">
        <v>87</v>
      </c>
      <c r="AV2142" s="13" t="s">
        <v>87</v>
      </c>
      <c r="AW2142" s="13" t="s">
        <v>32</v>
      </c>
      <c r="AX2142" s="13" t="s">
        <v>85</v>
      </c>
      <c r="AY2142" s="243" t="s">
        <v>159</v>
      </c>
    </row>
    <row r="2143" s="2" customFormat="1" ht="24.15" customHeight="1">
      <c r="A2143" s="39"/>
      <c r="B2143" s="40"/>
      <c r="C2143" s="219" t="s">
        <v>3279</v>
      </c>
      <c r="D2143" s="219" t="s">
        <v>161</v>
      </c>
      <c r="E2143" s="220" t="s">
        <v>3280</v>
      </c>
      <c r="F2143" s="221" t="s">
        <v>3281</v>
      </c>
      <c r="G2143" s="222" t="s">
        <v>164</v>
      </c>
      <c r="H2143" s="223">
        <v>130.22999999999999</v>
      </c>
      <c r="I2143" s="224"/>
      <c r="J2143" s="225">
        <f>ROUND(I2143*H2143,2)</f>
        <v>0</v>
      </c>
      <c r="K2143" s="221" t="s">
        <v>165</v>
      </c>
      <c r="L2143" s="45"/>
      <c r="M2143" s="226" t="s">
        <v>1</v>
      </c>
      <c r="N2143" s="227" t="s">
        <v>42</v>
      </c>
      <c r="O2143" s="92"/>
      <c r="P2143" s="228">
        <f>O2143*H2143</f>
        <v>0</v>
      </c>
      <c r="Q2143" s="228">
        <v>9.8999999999999994E-05</v>
      </c>
      <c r="R2143" s="228">
        <f>Q2143*H2143</f>
        <v>0.012892769999999998</v>
      </c>
      <c r="S2143" s="228">
        <v>0</v>
      </c>
      <c r="T2143" s="229">
        <f>S2143*H2143</f>
        <v>0</v>
      </c>
      <c r="U2143" s="39"/>
      <c r="V2143" s="39"/>
      <c r="W2143" s="39"/>
      <c r="X2143" s="39"/>
      <c r="Y2143" s="39"/>
      <c r="Z2143" s="39"/>
      <c r="AA2143" s="39"/>
      <c r="AB2143" s="39"/>
      <c r="AC2143" s="39"/>
      <c r="AD2143" s="39"/>
      <c r="AE2143" s="39"/>
      <c r="AR2143" s="230" t="s">
        <v>235</v>
      </c>
      <c r="AT2143" s="230" t="s">
        <v>161</v>
      </c>
      <c r="AU2143" s="230" t="s">
        <v>87</v>
      </c>
      <c r="AY2143" s="18" t="s">
        <v>159</v>
      </c>
      <c r="BE2143" s="231">
        <f>IF(N2143="základní",J2143,0)</f>
        <v>0</v>
      </c>
      <c r="BF2143" s="231">
        <f>IF(N2143="snížená",J2143,0)</f>
        <v>0</v>
      </c>
      <c r="BG2143" s="231">
        <f>IF(N2143="zákl. přenesená",J2143,0)</f>
        <v>0</v>
      </c>
      <c r="BH2143" s="231">
        <f>IF(N2143="sníž. přenesená",J2143,0)</f>
        <v>0</v>
      </c>
      <c r="BI2143" s="231">
        <f>IF(N2143="nulová",J2143,0)</f>
        <v>0</v>
      </c>
      <c r="BJ2143" s="18" t="s">
        <v>85</v>
      </c>
      <c r="BK2143" s="231">
        <f>ROUND(I2143*H2143,2)</f>
        <v>0</v>
      </c>
      <c r="BL2143" s="18" t="s">
        <v>235</v>
      </c>
      <c r="BM2143" s="230" t="s">
        <v>3282</v>
      </c>
    </row>
    <row r="2144" s="16" customFormat="1">
      <c r="A2144" s="16"/>
      <c r="B2144" s="279"/>
      <c r="C2144" s="280"/>
      <c r="D2144" s="234" t="s">
        <v>168</v>
      </c>
      <c r="E2144" s="281" t="s">
        <v>1</v>
      </c>
      <c r="F2144" s="282" t="s">
        <v>3283</v>
      </c>
      <c r="G2144" s="280"/>
      <c r="H2144" s="281" t="s">
        <v>1</v>
      </c>
      <c r="I2144" s="283"/>
      <c r="J2144" s="280"/>
      <c r="K2144" s="280"/>
      <c r="L2144" s="284"/>
      <c r="M2144" s="285"/>
      <c r="N2144" s="286"/>
      <c r="O2144" s="286"/>
      <c r="P2144" s="286"/>
      <c r="Q2144" s="286"/>
      <c r="R2144" s="286"/>
      <c r="S2144" s="286"/>
      <c r="T2144" s="287"/>
      <c r="U2144" s="16"/>
      <c r="V2144" s="16"/>
      <c r="W2144" s="16"/>
      <c r="X2144" s="16"/>
      <c r="Y2144" s="16"/>
      <c r="Z2144" s="16"/>
      <c r="AA2144" s="16"/>
      <c r="AB2144" s="16"/>
      <c r="AC2144" s="16"/>
      <c r="AD2144" s="16"/>
      <c r="AE2144" s="16"/>
      <c r="AT2144" s="288" t="s">
        <v>168</v>
      </c>
      <c r="AU2144" s="288" t="s">
        <v>87</v>
      </c>
      <c r="AV2144" s="16" t="s">
        <v>85</v>
      </c>
      <c r="AW2144" s="16" t="s">
        <v>32</v>
      </c>
      <c r="AX2144" s="16" t="s">
        <v>77</v>
      </c>
      <c r="AY2144" s="288" t="s">
        <v>159</v>
      </c>
    </row>
    <row r="2145" s="13" customFormat="1">
      <c r="A2145" s="13"/>
      <c r="B2145" s="232"/>
      <c r="C2145" s="233"/>
      <c r="D2145" s="234" t="s">
        <v>168</v>
      </c>
      <c r="E2145" s="235" t="s">
        <v>1</v>
      </c>
      <c r="F2145" s="236" t="s">
        <v>3284</v>
      </c>
      <c r="G2145" s="233"/>
      <c r="H2145" s="237">
        <v>121.93000000000001</v>
      </c>
      <c r="I2145" s="238"/>
      <c r="J2145" s="233"/>
      <c r="K2145" s="233"/>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168</v>
      </c>
      <c r="AU2145" s="243" t="s">
        <v>87</v>
      </c>
      <c r="AV2145" s="13" t="s">
        <v>87</v>
      </c>
      <c r="AW2145" s="13" t="s">
        <v>32</v>
      </c>
      <c r="AX2145" s="13" t="s">
        <v>77</v>
      </c>
      <c r="AY2145" s="243" t="s">
        <v>159</v>
      </c>
    </row>
    <row r="2146" s="13" customFormat="1">
      <c r="A2146" s="13"/>
      <c r="B2146" s="232"/>
      <c r="C2146" s="233"/>
      <c r="D2146" s="234" t="s">
        <v>168</v>
      </c>
      <c r="E2146" s="235" t="s">
        <v>1</v>
      </c>
      <c r="F2146" s="236" t="s">
        <v>3285</v>
      </c>
      <c r="G2146" s="233"/>
      <c r="H2146" s="237">
        <v>8.3000000000000007</v>
      </c>
      <c r="I2146" s="238"/>
      <c r="J2146" s="233"/>
      <c r="K2146" s="233"/>
      <c r="L2146" s="239"/>
      <c r="M2146" s="240"/>
      <c r="N2146" s="241"/>
      <c r="O2146" s="241"/>
      <c r="P2146" s="241"/>
      <c r="Q2146" s="241"/>
      <c r="R2146" s="241"/>
      <c r="S2146" s="241"/>
      <c r="T2146" s="242"/>
      <c r="U2146" s="13"/>
      <c r="V2146" s="13"/>
      <c r="W2146" s="13"/>
      <c r="X2146" s="13"/>
      <c r="Y2146" s="13"/>
      <c r="Z2146" s="13"/>
      <c r="AA2146" s="13"/>
      <c r="AB2146" s="13"/>
      <c r="AC2146" s="13"/>
      <c r="AD2146" s="13"/>
      <c r="AE2146" s="13"/>
      <c r="AT2146" s="243" t="s">
        <v>168</v>
      </c>
      <c r="AU2146" s="243" t="s">
        <v>87</v>
      </c>
      <c r="AV2146" s="13" t="s">
        <v>87</v>
      </c>
      <c r="AW2146" s="13" t="s">
        <v>32</v>
      </c>
      <c r="AX2146" s="13" t="s">
        <v>77</v>
      </c>
      <c r="AY2146" s="243" t="s">
        <v>159</v>
      </c>
    </row>
    <row r="2147" s="14" customFormat="1">
      <c r="A2147" s="14"/>
      <c r="B2147" s="244"/>
      <c r="C2147" s="245"/>
      <c r="D2147" s="234" t="s">
        <v>168</v>
      </c>
      <c r="E2147" s="246" t="s">
        <v>1</v>
      </c>
      <c r="F2147" s="247" t="s">
        <v>174</v>
      </c>
      <c r="G2147" s="245"/>
      <c r="H2147" s="248">
        <v>130.22999999999999</v>
      </c>
      <c r="I2147" s="249"/>
      <c r="J2147" s="245"/>
      <c r="K2147" s="245"/>
      <c r="L2147" s="250"/>
      <c r="M2147" s="251"/>
      <c r="N2147" s="252"/>
      <c r="O2147" s="252"/>
      <c r="P2147" s="252"/>
      <c r="Q2147" s="252"/>
      <c r="R2147" s="252"/>
      <c r="S2147" s="252"/>
      <c r="T2147" s="253"/>
      <c r="U2147" s="14"/>
      <c r="V2147" s="14"/>
      <c r="W2147" s="14"/>
      <c r="X2147" s="14"/>
      <c r="Y2147" s="14"/>
      <c r="Z2147" s="14"/>
      <c r="AA2147" s="14"/>
      <c r="AB2147" s="14"/>
      <c r="AC2147" s="14"/>
      <c r="AD2147" s="14"/>
      <c r="AE2147" s="14"/>
      <c r="AT2147" s="254" t="s">
        <v>168</v>
      </c>
      <c r="AU2147" s="254" t="s">
        <v>87</v>
      </c>
      <c r="AV2147" s="14" t="s">
        <v>166</v>
      </c>
      <c r="AW2147" s="14" t="s">
        <v>32</v>
      </c>
      <c r="AX2147" s="14" t="s">
        <v>85</v>
      </c>
      <c r="AY2147" s="254" t="s">
        <v>159</v>
      </c>
    </row>
    <row r="2148" s="2" customFormat="1" ht="33" customHeight="1">
      <c r="A2148" s="39"/>
      <c r="B2148" s="40"/>
      <c r="C2148" s="219" t="s">
        <v>3286</v>
      </c>
      <c r="D2148" s="219" t="s">
        <v>161</v>
      </c>
      <c r="E2148" s="220" t="s">
        <v>3287</v>
      </c>
      <c r="F2148" s="221" t="s">
        <v>3288</v>
      </c>
      <c r="G2148" s="222" t="s">
        <v>164</v>
      </c>
      <c r="H2148" s="223">
        <v>500.94499999999999</v>
      </c>
      <c r="I2148" s="224"/>
      <c r="J2148" s="225">
        <f>ROUND(I2148*H2148,2)</f>
        <v>0</v>
      </c>
      <c r="K2148" s="221" t="s">
        <v>165</v>
      </c>
      <c r="L2148" s="45"/>
      <c r="M2148" s="226" t="s">
        <v>1</v>
      </c>
      <c r="N2148" s="227" t="s">
        <v>42</v>
      </c>
      <c r="O2148" s="92"/>
      <c r="P2148" s="228">
        <f>O2148*H2148</f>
        <v>0</v>
      </c>
      <c r="Q2148" s="228">
        <v>0.0115759</v>
      </c>
      <c r="R2148" s="228">
        <f>Q2148*H2148</f>
        <v>5.7988892255</v>
      </c>
      <c r="S2148" s="228">
        <v>0</v>
      </c>
      <c r="T2148" s="229">
        <f>S2148*H2148</f>
        <v>0</v>
      </c>
      <c r="U2148" s="39"/>
      <c r="V2148" s="39"/>
      <c r="W2148" s="39"/>
      <c r="X2148" s="39"/>
      <c r="Y2148" s="39"/>
      <c r="Z2148" s="39"/>
      <c r="AA2148" s="39"/>
      <c r="AB2148" s="39"/>
      <c r="AC2148" s="39"/>
      <c r="AD2148" s="39"/>
      <c r="AE2148" s="39"/>
      <c r="AR2148" s="230" t="s">
        <v>235</v>
      </c>
      <c r="AT2148" s="230" t="s">
        <v>161</v>
      </c>
      <c r="AU2148" s="230" t="s">
        <v>87</v>
      </c>
      <c r="AY2148" s="18" t="s">
        <v>159</v>
      </c>
      <c r="BE2148" s="231">
        <f>IF(N2148="základní",J2148,0)</f>
        <v>0</v>
      </c>
      <c r="BF2148" s="231">
        <f>IF(N2148="snížená",J2148,0)</f>
        <v>0</v>
      </c>
      <c r="BG2148" s="231">
        <f>IF(N2148="zákl. přenesená",J2148,0)</f>
        <v>0</v>
      </c>
      <c r="BH2148" s="231">
        <f>IF(N2148="sníž. přenesená",J2148,0)</f>
        <v>0</v>
      </c>
      <c r="BI2148" s="231">
        <f>IF(N2148="nulová",J2148,0)</f>
        <v>0</v>
      </c>
      <c r="BJ2148" s="18" t="s">
        <v>85</v>
      </c>
      <c r="BK2148" s="231">
        <f>ROUND(I2148*H2148,2)</f>
        <v>0</v>
      </c>
      <c r="BL2148" s="18" t="s">
        <v>235</v>
      </c>
      <c r="BM2148" s="230" t="s">
        <v>3289</v>
      </c>
    </row>
    <row r="2149" s="13" customFormat="1">
      <c r="A2149" s="13"/>
      <c r="B2149" s="232"/>
      <c r="C2149" s="233"/>
      <c r="D2149" s="234" t="s">
        <v>168</v>
      </c>
      <c r="E2149" s="235" t="s">
        <v>1</v>
      </c>
      <c r="F2149" s="236" t="s">
        <v>2560</v>
      </c>
      <c r="G2149" s="233"/>
      <c r="H2149" s="237">
        <v>204.24000000000001</v>
      </c>
      <c r="I2149" s="238"/>
      <c r="J2149" s="233"/>
      <c r="K2149" s="233"/>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168</v>
      </c>
      <c r="AU2149" s="243" t="s">
        <v>87</v>
      </c>
      <c r="AV2149" s="13" t="s">
        <v>87</v>
      </c>
      <c r="AW2149" s="13" t="s">
        <v>32</v>
      </c>
      <c r="AX2149" s="13" t="s">
        <v>77</v>
      </c>
      <c r="AY2149" s="243" t="s">
        <v>159</v>
      </c>
    </row>
    <row r="2150" s="13" customFormat="1">
      <c r="A2150" s="13"/>
      <c r="B2150" s="232"/>
      <c r="C2150" s="233"/>
      <c r="D2150" s="234" t="s">
        <v>168</v>
      </c>
      <c r="E2150" s="235" t="s">
        <v>1</v>
      </c>
      <c r="F2150" s="236" t="s">
        <v>2561</v>
      </c>
      <c r="G2150" s="233"/>
      <c r="H2150" s="237">
        <v>89.700000000000003</v>
      </c>
      <c r="I2150" s="238"/>
      <c r="J2150" s="233"/>
      <c r="K2150" s="233"/>
      <c r="L2150" s="239"/>
      <c r="M2150" s="240"/>
      <c r="N2150" s="241"/>
      <c r="O2150" s="241"/>
      <c r="P2150" s="241"/>
      <c r="Q2150" s="241"/>
      <c r="R2150" s="241"/>
      <c r="S2150" s="241"/>
      <c r="T2150" s="242"/>
      <c r="U2150" s="13"/>
      <c r="V2150" s="13"/>
      <c r="W2150" s="13"/>
      <c r="X2150" s="13"/>
      <c r="Y2150" s="13"/>
      <c r="Z2150" s="13"/>
      <c r="AA2150" s="13"/>
      <c r="AB2150" s="13"/>
      <c r="AC2150" s="13"/>
      <c r="AD2150" s="13"/>
      <c r="AE2150" s="13"/>
      <c r="AT2150" s="243" t="s">
        <v>168</v>
      </c>
      <c r="AU2150" s="243" t="s">
        <v>87</v>
      </c>
      <c r="AV2150" s="13" t="s">
        <v>87</v>
      </c>
      <c r="AW2150" s="13" t="s">
        <v>32</v>
      </c>
      <c r="AX2150" s="13" t="s">
        <v>77</v>
      </c>
      <c r="AY2150" s="243" t="s">
        <v>159</v>
      </c>
    </row>
    <row r="2151" s="13" customFormat="1">
      <c r="A2151" s="13"/>
      <c r="B2151" s="232"/>
      <c r="C2151" s="233"/>
      <c r="D2151" s="234" t="s">
        <v>168</v>
      </c>
      <c r="E2151" s="235" t="s">
        <v>1</v>
      </c>
      <c r="F2151" s="236" t="s">
        <v>2562</v>
      </c>
      <c r="G2151" s="233"/>
      <c r="H2151" s="237">
        <v>135.58500000000001</v>
      </c>
      <c r="I2151" s="238"/>
      <c r="J2151" s="233"/>
      <c r="K2151" s="233"/>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168</v>
      </c>
      <c r="AU2151" s="243" t="s">
        <v>87</v>
      </c>
      <c r="AV2151" s="13" t="s">
        <v>87</v>
      </c>
      <c r="AW2151" s="13" t="s">
        <v>32</v>
      </c>
      <c r="AX2151" s="13" t="s">
        <v>77</v>
      </c>
      <c r="AY2151" s="243" t="s">
        <v>159</v>
      </c>
    </row>
    <row r="2152" s="13" customFormat="1">
      <c r="A2152" s="13"/>
      <c r="B2152" s="232"/>
      <c r="C2152" s="233"/>
      <c r="D2152" s="234" t="s">
        <v>168</v>
      </c>
      <c r="E2152" s="235" t="s">
        <v>1</v>
      </c>
      <c r="F2152" s="236" t="s">
        <v>2563</v>
      </c>
      <c r="G2152" s="233"/>
      <c r="H2152" s="237">
        <v>20.82</v>
      </c>
      <c r="I2152" s="238"/>
      <c r="J2152" s="233"/>
      <c r="K2152" s="233"/>
      <c r="L2152" s="239"/>
      <c r="M2152" s="240"/>
      <c r="N2152" s="241"/>
      <c r="O2152" s="241"/>
      <c r="P2152" s="241"/>
      <c r="Q2152" s="241"/>
      <c r="R2152" s="241"/>
      <c r="S2152" s="241"/>
      <c r="T2152" s="242"/>
      <c r="U2152" s="13"/>
      <c r="V2152" s="13"/>
      <c r="W2152" s="13"/>
      <c r="X2152" s="13"/>
      <c r="Y2152" s="13"/>
      <c r="Z2152" s="13"/>
      <c r="AA2152" s="13"/>
      <c r="AB2152" s="13"/>
      <c r="AC2152" s="13"/>
      <c r="AD2152" s="13"/>
      <c r="AE2152" s="13"/>
      <c r="AT2152" s="243" t="s">
        <v>168</v>
      </c>
      <c r="AU2152" s="243" t="s">
        <v>87</v>
      </c>
      <c r="AV2152" s="13" t="s">
        <v>87</v>
      </c>
      <c r="AW2152" s="13" t="s">
        <v>32</v>
      </c>
      <c r="AX2152" s="13" t="s">
        <v>77</v>
      </c>
      <c r="AY2152" s="243" t="s">
        <v>159</v>
      </c>
    </row>
    <row r="2153" s="16" customFormat="1">
      <c r="A2153" s="16"/>
      <c r="B2153" s="279"/>
      <c r="C2153" s="280"/>
      <c r="D2153" s="234" t="s">
        <v>168</v>
      </c>
      <c r="E2153" s="281" t="s">
        <v>1</v>
      </c>
      <c r="F2153" s="282" t="s">
        <v>3277</v>
      </c>
      <c r="G2153" s="280"/>
      <c r="H2153" s="281" t="s">
        <v>1</v>
      </c>
      <c r="I2153" s="283"/>
      <c r="J2153" s="280"/>
      <c r="K2153" s="280"/>
      <c r="L2153" s="284"/>
      <c r="M2153" s="285"/>
      <c r="N2153" s="286"/>
      <c r="O2153" s="286"/>
      <c r="P2153" s="286"/>
      <c r="Q2153" s="286"/>
      <c r="R2153" s="286"/>
      <c r="S2153" s="286"/>
      <c r="T2153" s="287"/>
      <c r="U2153" s="16"/>
      <c r="V2153" s="16"/>
      <c r="W2153" s="16"/>
      <c r="X2153" s="16"/>
      <c r="Y2153" s="16"/>
      <c r="Z2153" s="16"/>
      <c r="AA2153" s="16"/>
      <c r="AB2153" s="16"/>
      <c r="AC2153" s="16"/>
      <c r="AD2153" s="16"/>
      <c r="AE2153" s="16"/>
      <c r="AT2153" s="288" t="s">
        <v>168</v>
      </c>
      <c r="AU2153" s="288" t="s">
        <v>87</v>
      </c>
      <c r="AV2153" s="16" t="s">
        <v>85</v>
      </c>
      <c r="AW2153" s="16" t="s">
        <v>32</v>
      </c>
      <c r="AX2153" s="16" t="s">
        <v>77</v>
      </c>
      <c r="AY2153" s="288" t="s">
        <v>159</v>
      </c>
    </row>
    <row r="2154" s="13" customFormat="1">
      <c r="A2154" s="13"/>
      <c r="B2154" s="232"/>
      <c r="C2154" s="233"/>
      <c r="D2154" s="234" t="s">
        <v>168</v>
      </c>
      <c r="E2154" s="235" t="s">
        <v>1</v>
      </c>
      <c r="F2154" s="236" t="s">
        <v>3278</v>
      </c>
      <c r="G2154" s="233"/>
      <c r="H2154" s="237">
        <v>50.600000000000001</v>
      </c>
      <c r="I2154" s="238"/>
      <c r="J2154" s="233"/>
      <c r="K2154" s="233"/>
      <c r="L2154" s="239"/>
      <c r="M2154" s="240"/>
      <c r="N2154" s="241"/>
      <c r="O2154" s="241"/>
      <c r="P2154" s="241"/>
      <c r="Q2154" s="241"/>
      <c r="R2154" s="241"/>
      <c r="S2154" s="241"/>
      <c r="T2154" s="242"/>
      <c r="U2154" s="13"/>
      <c r="V2154" s="13"/>
      <c r="W2154" s="13"/>
      <c r="X2154" s="13"/>
      <c r="Y2154" s="13"/>
      <c r="Z2154" s="13"/>
      <c r="AA2154" s="13"/>
      <c r="AB2154" s="13"/>
      <c r="AC2154" s="13"/>
      <c r="AD2154" s="13"/>
      <c r="AE2154" s="13"/>
      <c r="AT2154" s="243" t="s">
        <v>168</v>
      </c>
      <c r="AU2154" s="243" t="s">
        <v>87</v>
      </c>
      <c r="AV2154" s="13" t="s">
        <v>87</v>
      </c>
      <c r="AW2154" s="13" t="s">
        <v>32</v>
      </c>
      <c r="AX2154" s="13" t="s">
        <v>77</v>
      </c>
      <c r="AY2154" s="243" t="s">
        <v>159</v>
      </c>
    </row>
    <row r="2155" s="14" customFormat="1">
      <c r="A2155" s="14"/>
      <c r="B2155" s="244"/>
      <c r="C2155" s="245"/>
      <c r="D2155" s="234" t="s">
        <v>168</v>
      </c>
      <c r="E2155" s="246" t="s">
        <v>1</v>
      </c>
      <c r="F2155" s="247" t="s">
        <v>174</v>
      </c>
      <c r="G2155" s="245"/>
      <c r="H2155" s="248">
        <v>500.94499999999999</v>
      </c>
      <c r="I2155" s="249"/>
      <c r="J2155" s="245"/>
      <c r="K2155" s="245"/>
      <c r="L2155" s="250"/>
      <c r="M2155" s="251"/>
      <c r="N2155" s="252"/>
      <c r="O2155" s="252"/>
      <c r="P2155" s="252"/>
      <c r="Q2155" s="252"/>
      <c r="R2155" s="252"/>
      <c r="S2155" s="252"/>
      <c r="T2155" s="253"/>
      <c r="U2155" s="14"/>
      <c r="V2155" s="14"/>
      <c r="W2155" s="14"/>
      <c r="X2155" s="14"/>
      <c r="Y2155" s="14"/>
      <c r="Z2155" s="14"/>
      <c r="AA2155" s="14"/>
      <c r="AB2155" s="14"/>
      <c r="AC2155" s="14"/>
      <c r="AD2155" s="14"/>
      <c r="AE2155" s="14"/>
      <c r="AT2155" s="254" t="s">
        <v>168</v>
      </c>
      <c r="AU2155" s="254" t="s">
        <v>87</v>
      </c>
      <c r="AV2155" s="14" t="s">
        <v>166</v>
      </c>
      <c r="AW2155" s="14" t="s">
        <v>32</v>
      </c>
      <c r="AX2155" s="14" t="s">
        <v>85</v>
      </c>
      <c r="AY2155" s="254" t="s">
        <v>159</v>
      </c>
    </row>
    <row r="2156" s="2" customFormat="1" ht="24.15" customHeight="1">
      <c r="A2156" s="39"/>
      <c r="B2156" s="40"/>
      <c r="C2156" s="219" t="s">
        <v>3290</v>
      </c>
      <c r="D2156" s="219" t="s">
        <v>161</v>
      </c>
      <c r="E2156" s="220" t="s">
        <v>3291</v>
      </c>
      <c r="F2156" s="221" t="s">
        <v>3292</v>
      </c>
      <c r="G2156" s="222" t="s">
        <v>215</v>
      </c>
      <c r="H2156" s="223">
        <v>2</v>
      </c>
      <c r="I2156" s="224"/>
      <c r="J2156" s="225">
        <f>ROUND(I2156*H2156,2)</f>
        <v>0</v>
      </c>
      <c r="K2156" s="221" t="s">
        <v>165</v>
      </c>
      <c r="L2156" s="45"/>
      <c r="M2156" s="226" t="s">
        <v>1</v>
      </c>
      <c r="N2156" s="227" t="s">
        <v>42</v>
      </c>
      <c r="O2156" s="92"/>
      <c r="P2156" s="228">
        <f>O2156*H2156</f>
        <v>0</v>
      </c>
      <c r="Q2156" s="228">
        <v>2.5999999999999998E-05</v>
      </c>
      <c r="R2156" s="228">
        <f>Q2156*H2156</f>
        <v>5.1999999999999997E-05</v>
      </c>
      <c r="S2156" s="228">
        <v>0</v>
      </c>
      <c r="T2156" s="229">
        <f>S2156*H2156</f>
        <v>0</v>
      </c>
      <c r="U2156" s="39"/>
      <c r="V2156" s="39"/>
      <c r="W2156" s="39"/>
      <c r="X2156" s="39"/>
      <c r="Y2156" s="39"/>
      <c r="Z2156" s="39"/>
      <c r="AA2156" s="39"/>
      <c r="AB2156" s="39"/>
      <c r="AC2156" s="39"/>
      <c r="AD2156" s="39"/>
      <c r="AE2156" s="39"/>
      <c r="AR2156" s="230" t="s">
        <v>235</v>
      </c>
      <c r="AT2156" s="230" t="s">
        <v>161</v>
      </c>
      <c r="AU2156" s="230" t="s">
        <v>87</v>
      </c>
      <c r="AY2156" s="18" t="s">
        <v>159</v>
      </c>
      <c r="BE2156" s="231">
        <f>IF(N2156="základní",J2156,0)</f>
        <v>0</v>
      </c>
      <c r="BF2156" s="231">
        <f>IF(N2156="snížená",J2156,0)</f>
        <v>0</v>
      </c>
      <c r="BG2156" s="231">
        <f>IF(N2156="zákl. přenesená",J2156,0)</f>
        <v>0</v>
      </c>
      <c r="BH2156" s="231">
        <f>IF(N2156="sníž. přenesená",J2156,0)</f>
        <v>0</v>
      </c>
      <c r="BI2156" s="231">
        <f>IF(N2156="nulová",J2156,0)</f>
        <v>0</v>
      </c>
      <c r="BJ2156" s="18" t="s">
        <v>85</v>
      </c>
      <c r="BK2156" s="231">
        <f>ROUND(I2156*H2156,2)</f>
        <v>0</v>
      </c>
      <c r="BL2156" s="18" t="s">
        <v>235</v>
      </c>
      <c r="BM2156" s="230" t="s">
        <v>3293</v>
      </c>
    </row>
    <row r="2157" s="2" customFormat="1" ht="24.15" customHeight="1">
      <c r="A2157" s="39"/>
      <c r="B2157" s="40"/>
      <c r="C2157" s="255" t="s">
        <v>3294</v>
      </c>
      <c r="D2157" s="255" t="s">
        <v>218</v>
      </c>
      <c r="E2157" s="256" t="s">
        <v>3295</v>
      </c>
      <c r="F2157" s="257" t="s">
        <v>3296</v>
      </c>
      <c r="G2157" s="258" t="s">
        <v>215</v>
      </c>
      <c r="H2157" s="259">
        <v>2</v>
      </c>
      <c r="I2157" s="260"/>
      <c r="J2157" s="261">
        <f>ROUND(I2157*H2157,2)</f>
        <v>0</v>
      </c>
      <c r="K2157" s="257" t="s">
        <v>165</v>
      </c>
      <c r="L2157" s="262"/>
      <c r="M2157" s="263" t="s">
        <v>1</v>
      </c>
      <c r="N2157" s="264" t="s">
        <v>42</v>
      </c>
      <c r="O2157" s="92"/>
      <c r="P2157" s="228">
        <f>O2157*H2157</f>
        <v>0</v>
      </c>
      <c r="Q2157" s="228">
        <v>0.0014</v>
      </c>
      <c r="R2157" s="228">
        <f>Q2157*H2157</f>
        <v>0.0028</v>
      </c>
      <c r="S2157" s="228">
        <v>0</v>
      </c>
      <c r="T2157" s="229">
        <f>S2157*H2157</f>
        <v>0</v>
      </c>
      <c r="U2157" s="39"/>
      <c r="V2157" s="39"/>
      <c r="W2157" s="39"/>
      <c r="X2157" s="39"/>
      <c r="Y2157" s="39"/>
      <c r="Z2157" s="39"/>
      <c r="AA2157" s="39"/>
      <c r="AB2157" s="39"/>
      <c r="AC2157" s="39"/>
      <c r="AD2157" s="39"/>
      <c r="AE2157" s="39"/>
      <c r="AR2157" s="230" t="s">
        <v>316</v>
      </c>
      <c r="AT2157" s="230" t="s">
        <v>218</v>
      </c>
      <c r="AU2157" s="230" t="s">
        <v>87</v>
      </c>
      <c r="AY2157" s="18" t="s">
        <v>159</v>
      </c>
      <c r="BE2157" s="231">
        <f>IF(N2157="základní",J2157,0)</f>
        <v>0</v>
      </c>
      <c r="BF2157" s="231">
        <f>IF(N2157="snížená",J2157,0)</f>
        <v>0</v>
      </c>
      <c r="BG2157" s="231">
        <f>IF(N2157="zákl. přenesená",J2157,0)</f>
        <v>0</v>
      </c>
      <c r="BH2157" s="231">
        <f>IF(N2157="sníž. přenesená",J2157,0)</f>
        <v>0</v>
      </c>
      <c r="BI2157" s="231">
        <f>IF(N2157="nulová",J2157,0)</f>
        <v>0</v>
      </c>
      <c r="BJ2157" s="18" t="s">
        <v>85</v>
      </c>
      <c r="BK2157" s="231">
        <f>ROUND(I2157*H2157,2)</f>
        <v>0</v>
      </c>
      <c r="BL2157" s="18" t="s">
        <v>235</v>
      </c>
      <c r="BM2157" s="230" t="s">
        <v>3297</v>
      </c>
    </row>
    <row r="2158" s="2" customFormat="1" ht="24.15" customHeight="1">
      <c r="A2158" s="39"/>
      <c r="B2158" s="40"/>
      <c r="C2158" s="219" t="s">
        <v>3298</v>
      </c>
      <c r="D2158" s="219" t="s">
        <v>161</v>
      </c>
      <c r="E2158" s="220" t="s">
        <v>3299</v>
      </c>
      <c r="F2158" s="221" t="s">
        <v>3300</v>
      </c>
      <c r="G2158" s="222" t="s">
        <v>215</v>
      </c>
      <c r="H2158" s="223">
        <v>1</v>
      </c>
      <c r="I2158" s="224"/>
      <c r="J2158" s="225">
        <f>ROUND(I2158*H2158,2)</f>
        <v>0</v>
      </c>
      <c r="K2158" s="221" t="s">
        <v>165</v>
      </c>
      <c r="L2158" s="45"/>
      <c r="M2158" s="226" t="s">
        <v>1</v>
      </c>
      <c r="N2158" s="227" t="s">
        <v>42</v>
      </c>
      <c r="O2158" s="92"/>
      <c r="P2158" s="228">
        <f>O2158*H2158</f>
        <v>0</v>
      </c>
      <c r="Q2158" s="228">
        <v>5.0000000000000002E-05</v>
      </c>
      <c r="R2158" s="228">
        <f>Q2158*H2158</f>
        <v>5.0000000000000002E-05</v>
      </c>
      <c r="S2158" s="228">
        <v>0</v>
      </c>
      <c r="T2158" s="229">
        <f>S2158*H2158</f>
        <v>0</v>
      </c>
      <c r="U2158" s="39"/>
      <c r="V2158" s="39"/>
      <c r="W2158" s="39"/>
      <c r="X2158" s="39"/>
      <c r="Y2158" s="39"/>
      <c r="Z2158" s="39"/>
      <c r="AA2158" s="39"/>
      <c r="AB2158" s="39"/>
      <c r="AC2158" s="39"/>
      <c r="AD2158" s="39"/>
      <c r="AE2158" s="39"/>
      <c r="AR2158" s="230" t="s">
        <v>235</v>
      </c>
      <c r="AT2158" s="230" t="s">
        <v>161</v>
      </c>
      <c r="AU2158" s="230" t="s">
        <v>87</v>
      </c>
      <c r="AY2158" s="18" t="s">
        <v>159</v>
      </c>
      <c r="BE2158" s="231">
        <f>IF(N2158="základní",J2158,0)</f>
        <v>0</v>
      </c>
      <c r="BF2158" s="231">
        <f>IF(N2158="snížená",J2158,0)</f>
        <v>0</v>
      </c>
      <c r="BG2158" s="231">
        <f>IF(N2158="zákl. přenesená",J2158,0)</f>
        <v>0</v>
      </c>
      <c r="BH2158" s="231">
        <f>IF(N2158="sníž. přenesená",J2158,0)</f>
        <v>0</v>
      </c>
      <c r="BI2158" s="231">
        <f>IF(N2158="nulová",J2158,0)</f>
        <v>0</v>
      </c>
      <c r="BJ2158" s="18" t="s">
        <v>85</v>
      </c>
      <c r="BK2158" s="231">
        <f>ROUND(I2158*H2158,2)</f>
        <v>0</v>
      </c>
      <c r="BL2158" s="18" t="s">
        <v>235</v>
      </c>
      <c r="BM2158" s="230" t="s">
        <v>3301</v>
      </c>
    </row>
    <row r="2159" s="13" customFormat="1">
      <c r="A2159" s="13"/>
      <c r="B2159" s="232"/>
      <c r="C2159" s="233"/>
      <c r="D2159" s="234" t="s">
        <v>168</v>
      </c>
      <c r="E2159" s="235" t="s">
        <v>1</v>
      </c>
      <c r="F2159" s="236" t="s">
        <v>3302</v>
      </c>
      <c r="G2159" s="233"/>
      <c r="H2159" s="237">
        <v>1</v>
      </c>
      <c r="I2159" s="238"/>
      <c r="J2159" s="233"/>
      <c r="K2159" s="233"/>
      <c r="L2159" s="239"/>
      <c r="M2159" s="240"/>
      <c r="N2159" s="241"/>
      <c r="O2159" s="241"/>
      <c r="P2159" s="241"/>
      <c r="Q2159" s="241"/>
      <c r="R2159" s="241"/>
      <c r="S2159" s="241"/>
      <c r="T2159" s="242"/>
      <c r="U2159" s="13"/>
      <c r="V2159" s="13"/>
      <c r="W2159" s="13"/>
      <c r="X2159" s="13"/>
      <c r="Y2159" s="13"/>
      <c r="Z2159" s="13"/>
      <c r="AA2159" s="13"/>
      <c r="AB2159" s="13"/>
      <c r="AC2159" s="13"/>
      <c r="AD2159" s="13"/>
      <c r="AE2159" s="13"/>
      <c r="AT2159" s="243" t="s">
        <v>168</v>
      </c>
      <c r="AU2159" s="243" t="s">
        <v>87</v>
      </c>
      <c r="AV2159" s="13" t="s">
        <v>87</v>
      </c>
      <c r="AW2159" s="13" t="s">
        <v>32</v>
      </c>
      <c r="AX2159" s="13" t="s">
        <v>85</v>
      </c>
      <c r="AY2159" s="243" t="s">
        <v>159</v>
      </c>
    </row>
    <row r="2160" s="2" customFormat="1" ht="24.15" customHeight="1">
      <c r="A2160" s="39"/>
      <c r="B2160" s="40"/>
      <c r="C2160" s="255" t="s">
        <v>3303</v>
      </c>
      <c r="D2160" s="255" t="s">
        <v>218</v>
      </c>
      <c r="E2160" s="256" t="s">
        <v>3304</v>
      </c>
      <c r="F2160" s="257" t="s">
        <v>3305</v>
      </c>
      <c r="G2160" s="258" t="s">
        <v>215</v>
      </c>
      <c r="H2160" s="259">
        <v>1</v>
      </c>
      <c r="I2160" s="260"/>
      <c r="J2160" s="261">
        <f>ROUND(I2160*H2160,2)</f>
        <v>0</v>
      </c>
      <c r="K2160" s="257" t="s">
        <v>165</v>
      </c>
      <c r="L2160" s="262"/>
      <c r="M2160" s="263" t="s">
        <v>1</v>
      </c>
      <c r="N2160" s="264" t="s">
        <v>42</v>
      </c>
      <c r="O2160" s="92"/>
      <c r="P2160" s="228">
        <f>O2160*H2160</f>
        <v>0</v>
      </c>
      <c r="Q2160" s="228">
        <v>0.0033</v>
      </c>
      <c r="R2160" s="228">
        <f>Q2160*H2160</f>
        <v>0.0033</v>
      </c>
      <c r="S2160" s="228">
        <v>0</v>
      </c>
      <c r="T2160" s="229">
        <f>S2160*H2160</f>
        <v>0</v>
      </c>
      <c r="U2160" s="39"/>
      <c r="V2160" s="39"/>
      <c r="W2160" s="39"/>
      <c r="X2160" s="39"/>
      <c r="Y2160" s="39"/>
      <c r="Z2160" s="39"/>
      <c r="AA2160" s="39"/>
      <c r="AB2160" s="39"/>
      <c r="AC2160" s="39"/>
      <c r="AD2160" s="39"/>
      <c r="AE2160" s="39"/>
      <c r="AR2160" s="230" t="s">
        <v>316</v>
      </c>
      <c r="AT2160" s="230" t="s">
        <v>218</v>
      </c>
      <c r="AU2160" s="230" t="s">
        <v>87</v>
      </c>
      <c r="AY2160" s="18" t="s">
        <v>159</v>
      </c>
      <c r="BE2160" s="231">
        <f>IF(N2160="základní",J2160,0)</f>
        <v>0</v>
      </c>
      <c r="BF2160" s="231">
        <f>IF(N2160="snížená",J2160,0)</f>
        <v>0</v>
      </c>
      <c r="BG2160" s="231">
        <f>IF(N2160="zákl. přenesená",J2160,0)</f>
        <v>0</v>
      </c>
      <c r="BH2160" s="231">
        <f>IF(N2160="sníž. přenesená",J2160,0)</f>
        <v>0</v>
      </c>
      <c r="BI2160" s="231">
        <f>IF(N2160="nulová",J2160,0)</f>
        <v>0</v>
      </c>
      <c r="BJ2160" s="18" t="s">
        <v>85</v>
      </c>
      <c r="BK2160" s="231">
        <f>ROUND(I2160*H2160,2)</f>
        <v>0</v>
      </c>
      <c r="BL2160" s="18" t="s">
        <v>235</v>
      </c>
      <c r="BM2160" s="230" t="s">
        <v>3306</v>
      </c>
    </row>
    <row r="2161" s="2" customFormat="1" ht="21.75" customHeight="1">
      <c r="A2161" s="39"/>
      <c r="B2161" s="40"/>
      <c r="C2161" s="219" t="s">
        <v>3307</v>
      </c>
      <c r="D2161" s="219" t="s">
        <v>161</v>
      </c>
      <c r="E2161" s="220" t="s">
        <v>3308</v>
      </c>
      <c r="F2161" s="221" t="s">
        <v>3309</v>
      </c>
      <c r="G2161" s="222" t="s">
        <v>268</v>
      </c>
      <c r="H2161" s="223">
        <v>32.619999999999997</v>
      </c>
      <c r="I2161" s="224"/>
      <c r="J2161" s="225">
        <f>ROUND(I2161*H2161,2)</f>
        <v>0</v>
      </c>
      <c r="K2161" s="221" t="s">
        <v>165</v>
      </c>
      <c r="L2161" s="45"/>
      <c r="M2161" s="226" t="s">
        <v>1</v>
      </c>
      <c r="N2161" s="227" t="s">
        <v>42</v>
      </c>
      <c r="O2161" s="92"/>
      <c r="P2161" s="228">
        <f>O2161*H2161</f>
        <v>0</v>
      </c>
      <c r="Q2161" s="228">
        <v>0.0055430000000000002</v>
      </c>
      <c r="R2161" s="228">
        <f>Q2161*H2161</f>
        <v>0.18081265999999999</v>
      </c>
      <c r="S2161" s="228">
        <v>0</v>
      </c>
      <c r="T2161" s="229">
        <f>S2161*H2161</f>
        <v>0</v>
      </c>
      <c r="U2161" s="39"/>
      <c r="V2161" s="39"/>
      <c r="W2161" s="39"/>
      <c r="X2161" s="39"/>
      <c r="Y2161" s="39"/>
      <c r="Z2161" s="39"/>
      <c r="AA2161" s="39"/>
      <c r="AB2161" s="39"/>
      <c r="AC2161" s="39"/>
      <c r="AD2161" s="39"/>
      <c r="AE2161" s="39"/>
      <c r="AR2161" s="230" t="s">
        <v>235</v>
      </c>
      <c r="AT2161" s="230" t="s">
        <v>161</v>
      </c>
      <c r="AU2161" s="230" t="s">
        <v>87</v>
      </c>
      <c r="AY2161" s="18" t="s">
        <v>159</v>
      </c>
      <c r="BE2161" s="231">
        <f>IF(N2161="základní",J2161,0)</f>
        <v>0</v>
      </c>
      <c r="BF2161" s="231">
        <f>IF(N2161="snížená",J2161,0)</f>
        <v>0</v>
      </c>
      <c r="BG2161" s="231">
        <f>IF(N2161="zákl. přenesená",J2161,0)</f>
        <v>0</v>
      </c>
      <c r="BH2161" s="231">
        <f>IF(N2161="sníž. přenesená",J2161,0)</f>
        <v>0</v>
      </c>
      <c r="BI2161" s="231">
        <f>IF(N2161="nulová",J2161,0)</f>
        <v>0</v>
      </c>
      <c r="BJ2161" s="18" t="s">
        <v>85</v>
      </c>
      <c r="BK2161" s="231">
        <f>ROUND(I2161*H2161,2)</f>
        <v>0</v>
      </c>
      <c r="BL2161" s="18" t="s">
        <v>235</v>
      </c>
      <c r="BM2161" s="230" t="s">
        <v>3310</v>
      </c>
    </row>
    <row r="2162" s="13" customFormat="1">
      <c r="A2162" s="13"/>
      <c r="B2162" s="232"/>
      <c r="C2162" s="233"/>
      <c r="D2162" s="234" t="s">
        <v>168</v>
      </c>
      <c r="E2162" s="235" t="s">
        <v>1</v>
      </c>
      <c r="F2162" s="236" t="s">
        <v>3311</v>
      </c>
      <c r="G2162" s="233"/>
      <c r="H2162" s="237">
        <v>5.5999999999999996</v>
      </c>
      <c r="I2162" s="238"/>
      <c r="J2162" s="233"/>
      <c r="K2162" s="233"/>
      <c r="L2162" s="239"/>
      <c r="M2162" s="240"/>
      <c r="N2162" s="241"/>
      <c r="O2162" s="241"/>
      <c r="P2162" s="241"/>
      <c r="Q2162" s="241"/>
      <c r="R2162" s="241"/>
      <c r="S2162" s="241"/>
      <c r="T2162" s="242"/>
      <c r="U2162" s="13"/>
      <c r="V2162" s="13"/>
      <c r="W2162" s="13"/>
      <c r="X2162" s="13"/>
      <c r="Y2162" s="13"/>
      <c r="Z2162" s="13"/>
      <c r="AA2162" s="13"/>
      <c r="AB2162" s="13"/>
      <c r="AC2162" s="13"/>
      <c r="AD2162" s="13"/>
      <c r="AE2162" s="13"/>
      <c r="AT2162" s="243" t="s">
        <v>168</v>
      </c>
      <c r="AU2162" s="243" t="s">
        <v>87</v>
      </c>
      <c r="AV2162" s="13" t="s">
        <v>87</v>
      </c>
      <c r="AW2162" s="13" t="s">
        <v>32</v>
      </c>
      <c r="AX2162" s="13" t="s">
        <v>77</v>
      </c>
      <c r="AY2162" s="243" t="s">
        <v>159</v>
      </c>
    </row>
    <row r="2163" s="13" customFormat="1">
      <c r="A2163" s="13"/>
      <c r="B2163" s="232"/>
      <c r="C2163" s="233"/>
      <c r="D2163" s="234" t="s">
        <v>168</v>
      </c>
      <c r="E2163" s="235" t="s">
        <v>1</v>
      </c>
      <c r="F2163" s="236" t="s">
        <v>3312</v>
      </c>
      <c r="G2163" s="233"/>
      <c r="H2163" s="237">
        <v>7.9800000000000004</v>
      </c>
      <c r="I2163" s="238"/>
      <c r="J2163" s="233"/>
      <c r="K2163" s="233"/>
      <c r="L2163" s="239"/>
      <c r="M2163" s="240"/>
      <c r="N2163" s="241"/>
      <c r="O2163" s="241"/>
      <c r="P2163" s="241"/>
      <c r="Q2163" s="241"/>
      <c r="R2163" s="241"/>
      <c r="S2163" s="241"/>
      <c r="T2163" s="242"/>
      <c r="U2163" s="13"/>
      <c r="V2163" s="13"/>
      <c r="W2163" s="13"/>
      <c r="X2163" s="13"/>
      <c r="Y2163" s="13"/>
      <c r="Z2163" s="13"/>
      <c r="AA2163" s="13"/>
      <c r="AB2163" s="13"/>
      <c r="AC2163" s="13"/>
      <c r="AD2163" s="13"/>
      <c r="AE2163" s="13"/>
      <c r="AT2163" s="243" t="s">
        <v>168</v>
      </c>
      <c r="AU2163" s="243" t="s">
        <v>87</v>
      </c>
      <c r="AV2163" s="13" t="s">
        <v>87</v>
      </c>
      <c r="AW2163" s="13" t="s">
        <v>32</v>
      </c>
      <c r="AX2163" s="13" t="s">
        <v>77</v>
      </c>
      <c r="AY2163" s="243" t="s">
        <v>159</v>
      </c>
    </row>
    <row r="2164" s="13" customFormat="1">
      <c r="A2164" s="13"/>
      <c r="B2164" s="232"/>
      <c r="C2164" s="233"/>
      <c r="D2164" s="234" t="s">
        <v>168</v>
      </c>
      <c r="E2164" s="235" t="s">
        <v>1</v>
      </c>
      <c r="F2164" s="236" t="s">
        <v>3313</v>
      </c>
      <c r="G2164" s="233"/>
      <c r="H2164" s="237">
        <v>19.039999999999999</v>
      </c>
      <c r="I2164" s="238"/>
      <c r="J2164" s="233"/>
      <c r="K2164" s="233"/>
      <c r="L2164" s="239"/>
      <c r="M2164" s="240"/>
      <c r="N2164" s="241"/>
      <c r="O2164" s="241"/>
      <c r="P2164" s="241"/>
      <c r="Q2164" s="241"/>
      <c r="R2164" s="241"/>
      <c r="S2164" s="241"/>
      <c r="T2164" s="242"/>
      <c r="U2164" s="13"/>
      <c r="V2164" s="13"/>
      <c r="W2164" s="13"/>
      <c r="X2164" s="13"/>
      <c r="Y2164" s="13"/>
      <c r="Z2164" s="13"/>
      <c r="AA2164" s="13"/>
      <c r="AB2164" s="13"/>
      <c r="AC2164" s="13"/>
      <c r="AD2164" s="13"/>
      <c r="AE2164" s="13"/>
      <c r="AT2164" s="243" t="s">
        <v>168</v>
      </c>
      <c r="AU2164" s="243" t="s">
        <v>87</v>
      </c>
      <c r="AV2164" s="13" t="s">
        <v>87</v>
      </c>
      <c r="AW2164" s="13" t="s">
        <v>32</v>
      </c>
      <c r="AX2164" s="13" t="s">
        <v>77</v>
      </c>
      <c r="AY2164" s="243" t="s">
        <v>159</v>
      </c>
    </row>
    <row r="2165" s="14" customFormat="1">
      <c r="A2165" s="14"/>
      <c r="B2165" s="244"/>
      <c r="C2165" s="245"/>
      <c r="D2165" s="234" t="s">
        <v>168</v>
      </c>
      <c r="E2165" s="246" t="s">
        <v>1</v>
      </c>
      <c r="F2165" s="247" t="s">
        <v>174</v>
      </c>
      <c r="G2165" s="245"/>
      <c r="H2165" s="248">
        <v>32.619999999999997</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168</v>
      </c>
      <c r="AU2165" s="254" t="s">
        <v>87</v>
      </c>
      <c r="AV2165" s="14" t="s">
        <v>166</v>
      </c>
      <c r="AW2165" s="14" t="s">
        <v>32</v>
      </c>
      <c r="AX2165" s="14" t="s">
        <v>85</v>
      </c>
      <c r="AY2165" s="254" t="s">
        <v>159</v>
      </c>
    </row>
    <row r="2166" s="2" customFormat="1" ht="24.15" customHeight="1">
      <c r="A2166" s="39"/>
      <c r="B2166" s="40"/>
      <c r="C2166" s="219" t="s">
        <v>3314</v>
      </c>
      <c r="D2166" s="219" t="s">
        <v>161</v>
      </c>
      <c r="E2166" s="220" t="s">
        <v>3315</v>
      </c>
      <c r="F2166" s="221" t="s">
        <v>3316</v>
      </c>
      <c r="G2166" s="222" t="s">
        <v>164</v>
      </c>
      <c r="H2166" s="223">
        <v>29.425000000000001</v>
      </c>
      <c r="I2166" s="224"/>
      <c r="J2166" s="225">
        <f>ROUND(I2166*H2166,2)</f>
        <v>0</v>
      </c>
      <c r="K2166" s="221" t="s">
        <v>165</v>
      </c>
      <c r="L2166" s="45"/>
      <c r="M2166" s="226" t="s">
        <v>1</v>
      </c>
      <c r="N2166" s="227" t="s">
        <v>42</v>
      </c>
      <c r="O2166" s="92"/>
      <c r="P2166" s="228">
        <f>O2166*H2166</f>
        <v>0</v>
      </c>
      <c r="Q2166" s="228">
        <v>0</v>
      </c>
      <c r="R2166" s="228">
        <f>Q2166*H2166</f>
        <v>0</v>
      </c>
      <c r="S2166" s="228">
        <v>0.095000000000000001</v>
      </c>
      <c r="T2166" s="229">
        <f>S2166*H2166</f>
        <v>2.7953749999999999</v>
      </c>
      <c r="U2166" s="39"/>
      <c r="V2166" s="39"/>
      <c r="W2166" s="39"/>
      <c r="X2166" s="39"/>
      <c r="Y2166" s="39"/>
      <c r="Z2166" s="39"/>
      <c r="AA2166" s="39"/>
      <c r="AB2166" s="39"/>
      <c r="AC2166" s="39"/>
      <c r="AD2166" s="39"/>
      <c r="AE2166" s="39"/>
      <c r="AR2166" s="230" t="s">
        <v>235</v>
      </c>
      <c r="AT2166" s="230" t="s">
        <v>161</v>
      </c>
      <c r="AU2166" s="230" t="s">
        <v>87</v>
      </c>
      <c r="AY2166" s="18" t="s">
        <v>159</v>
      </c>
      <c r="BE2166" s="231">
        <f>IF(N2166="základní",J2166,0)</f>
        <v>0</v>
      </c>
      <c r="BF2166" s="231">
        <f>IF(N2166="snížená",J2166,0)</f>
        <v>0</v>
      </c>
      <c r="BG2166" s="231">
        <f>IF(N2166="zákl. přenesená",J2166,0)</f>
        <v>0</v>
      </c>
      <c r="BH2166" s="231">
        <f>IF(N2166="sníž. přenesená",J2166,0)</f>
        <v>0</v>
      </c>
      <c r="BI2166" s="231">
        <f>IF(N2166="nulová",J2166,0)</f>
        <v>0</v>
      </c>
      <c r="BJ2166" s="18" t="s">
        <v>85</v>
      </c>
      <c r="BK2166" s="231">
        <f>ROUND(I2166*H2166,2)</f>
        <v>0</v>
      </c>
      <c r="BL2166" s="18" t="s">
        <v>235</v>
      </c>
      <c r="BM2166" s="230" t="s">
        <v>3317</v>
      </c>
    </row>
    <row r="2167" s="16" customFormat="1">
      <c r="A2167" s="16"/>
      <c r="B2167" s="279"/>
      <c r="C2167" s="280"/>
      <c r="D2167" s="234" t="s">
        <v>168</v>
      </c>
      <c r="E2167" s="281" t="s">
        <v>1</v>
      </c>
      <c r="F2167" s="282" t="s">
        <v>3318</v>
      </c>
      <c r="G2167" s="280"/>
      <c r="H2167" s="281" t="s">
        <v>1</v>
      </c>
      <c r="I2167" s="283"/>
      <c r="J2167" s="280"/>
      <c r="K2167" s="280"/>
      <c r="L2167" s="284"/>
      <c r="M2167" s="285"/>
      <c r="N2167" s="286"/>
      <c r="O2167" s="286"/>
      <c r="P2167" s="286"/>
      <c r="Q2167" s="286"/>
      <c r="R2167" s="286"/>
      <c r="S2167" s="286"/>
      <c r="T2167" s="287"/>
      <c r="U2167" s="16"/>
      <c r="V2167" s="16"/>
      <c r="W2167" s="16"/>
      <c r="X2167" s="16"/>
      <c r="Y2167" s="16"/>
      <c r="Z2167" s="16"/>
      <c r="AA2167" s="16"/>
      <c r="AB2167" s="16"/>
      <c r="AC2167" s="16"/>
      <c r="AD2167" s="16"/>
      <c r="AE2167" s="16"/>
      <c r="AT2167" s="288" t="s">
        <v>168</v>
      </c>
      <c r="AU2167" s="288" t="s">
        <v>87</v>
      </c>
      <c r="AV2167" s="16" t="s">
        <v>85</v>
      </c>
      <c r="AW2167" s="16" t="s">
        <v>32</v>
      </c>
      <c r="AX2167" s="16" t="s">
        <v>77</v>
      </c>
      <c r="AY2167" s="288" t="s">
        <v>159</v>
      </c>
    </row>
    <row r="2168" s="13" customFormat="1">
      <c r="A2168" s="13"/>
      <c r="B2168" s="232"/>
      <c r="C2168" s="233"/>
      <c r="D2168" s="234" t="s">
        <v>168</v>
      </c>
      <c r="E2168" s="235" t="s">
        <v>1</v>
      </c>
      <c r="F2168" s="236" t="s">
        <v>3319</v>
      </c>
      <c r="G2168" s="233"/>
      <c r="H2168" s="237">
        <v>29.425000000000001</v>
      </c>
      <c r="I2168" s="238"/>
      <c r="J2168" s="233"/>
      <c r="K2168" s="233"/>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168</v>
      </c>
      <c r="AU2168" s="243" t="s">
        <v>87</v>
      </c>
      <c r="AV2168" s="13" t="s">
        <v>87</v>
      </c>
      <c r="AW2168" s="13" t="s">
        <v>32</v>
      </c>
      <c r="AX2168" s="13" t="s">
        <v>85</v>
      </c>
      <c r="AY2168" s="243" t="s">
        <v>159</v>
      </c>
    </row>
    <row r="2169" s="2" customFormat="1" ht="33" customHeight="1">
      <c r="A2169" s="39"/>
      <c r="B2169" s="40"/>
      <c r="C2169" s="219" t="s">
        <v>3320</v>
      </c>
      <c r="D2169" s="219" t="s">
        <v>161</v>
      </c>
      <c r="E2169" s="220" t="s">
        <v>3321</v>
      </c>
      <c r="F2169" s="221" t="s">
        <v>3322</v>
      </c>
      <c r="G2169" s="222" t="s">
        <v>164</v>
      </c>
      <c r="H2169" s="223">
        <v>5.7999999999999998</v>
      </c>
      <c r="I2169" s="224"/>
      <c r="J2169" s="225">
        <f>ROUND(I2169*H2169,2)</f>
        <v>0</v>
      </c>
      <c r="K2169" s="221" t="s">
        <v>165</v>
      </c>
      <c r="L2169" s="45"/>
      <c r="M2169" s="226" t="s">
        <v>1</v>
      </c>
      <c r="N2169" s="227" t="s">
        <v>42</v>
      </c>
      <c r="O2169" s="92"/>
      <c r="P2169" s="228">
        <f>O2169*H2169</f>
        <v>0</v>
      </c>
      <c r="Q2169" s="228">
        <v>0</v>
      </c>
      <c r="R2169" s="228">
        <f>Q2169*H2169</f>
        <v>0</v>
      </c>
      <c r="S2169" s="228">
        <v>0.048000000000000001</v>
      </c>
      <c r="T2169" s="229">
        <f>S2169*H2169</f>
        <v>0.27839999999999998</v>
      </c>
      <c r="U2169" s="39"/>
      <c r="V2169" s="39"/>
      <c r="W2169" s="39"/>
      <c r="X2169" s="39"/>
      <c r="Y2169" s="39"/>
      <c r="Z2169" s="39"/>
      <c r="AA2169" s="39"/>
      <c r="AB2169" s="39"/>
      <c r="AC2169" s="39"/>
      <c r="AD2169" s="39"/>
      <c r="AE2169" s="39"/>
      <c r="AR2169" s="230" t="s">
        <v>235</v>
      </c>
      <c r="AT2169" s="230" t="s">
        <v>161</v>
      </c>
      <c r="AU2169" s="230" t="s">
        <v>87</v>
      </c>
      <c r="AY2169" s="18" t="s">
        <v>159</v>
      </c>
      <c r="BE2169" s="231">
        <f>IF(N2169="základní",J2169,0)</f>
        <v>0</v>
      </c>
      <c r="BF2169" s="231">
        <f>IF(N2169="snížená",J2169,0)</f>
        <v>0</v>
      </c>
      <c r="BG2169" s="231">
        <f>IF(N2169="zákl. přenesená",J2169,0)</f>
        <v>0</v>
      </c>
      <c r="BH2169" s="231">
        <f>IF(N2169="sníž. přenesená",J2169,0)</f>
        <v>0</v>
      </c>
      <c r="BI2169" s="231">
        <f>IF(N2169="nulová",J2169,0)</f>
        <v>0</v>
      </c>
      <c r="BJ2169" s="18" t="s">
        <v>85</v>
      </c>
      <c r="BK2169" s="231">
        <f>ROUND(I2169*H2169,2)</f>
        <v>0</v>
      </c>
      <c r="BL2169" s="18" t="s">
        <v>235</v>
      </c>
      <c r="BM2169" s="230" t="s">
        <v>3323</v>
      </c>
    </row>
    <row r="2170" s="16" customFormat="1">
      <c r="A2170" s="16"/>
      <c r="B2170" s="279"/>
      <c r="C2170" s="280"/>
      <c r="D2170" s="234" t="s">
        <v>168</v>
      </c>
      <c r="E2170" s="281" t="s">
        <v>1</v>
      </c>
      <c r="F2170" s="282" t="s">
        <v>3324</v>
      </c>
      <c r="G2170" s="280"/>
      <c r="H2170" s="281" t="s">
        <v>1</v>
      </c>
      <c r="I2170" s="283"/>
      <c r="J2170" s="280"/>
      <c r="K2170" s="280"/>
      <c r="L2170" s="284"/>
      <c r="M2170" s="285"/>
      <c r="N2170" s="286"/>
      <c r="O2170" s="286"/>
      <c r="P2170" s="286"/>
      <c r="Q2170" s="286"/>
      <c r="R2170" s="286"/>
      <c r="S2170" s="286"/>
      <c r="T2170" s="287"/>
      <c r="U2170" s="16"/>
      <c r="V2170" s="16"/>
      <c r="W2170" s="16"/>
      <c r="X2170" s="16"/>
      <c r="Y2170" s="16"/>
      <c r="Z2170" s="16"/>
      <c r="AA2170" s="16"/>
      <c r="AB2170" s="16"/>
      <c r="AC2170" s="16"/>
      <c r="AD2170" s="16"/>
      <c r="AE2170" s="16"/>
      <c r="AT2170" s="288" t="s">
        <v>168</v>
      </c>
      <c r="AU2170" s="288" t="s">
        <v>87</v>
      </c>
      <c r="AV2170" s="16" t="s">
        <v>85</v>
      </c>
      <c r="AW2170" s="16" t="s">
        <v>32</v>
      </c>
      <c r="AX2170" s="16" t="s">
        <v>77</v>
      </c>
      <c r="AY2170" s="288" t="s">
        <v>159</v>
      </c>
    </row>
    <row r="2171" s="13" customFormat="1">
      <c r="A2171" s="13"/>
      <c r="B2171" s="232"/>
      <c r="C2171" s="233"/>
      <c r="D2171" s="234" t="s">
        <v>168</v>
      </c>
      <c r="E2171" s="235" t="s">
        <v>1</v>
      </c>
      <c r="F2171" s="236" t="s">
        <v>3325</v>
      </c>
      <c r="G2171" s="233"/>
      <c r="H2171" s="237">
        <v>5.7999999999999998</v>
      </c>
      <c r="I2171" s="238"/>
      <c r="J2171" s="233"/>
      <c r="K2171" s="233"/>
      <c r="L2171" s="239"/>
      <c r="M2171" s="240"/>
      <c r="N2171" s="241"/>
      <c r="O2171" s="241"/>
      <c r="P2171" s="241"/>
      <c r="Q2171" s="241"/>
      <c r="R2171" s="241"/>
      <c r="S2171" s="241"/>
      <c r="T2171" s="242"/>
      <c r="U2171" s="13"/>
      <c r="V2171" s="13"/>
      <c r="W2171" s="13"/>
      <c r="X2171" s="13"/>
      <c r="Y2171" s="13"/>
      <c r="Z2171" s="13"/>
      <c r="AA2171" s="13"/>
      <c r="AB2171" s="13"/>
      <c r="AC2171" s="13"/>
      <c r="AD2171" s="13"/>
      <c r="AE2171" s="13"/>
      <c r="AT2171" s="243" t="s">
        <v>168</v>
      </c>
      <c r="AU2171" s="243" t="s">
        <v>87</v>
      </c>
      <c r="AV2171" s="13" t="s">
        <v>87</v>
      </c>
      <c r="AW2171" s="13" t="s">
        <v>32</v>
      </c>
      <c r="AX2171" s="13" t="s">
        <v>85</v>
      </c>
      <c r="AY2171" s="243" t="s">
        <v>159</v>
      </c>
    </row>
    <row r="2172" s="2" customFormat="1" ht="24.15" customHeight="1">
      <c r="A2172" s="39"/>
      <c r="B2172" s="40"/>
      <c r="C2172" s="219" t="s">
        <v>3326</v>
      </c>
      <c r="D2172" s="219" t="s">
        <v>161</v>
      </c>
      <c r="E2172" s="220" t="s">
        <v>3327</v>
      </c>
      <c r="F2172" s="221" t="s">
        <v>3328</v>
      </c>
      <c r="G2172" s="222" t="s">
        <v>201</v>
      </c>
      <c r="H2172" s="223">
        <v>32.063000000000002</v>
      </c>
      <c r="I2172" s="224"/>
      <c r="J2172" s="225">
        <f>ROUND(I2172*H2172,2)</f>
        <v>0</v>
      </c>
      <c r="K2172" s="221" t="s">
        <v>165</v>
      </c>
      <c r="L2172" s="45"/>
      <c r="M2172" s="226" t="s">
        <v>1</v>
      </c>
      <c r="N2172" s="227" t="s">
        <v>42</v>
      </c>
      <c r="O2172" s="92"/>
      <c r="P2172" s="228">
        <f>O2172*H2172</f>
        <v>0</v>
      </c>
      <c r="Q2172" s="228">
        <v>0</v>
      </c>
      <c r="R2172" s="228">
        <f>Q2172*H2172</f>
        <v>0</v>
      </c>
      <c r="S2172" s="228">
        <v>0</v>
      </c>
      <c r="T2172" s="229">
        <f>S2172*H2172</f>
        <v>0</v>
      </c>
      <c r="U2172" s="39"/>
      <c r="V2172" s="39"/>
      <c r="W2172" s="39"/>
      <c r="X2172" s="39"/>
      <c r="Y2172" s="39"/>
      <c r="Z2172" s="39"/>
      <c r="AA2172" s="39"/>
      <c r="AB2172" s="39"/>
      <c r="AC2172" s="39"/>
      <c r="AD2172" s="39"/>
      <c r="AE2172" s="39"/>
      <c r="AR2172" s="230" t="s">
        <v>235</v>
      </c>
      <c r="AT2172" s="230" t="s">
        <v>161</v>
      </c>
      <c r="AU2172" s="230" t="s">
        <v>87</v>
      </c>
      <c r="AY2172" s="18" t="s">
        <v>159</v>
      </c>
      <c r="BE2172" s="231">
        <f>IF(N2172="základní",J2172,0)</f>
        <v>0</v>
      </c>
      <c r="BF2172" s="231">
        <f>IF(N2172="snížená",J2172,0)</f>
        <v>0</v>
      </c>
      <c r="BG2172" s="231">
        <f>IF(N2172="zákl. přenesená",J2172,0)</f>
        <v>0</v>
      </c>
      <c r="BH2172" s="231">
        <f>IF(N2172="sníž. přenesená",J2172,0)</f>
        <v>0</v>
      </c>
      <c r="BI2172" s="231">
        <f>IF(N2172="nulová",J2172,0)</f>
        <v>0</v>
      </c>
      <c r="BJ2172" s="18" t="s">
        <v>85</v>
      </c>
      <c r="BK2172" s="231">
        <f>ROUND(I2172*H2172,2)</f>
        <v>0</v>
      </c>
      <c r="BL2172" s="18" t="s">
        <v>235</v>
      </c>
      <c r="BM2172" s="230" t="s">
        <v>3329</v>
      </c>
    </row>
    <row r="2173" s="2" customFormat="1" ht="24.15" customHeight="1">
      <c r="A2173" s="39"/>
      <c r="B2173" s="40"/>
      <c r="C2173" s="219" t="s">
        <v>3330</v>
      </c>
      <c r="D2173" s="219" t="s">
        <v>161</v>
      </c>
      <c r="E2173" s="220" t="s">
        <v>3331</v>
      </c>
      <c r="F2173" s="221" t="s">
        <v>3332</v>
      </c>
      <c r="G2173" s="222" t="s">
        <v>201</v>
      </c>
      <c r="H2173" s="223">
        <v>32.063000000000002</v>
      </c>
      <c r="I2173" s="224"/>
      <c r="J2173" s="225">
        <f>ROUND(I2173*H2173,2)</f>
        <v>0</v>
      </c>
      <c r="K2173" s="221" t="s">
        <v>165</v>
      </c>
      <c r="L2173" s="45"/>
      <c r="M2173" s="226" t="s">
        <v>1</v>
      </c>
      <c r="N2173" s="227" t="s">
        <v>42</v>
      </c>
      <c r="O2173" s="92"/>
      <c r="P2173" s="228">
        <f>O2173*H2173</f>
        <v>0</v>
      </c>
      <c r="Q2173" s="228">
        <v>0</v>
      </c>
      <c r="R2173" s="228">
        <f>Q2173*H2173</f>
        <v>0</v>
      </c>
      <c r="S2173" s="228">
        <v>0</v>
      </c>
      <c r="T2173" s="229">
        <f>S2173*H2173</f>
        <v>0</v>
      </c>
      <c r="U2173" s="39"/>
      <c r="V2173" s="39"/>
      <c r="W2173" s="39"/>
      <c r="X2173" s="39"/>
      <c r="Y2173" s="39"/>
      <c r="Z2173" s="39"/>
      <c r="AA2173" s="39"/>
      <c r="AB2173" s="39"/>
      <c r="AC2173" s="39"/>
      <c r="AD2173" s="39"/>
      <c r="AE2173" s="39"/>
      <c r="AR2173" s="230" t="s">
        <v>235</v>
      </c>
      <c r="AT2173" s="230" t="s">
        <v>161</v>
      </c>
      <c r="AU2173" s="230" t="s">
        <v>87</v>
      </c>
      <c r="AY2173" s="18" t="s">
        <v>159</v>
      </c>
      <c r="BE2173" s="231">
        <f>IF(N2173="základní",J2173,0)</f>
        <v>0</v>
      </c>
      <c r="BF2173" s="231">
        <f>IF(N2173="snížená",J2173,0)</f>
        <v>0</v>
      </c>
      <c r="BG2173" s="231">
        <f>IF(N2173="zákl. přenesená",J2173,0)</f>
        <v>0</v>
      </c>
      <c r="BH2173" s="231">
        <f>IF(N2173="sníž. přenesená",J2173,0)</f>
        <v>0</v>
      </c>
      <c r="BI2173" s="231">
        <f>IF(N2173="nulová",J2173,0)</f>
        <v>0</v>
      </c>
      <c r="BJ2173" s="18" t="s">
        <v>85</v>
      </c>
      <c r="BK2173" s="231">
        <f>ROUND(I2173*H2173,2)</f>
        <v>0</v>
      </c>
      <c r="BL2173" s="18" t="s">
        <v>235</v>
      </c>
      <c r="BM2173" s="230" t="s">
        <v>3333</v>
      </c>
    </row>
    <row r="2174" s="12" customFormat="1" ht="22.8" customHeight="1">
      <c r="A2174" s="12"/>
      <c r="B2174" s="203"/>
      <c r="C2174" s="204"/>
      <c r="D2174" s="205" t="s">
        <v>76</v>
      </c>
      <c r="E2174" s="217" t="s">
        <v>3334</v>
      </c>
      <c r="F2174" s="217" t="s">
        <v>3335</v>
      </c>
      <c r="G2174" s="204"/>
      <c r="H2174" s="204"/>
      <c r="I2174" s="207"/>
      <c r="J2174" s="218">
        <f>BK2174</f>
        <v>0</v>
      </c>
      <c r="K2174" s="204"/>
      <c r="L2174" s="209"/>
      <c r="M2174" s="210"/>
      <c r="N2174" s="211"/>
      <c r="O2174" s="211"/>
      <c r="P2174" s="212">
        <f>SUM(P2175:P2278)</f>
        <v>0</v>
      </c>
      <c r="Q2174" s="211"/>
      <c r="R2174" s="212">
        <f>SUM(R2175:R2278)</f>
        <v>1.6452862337399998</v>
      </c>
      <c r="S2174" s="211"/>
      <c r="T2174" s="213">
        <f>SUM(T2175:T2278)</f>
        <v>5.2841008800000004</v>
      </c>
      <c r="U2174" s="12"/>
      <c r="V2174" s="12"/>
      <c r="W2174" s="12"/>
      <c r="X2174" s="12"/>
      <c r="Y2174" s="12"/>
      <c r="Z2174" s="12"/>
      <c r="AA2174" s="12"/>
      <c r="AB2174" s="12"/>
      <c r="AC2174" s="12"/>
      <c r="AD2174" s="12"/>
      <c r="AE2174" s="12"/>
      <c r="AR2174" s="214" t="s">
        <v>87</v>
      </c>
      <c r="AT2174" s="215" t="s">
        <v>76</v>
      </c>
      <c r="AU2174" s="215" t="s">
        <v>85</v>
      </c>
      <c r="AY2174" s="214" t="s">
        <v>159</v>
      </c>
      <c r="BK2174" s="216">
        <f>SUM(BK2175:BK2278)</f>
        <v>0</v>
      </c>
    </row>
    <row r="2175" s="2" customFormat="1" ht="16.5" customHeight="1">
      <c r="A2175" s="39"/>
      <c r="B2175" s="40"/>
      <c r="C2175" s="219" t="s">
        <v>3336</v>
      </c>
      <c r="D2175" s="219" t="s">
        <v>161</v>
      </c>
      <c r="E2175" s="220" t="s">
        <v>3337</v>
      </c>
      <c r="F2175" s="221" t="s">
        <v>3338</v>
      </c>
      <c r="G2175" s="222" t="s">
        <v>164</v>
      </c>
      <c r="H2175" s="223">
        <v>716.92200000000003</v>
      </c>
      <c r="I2175" s="224"/>
      <c r="J2175" s="225">
        <f>ROUND(I2175*H2175,2)</f>
        <v>0</v>
      </c>
      <c r="K2175" s="221" t="s">
        <v>165</v>
      </c>
      <c r="L2175" s="45"/>
      <c r="M2175" s="226" t="s">
        <v>1</v>
      </c>
      <c r="N2175" s="227" t="s">
        <v>42</v>
      </c>
      <c r="O2175" s="92"/>
      <c r="P2175" s="228">
        <f>O2175*H2175</f>
        <v>0</v>
      </c>
      <c r="Q2175" s="228">
        <v>0</v>
      </c>
      <c r="R2175" s="228">
        <f>Q2175*H2175</f>
        <v>0</v>
      </c>
      <c r="S2175" s="228">
        <v>0.00594</v>
      </c>
      <c r="T2175" s="229">
        <f>S2175*H2175</f>
        <v>4.2585166800000005</v>
      </c>
      <c r="U2175" s="39"/>
      <c r="V2175" s="39"/>
      <c r="W2175" s="39"/>
      <c r="X2175" s="39"/>
      <c r="Y2175" s="39"/>
      <c r="Z2175" s="39"/>
      <c r="AA2175" s="39"/>
      <c r="AB2175" s="39"/>
      <c r="AC2175" s="39"/>
      <c r="AD2175" s="39"/>
      <c r="AE2175" s="39"/>
      <c r="AR2175" s="230" t="s">
        <v>235</v>
      </c>
      <c r="AT2175" s="230" t="s">
        <v>161</v>
      </c>
      <c r="AU2175" s="230" t="s">
        <v>87</v>
      </c>
      <c r="AY2175" s="18" t="s">
        <v>159</v>
      </c>
      <c r="BE2175" s="231">
        <f>IF(N2175="základní",J2175,0)</f>
        <v>0</v>
      </c>
      <c r="BF2175" s="231">
        <f>IF(N2175="snížená",J2175,0)</f>
        <v>0</v>
      </c>
      <c r="BG2175" s="231">
        <f>IF(N2175="zákl. přenesená",J2175,0)</f>
        <v>0</v>
      </c>
      <c r="BH2175" s="231">
        <f>IF(N2175="sníž. přenesená",J2175,0)</f>
        <v>0</v>
      </c>
      <c r="BI2175" s="231">
        <f>IF(N2175="nulová",J2175,0)</f>
        <v>0</v>
      </c>
      <c r="BJ2175" s="18" t="s">
        <v>85</v>
      </c>
      <c r="BK2175" s="231">
        <f>ROUND(I2175*H2175,2)</f>
        <v>0</v>
      </c>
      <c r="BL2175" s="18" t="s">
        <v>235</v>
      </c>
      <c r="BM2175" s="230" t="s">
        <v>3339</v>
      </c>
    </row>
    <row r="2176" s="13" customFormat="1">
      <c r="A2176" s="13"/>
      <c r="B2176" s="232"/>
      <c r="C2176" s="233"/>
      <c r="D2176" s="234" t="s">
        <v>168</v>
      </c>
      <c r="E2176" s="235" t="s">
        <v>1</v>
      </c>
      <c r="F2176" s="236" t="s">
        <v>2749</v>
      </c>
      <c r="G2176" s="233"/>
      <c r="H2176" s="237">
        <v>705.75999999999999</v>
      </c>
      <c r="I2176" s="238"/>
      <c r="J2176" s="233"/>
      <c r="K2176" s="233"/>
      <c r="L2176" s="239"/>
      <c r="M2176" s="240"/>
      <c r="N2176" s="241"/>
      <c r="O2176" s="241"/>
      <c r="P2176" s="241"/>
      <c r="Q2176" s="241"/>
      <c r="R2176" s="241"/>
      <c r="S2176" s="241"/>
      <c r="T2176" s="242"/>
      <c r="U2176" s="13"/>
      <c r="V2176" s="13"/>
      <c r="W2176" s="13"/>
      <c r="X2176" s="13"/>
      <c r="Y2176" s="13"/>
      <c r="Z2176" s="13"/>
      <c r="AA2176" s="13"/>
      <c r="AB2176" s="13"/>
      <c r="AC2176" s="13"/>
      <c r="AD2176" s="13"/>
      <c r="AE2176" s="13"/>
      <c r="AT2176" s="243" t="s">
        <v>168</v>
      </c>
      <c r="AU2176" s="243" t="s">
        <v>87</v>
      </c>
      <c r="AV2176" s="13" t="s">
        <v>87</v>
      </c>
      <c r="AW2176" s="13" t="s">
        <v>32</v>
      </c>
      <c r="AX2176" s="13" t="s">
        <v>77</v>
      </c>
      <c r="AY2176" s="243" t="s">
        <v>159</v>
      </c>
    </row>
    <row r="2177" s="13" customFormat="1">
      <c r="A2177" s="13"/>
      <c r="B2177" s="232"/>
      <c r="C2177" s="233"/>
      <c r="D2177" s="234" t="s">
        <v>168</v>
      </c>
      <c r="E2177" s="235" t="s">
        <v>1</v>
      </c>
      <c r="F2177" s="236" t="s">
        <v>2750</v>
      </c>
      <c r="G2177" s="233"/>
      <c r="H2177" s="237">
        <v>6.7720000000000002</v>
      </c>
      <c r="I2177" s="238"/>
      <c r="J2177" s="233"/>
      <c r="K2177" s="233"/>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168</v>
      </c>
      <c r="AU2177" s="243" t="s">
        <v>87</v>
      </c>
      <c r="AV2177" s="13" t="s">
        <v>87</v>
      </c>
      <c r="AW2177" s="13" t="s">
        <v>32</v>
      </c>
      <c r="AX2177" s="13" t="s">
        <v>77</v>
      </c>
      <c r="AY2177" s="243" t="s">
        <v>159</v>
      </c>
    </row>
    <row r="2178" s="13" customFormat="1">
      <c r="A2178" s="13"/>
      <c r="B2178" s="232"/>
      <c r="C2178" s="233"/>
      <c r="D2178" s="234" t="s">
        <v>168</v>
      </c>
      <c r="E2178" s="235" t="s">
        <v>1</v>
      </c>
      <c r="F2178" s="236" t="s">
        <v>2751</v>
      </c>
      <c r="G2178" s="233"/>
      <c r="H2178" s="237">
        <v>4.3899999999999997</v>
      </c>
      <c r="I2178" s="238"/>
      <c r="J2178" s="233"/>
      <c r="K2178" s="233"/>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168</v>
      </c>
      <c r="AU2178" s="243" t="s">
        <v>87</v>
      </c>
      <c r="AV2178" s="13" t="s">
        <v>87</v>
      </c>
      <c r="AW2178" s="13" t="s">
        <v>32</v>
      </c>
      <c r="AX2178" s="13" t="s">
        <v>77</v>
      </c>
      <c r="AY2178" s="243" t="s">
        <v>159</v>
      </c>
    </row>
    <row r="2179" s="14" customFormat="1">
      <c r="A2179" s="14"/>
      <c r="B2179" s="244"/>
      <c r="C2179" s="245"/>
      <c r="D2179" s="234" t="s">
        <v>168</v>
      </c>
      <c r="E2179" s="246" t="s">
        <v>1</v>
      </c>
      <c r="F2179" s="247" t="s">
        <v>174</v>
      </c>
      <c r="G2179" s="245"/>
      <c r="H2179" s="248">
        <v>716.92200000000003</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168</v>
      </c>
      <c r="AU2179" s="254" t="s">
        <v>87</v>
      </c>
      <c r="AV2179" s="14" t="s">
        <v>166</v>
      </c>
      <c r="AW2179" s="14" t="s">
        <v>32</v>
      </c>
      <c r="AX2179" s="14" t="s">
        <v>85</v>
      </c>
      <c r="AY2179" s="254" t="s">
        <v>159</v>
      </c>
    </row>
    <row r="2180" s="2" customFormat="1" ht="24.15" customHeight="1">
      <c r="A2180" s="39"/>
      <c r="B2180" s="40"/>
      <c r="C2180" s="219" t="s">
        <v>3340</v>
      </c>
      <c r="D2180" s="219" t="s">
        <v>161</v>
      </c>
      <c r="E2180" s="220" t="s">
        <v>3341</v>
      </c>
      <c r="F2180" s="221" t="s">
        <v>3342</v>
      </c>
      <c r="G2180" s="222" t="s">
        <v>268</v>
      </c>
      <c r="H2180" s="223">
        <v>35.168999999999997</v>
      </c>
      <c r="I2180" s="224"/>
      <c r="J2180" s="225">
        <f>ROUND(I2180*H2180,2)</f>
        <v>0</v>
      </c>
      <c r="K2180" s="221" t="s">
        <v>165</v>
      </c>
      <c r="L2180" s="45"/>
      <c r="M2180" s="226" t="s">
        <v>1</v>
      </c>
      <c r="N2180" s="227" t="s">
        <v>42</v>
      </c>
      <c r="O2180" s="92"/>
      <c r="P2180" s="228">
        <f>O2180*H2180</f>
        <v>0</v>
      </c>
      <c r="Q2180" s="228">
        <v>0</v>
      </c>
      <c r="R2180" s="228">
        <f>Q2180*H2180</f>
        <v>0</v>
      </c>
      <c r="S2180" s="228">
        <v>0.0033800000000000002</v>
      </c>
      <c r="T2180" s="229">
        <f>S2180*H2180</f>
        <v>0.11887122</v>
      </c>
      <c r="U2180" s="39"/>
      <c r="V2180" s="39"/>
      <c r="W2180" s="39"/>
      <c r="X2180" s="39"/>
      <c r="Y2180" s="39"/>
      <c r="Z2180" s="39"/>
      <c r="AA2180" s="39"/>
      <c r="AB2180" s="39"/>
      <c r="AC2180" s="39"/>
      <c r="AD2180" s="39"/>
      <c r="AE2180" s="39"/>
      <c r="AR2180" s="230" t="s">
        <v>235</v>
      </c>
      <c r="AT2180" s="230" t="s">
        <v>161</v>
      </c>
      <c r="AU2180" s="230" t="s">
        <v>87</v>
      </c>
      <c r="AY2180" s="18" t="s">
        <v>159</v>
      </c>
      <c r="BE2180" s="231">
        <f>IF(N2180="základní",J2180,0)</f>
        <v>0</v>
      </c>
      <c r="BF2180" s="231">
        <f>IF(N2180="snížená",J2180,0)</f>
        <v>0</v>
      </c>
      <c r="BG2180" s="231">
        <f>IF(N2180="zákl. přenesená",J2180,0)</f>
        <v>0</v>
      </c>
      <c r="BH2180" s="231">
        <f>IF(N2180="sníž. přenesená",J2180,0)</f>
        <v>0</v>
      </c>
      <c r="BI2180" s="231">
        <f>IF(N2180="nulová",J2180,0)</f>
        <v>0</v>
      </c>
      <c r="BJ2180" s="18" t="s">
        <v>85</v>
      </c>
      <c r="BK2180" s="231">
        <f>ROUND(I2180*H2180,2)</f>
        <v>0</v>
      </c>
      <c r="BL2180" s="18" t="s">
        <v>235</v>
      </c>
      <c r="BM2180" s="230" t="s">
        <v>3343</v>
      </c>
    </row>
    <row r="2181" s="13" customFormat="1">
      <c r="A2181" s="13"/>
      <c r="B2181" s="232"/>
      <c r="C2181" s="233"/>
      <c r="D2181" s="234" t="s">
        <v>168</v>
      </c>
      <c r="E2181" s="235" t="s">
        <v>1</v>
      </c>
      <c r="F2181" s="236" t="s">
        <v>3344</v>
      </c>
      <c r="G2181" s="233"/>
      <c r="H2181" s="237">
        <v>33.668999999999997</v>
      </c>
      <c r="I2181" s="238"/>
      <c r="J2181" s="233"/>
      <c r="K2181" s="233"/>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168</v>
      </c>
      <c r="AU2181" s="243" t="s">
        <v>87</v>
      </c>
      <c r="AV2181" s="13" t="s">
        <v>87</v>
      </c>
      <c r="AW2181" s="13" t="s">
        <v>32</v>
      </c>
      <c r="AX2181" s="13" t="s">
        <v>77</v>
      </c>
      <c r="AY2181" s="243" t="s">
        <v>159</v>
      </c>
    </row>
    <row r="2182" s="13" customFormat="1">
      <c r="A2182" s="13"/>
      <c r="B2182" s="232"/>
      <c r="C2182" s="233"/>
      <c r="D2182" s="234" t="s">
        <v>168</v>
      </c>
      <c r="E2182" s="235" t="s">
        <v>1</v>
      </c>
      <c r="F2182" s="236" t="s">
        <v>464</v>
      </c>
      <c r="G2182" s="233"/>
      <c r="H2182" s="237">
        <v>1.5</v>
      </c>
      <c r="I2182" s="238"/>
      <c r="J2182" s="233"/>
      <c r="K2182" s="233"/>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168</v>
      </c>
      <c r="AU2182" s="243" t="s">
        <v>87</v>
      </c>
      <c r="AV2182" s="13" t="s">
        <v>87</v>
      </c>
      <c r="AW2182" s="13" t="s">
        <v>32</v>
      </c>
      <c r="AX2182" s="13" t="s">
        <v>77</v>
      </c>
      <c r="AY2182" s="243" t="s">
        <v>159</v>
      </c>
    </row>
    <row r="2183" s="14" customFormat="1">
      <c r="A2183" s="14"/>
      <c r="B2183" s="244"/>
      <c r="C2183" s="245"/>
      <c r="D2183" s="234" t="s">
        <v>168</v>
      </c>
      <c r="E2183" s="246" t="s">
        <v>1</v>
      </c>
      <c r="F2183" s="247" t="s">
        <v>174</v>
      </c>
      <c r="G2183" s="245"/>
      <c r="H2183" s="248">
        <v>35.168999999999997</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168</v>
      </c>
      <c r="AU2183" s="254" t="s">
        <v>87</v>
      </c>
      <c r="AV2183" s="14" t="s">
        <v>166</v>
      </c>
      <c r="AW2183" s="14" t="s">
        <v>32</v>
      </c>
      <c r="AX2183" s="14" t="s">
        <v>85</v>
      </c>
      <c r="AY2183" s="254" t="s">
        <v>159</v>
      </c>
    </row>
    <row r="2184" s="2" customFormat="1" ht="16.5" customHeight="1">
      <c r="A2184" s="39"/>
      <c r="B2184" s="40"/>
      <c r="C2184" s="219" t="s">
        <v>3345</v>
      </c>
      <c r="D2184" s="219" t="s">
        <v>161</v>
      </c>
      <c r="E2184" s="220" t="s">
        <v>3346</v>
      </c>
      <c r="F2184" s="221" t="s">
        <v>3347</v>
      </c>
      <c r="G2184" s="222" t="s">
        <v>268</v>
      </c>
      <c r="H2184" s="223">
        <v>17.199999999999999</v>
      </c>
      <c r="I2184" s="224"/>
      <c r="J2184" s="225">
        <f>ROUND(I2184*H2184,2)</f>
        <v>0</v>
      </c>
      <c r="K2184" s="221" t="s">
        <v>165</v>
      </c>
      <c r="L2184" s="45"/>
      <c r="M2184" s="226" t="s">
        <v>1</v>
      </c>
      <c r="N2184" s="227" t="s">
        <v>42</v>
      </c>
      <c r="O2184" s="92"/>
      <c r="P2184" s="228">
        <f>O2184*H2184</f>
        <v>0</v>
      </c>
      <c r="Q2184" s="228">
        <v>0</v>
      </c>
      <c r="R2184" s="228">
        <f>Q2184*H2184</f>
        <v>0</v>
      </c>
      <c r="S2184" s="228">
        <v>0.00348</v>
      </c>
      <c r="T2184" s="229">
        <f>S2184*H2184</f>
        <v>0.059855999999999999</v>
      </c>
      <c r="U2184" s="39"/>
      <c r="V2184" s="39"/>
      <c r="W2184" s="39"/>
      <c r="X2184" s="39"/>
      <c r="Y2184" s="39"/>
      <c r="Z2184" s="39"/>
      <c r="AA2184" s="39"/>
      <c r="AB2184" s="39"/>
      <c r="AC2184" s="39"/>
      <c r="AD2184" s="39"/>
      <c r="AE2184" s="39"/>
      <c r="AR2184" s="230" t="s">
        <v>235</v>
      </c>
      <c r="AT2184" s="230" t="s">
        <v>161</v>
      </c>
      <c r="AU2184" s="230" t="s">
        <v>87</v>
      </c>
      <c r="AY2184" s="18" t="s">
        <v>159</v>
      </c>
      <c r="BE2184" s="231">
        <f>IF(N2184="základní",J2184,0)</f>
        <v>0</v>
      </c>
      <c r="BF2184" s="231">
        <f>IF(N2184="snížená",J2184,0)</f>
        <v>0</v>
      </c>
      <c r="BG2184" s="231">
        <f>IF(N2184="zákl. přenesená",J2184,0)</f>
        <v>0</v>
      </c>
      <c r="BH2184" s="231">
        <f>IF(N2184="sníž. přenesená",J2184,0)</f>
        <v>0</v>
      </c>
      <c r="BI2184" s="231">
        <f>IF(N2184="nulová",J2184,0)</f>
        <v>0</v>
      </c>
      <c r="BJ2184" s="18" t="s">
        <v>85</v>
      </c>
      <c r="BK2184" s="231">
        <f>ROUND(I2184*H2184,2)</f>
        <v>0</v>
      </c>
      <c r="BL2184" s="18" t="s">
        <v>235</v>
      </c>
      <c r="BM2184" s="230" t="s">
        <v>3348</v>
      </c>
    </row>
    <row r="2185" s="13" customFormat="1">
      <c r="A2185" s="13"/>
      <c r="B2185" s="232"/>
      <c r="C2185" s="233"/>
      <c r="D2185" s="234" t="s">
        <v>168</v>
      </c>
      <c r="E2185" s="235" t="s">
        <v>1</v>
      </c>
      <c r="F2185" s="236" t="s">
        <v>3349</v>
      </c>
      <c r="G2185" s="233"/>
      <c r="H2185" s="237">
        <v>9.1999999999999993</v>
      </c>
      <c r="I2185" s="238"/>
      <c r="J2185" s="233"/>
      <c r="K2185" s="233"/>
      <c r="L2185" s="239"/>
      <c r="M2185" s="240"/>
      <c r="N2185" s="241"/>
      <c r="O2185" s="241"/>
      <c r="P2185" s="241"/>
      <c r="Q2185" s="241"/>
      <c r="R2185" s="241"/>
      <c r="S2185" s="241"/>
      <c r="T2185" s="242"/>
      <c r="U2185" s="13"/>
      <c r="V2185" s="13"/>
      <c r="W2185" s="13"/>
      <c r="X2185" s="13"/>
      <c r="Y2185" s="13"/>
      <c r="Z2185" s="13"/>
      <c r="AA2185" s="13"/>
      <c r="AB2185" s="13"/>
      <c r="AC2185" s="13"/>
      <c r="AD2185" s="13"/>
      <c r="AE2185" s="13"/>
      <c r="AT2185" s="243" t="s">
        <v>168</v>
      </c>
      <c r="AU2185" s="243" t="s">
        <v>87</v>
      </c>
      <c r="AV2185" s="13" t="s">
        <v>87</v>
      </c>
      <c r="AW2185" s="13" t="s">
        <v>32</v>
      </c>
      <c r="AX2185" s="13" t="s">
        <v>77</v>
      </c>
      <c r="AY2185" s="243" t="s">
        <v>159</v>
      </c>
    </row>
    <row r="2186" s="13" customFormat="1">
      <c r="A2186" s="13"/>
      <c r="B2186" s="232"/>
      <c r="C2186" s="233"/>
      <c r="D2186" s="234" t="s">
        <v>168</v>
      </c>
      <c r="E2186" s="235" t="s">
        <v>1</v>
      </c>
      <c r="F2186" s="236" t="s">
        <v>3350</v>
      </c>
      <c r="G2186" s="233"/>
      <c r="H2186" s="237">
        <v>8</v>
      </c>
      <c r="I2186" s="238"/>
      <c r="J2186" s="233"/>
      <c r="K2186" s="233"/>
      <c r="L2186" s="239"/>
      <c r="M2186" s="240"/>
      <c r="N2186" s="241"/>
      <c r="O2186" s="241"/>
      <c r="P2186" s="241"/>
      <c r="Q2186" s="241"/>
      <c r="R2186" s="241"/>
      <c r="S2186" s="241"/>
      <c r="T2186" s="242"/>
      <c r="U2186" s="13"/>
      <c r="V2186" s="13"/>
      <c r="W2186" s="13"/>
      <c r="X2186" s="13"/>
      <c r="Y2186" s="13"/>
      <c r="Z2186" s="13"/>
      <c r="AA2186" s="13"/>
      <c r="AB2186" s="13"/>
      <c r="AC2186" s="13"/>
      <c r="AD2186" s="13"/>
      <c r="AE2186" s="13"/>
      <c r="AT2186" s="243" t="s">
        <v>168</v>
      </c>
      <c r="AU2186" s="243" t="s">
        <v>87</v>
      </c>
      <c r="AV2186" s="13" t="s">
        <v>87</v>
      </c>
      <c r="AW2186" s="13" t="s">
        <v>32</v>
      </c>
      <c r="AX2186" s="13" t="s">
        <v>77</v>
      </c>
      <c r="AY2186" s="243" t="s">
        <v>159</v>
      </c>
    </row>
    <row r="2187" s="14" customFormat="1">
      <c r="A2187" s="14"/>
      <c r="B2187" s="244"/>
      <c r="C2187" s="245"/>
      <c r="D2187" s="234" t="s">
        <v>168</v>
      </c>
      <c r="E2187" s="246" t="s">
        <v>1</v>
      </c>
      <c r="F2187" s="247" t="s">
        <v>174</v>
      </c>
      <c r="G2187" s="245"/>
      <c r="H2187" s="248">
        <v>17.199999999999999</v>
      </c>
      <c r="I2187" s="249"/>
      <c r="J2187" s="245"/>
      <c r="K2187" s="245"/>
      <c r="L2187" s="250"/>
      <c r="M2187" s="251"/>
      <c r="N2187" s="252"/>
      <c r="O2187" s="252"/>
      <c r="P2187" s="252"/>
      <c r="Q2187" s="252"/>
      <c r="R2187" s="252"/>
      <c r="S2187" s="252"/>
      <c r="T2187" s="253"/>
      <c r="U2187" s="14"/>
      <c r="V2187" s="14"/>
      <c r="W2187" s="14"/>
      <c r="X2187" s="14"/>
      <c r="Y2187" s="14"/>
      <c r="Z2187" s="14"/>
      <c r="AA2187" s="14"/>
      <c r="AB2187" s="14"/>
      <c r="AC2187" s="14"/>
      <c r="AD2187" s="14"/>
      <c r="AE2187" s="14"/>
      <c r="AT2187" s="254" t="s">
        <v>168</v>
      </c>
      <c r="AU2187" s="254" t="s">
        <v>87</v>
      </c>
      <c r="AV2187" s="14" t="s">
        <v>166</v>
      </c>
      <c r="AW2187" s="14" t="s">
        <v>32</v>
      </c>
      <c r="AX2187" s="14" t="s">
        <v>85</v>
      </c>
      <c r="AY2187" s="254" t="s">
        <v>159</v>
      </c>
    </row>
    <row r="2188" s="2" customFormat="1" ht="21.75" customHeight="1">
      <c r="A2188" s="39"/>
      <c r="B2188" s="40"/>
      <c r="C2188" s="219" t="s">
        <v>3351</v>
      </c>
      <c r="D2188" s="219" t="s">
        <v>161</v>
      </c>
      <c r="E2188" s="220" t="s">
        <v>3352</v>
      </c>
      <c r="F2188" s="221" t="s">
        <v>3353</v>
      </c>
      <c r="G2188" s="222" t="s">
        <v>164</v>
      </c>
      <c r="H2188" s="223">
        <v>20.501000000000001</v>
      </c>
      <c r="I2188" s="224"/>
      <c r="J2188" s="225">
        <f>ROUND(I2188*H2188,2)</f>
        <v>0</v>
      </c>
      <c r="K2188" s="221" t="s">
        <v>165</v>
      </c>
      <c r="L2188" s="45"/>
      <c r="M2188" s="226" t="s">
        <v>1</v>
      </c>
      <c r="N2188" s="227" t="s">
        <v>42</v>
      </c>
      <c r="O2188" s="92"/>
      <c r="P2188" s="228">
        <f>O2188*H2188</f>
        <v>0</v>
      </c>
      <c r="Q2188" s="228">
        <v>0</v>
      </c>
      <c r="R2188" s="228">
        <f>Q2188*H2188</f>
        <v>0</v>
      </c>
      <c r="S2188" s="228">
        <v>0</v>
      </c>
      <c r="T2188" s="229">
        <f>S2188*H2188</f>
        <v>0</v>
      </c>
      <c r="U2188" s="39"/>
      <c r="V2188" s="39"/>
      <c r="W2188" s="39"/>
      <c r="X2188" s="39"/>
      <c r="Y2188" s="39"/>
      <c r="Z2188" s="39"/>
      <c r="AA2188" s="39"/>
      <c r="AB2188" s="39"/>
      <c r="AC2188" s="39"/>
      <c r="AD2188" s="39"/>
      <c r="AE2188" s="39"/>
      <c r="AR2188" s="230" t="s">
        <v>235</v>
      </c>
      <c r="AT2188" s="230" t="s">
        <v>161</v>
      </c>
      <c r="AU2188" s="230" t="s">
        <v>87</v>
      </c>
      <c r="AY2188" s="18" t="s">
        <v>159</v>
      </c>
      <c r="BE2188" s="231">
        <f>IF(N2188="základní",J2188,0)</f>
        <v>0</v>
      </c>
      <c r="BF2188" s="231">
        <f>IF(N2188="snížená",J2188,0)</f>
        <v>0</v>
      </c>
      <c r="BG2188" s="231">
        <f>IF(N2188="zákl. přenesená",J2188,0)</f>
        <v>0</v>
      </c>
      <c r="BH2188" s="231">
        <f>IF(N2188="sníž. přenesená",J2188,0)</f>
        <v>0</v>
      </c>
      <c r="BI2188" s="231">
        <f>IF(N2188="nulová",J2188,0)</f>
        <v>0</v>
      </c>
      <c r="BJ2188" s="18" t="s">
        <v>85</v>
      </c>
      <c r="BK2188" s="231">
        <f>ROUND(I2188*H2188,2)</f>
        <v>0</v>
      </c>
      <c r="BL2188" s="18" t="s">
        <v>235</v>
      </c>
      <c r="BM2188" s="230" t="s">
        <v>3354</v>
      </c>
    </row>
    <row r="2189" s="13" customFormat="1">
      <c r="A2189" s="13"/>
      <c r="B2189" s="232"/>
      <c r="C2189" s="233"/>
      <c r="D2189" s="234" t="s">
        <v>168</v>
      </c>
      <c r="E2189" s="235" t="s">
        <v>1</v>
      </c>
      <c r="F2189" s="236" t="s">
        <v>2418</v>
      </c>
      <c r="G2189" s="233"/>
      <c r="H2189" s="237">
        <v>6.9119999999999999</v>
      </c>
      <c r="I2189" s="238"/>
      <c r="J2189" s="233"/>
      <c r="K2189" s="233"/>
      <c r="L2189" s="239"/>
      <c r="M2189" s="240"/>
      <c r="N2189" s="241"/>
      <c r="O2189" s="241"/>
      <c r="P2189" s="241"/>
      <c r="Q2189" s="241"/>
      <c r="R2189" s="241"/>
      <c r="S2189" s="241"/>
      <c r="T2189" s="242"/>
      <c r="U2189" s="13"/>
      <c r="V2189" s="13"/>
      <c r="W2189" s="13"/>
      <c r="X2189" s="13"/>
      <c r="Y2189" s="13"/>
      <c r="Z2189" s="13"/>
      <c r="AA2189" s="13"/>
      <c r="AB2189" s="13"/>
      <c r="AC2189" s="13"/>
      <c r="AD2189" s="13"/>
      <c r="AE2189" s="13"/>
      <c r="AT2189" s="243" t="s">
        <v>168</v>
      </c>
      <c r="AU2189" s="243" t="s">
        <v>87</v>
      </c>
      <c r="AV2189" s="13" t="s">
        <v>87</v>
      </c>
      <c r="AW2189" s="13" t="s">
        <v>32</v>
      </c>
      <c r="AX2189" s="13" t="s">
        <v>77</v>
      </c>
      <c r="AY2189" s="243" t="s">
        <v>159</v>
      </c>
    </row>
    <row r="2190" s="13" customFormat="1">
      <c r="A2190" s="13"/>
      <c r="B2190" s="232"/>
      <c r="C2190" s="233"/>
      <c r="D2190" s="234" t="s">
        <v>168</v>
      </c>
      <c r="E2190" s="235" t="s">
        <v>1</v>
      </c>
      <c r="F2190" s="236" t="s">
        <v>2737</v>
      </c>
      <c r="G2190" s="233"/>
      <c r="H2190" s="237">
        <v>13.589</v>
      </c>
      <c r="I2190" s="238"/>
      <c r="J2190" s="233"/>
      <c r="K2190" s="233"/>
      <c r="L2190" s="239"/>
      <c r="M2190" s="240"/>
      <c r="N2190" s="241"/>
      <c r="O2190" s="241"/>
      <c r="P2190" s="241"/>
      <c r="Q2190" s="241"/>
      <c r="R2190" s="241"/>
      <c r="S2190" s="241"/>
      <c r="T2190" s="242"/>
      <c r="U2190" s="13"/>
      <c r="V2190" s="13"/>
      <c r="W2190" s="13"/>
      <c r="X2190" s="13"/>
      <c r="Y2190" s="13"/>
      <c r="Z2190" s="13"/>
      <c r="AA2190" s="13"/>
      <c r="AB2190" s="13"/>
      <c r="AC2190" s="13"/>
      <c r="AD2190" s="13"/>
      <c r="AE2190" s="13"/>
      <c r="AT2190" s="243" t="s">
        <v>168</v>
      </c>
      <c r="AU2190" s="243" t="s">
        <v>87</v>
      </c>
      <c r="AV2190" s="13" t="s">
        <v>87</v>
      </c>
      <c r="AW2190" s="13" t="s">
        <v>32</v>
      </c>
      <c r="AX2190" s="13" t="s">
        <v>77</v>
      </c>
      <c r="AY2190" s="243" t="s">
        <v>159</v>
      </c>
    </row>
    <row r="2191" s="14" customFormat="1">
      <c r="A2191" s="14"/>
      <c r="B2191" s="244"/>
      <c r="C2191" s="245"/>
      <c r="D2191" s="234" t="s">
        <v>168</v>
      </c>
      <c r="E2191" s="246" t="s">
        <v>1</v>
      </c>
      <c r="F2191" s="247" t="s">
        <v>174</v>
      </c>
      <c r="G2191" s="245"/>
      <c r="H2191" s="248">
        <v>20.501000000000001</v>
      </c>
      <c r="I2191" s="249"/>
      <c r="J2191" s="245"/>
      <c r="K2191" s="245"/>
      <c r="L2191" s="250"/>
      <c r="M2191" s="251"/>
      <c r="N2191" s="252"/>
      <c r="O2191" s="252"/>
      <c r="P2191" s="252"/>
      <c r="Q2191" s="252"/>
      <c r="R2191" s="252"/>
      <c r="S2191" s="252"/>
      <c r="T2191" s="253"/>
      <c r="U2191" s="14"/>
      <c r="V2191" s="14"/>
      <c r="W2191" s="14"/>
      <c r="X2191" s="14"/>
      <c r="Y2191" s="14"/>
      <c r="Z2191" s="14"/>
      <c r="AA2191" s="14"/>
      <c r="AB2191" s="14"/>
      <c r="AC2191" s="14"/>
      <c r="AD2191" s="14"/>
      <c r="AE2191" s="14"/>
      <c r="AT2191" s="254" t="s">
        <v>168</v>
      </c>
      <c r="AU2191" s="254" t="s">
        <v>87</v>
      </c>
      <c r="AV2191" s="14" t="s">
        <v>166</v>
      </c>
      <c r="AW2191" s="14" t="s">
        <v>32</v>
      </c>
      <c r="AX2191" s="14" t="s">
        <v>85</v>
      </c>
      <c r="AY2191" s="254" t="s">
        <v>159</v>
      </c>
    </row>
    <row r="2192" s="2" customFormat="1" ht="44.25" customHeight="1">
      <c r="A2192" s="39"/>
      <c r="B2192" s="40"/>
      <c r="C2192" s="255" t="s">
        <v>3355</v>
      </c>
      <c r="D2192" s="255" t="s">
        <v>218</v>
      </c>
      <c r="E2192" s="256" t="s">
        <v>3356</v>
      </c>
      <c r="F2192" s="257" t="s">
        <v>3357</v>
      </c>
      <c r="G2192" s="258" t="s">
        <v>164</v>
      </c>
      <c r="H2192" s="259">
        <v>23.576000000000001</v>
      </c>
      <c r="I2192" s="260"/>
      <c r="J2192" s="261">
        <f>ROUND(I2192*H2192,2)</f>
        <v>0</v>
      </c>
      <c r="K2192" s="257" t="s">
        <v>165</v>
      </c>
      <c r="L2192" s="262"/>
      <c r="M2192" s="263" t="s">
        <v>1</v>
      </c>
      <c r="N2192" s="264" t="s">
        <v>42</v>
      </c>
      <c r="O2192" s="92"/>
      <c r="P2192" s="228">
        <f>O2192*H2192</f>
        <v>0</v>
      </c>
      <c r="Q2192" s="228">
        <v>0.00040000000000000002</v>
      </c>
      <c r="R2192" s="228">
        <f>Q2192*H2192</f>
        <v>0.0094304000000000002</v>
      </c>
      <c r="S2192" s="228">
        <v>0</v>
      </c>
      <c r="T2192" s="229">
        <f>S2192*H2192</f>
        <v>0</v>
      </c>
      <c r="U2192" s="39"/>
      <c r="V2192" s="39"/>
      <c r="W2192" s="39"/>
      <c r="X2192" s="39"/>
      <c r="Y2192" s="39"/>
      <c r="Z2192" s="39"/>
      <c r="AA2192" s="39"/>
      <c r="AB2192" s="39"/>
      <c r="AC2192" s="39"/>
      <c r="AD2192" s="39"/>
      <c r="AE2192" s="39"/>
      <c r="AR2192" s="230" t="s">
        <v>316</v>
      </c>
      <c r="AT2192" s="230" t="s">
        <v>218</v>
      </c>
      <c r="AU2192" s="230" t="s">
        <v>87</v>
      </c>
      <c r="AY2192" s="18" t="s">
        <v>159</v>
      </c>
      <c r="BE2192" s="231">
        <f>IF(N2192="základní",J2192,0)</f>
        <v>0</v>
      </c>
      <c r="BF2192" s="231">
        <f>IF(N2192="snížená",J2192,0)</f>
        <v>0</v>
      </c>
      <c r="BG2192" s="231">
        <f>IF(N2192="zákl. přenesená",J2192,0)</f>
        <v>0</v>
      </c>
      <c r="BH2192" s="231">
        <f>IF(N2192="sníž. přenesená",J2192,0)</f>
        <v>0</v>
      </c>
      <c r="BI2192" s="231">
        <f>IF(N2192="nulová",J2192,0)</f>
        <v>0</v>
      </c>
      <c r="BJ2192" s="18" t="s">
        <v>85</v>
      </c>
      <c r="BK2192" s="231">
        <f>ROUND(I2192*H2192,2)</f>
        <v>0</v>
      </c>
      <c r="BL2192" s="18" t="s">
        <v>235</v>
      </c>
      <c r="BM2192" s="230" t="s">
        <v>3358</v>
      </c>
    </row>
    <row r="2193" s="13" customFormat="1">
      <c r="A2193" s="13"/>
      <c r="B2193" s="232"/>
      <c r="C2193" s="233"/>
      <c r="D2193" s="234" t="s">
        <v>168</v>
      </c>
      <c r="E2193" s="233"/>
      <c r="F2193" s="236" t="s">
        <v>3359</v>
      </c>
      <c r="G2193" s="233"/>
      <c r="H2193" s="237">
        <v>23.576000000000001</v>
      </c>
      <c r="I2193" s="238"/>
      <c r="J2193" s="233"/>
      <c r="K2193" s="233"/>
      <c r="L2193" s="239"/>
      <c r="M2193" s="240"/>
      <c r="N2193" s="241"/>
      <c r="O2193" s="241"/>
      <c r="P2193" s="241"/>
      <c r="Q2193" s="241"/>
      <c r="R2193" s="241"/>
      <c r="S2193" s="241"/>
      <c r="T2193" s="242"/>
      <c r="U2193" s="13"/>
      <c r="V2193" s="13"/>
      <c r="W2193" s="13"/>
      <c r="X2193" s="13"/>
      <c r="Y2193" s="13"/>
      <c r="Z2193" s="13"/>
      <c r="AA2193" s="13"/>
      <c r="AB2193" s="13"/>
      <c r="AC2193" s="13"/>
      <c r="AD2193" s="13"/>
      <c r="AE2193" s="13"/>
      <c r="AT2193" s="243" t="s">
        <v>168</v>
      </c>
      <c r="AU2193" s="243" t="s">
        <v>87</v>
      </c>
      <c r="AV2193" s="13" t="s">
        <v>87</v>
      </c>
      <c r="AW2193" s="13" t="s">
        <v>4</v>
      </c>
      <c r="AX2193" s="13" t="s">
        <v>85</v>
      </c>
      <c r="AY2193" s="243" t="s">
        <v>159</v>
      </c>
    </row>
    <row r="2194" s="2" customFormat="1" ht="16.5" customHeight="1">
      <c r="A2194" s="39"/>
      <c r="B2194" s="40"/>
      <c r="C2194" s="219" t="s">
        <v>3360</v>
      </c>
      <c r="D2194" s="219" t="s">
        <v>161</v>
      </c>
      <c r="E2194" s="220" t="s">
        <v>3361</v>
      </c>
      <c r="F2194" s="221" t="s">
        <v>3362</v>
      </c>
      <c r="G2194" s="222" t="s">
        <v>268</v>
      </c>
      <c r="H2194" s="223">
        <v>62.094999999999999</v>
      </c>
      <c r="I2194" s="224"/>
      <c r="J2194" s="225">
        <f>ROUND(I2194*H2194,2)</f>
        <v>0</v>
      </c>
      <c r="K2194" s="221" t="s">
        <v>165</v>
      </c>
      <c r="L2194" s="45"/>
      <c r="M2194" s="226" t="s">
        <v>1</v>
      </c>
      <c r="N2194" s="227" t="s">
        <v>42</v>
      </c>
      <c r="O2194" s="92"/>
      <c r="P2194" s="228">
        <f>O2194*H2194</f>
        <v>0</v>
      </c>
      <c r="Q2194" s="228">
        <v>0</v>
      </c>
      <c r="R2194" s="228">
        <f>Q2194*H2194</f>
        <v>0</v>
      </c>
      <c r="S2194" s="228">
        <v>0.0017700000000000001</v>
      </c>
      <c r="T2194" s="229">
        <f>S2194*H2194</f>
        <v>0.10990815000000001</v>
      </c>
      <c r="U2194" s="39"/>
      <c r="V2194" s="39"/>
      <c r="W2194" s="39"/>
      <c r="X2194" s="39"/>
      <c r="Y2194" s="39"/>
      <c r="Z2194" s="39"/>
      <c r="AA2194" s="39"/>
      <c r="AB2194" s="39"/>
      <c r="AC2194" s="39"/>
      <c r="AD2194" s="39"/>
      <c r="AE2194" s="39"/>
      <c r="AR2194" s="230" t="s">
        <v>235</v>
      </c>
      <c r="AT2194" s="230" t="s">
        <v>161</v>
      </c>
      <c r="AU2194" s="230" t="s">
        <v>87</v>
      </c>
      <c r="AY2194" s="18" t="s">
        <v>159</v>
      </c>
      <c r="BE2194" s="231">
        <f>IF(N2194="základní",J2194,0)</f>
        <v>0</v>
      </c>
      <c r="BF2194" s="231">
        <f>IF(N2194="snížená",J2194,0)</f>
        <v>0</v>
      </c>
      <c r="BG2194" s="231">
        <f>IF(N2194="zákl. přenesená",J2194,0)</f>
        <v>0</v>
      </c>
      <c r="BH2194" s="231">
        <f>IF(N2194="sníž. přenesená",J2194,0)</f>
        <v>0</v>
      </c>
      <c r="BI2194" s="231">
        <f>IF(N2194="nulová",J2194,0)</f>
        <v>0</v>
      </c>
      <c r="BJ2194" s="18" t="s">
        <v>85</v>
      </c>
      <c r="BK2194" s="231">
        <f>ROUND(I2194*H2194,2)</f>
        <v>0</v>
      </c>
      <c r="BL2194" s="18" t="s">
        <v>235</v>
      </c>
      <c r="BM2194" s="230" t="s">
        <v>3363</v>
      </c>
    </row>
    <row r="2195" s="13" customFormat="1">
      <c r="A2195" s="13"/>
      <c r="B2195" s="232"/>
      <c r="C2195" s="233"/>
      <c r="D2195" s="234" t="s">
        <v>168</v>
      </c>
      <c r="E2195" s="235" t="s">
        <v>1</v>
      </c>
      <c r="F2195" s="236" t="s">
        <v>3364</v>
      </c>
      <c r="G2195" s="233"/>
      <c r="H2195" s="237">
        <v>49.119999999999997</v>
      </c>
      <c r="I2195" s="238"/>
      <c r="J2195" s="233"/>
      <c r="K2195" s="233"/>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168</v>
      </c>
      <c r="AU2195" s="243" t="s">
        <v>87</v>
      </c>
      <c r="AV2195" s="13" t="s">
        <v>87</v>
      </c>
      <c r="AW2195" s="13" t="s">
        <v>32</v>
      </c>
      <c r="AX2195" s="13" t="s">
        <v>77</v>
      </c>
      <c r="AY2195" s="243" t="s">
        <v>159</v>
      </c>
    </row>
    <row r="2196" s="13" customFormat="1">
      <c r="A2196" s="13"/>
      <c r="B2196" s="232"/>
      <c r="C2196" s="233"/>
      <c r="D2196" s="234" t="s">
        <v>168</v>
      </c>
      <c r="E2196" s="235" t="s">
        <v>1</v>
      </c>
      <c r="F2196" s="236" t="s">
        <v>3365</v>
      </c>
      <c r="G2196" s="233"/>
      <c r="H2196" s="237">
        <v>6.2999999999999998</v>
      </c>
      <c r="I2196" s="238"/>
      <c r="J2196" s="233"/>
      <c r="K2196" s="233"/>
      <c r="L2196" s="239"/>
      <c r="M2196" s="240"/>
      <c r="N2196" s="241"/>
      <c r="O2196" s="241"/>
      <c r="P2196" s="241"/>
      <c r="Q2196" s="241"/>
      <c r="R2196" s="241"/>
      <c r="S2196" s="241"/>
      <c r="T2196" s="242"/>
      <c r="U2196" s="13"/>
      <c r="V2196" s="13"/>
      <c r="W2196" s="13"/>
      <c r="X2196" s="13"/>
      <c r="Y2196" s="13"/>
      <c r="Z2196" s="13"/>
      <c r="AA2196" s="13"/>
      <c r="AB2196" s="13"/>
      <c r="AC2196" s="13"/>
      <c r="AD2196" s="13"/>
      <c r="AE2196" s="13"/>
      <c r="AT2196" s="243" t="s">
        <v>168</v>
      </c>
      <c r="AU2196" s="243" t="s">
        <v>87</v>
      </c>
      <c r="AV2196" s="13" t="s">
        <v>87</v>
      </c>
      <c r="AW2196" s="13" t="s">
        <v>32</v>
      </c>
      <c r="AX2196" s="13" t="s">
        <v>77</v>
      </c>
      <c r="AY2196" s="243" t="s">
        <v>159</v>
      </c>
    </row>
    <row r="2197" s="13" customFormat="1">
      <c r="A2197" s="13"/>
      <c r="B2197" s="232"/>
      <c r="C2197" s="233"/>
      <c r="D2197" s="234" t="s">
        <v>168</v>
      </c>
      <c r="E2197" s="235" t="s">
        <v>1</v>
      </c>
      <c r="F2197" s="236" t="s">
        <v>3366</v>
      </c>
      <c r="G2197" s="233"/>
      <c r="H2197" s="237">
        <v>6.6749999999999998</v>
      </c>
      <c r="I2197" s="238"/>
      <c r="J2197" s="233"/>
      <c r="K2197" s="233"/>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168</v>
      </c>
      <c r="AU2197" s="243" t="s">
        <v>87</v>
      </c>
      <c r="AV2197" s="13" t="s">
        <v>87</v>
      </c>
      <c r="AW2197" s="13" t="s">
        <v>32</v>
      </c>
      <c r="AX2197" s="13" t="s">
        <v>77</v>
      </c>
      <c r="AY2197" s="243" t="s">
        <v>159</v>
      </c>
    </row>
    <row r="2198" s="14" customFormat="1">
      <c r="A2198" s="14"/>
      <c r="B2198" s="244"/>
      <c r="C2198" s="245"/>
      <c r="D2198" s="234" t="s">
        <v>168</v>
      </c>
      <c r="E2198" s="246" t="s">
        <v>1</v>
      </c>
      <c r="F2198" s="247" t="s">
        <v>174</v>
      </c>
      <c r="G2198" s="245"/>
      <c r="H2198" s="248">
        <v>62.094999999999999</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168</v>
      </c>
      <c r="AU2198" s="254" t="s">
        <v>87</v>
      </c>
      <c r="AV2198" s="14" t="s">
        <v>166</v>
      </c>
      <c r="AW2198" s="14" t="s">
        <v>32</v>
      </c>
      <c r="AX2198" s="14" t="s">
        <v>85</v>
      </c>
      <c r="AY2198" s="254" t="s">
        <v>159</v>
      </c>
    </row>
    <row r="2199" s="2" customFormat="1" ht="24.15" customHeight="1">
      <c r="A2199" s="39"/>
      <c r="B2199" s="40"/>
      <c r="C2199" s="219" t="s">
        <v>3367</v>
      </c>
      <c r="D2199" s="219" t="s">
        <v>161</v>
      </c>
      <c r="E2199" s="220" t="s">
        <v>3368</v>
      </c>
      <c r="F2199" s="221" t="s">
        <v>3369</v>
      </c>
      <c r="G2199" s="222" t="s">
        <v>268</v>
      </c>
      <c r="H2199" s="223">
        <v>36.338000000000001</v>
      </c>
      <c r="I2199" s="224"/>
      <c r="J2199" s="225">
        <f>ROUND(I2199*H2199,2)</f>
        <v>0</v>
      </c>
      <c r="K2199" s="221" t="s">
        <v>165</v>
      </c>
      <c r="L2199" s="45"/>
      <c r="M2199" s="226" t="s">
        <v>1</v>
      </c>
      <c r="N2199" s="227" t="s">
        <v>42</v>
      </c>
      <c r="O2199" s="92"/>
      <c r="P2199" s="228">
        <f>O2199*H2199</f>
        <v>0</v>
      </c>
      <c r="Q2199" s="228">
        <v>0</v>
      </c>
      <c r="R2199" s="228">
        <f>Q2199*H2199</f>
        <v>0</v>
      </c>
      <c r="S2199" s="228">
        <v>0.00191</v>
      </c>
      <c r="T2199" s="229">
        <f>S2199*H2199</f>
        <v>0.069405580000000008</v>
      </c>
      <c r="U2199" s="39"/>
      <c r="V2199" s="39"/>
      <c r="W2199" s="39"/>
      <c r="X2199" s="39"/>
      <c r="Y2199" s="39"/>
      <c r="Z2199" s="39"/>
      <c r="AA2199" s="39"/>
      <c r="AB2199" s="39"/>
      <c r="AC2199" s="39"/>
      <c r="AD2199" s="39"/>
      <c r="AE2199" s="39"/>
      <c r="AR2199" s="230" t="s">
        <v>235</v>
      </c>
      <c r="AT2199" s="230" t="s">
        <v>161</v>
      </c>
      <c r="AU2199" s="230" t="s">
        <v>87</v>
      </c>
      <c r="AY2199" s="18" t="s">
        <v>159</v>
      </c>
      <c r="BE2199" s="231">
        <f>IF(N2199="základní",J2199,0)</f>
        <v>0</v>
      </c>
      <c r="BF2199" s="231">
        <f>IF(N2199="snížená",J2199,0)</f>
        <v>0</v>
      </c>
      <c r="BG2199" s="231">
        <f>IF(N2199="zákl. přenesená",J2199,0)</f>
        <v>0</v>
      </c>
      <c r="BH2199" s="231">
        <f>IF(N2199="sníž. přenesená",J2199,0)</f>
        <v>0</v>
      </c>
      <c r="BI2199" s="231">
        <f>IF(N2199="nulová",J2199,0)</f>
        <v>0</v>
      </c>
      <c r="BJ2199" s="18" t="s">
        <v>85</v>
      </c>
      <c r="BK2199" s="231">
        <f>ROUND(I2199*H2199,2)</f>
        <v>0</v>
      </c>
      <c r="BL2199" s="18" t="s">
        <v>235</v>
      </c>
      <c r="BM2199" s="230" t="s">
        <v>3370</v>
      </c>
    </row>
    <row r="2200" s="13" customFormat="1">
      <c r="A2200" s="13"/>
      <c r="B2200" s="232"/>
      <c r="C2200" s="233"/>
      <c r="D2200" s="234" t="s">
        <v>168</v>
      </c>
      <c r="E2200" s="235" t="s">
        <v>1</v>
      </c>
      <c r="F2200" s="236" t="s">
        <v>3371</v>
      </c>
      <c r="G2200" s="233"/>
      <c r="H2200" s="237">
        <v>36.338000000000001</v>
      </c>
      <c r="I2200" s="238"/>
      <c r="J2200" s="233"/>
      <c r="K2200" s="233"/>
      <c r="L2200" s="239"/>
      <c r="M2200" s="240"/>
      <c r="N2200" s="241"/>
      <c r="O2200" s="241"/>
      <c r="P2200" s="241"/>
      <c r="Q2200" s="241"/>
      <c r="R2200" s="241"/>
      <c r="S2200" s="241"/>
      <c r="T2200" s="242"/>
      <c r="U2200" s="13"/>
      <c r="V2200" s="13"/>
      <c r="W2200" s="13"/>
      <c r="X2200" s="13"/>
      <c r="Y2200" s="13"/>
      <c r="Z2200" s="13"/>
      <c r="AA2200" s="13"/>
      <c r="AB2200" s="13"/>
      <c r="AC2200" s="13"/>
      <c r="AD2200" s="13"/>
      <c r="AE2200" s="13"/>
      <c r="AT2200" s="243" t="s">
        <v>168</v>
      </c>
      <c r="AU2200" s="243" t="s">
        <v>87</v>
      </c>
      <c r="AV2200" s="13" t="s">
        <v>87</v>
      </c>
      <c r="AW2200" s="13" t="s">
        <v>32</v>
      </c>
      <c r="AX2200" s="13" t="s">
        <v>85</v>
      </c>
      <c r="AY2200" s="243" t="s">
        <v>159</v>
      </c>
    </row>
    <row r="2201" s="2" customFormat="1" ht="16.5" customHeight="1">
      <c r="A2201" s="39"/>
      <c r="B2201" s="40"/>
      <c r="C2201" s="219" t="s">
        <v>3372</v>
      </c>
      <c r="D2201" s="219" t="s">
        <v>161</v>
      </c>
      <c r="E2201" s="220" t="s">
        <v>3373</v>
      </c>
      <c r="F2201" s="221" t="s">
        <v>3374</v>
      </c>
      <c r="G2201" s="222" t="s">
        <v>268</v>
      </c>
      <c r="H2201" s="223">
        <v>64.049999999999997</v>
      </c>
      <c r="I2201" s="224"/>
      <c r="J2201" s="225">
        <f>ROUND(I2201*H2201,2)</f>
        <v>0</v>
      </c>
      <c r="K2201" s="221" t="s">
        <v>165</v>
      </c>
      <c r="L2201" s="45"/>
      <c r="M2201" s="226" t="s">
        <v>1</v>
      </c>
      <c r="N2201" s="227" t="s">
        <v>42</v>
      </c>
      <c r="O2201" s="92"/>
      <c r="P2201" s="228">
        <f>O2201*H2201</f>
        <v>0</v>
      </c>
      <c r="Q2201" s="228">
        <v>0</v>
      </c>
      <c r="R2201" s="228">
        <f>Q2201*H2201</f>
        <v>0</v>
      </c>
      <c r="S2201" s="228">
        <v>0.00167</v>
      </c>
      <c r="T2201" s="229">
        <f>S2201*H2201</f>
        <v>0.1069635</v>
      </c>
      <c r="U2201" s="39"/>
      <c r="V2201" s="39"/>
      <c r="W2201" s="39"/>
      <c r="X2201" s="39"/>
      <c r="Y2201" s="39"/>
      <c r="Z2201" s="39"/>
      <c r="AA2201" s="39"/>
      <c r="AB2201" s="39"/>
      <c r="AC2201" s="39"/>
      <c r="AD2201" s="39"/>
      <c r="AE2201" s="39"/>
      <c r="AR2201" s="230" t="s">
        <v>235</v>
      </c>
      <c r="AT2201" s="230" t="s">
        <v>161</v>
      </c>
      <c r="AU2201" s="230" t="s">
        <v>87</v>
      </c>
      <c r="AY2201" s="18" t="s">
        <v>159</v>
      </c>
      <c r="BE2201" s="231">
        <f>IF(N2201="základní",J2201,0)</f>
        <v>0</v>
      </c>
      <c r="BF2201" s="231">
        <f>IF(N2201="snížená",J2201,0)</f>
        <v>0</v>
      </c>
      <c r="BG2201" s="231">
        <f>IF(N2201="zákl. přenesená",J2201,0)</f>
        <v>0</v>
      </c>
      <c r="BH2201" s="231">
        <f>IF(N2201="sníž. přenesená",J2201,0)</f>
        <v>0</v>
      </c>
      <c r="BI2201" s="231">
        <f>IF(N2201="nulová",J2201,0)</f>
        <v>0</v>
      </c>
      <c r="BJ2201" s="18" t="s">
        <v>85</v>
      </c>
      <c r="BK2201" s="231">
        <f>ROUND(I2201*H2201,2)</f>
        <v>0</v>
      </c>
      <c r="BL2201" s="18" t="s">
        <v>235</v>
      </c>
      <c r="BM2201" s="230" t="s">
        <v>3375</v>
      </c>
    </row>
    <row r="2202" s="16" customFormat="1">
      <c r="A2202" s="16"/>
      <c r="B2202" s="279"/>
      <c r="C2202" s="280"/>
      <c r="D2202" s="234" t="s">
        <v>168</v>
      </c>
      <c r="E2202" s="281" t="s">
        <v>1</v>
      </c>
      <c r="F2202" s="282" t="s">
        <v>3376</v>
      </c>
      <c r="G2202" s="280"/>
      <c r="H2202" s="281" t="s">
        <v>1</v>
      </c>
      <c r="I2202" s="283"/>
      <c r="J2202" s="280"/>
      <c r="K2202" s="280"/>
      <c r="L2202" s="284"/>
      <c r="M2202" s="285"/>
      <c r="N2202" s="286"/>
      <c r="O2202" s="286"/>
      <c r="P2202" s="286"/>
      <c r="Q2202" s="286"/>
      <c r="R2202" s="286"/>
      <c r="S2202" s="286"/>
      <c r="T2202" s="287"/>
      <c r="U2202" s="16"/>
      <c r="V2202" s="16"/>
      <c r="W2202" s="16"/>
      <c r="X2202" s="16"/>
      <c r="Y2202" s="16"/>
      <c r="Z2202" s="16"/>
      <c r="AA2202" s="16"/>
      <c r="AB2202" s="16"/>
      <c r="AC2202" s="16"/>
      <c r="AD2202" s="16"/>
      <c r="AE2202" s="16"/>
      <c r="AT2202" s="288" t="s">
        <v>168</v>
      </c>
      <c r="AU2202" s="288" t="s">
        <v>87</v>
      </c>
      <c r="AV2202" s="16" t="s">
        <v>85</v>
      </c>
      <c r="AW2202" s="16" t="s">
        <v>32</v>
      </c>
      <c r="AX2202" s="16" t="s">
        <v>77</v>
      </c>
      <c r="AY2202" s="288" t="s">
        <v>159</v>
      </c>
    </row>
    <row r="2203" s="13" customFormat="1">
      <c r="A2203" s="13"/>
      <c r="B2203" s="232"/>
      <c r="C2203" s="233"/>
      <c r="D2203" s="234" t="s">
        <v>168</v>
      </c>
      <c r="E2203" s="235" t="s">
        <v>1</v>
      </c>
      <c r="F2203" s="236" t="s">
        <v>3377</v>
      </c>
      <c r="G2203" s="233"/>
      <c r="H2203" s="237">
        <v>8.5</v>
      </c>
      <c r="I2203" s="238"/>
      <c r="J2203" s="233"/>
      <c r="K2203" s="233"/>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168</v>
      </c>
      <c r="AU2203" s="243" t="s">
        <v>87</v>
      </c>
      <c r="AV2203" s="13" t="s">
        <v>87</v>
      </c>
      <c r="AW2203" s="13" t="s">
        <v>32</v>
      </c>
      <c r="AX2203" s="13" t="s">
        <v>77</v>
      </c>
      <c r="AY2203" s="243" t="s">
        <v>159</v>
      </c>
    </row>
    <row r="2204" s="13" customFormat="1">
      <c r="A2204" s="13"/>
      <c r="B2204" s="232"/>
      <c r="C2204" s="233"/>
      <c r="D2204" s="234" t="s">
        <v>168</v>
      </c>
      <c r="E2204" s="235" t="s">
        <v>1</v>
      </c>
      <c r="F2204" s="236" t="s">
        <v>3378</v>
      </c>
      <c r="G2204" s="233"/>
      <c r="H2204" s="237">
        <v>13.699999999999999</v>
      </c>
      <c r="I2204" s="238"/>
      <c r="J2204" s="233"/>
      <c r="K2204" s="233"/>
      <c r="L2204" s="239"/>
      <c r="M2204" s="240"/>
      <c r="N2204" s="241"/>
      <c r="O2204" s="241"/>
      <c r="P2204" s="241"/>
      <c r="Q2204" s="241"/>
      <c r="R2204" s="241"/>
      <c r="S2204" s="241"/>
      <c r="T2204" s="242"/>
      <c r="U2204" s="13"/>
      <c r="V2204" s="13"/>
      <c r="W2204" s="13"/>
      <c r="X2204" s="13"/>
      <c r="Y2204" s="13"/>
      <c r="Z2204" s="13"/>
      <c r="AA2204" s="13"/>
      <c r="AB2204" s="13"/>
      <c r="AC2204" s="13"/>
      <c r="AD2204" s="13"/>
      <c r="AE2204" s="13"/>
      <c r="AT2204" s="243" t="s">
        <v>168</v>
      </c>
      <c r="AU2204" s="243" t="s">
        <v>87</v>
      </c>
      <c r="AV2204" s="13" t="s">
        <v>87</v>
      </c>
      <c r="AW2204" s="13" t="s">
        <v>32</v>
      </c>
      <c r="AX2204" s="13" t="s">
        <v>77</v>
      </c>
      <c r="AY2204" s="243" t="s">
        <v>159</v>
      </c>
    </row>
    <row r="2205" s="13" customFormat="1">
      <c r="A2205" s="13"/>
      <c r="B2205" s="232"/>
      <c r="C2205" s="233"/>
      <c r="D2205" s="234" t="s">
        <v>168</v>
      </c>
      <c r="E2205" s="235" t="s">
        <v>1</v>
      </c>
      <c r="F2205" s="236" t="s">
        <v>464</v>
      </c>
      <c r="G2205" s="233"/>
      <c r="H2205" s="237">
        <v>1.5</v>
      </c>
      <c r="I2205" s="238"/>
      <c r="J2205" s="233"/>
      <c r="K2205" s="233"/>
      <c r="L2205" s="239"/>
      <c r="M2205" s="240"/>
      <c r="N2205" s="241"/>
      <c r="O2205" s="241"/>
      <c r="P2205" s="241"/>
      <c r="Q2205" s="241"/>
      <c r="R2205" s="241"/>
      <c r="S2205" s="241"/>
      <c r="T2205" s="242"/>
      <c r="U2205" s="13"/>
      <c r="V2205" s="13"/>
      <c r="W2205" s="13"/>
      <c r="X2205" s="13"/>
      <c r="Y2205" s="13"/>
      <c r="Z2205" s="13"/>
      <c r="AA2205" s="13"/>
      <c r="AB2205" s="13"/>
      <c r="AC2205" s="13"/>
      <c r="AD2205" s="13"/>
      <c r="AE2205" s="13"/>
      <c r="AT2205" s="243" t="s">
        <v>168</v>
      </c>
      <c r="AU2205" s="243" t="s">
        <v>87</v>
      </c>
      <c r="AV2205" s="13" t="s">
        <v>87</v>
      </c>
      <c r="AW2205" s="13" t="s">
        <v>32</v>
      </c>
      <c r="AX2205" s="13" t="s">
        <v>77</v>
      </c>
      <c r="AY2205" s="243" t="s">
        <v>159</v>
      </c>
    </row>
    <row r="2206" s="13" customFormat="1">
      <c r="A2206" s="13"/>
      <c r="B2206" s="232"/>
      <c r="C2206" s="233"/>
      <c r="D2206" s="234" t="s">
        <v>168</v>
      </c>
      <c r="E2206" s="235" t="s">
        <v>1</v>
      </c>
      <c r="F2206" s="236" t="s">
        <v>3379</v>
      </c>
      <c r="G2206" s="233"/>
      <c r="H2206" s="237">
        <v>4.5</v>
      </c>
      <c r="I2206" s="238"/>
      <c r="J2206" s="233"/>
      <c r="K2206" s="233"/>
      <c r="L2206" s="239"/>
      <c r="M2206" s="240"/>
      <c r="N2206" s="241"/>
      <c r="O2206" s="241"/>
      <c r="P2206" s="241"/>
      <c r="Q2206" s="241"/>
      <c r="R2206" s="241"/>
      <c r="S2206" s="241"/>
      <c r="T2206" s="242"/>
      <c r="U2206" s="13"/>
      <c r="V2206" s="13"/>
      <c r="W2206" s="13"/>
      <c r="X2206" s="13"/>
      <c r="Y2206" s="13"/>
      <c r="Z2206" s="13"/>
      <c r="AA2206" s="13"/>
      <c r="AB2206" s="13"/>
      <c r="AC2206" s="13"/>
      <c r="AD2206" s="13"/>
      <c r="AE2206" s="13"/>
      <c r="AT2206" s="243" t="s">
        <v>168</v>
      </c>
      <c r="AU2206" s="243" t="s">
        <v>87</v>
      </c>
      <c r="AV2206" s="13" t="s">
        <v>87</v>
      </c>
      <c r="AW2206" s="13" t="s">
        <v>32</v>
      </c>
      <c r="AX2206" s="13" t="s">
        <v>77</v>
      </c>
      <c r="AY2206" s="243" t="s">
        <v>159</v>
      </c>
    </row>
    <row r="2207" s="13" customFormat="1">
      <c r="A2207" s="13"/>
      <c r="B2207" s="232"/>
      <c r="C2207" s="233"/>
      <c r="D2207" s="234" t="s">
        <v>168</v>
      </c>
      <c r="E2207" s="235" t="s">
        <v>1</v>
      </c>
      <c r="F2207" s="236" t="s">
        <v>3380</v>
      </c>
      <c r="G2207" s="233"/>
      <c r="H2207" s="237">
        <v>1.2</v>
      </c>
      <c r="I2207" s="238"/>
      <c r="J2207" s="233"/>
      <c r="K2207" s="233"/>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168</v>
      </c>
      <c r="AU2207" s="243" t="s">
        <v>87</v>
      </c>
      <c r="AV2207" s="13" t="s">
        <v>87</v>
      </c>
      <c r="AW2207" s="13" t="s">
        <v>32</v>
      </c>
      <c r="AX2207" s="13" t="s">
        <v>77</v>
      </c>
      <c r="AY2207" s="243" t="s">
        <v>159</v>
      </c>
    </row>
    <row r="2208" s="15" customFormat="1">
      <c r="A2208" s="15"/>
      <c r="B2208" s="268"/>
      <c r="C2208" s="269"/>
      <c r="D2208" s="234" t="s">
        <v>168</v>
      </c>
      <c r="E2208" s="270" t="s">
        <v>1</v>
      </c>
      <c r="F2208" s="271" t="s">
        <v>361</v>
      </c>
      <c r="G2208" s="269"/>
      <c r="H2208" s="272">
        <v>29.399999999999999</v>
      </c>
      <c r="I2208" s="273"/>
      <c r="J2208" s="269"/>
      <c r="K2208" s="269"/>
      <c r="L2208" s="274"/>
      <c r="M2208" s="275"/>
      <c r="N2208" s="276"/>
      <c r="O2208" s="276"/>
      <c r="P2208" s="276"/>
      <c r="Q2208" s="276"/>
      <c r="R2208" s="276"/>
      <c r="S2208" s="276"/>
      <c r="T2208" s="277"/>
      <c r="U2208" s="15"/>
      <c r="V2208" s="15"/>
      <c r="W2208" s="15"/>
      <c r="X2208" s="15"/>
      <c r="Y2208" s="15"/>
      <c r="Z2208" s="15"/>
      <c r="AA2208" s="15"/>
      <c r="AB2208" s="15"/>
      <c r="AC2208" s="15"/>
      <c r="AD2208" s="15"/>
      <c r="AE2208" s="15"/>
      <c r="AT2208" s="278" t="s">
        <v>168</v>
      </c>
      <c r="AU2208" s="278" t="s">
        <v>87</v>
      </c>
      <c r="AV2208" s="15" t="s">
        <v>175</v>
      </c>
      <c r="AW2208" s="15" t="s">
        <v>32</v>
      </c>
      <c r="AX2208" s="15" t="s">
        <v>77</v>
      </c>
      <c r="AY2208" s="278" t="s">
        <v>159</v>
      </c>
    </row>
    <row r="2209" s="16" customFormat="1">
      <c r="A2209" s="16"/>
      <c r="B2209" s="279"/>
      <c r="C2209" s="280"/>
      <c r="D2209" s="234" t="s">
        <v>168</v>
      </c>
      <c r="E2209" s="281" t="s">
        <v>1</v>
      </c>
      <c r="F2209" s="282" t="s">
        <v>3381</v>
      </c>
      <c r="G2209" s="280"/>
      <c r="H2209" s="281" t="s">
        <v>1</v>
      </c>
      <c r="I2209" s="283"/>
      <c r="J2209" s="280"/>
      <c r="K2209" s="280"/>
      <c r="L2209" s="284"/>
      <c r="M2209" s="285"/>
      <c r="N2209" s="286"/>
      <c r="O2209" s="286"/>
      <c r="P2209" s="286"/>
      <c r="Q2209" s="286"/>
      <c r="R2209" s="286"/>
      <c r="S2209" s="286"/>
      <c r="T2209" s="287"/>
      <c r="U2209" s="16"/>
      <c r="V2209" s="16"/>
      <c r="W2209" s="16"/>
      <c r="X2209" s="16"/>
      <c r="Y2209" s="16"/>
      <c r="Z2209" s="16"/>
      <c r="AA2209" s="16"/>
      <c r="AB2209" s="16"/>
      <c r="AC2209" s="16"/>
      <c r="AD2209" s="16"/>
      <c r="AE2209" s="16"/>
      <c r="AT2209" s="288" t="s">
        <v>168</v>
      </c>
      <c r="AU2209" s="288" t="s">
        <v>87</v>
      </c>
      <c r="AV2209" s="16" t="s">
        <v>85</v>
      </c>
      <c r="AW2209" s="16" t="s">
        <v>32</v>
      </c>
      <c r="AX2209" s="16" t="s">
        <v>77</v>
      </c>
      <c r="AY2209" s="288" t="s">
        <v>159</v>
      </c>
    </row>
    <row r="2210" s="13" customFormat="1">
      <c r="A2210" s="13"/>
      <c r="B2210" s="232"/>
      <c r="C2210" s="233"/>
      <c r="D2210" s="234" t="s">
        <v>168</v>
      </c>
      <c r="E2210" s="235" t="s">
        <v>1</v>
      </c>
      <c r="F2210" s="236" t="s">
        <v>3382</v>
      </c>
      <c r="G2210" s="233"/>
      <c r="H2210" s="237">
        <v>1.8</v>
      </c>
      <c r="I2210" s="238"/>
      <c r="J2210" s="233"/>
      <c r="K2210" s="233"/>
      <c r="L2210" s="239"/>
      <c r="M2210" s="240"/>
      <c r="N2210" s="241"/>
      <c r="O2210" s="241"/>
      <c r="P2210" s="241"/>
      <c r="Q2210" s="241"/>
      <c r="R2210" s="241"/>
      <c r="S2210" s="241"/>
      <c r="T2210" s="242"/>
      <c r="U2210" s="13"/>
      <c r="V2210" s="13"/>
      <c r="W2210" s="13"/>
      <c r="X2210" s="13"/>
      <c r="Y2210" s="13"/>
      <c r="Z2210" s="13"/>
      <c r="AA2210" s="13"/>
      <c r="AB2210" s="13"/>
      <c r="AC2210" s="13"/>
      <c r="AD2210" s="13"/>
      <c r="AE2210" s="13"/>
      <c r="AT2210" s="243" t="s">
        <v>168</v>
      </c>
      <c r="AU2210" s="243" t="s">
        <v>87</v>
      </c>
      <c r="AV2210" s="13" t="s">
        <v>87</v>
      </c>
      <c r="AW2210" s="13" t="s">
        <v>32</v>
      </c>
      <c r="AX2210" s="13" t="s">
        <v>77</v>
      </c>
      <c r="AY2210" s="243" t="s">
        <v>159</v>
      </c>
    </row>
    <row r="2211" s="13" customFormat="1">
      <c r="A2211" s="13"/>
      <c r="B2211" s="232"/>
      <c r="C2211" s="233"/>
      <c r="D2211" s="234" t="s">
        <v>168</v>
      </c>
      <c r="E2211" s="235" t="s">
        <v>1</v>
      </c>
      <c r="F2211" s="236" t="s">
        <v>3383</v>
      </c>
      <c r="G2211" s="233"/>
      <c r="H2211" s="237">
        <v>3.6000000000000001</v>
      </c>
      <c r="I2211" s="238"/>
      <c r="J2211" s="233"/>
      <c r="K2211" s="233"/>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168</v>
      </c>
      <c r="AU2211" s="243" t="s">
        <v>87</v>
      </c>
      <c r="AV2211" s="13" t="s">
        <v>87</v>
      </c>
      <c r="AW2211" s="13" t="s">
        <v>32</v>
      </c>
      <c r="AX2211" s="13" t="s">
        <v>77</v>
      </c>
      <c r="AY2211" s="243" t="s">
        <v>159</v>
      </c>
    </row>
    <row r="2212" s="13" customFormat="1">
      <c r="A2212" s="13"/>
      <c r="B2212" s="232"/>
      <c r="C2212" s="233"/>
      <c r="D2212" s="234" t="s">
        <v>168</v>
      </c>
      <c r="E2212" s="235" t="s">
        <v>1</v>
      </c>
      <c r="F2212" s="236" t="s">
        <v>3384</v>
      </c>
      <c r="G2212" s="233"/>
      <c r="H2212" s="237">
        <v>15.300000000000001</v>
      </c>
      <c r="I2212" s="238"/>
      <c r="J2212" s="233"/>
      <c r="K2212" s="233"/>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168</v>
      </c>
      <c r="AU2212" s="243" t="s">
        <v>87</v>
      </c>
      <c r="AV2212" s="13" t="s">
        <v>87</v>
      </c>
      <c r="AW2212" s="13" t="s">
        <v>32</v>
      </c>
      <c r="AX2212" s="13" t="s">
        <v>77</v>
      </c>
      <c r="AY2212" s="243" t="s">
        <v>159</v>
      </c>
    </row>
    <row r="2213" s="13" customFormat="1">
      <c r="A2213" s="13"/>
      <c r="B2213" s="232"/>
      <c r="C2213" s="233"/>
      <c r="D2213" s="234" t="s">
        <v>168</v>
      </c>
      <c r="E2213" s="235" t="s">
        <v>1</v>
      </c>
      <c r="F2213" s="236" t="s">
        <v>3385</v>
      </c>
      <c r="G2213" s="233"/>
      <c r="H2213" s="237">
        <v>4.9000000000000004</v>
      </c>
      <c r="I2213" s="238"/>
      <c r="J2213" s="233"/>
      <c r="K2213" s="233"/>
      <c r="L2213" s="239"/>
      <c r="M2213" s="240"/>
      <c r="N2213" s="241"/>
      <c r="O2213" s="241"/>
      <c r="P2213" s="241"/>
      <c r="Q2213" s="241"/>
      <c r="R2213" s="241"/>
      <c r="S2213" s="241"/>
      <c r="T2213" s="242"/>
      <c r="U2213" s="13"/>
      <c r="V2213" s="13"/>
      <c r="W2213" s="13"/>
      <c r="X2213" s="13"/>
      <c r="Y2213" s="13"/>
      <c r="Z2213" s="13"/>
      <c r="AA2213" s="13"/>
      <c r="AB2213" s="13"/>
      <c r="AC2213" s="13"/>
      <c r="AD2213" s="13"/>
      <c r="AE2213" s="13"/>
      <c r="AT2213" s="243" t="s">
        <v>168</v>
      </c>
      <c r="AU2213" s="243" t="s">
        <v>87</v>
      </c>
      <c r="AV2213" s="13" t="s">
        <v>87</v>
      </c>
      <c r="AW2213" s="13" t="s">
        <v>32</v>
      </c>
      <c r="AX2213" s="13" t="s">
        <v>77</v>
      </c>
      <c r="AY2213" s="243" t="s">
        <v>159</v>
      </c>
    </row>
    <row r="2214" s="13" customFormat="1">
      <c r="A2214" s="13"/>
      <c r="B2214" s="232"/>
      <c r="C2214" s="233"/>
      <c r="D2214" s="234" t="s">
        <v>168</v>
      </c>
      <c r="E2214" s="235" t="s">
        <v>1</v>
      </c>
      <c r="F2214" s="236" t="s">
        <v>3386</v>
      </c>
      <c r="G2214" s="233"/>
      <c r="H2214" s="237">
        <v>1.8</v>
      </c>
      <c r="I2214" s="238"/>
      <c r="J2214" s="233"/>
      <c r="K2214" s="233"/>
      <c r="L2214" s="239"/>
      <c r="M2214" s="240"/>
      <c r="N2214" s="241"/>
      <c r="O2214" s="241"/>
      <c r="P2214" s="241"/>
      <c r="Q2214" s="241"/>
      <c r="R2214" s="241"/>
      <c r="S2214" s="241"/>
      <c r="T2214" s="242"/>
      <c r="U2214" s="13"/>
      <c r="V2214" s="13"/>
      <c r="W2214" s="13"/>
      <c r="X2214" s="13"/>
      <c r="Y2214" s="13"/>
      <c r="Z2214" s="13"/>
      <c r="AA2214" s="13"/>
      <c r="AB2214" s="13"/>
      <c r="AC2214" s="13"/>
      <c r="AD2214" s="13"/>
      <c r="AE2214" s="13"/>
      <c r="AT2214" s="243" t="s">
        <v>168</v>
      </c>
      <c r="AU2214" s="243" t="s">
        <v>87</v>
      </c>
      <c r="AV2214" s="13" t="s">
        <v>87</v>
      </c>
      <c r="AW2214" s="13" t="s">
        <v>32</v>
      </c>
      <c r="AX2214" s="13" t="s">
        <v>77</v>
      </c>
      <c r="AY2214" s="243" t="s">
        <v>159</v>
      </c>
    </row>
    <row r="2215" s="13" customFormat="1">
      <c r="A2215" s="13"/>
      <c r="B2215" s="232"/>
      <c r="C2215" s="233"/>
      <c r="D2215" s="234" t="s">
        <v>168</v>
      </c>
      <c r="E2215" s="235" t="s">
        <v>1</v>
      </c>
      <c r="F2215" s="236" t="s">
        <v>3387</v>
      </c>
      <c r="G2215" s="233"/>
      <c r="H2215" s="237">
        <v>2.25</v>
      </c>
      <c r="I2215" s="238"/>
      <c r="J2215" s="233"/>
      <c r="K2215" s="233"/>
      <c r="L2215" s="239"/>
      <c r="M2215" s="240"/>
      <c r="N2215" s="241"/>
      <c r="O2215" s="241"/>
      <c r="P2215" s="241"/>
      <c r="Q2215" s="241"/>
      <c r="R2215" s="241"/>
      <c r="S2215" s="241"/>
      <c r="T2215" s="242"/>
      <c r="U2215" s="13"/>
      <c r="V2215" s="13"/>
      <c r="W2215" s="13"/>
      <c r="X2215" s="13"/>
      <c r="Y2215" s="13"/>
      <c r="Z2215" s="13"/>
      <c r="AA2215" s="13"/>
      <c r="AB2215" s="13"/>
      <c r="AC2215" s="13"/>
      <c r="AD2215" s="13"/>
      <c r="AE2215" s="13"/>
      <c r="AT2215" s="243" t="s">
        <v>168</v>
      </c>
      <c r="AU2215" s="243" t="s">
        <v>87</v>
      </c>
      <c r="AV2215" s="13" t="s">
        <v>87</v>
      </c>
      <c r="AW2215" s="13" t="s">
        <v>32</v>
      </c>
      <c r="AX2215" s="13" t="s">
        <v>77</v>
      </c>
      <c r="AY2215" s="243" t="s">
        <v>159</v>
      </c>
    </row>
    <row r="2216" s="13" customFormat="1">
      <c r="A2216" s="13"/>
      <c r="B2216" s="232"/>
      <c r="C2216" s="233"/>
      <c r="D2216" s="234" t="s">
        <v>168</v>
      </c>
      <c r="E2216" s="235" t="s">
        <v>1</v>
      </c>
      <c r="F2216" s="236" t="s">
        <v>3388</v>
      </c>
      <c r="G2216" s="233"/>
      <c r="H2216" s="237">
        <v>2.3999999999999999</v>
      </c>
      <c r="I2216" s="238"/>
      <c r="J2216" s="233"/>
      <c r="K2216" s="233"/>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168</v>
      </c>
      <c r="AU2216" s="243" t="s">
        <v>87</v>
      </c>
      <c r="AV2216" s="13" t="s">
        <v>87</v>
      </c>
      <c r="AW2216" s="13" t="s">
        <v>32</v>
      </c>
      <c r="AX2216" s="13" t="s">
        <v>77</v>
      </c>
      <c r="AY2216" s="243" t="s">
        <v>159</v>
      </c>
    </row>
    <row r="2217" s="15" customFormat="1">
      <c r="A2217" s="15"/>
      <c r="B2217" s="268"/>
      <c r="C2217" s="269"/>
      <c r="D2217" s="234" t="s">
        <v>168</v>
      </c>
      <c r="E2217" s="270" t="s">
        <v>1</v>
      </c>
      <c r="F2217" s="271" t="s">
        <v>361</v>
      </c>
      <c r="G2217" s="269"/>
      <c r="H2217" s="272">
        <v>32.049999999999997</v>
      </c>
      <c r="I2217" s="273"/>
      <c r="J2217" s="269"/>
      <c r="K2217" s="269"/>
      <c r="L2217" s="274"/>
      <c r="M2217" s="275"/>
      <c r="N2217" s="276"/>
      <c r="O2217" s="276"/>
      <c r="P2217" s="276"/>
      <c r="Q2217" s="276"/>
      <c r="R2217" s="276"/>
      <c r="S2217" s="276"/>
      <c r="T2217" s="277"/>
      <c r="U2217" s="15"/>
      <c r="V2217" s="15"/>
      <c r="W2217" s="15"/>
      <c r="X2217" s="15"/>
      <c r="Y2217" s="15"/>
      <c r="Z2217" s="15"/>
      <c r="AA2217" s="15"/>
      <c r="AB2217" s="15"/>
      <c r="AC2217" s="15"/>
      <c r="AD2217" s="15"/>
      <c r="AE2217" s="15"/>
      <c r="AT2217" s="278" t="s">
        <v>168</v>
      </c>
      <c r="AU2217" s="278" t="s">
        <v>87</v>
      </c>
      <c r="AV2217" s="15" t="s">
        <v>175</v>
      </c>
      <c r="AW2217" s="15" t="s">
        <v>32</v>
      </c>
      <c r="AX2217" s="15" t="s">
        <v>77</v>
      </c>
      <c r="AY2217" s="278" t="s">
        <v>159</v>
      </c>
    </row>
    <row r="2218" s="16" customFormat="1">
      <c r="A2218" s="16"/>
      <c r="B2218" s="279"/>
      <c r="C2218" s="280"/>
      <c r="D2218" s="234" t="s">
        <v>168</v>
      </c>
      <c r="E2218" s="281" t="s">
        <v>1</v>
      </c>
      <c r="F2218" s="282" t="s">
        <v>3389</v>
      </c>
      <c r="G2218" s="280"/>
      <c r="H2218" s="281" t="s">
        <v>1</v>
      </c>
      <c r="I2218" s="283"/>
      <c r="J2218" s="280"/>
      <c r="K2218" s="280"/>
      <c r="L2218" s="284"/>
      <c r="M2218" s="285"/>
      <c r="N2218" s="286"/>
      <c r="O2218" s="286"/>
      <c r="P2218" s="286"/>
      <c r="Q2218" s="286"/>
      <c r="R2218" s="286"/>
      <c r="S2218" s="286"/>
      <c r="T2218" s="287"/>
      <c r="U2218" s="16"/>
      <c r="V2218" s="16"/>
      <c r="W2218" s="16"/>
      <c r="X2218" s="16"/>
      <c r="Y2218" s="16"/>
      <c r="Z2218" s="16"/>
      <c r="AA2218" s="16"/>
      <c r="AB2218" s="16"/>
      <c r="AC2218" s="16"/>
      <c r="AD2218" s="16"/>
      <c r="AE2218" s="16"/>
      <c r="AT2218" s="288" t="s">
        <v>168</v>
      </c>
      <c r="AU2218" s="288" t="s">
        <v>87</v>
      </c>
      <c r="AV2218" s="16" t="s">
        <v>85</v>
      </c>
      <c r="AW2218" s="16" t="s">
        <v>32</v>
      </c>
      <c r="AX2218" s="16" t="s">
        <v>77</v>
      </c>
      <c r="AY2218" s="288" t="s">
        <v>159</v>
      </c>
    </row>
    <row r="2219" s="13" customFormat="1">
      <c r="A2219" s="13"/>
      <c r="B2219" s="232"/>
      <c r="C2219" s="233"/>
      <c r="D2219" s="234" t="s">
        <v>168</v>
      </c>
      <c r="E2219" s="235" t="s">
        <v>1</v>
      </c>
      <c r="F2219" s="236" t="s">
        <v>3390</v>
      </c>
      <c r="G2219" s="233"/>
      <c r="H2219" s="237">
        <v>2</v>
      </c>
      <c r="I2219" s="238"/>
      <c r="J2219" s="233"/>
      <c r="K2219" s="233"/>
      <c r="L2219" s="239"/>
      <c r="M2219" s="240"/>
      <c r="N2219" s="241"/>
      <c r="O2219" s="241"/>
      <c r="P2219" s="241"/>
      <c r="Q2219" s="241"/>
      <c r="R2219" s="241"/>
      <c r="S2219" s="241"/>
      <c r="T2219" s="242"/>
      <c r="U2219" s="13"/>
      <c r="V2219" s="13"/>
      <c r="W2219" s="13"/>
      <c r="X2219" s="13"/>
      <c r="Y2219" s="13"/>
      <c r="Z2219" s="13"/>
      <c r="AA2219" s="13"/>
      <c r="AB2219" s="13"/>
      <c r="AC2219" s="13"/>
      <c r="AD2219" s="13"/>
      <c r="AE2219" s="13"/>
      <c r="AT2219" s="243" t="s">
        <v>168</v>
      </c>
      <c r="AU2219" s="243" t="s">
        <v>87</v>
      </c>
      <c r="AV2219" s="13" t="s">
        <v>87</v>
      </c>
      <c r="AW2219" s="13" t="s">
        <v>32</v>
      </c>
      <c r="AX2219" s="13" t="s">
        <v>77</v>
      </c>
      <c r="AY2219" s="243" t="s">
        <v>159</v>
      </c>
    </row>
    <row r="2220" s="13" customFormat="1">
      <c r="A2220" s="13"/>
      <c r="B2220" s="232"/>
      <c r="C2220" s="233"/>
      <c r="D2220" s="234" t="s">
        <v>168</v>
      </c>
      <c r="E2220" s="235" t="s">
        <v>1</v>
      </c>
      <c r="F2220" s="236" t="s">
        <v>3391</v>
      </c>
      <c r="G2220" s="233"/>
      <c r="H2220" s="237">
        <v>0.59999999999999998</v>
      </c>
      <c r="I2220" s="238"/>
      <c r="J2220" s="233"/>
      <c r="K2220" s="233"/>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168</v>
      </c>
      <c r="AU2220" s="243" t="s">
        <v>87</v>
      </c>
      <c r="AV2220" s="13" t="s">
        <v>87</v>
      </c>
      <c r="AW2220" s="13" t="s">
        <v>32</v>
      </c>
      <c r="AX2220" s="13" t="s">
        <v>77</v>
      </c>
      <c r="AY2220" s="243" t="s">
        <v>159</v>
      </c>
    </row>
    <row r="2221" s="14" customFormat="1">
      <c r="A2221" s="14"/>
      <c r="B2221" s="244"/>
      <c r="C2221" s="245"/>
      <c r="D2221" s="234" t="s">
        <v>168</v>
      </c>
      <c r="E2221" s="246" t="s">
        <v>1</v>
      </c>
      <c r="F2221" s="247" t="s">
        <v>174</v>
      </c>
      <c r="G2221" s="245"/>
      <c r="H2221" s="248">
        <v>64.049999999999997</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168</v>
      </c>
      <c r="AU2221" s="254" t="s">
        <v>87</v>
      </c>
      <c r="AV2221" s="14" t="s">
        <v>166</v>
      </c>
      <c r="AW2221" s="14" t="s">
        <v>32</v>
      </c>
      <c r="AX2221" s="14" t="s">
        <v>85</v>
      </c>
      <c r="AY2221" s="254" t="s">
        <v>159</v>
      </c>
    </row>
    <row r="2222" s="2" customFormat="1" ht="16.5" customHeight="1">
      <c r="A2222" s="39"/>
      <c r="B2222" s="40"/>
      <c r="C2222" s="219" t="s">
        <v>3392</v>
      </c>
      <c r="D2222" s="219" t="s">
        <v>161</v>
      </c>
      <c r="E2222" s="220" t="s">
        <v>3393</v>
      </c>
      <c r="F2222" s="221" t="s">
        <v>3394</v>
      </c>
      <c r="G2222" s="222" t="s">
        <v>215</v>
      </c>
      <c r="H2222" s="223">
        <v>8</v>
      </c>
      <c r="I2222" s="224"/>
      <c r="J2222" s="225">
        <f>ROUND(I2222*H2222,2)</f>
        <v>0</v>
      </c>
      <c r="K2222" s="221" t="s">
        <v>1</v>
      </c>
      <c r="L2222" s="45"/>
      <c r="M2222" s="226" t="s">
        <v>1</v>
      </c>
      <c r="N2222" s="227" t="s">
        <v>42</v>
      </c>
      <c r="O2222" s="92"/>
      <c r="P2222" s="228">
        <f>O2222*H2222</f>
        <v>0</v>
      </c>
      <c r="Q2222" s="228">
        <v>0</v>
      </c>
      <c r="R2222" s="228">
        <f>Q2222*H2222</f>
        <v>0</v>
      </c>
      <c r="S2222" s="228">
        <v>0.00022000000000000001</v>
      </c>
      <c r="T2222" s="229">
        <f>S2222*H2222</f>
        <v>0.0017600000000000001</v>
      </c>
      <c r="U2222" s="39"/>
      <c r="V2222" s="39"/>
      <c r="W2222" s="39"/>
      <c r="X2222" s="39"/>
      <c r="Y2222" s="39"/>
      <c r="Z2222" s="39"/>
      <c r="AA2222" s="39"/>
      <c r="AB2222" s="39"/>
      <c r="AC2222" s="39"/>
      <c r="AD2222" s="39"/>
      <c r="AE2222" s="39"/>
      <c r="AR2222" s="230" t="s">
        <v>235</v>
      </c>
      <c r="AT2222" s="230" t="s">
        <v>161</v>
      </c>
      <c r="AU2222" s="230" t="s">
        <v>87</v>
      </c>
      <c r="AY2222" s="18" t="s">
        <v>159</v>
      </c>
      <c r="BE2222" s="231">
        <f>IF(N2222="základní",J2222,0)</f>
        <v>0</v>
      </c>
      <c r="BF2222" s="231">
        <f>IF(N2222="snížená",J2222,0)</f>
        <v>0</v>
      </c>
      <c r="BG2222" s="231">
        <f>IF(N2222="zákl. přenesená",J2222,0)</f>
        <v>0</v>
      </c>
      <c r="BH2222" s="231">
        <f>IF(N2222="sníž. přenesená",J2222,0)</f>
        <v>0</v>
      </c>
      <c r="BI2222" s="231">
        <f>IF(N2222="nulová",J2222,0)</f>
        <v>0</v>
      </c>
      <c r="BJ2222" s="18" t="s">
        <v>85</v>
      </c>
      <c r="BK2222" s="231">
        <f>ROUND(I2222*H2222,2)</f>
        <v>0</v>
      </c>
      <c r="BL2222" s="18" t="s">
        <v>235</v>
      </c>
      <c r="BM2222" s="230" t="s">
        <v>3395</v>
      </c>
    </row>
    <row r="2223" s="13" customFormat="1">
      <c r="A2223" s="13"/>
      <c r="B2223" s="232"/>
      <c r="C2223" s="233"/>
      <c r="D2223" s="234" t="s">
        <v>168</v>
      </c>
      <c r="E2223" s="235" t="s">
        <v>1</v>
      </c>
      <c r="F2223" s="236" t="s">
        <v>3396</v>
      </c>
      <c r="G2223" s="233"/>
      <c r="H2223" s="237">
        <v>7</v>
      </c>
      <c r="I2223" s="238"/>
      <c r="J2223" s="233"/>
      <c r="K2223" s="233"/>
      <c r="L2223" s="239"/>
      <c r="M2223" s="240"/>
      <c r="N2223" s="241"/>
      <c r="O2223" s="241"/>
      <c r="P2223" s="241"/>
      <c r="Q2223" s="241"/>
      <c r="R2223" s="241"/>
      <c r="S2223" s="241"/>
      <c r="T2223" s="242"/>
      <c r="U2223" s="13"/>
      <c r="V2223" s="13"/>
      <c r="W2223" s="13"/>
      <c r="X2223" s="13"/>
      <c r="Y2223" s="13"/>
      <c r="Z2223" s="13"/>
      <c r="AA2223" s="13"/>
      <c r="AB2223" s="13"/>
      <c r="AC2223" s="13"/>
      <c r="AD2223" s="13"/>
      <c r="AE2223" s="13"/>
      <c r="AT2223" s="243" t="s">
        <v>168</v>
      </c>
      <c r="AU2223" s="243" t="s">
        <v>87</v>
      </c>
      <c r="AV2223" s="13" t="s">
        <v>87</v>
      </c>
      <c r="AW2223" s="13" t="s">
        <v>32</v>
      </c>
      <c r="AX2223" s="13" t="s">
        <v>77</v>
      </c>
      <c r="AY2223" s="243" t="s">
        <v>159</v>
      </c>
    </row>
    <row r="2224" s="13" customFormat="1">
      <c r="A2224" s="13"/>
      <c r="B2224" s="232"/>
      <c r="C2224" s="233"/>
      <c r="D2224" s="234" t="s">
        <v>168</v>
      </c>
      <c r="E2224" s="235" t="s">
        <v>1</v>
      </c>
      <c r="F2224" s="236" t="s">
        <v>85</v>
      </c>
      <c r="G2224" s="233"/>
      <c r="H2224" s="237">
        <v>1</v>
      </c>
      <c r="I2224" s="238"/>
      <c r="J2224" s="233"/>
      <c r="K2224" s="233"/>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168</v>
      </c>
      <c r="AU2224" s="243" t="s">
        <v>87</v>
      </c>
      <c r="AV2224" s="13" t="s">
        <v>87</v>
      </c>
      <c r="AW2224" s="13" t="s">
        <v>32</v>
      </c>
      <c r="AX2224" s="13" t="s">
        <v>77</v>
      </c>
      <c r="AY2224" s="243" t="s">
        <v>159</v>
      </c>
    </row>
    <row r="2225" s="14" customFormat="1">
      <c r="A2225" s="14"/>
      <c r="B2225" s="244"/>
      <c r="C2225" s="245"/>
      <c r="D2225" s="234" t="s">
        <v>168</v>
      </c>
      <c r="E2225" s="246" t="s">
        <v>1</v>
      </c>
      <c r="F2225" s="247" t="s">
        <v>174</v>
      </c>
      <c r="G2225" s="245"/>
      <c r="H2225" s="248">
        <v>8</v>
      </c>
      <c r="I2225" s="249"/>
      <c r="J2225" s="245"/>
      <c r="K2225" s="245"/>
      <c r="L2225" s="250"/>
      <c r="M2225" s="251"/>
      <c r="N2225" s="252"/>
      <c r="O2225" s="252"/>
      <c r="P2225" s="252"/>
      <c r="Q2225" s="252"/>
      <c r="R2225" s="252"/>
      <c r="S2225" s="252"/>
      <c r="T2225" s="253"/>
      <c r="U2225" s="14"/>
      <c r="V2225" s="14"/>
      <c r="W2225" s="14"/>
      <c r="X2225" s="14"/>
      <c r="Y2225" s="14"/>
      <c r="Z2225" s="14"/>
      <c r="AA2225" s="14"/>
      <c r="AB2225" s="14"/>
      <c r="AC2225" s="14"/>
      <c r="AD2225" s="14"/>
      <c r="AE2225" s="14"/>
      <c r="AT2225" s="254" t="s">
        <v>168</v>
      </c>
      <c r="AU2225" s="254" t="s">
        <v>87</v>
      </c>
      <c r="AV2225" s="14" t="s">
        <v>166</v>
      </c>
      <c r="AW2225" s="14" t="s">
        <v>32</v>
      </c>
      <c r="AX2225" s="14" t="s">
        <v>85</v>
      </c>
      <c r="AY2225" s="254" t="s">
        <v>159</v>
      </c>
    </row>
    <row r="2226" s="2" customFormat="1" ht="16.5" customHeight="1">
      <c r="A2226" s="39"/>
      <c r="B2226" s="40"/>
      <c r="C2226" s="219" t="s">
        <v>3397</v>
      </c>
      <c r="D2226" s="219" t="s">
        <v>161</v>
      </c>
      <c r="E2226" s="220" t="s">
        <v>3398</v>
      </c>
      <c r="F2226" s="221" t="s">
        <v>3399</v>
      </c>
      <c r="G2226" s="222" t="s">
        <v>268</v>
      </c>
      <c r="H2226" s="223">
        <v>6.2999999999999998</v>
      </c>
      <c r="I2226" s="224"/>
      <c r="J2226" s="225">
        <f>ROUND(I2226*H2226,2)</f>
        <v>0</v>
      </c>
      <c r="K2226" s="221" t="s">
        <v>165</v>
      </c>
      <c r="L2226" s="45"/>
      <c r="M2226" s="226" t="s">
        <v>1</v>
      </c>
      <c r="N2226" s="227" t="s">
        <v>42</v>
      </c>
      <c r="O2226" s="92"/>
      <c r="P2226" s="228">
        <f>O2226*H2226</f>
        <v>0</v>
      </c>
      <c r="Q2226" s="228">
        <v>0</v>
      </c>
      <c r="R2226" s="228">
        <f>Q2226*H2226</f>
        <v>0</v>
      </c>
      <c r="S2226" s="228">
        <v>0.0025999999999999999</v>
      </c>
      <c r="T2226" s="229">
        <f>S2226*H2226</f>
        <v>0.016379999999999999</v>
      </c>
      <c r="U2226" s="39"/>
      <c r="V2226" s="39"/>
      <c r="W2226" s="39"/>
      <c r="X2226" s="39"/>
      <c r="Y2226" s="39"/>
      <c r="Z2226" s="39"/>
      <c r="AA2226" s="39"/>
      <c r="AB2226" s="39"/>
      <c r="AC2226" s="39"/>
      <c r="AD2226" s="39"/>
      <c r="AE2226" s="39"/>
      <c r="AR2226" s="230" t="s">
        <v>235</v>
      </c>
      <c r="AT2226" s="230" t="s">
        <v>161</v>
      </c>
      <c r="AU2226" s="230" t="s">
        <v>87</v>
      </c>
      <c r="AY2226" s="18" t="s">
        <v>159</v>
      </c>
      <c r="BE2226" s="231">
        <f>IF(N2226="základní",J2226,0)</f>
        <v>0</v>
      </c>
      <c r="BF2226" s="231">
        <f>IF(N2226="snížená",J2226,0)</f>
        <v>0</v>
      </c>
      <c r="BG2226" s="231">
        <f>IF(N2226="zákl. přenesená",J2226,0)</f>
        <v>0</v>
      </c>
      <c r="BH2226" s="231">
        <f>IF(N2226="sníž. přenesená",J2226,0)</f>
        <v>0</v>
      </c>
      <c r="BI2226" s="231">
        <f>IF(N2226="nulová",J2226,0)</f>
        <v>0</v>
      </c>
      <c r="BJ2226" s="18" t="s">
        <v>85</v>
      </c>
      <c r="BK2226" s="231">
        <f>ROUND(I2226*H2226,2)</f>
        <v>0</v>
      </c>
      <c r="BL2226" s="18" t="s">
        <v>235</v>
      </c>
      <c r="BM2226" s="230" t="s">
        <v>3400</v>
      </c>
    </row>
    <row r="2227" s="13" customFormat="1">
      <c r="A2227" s="13"/>
      <c r="B2227" s="232"/>
      <c r="C2227" s="233"/>
      <c r="D2227" s="234" t="s">
        <v>168</v>
      </c>
      <c r="E2227" s="235" t="s">
        <v>1</v>
      </c>
      <c r="F2227" s="236" t="s">
        <v>3365</v>
      </c>
      <c r="G2227" s="233"/>
      <c r="H2227" s="237">
        <v>6.2999999999999998</v>
      </c>
      <c r="I2227" s="238"/>
      <c r="J2227" s="233"/>
      <c r="K2227" s="233"/>
      <c r="L2227" s="239"/>
      <c r="M2227" s="240"/>
      <c r="N2227" s="241"/>
      <c r="O2227" s="241"/>
      <c r="P2227" s="241"/>
      <c r="Q2227" s="241"/>
      <c r="R2227" s="241"/>
      <c r="S2227" s="241"/>
      <c r="T2227" s="242"/>
      <c r="U2227" s="13"/>
      <c r="V2227" s="13"/>
      <c r="W2227" s="13"/>
      <c r="X2227" s="13"/>
      <c r="Y2227" s="13"/>
      <c r="Z2227" s="13"/>
      <c r="AA2227" s="13"/>
      <c r="AB2227" s="13"/>
      <c r="AC2227" s="13"/>
      <c r="AD2227" s="13"/>
      <c r="AE2227" s="13"/>
      <c r="AT2227" s="243" t="s">
        <v>168</v>
      </c>
      <c r="AU2227" s="243" t="s">
        <v>87</v>
      </c>
      <c r="AV2227" s="13" t="s">
        <v>87</v>
      </c>
      <c r="AW2227" s="13" t="s">
        <v>32</v>
      </c>
      <c r="AX2227" s="13" t="s">
        <v>85</v>
      </c>
      <c r="AY2227" s="243" t="s">
        <v>159</v>
      </c>
    </row>
    <row r="2228" s="2" customFormat="1" ht="16.5" customHeight="1">
      <c r="A2228" s="39"/>
      <c r="B2228" s="40"/>
      <c r="C2228" s="219" t="s">
        <v>3401</v>
      </c>
      <c r="D2228" s="219" t="s">
        <v>161</v>
      </c>
      <c r="E2228" s="220" t="s">
        <v>3402</v>
      </c>
      <c r="F2228" s="221" t="s">
        <v>3403</v>
      </c>
      <c r="G2228" s="222" t="s">
        <v>268</v>
      </c>
      <c r="H2228" s="223">
        <v>55.795000000000002</v>
      </c>
      <c r="I2228" s="224"/>
      <c r="J2228" s="225">
        <f>ROUND(I2228*H2228,2)</f>
        <v>0</v>
      </c>
      <c r="K2228" s="221" t="s">
        <v>165</v>
      </c>
      <c r="L2228" s="45"/>
      <c r="M2228" s="226" t="s">
        <v>1</v>
      </c>
      <c r="N2228" s="227" t="s">
        <v>42</v>
      </c>
      <c r="O2228" s="92"/>
      <c r="P2228" s="228">
        <f>O2228*H2228</f>
        <v>0</v>
      </c>
      <c r="Q2228" s="228">
        <v>0</v>
      </c>
      <c r="R2228" s="228">
        <f>Q2228*H2228</f>
        <v>0</v>
      </c>
      <c r="S2228" s="228">
        <v>0.0060499999999999998</v>
      </c>
      <c r="T2228" s="229">
        <f>S2228*H2228</f>
        <v>0.33755974999999999</v>
      </c>
      <c r="U2228" s="39"/>
      <c r="V2228" s="39"/>
      <c r="W2228" s="39"/>
      <c r="X2228" s="39"/>
      <c r="Y2228" s="39"/>
      <c r="Z2228" s="39"/>
      <c r="AA2228" s="39"/>
      <c r="AB2228" s="39"/>
      <c r="AC2228" s="39"/>
      <c r="AD2228" s="39"/>
      <c r="AE2228" s="39"/>
      <c r="AR2228" s="230" t="s">
        <v>235</v>
      </c>
      <c r="AT2228" s="230" t="s">
        <v>161</v>
      </c>
      <c r="AU2228" s="230" t="s">
        <v>87</v>
      </c>
      <c r="AY2228" s="18" t="s">
        <v>159</v>
      </c>
      <c r="BE2228" s="231">
        <f>IF(N2228="základní",J2228,0)</f>
        <v>0</v>
      </c>
      <c r="BF2228" s="231">
        <f>IF(N2228="snížená",J2228,0)</f>
        <v>0</v>
      </c>
      <c r="BG2228" s="231">
        <f>IF(N2228="zákl. přenesená",J2228,0)</f>
        <v>0</v>
      </c>
      <c r="BH2228" s="231">
        <f>IF(N2228="sníž. přenesená",J2228,0)</f>
        <v>0</v>
      </c>
      <c r="BI2228" s="231">
        <f>IF(N2228="nulová",J2228,0)</f>
        <v>0</v>
      </c>
      <c r="BJ2228" s="18" t="s">
        <v>85</v>
      </c>
      <c r="BK2228" s="231">
        <f>ROUND(I2228*H2228,2)</f>
        <v>0</v>
      </c>
      <c r="BL2228" s="18" t="s">
        <v>235</v>
      </c>
      <c r="BM2228" s="230" t="s">
        <v>3404</v>
      </c>
    </row>
    <row r="2229" s="13" customFormat="1">
      <c r="A2229" s="13"/>
      <c r="B2229" s="232"/>
      <c r="C2229" s="233"/>
      <c r="D2229" s="234" t="s">
        <v>168</v>
      </c>
      <c r="E2229" s="235" t="s">
        <v>1</v>
      </c>
      <c r="F2229" s="236" t="s">
        <v>3364</v>
      </c>
      <c r="G2229" s="233"/>
      <c r="H2229" s="237">
        <v>49.119999999999997</v>
      </c>
      <c r="I2229" s="238"/>
      <c r="J2229" s="233"/>
      <c r="K2229" s="233"/>
      <c r="L2229" s="239"/>
      <c r="M2229" s="240"/>
      <c r="N2229" s="241"/>
      <c r="O2229" s="241"/>
      <c r="P2229" s="241"/>
      <c r="Q2229" s="241"/>
      <c r="R2229" s="241"/>
      <c r="S2229" s="241"/>
      <c r="T2229" s="242"/>
      <c r="U2229" s="13"/>
      <c r="V2229" s="13"/>
      <c r="W2229" s="13"/>
      <c r="X2229" s="13"/>
      <c r="Y2229" s="13"/>
      <c r="Z2229" s="13"/>
      <c r="AA2229" s="13"/>
      <c r="AB2229" s="13"/>
      <c r="AC2229" s="13"/>
      <c r="AD2229" s="13"/>
      <c r="AE2229" s="13"/>
      <c r="AT2229" s="243" t="s">
        <v>168</v>
      </c>
      <c r="AU2229" s="243" t="s">
        <v>87</v>
      </c>
      <c r="AV2229" s="13" t="s">
        <v>87</v>
      </c>
      <c r="AW2229" s="13" t="s">
        <v>32</v>
      </c>
      <c r="AX2229" s="13" t="s">
        <v>77</v>
      </c>
      <c r="AY2229" s="243" t="s">
        <v>159</v>
      </c>
    </row>
    <row r="2230" s="13" customFormat="1">
      <c r="A2230" s="13"/>
      <c r="B2230" s="232"/>
      <c r="C2230" s="233"/>
      <c r="D2230" s="234" t="s">
        <v>168</v>
      </c>
      <c r="E2230" s="235" t="s">
        <v>1</v>
      </c>
      <c r="F2230" s="236" t="s">
        <v>3366</v>
      </c>
      <c r="G2230" s="233"/>
      <c r="H2230" s="237">
        <v>6.6749999999999998</v>
      </c>
      <c r="I2230" s="238"/>
      <c r="J2230" s="233"/>
      <c r="K2230" s="233"/>
      <c r="L2230" s="239"/>
      <c r="M2230" s="240"/>
      <c r="N2230" s="241"/>
      <c r="O2230" s="241"/>
      <c r="P2230" s="241"/>
      <c r="Q2230" s="241"/>
      <c r="R2230" s="241"/>
      <c r="S2230" s="241"/>
      <c r="T2230" s="242"/>
      <c r="U2230" s="13"/>
      <c r="V2230" s="13"/>
      <c r="W2230" s="13"/>
      <c r="X2230" s="13"/>
      <c r="Y2230" s="13"/>
      <c r="Z2230" s="13"/>
      <c r="AA2230" s="13"/>
      <c r="AB2230" s="13"/>
      <c r="AC2230" s="13"/>
      <c r="AD2230" s="13"/>
      <c r="AE2230" s="13"/>
      <c r="AT2230" s="243" t="s">
        <v>168</v>
      </c>
      <c r="AU2230" s="243" t="s">
        <v>87</v>
      </c>
      <c r="AV2230" s="13" t="s">
        <v>87</v>
      </c>
      <c r="AW2230" s="13" t="s">
        <v>32</v>
      </c>
      <c r="AX2230" s="13" t="s">
        <v>77</v>
      </c>
      <c r="AY2230" s="243" t="s">
        <v>159</v>
      </c>
    </row>
    <row r="2231" s="14" customFormat="1">
      <c r="A2231" s="14"/>
      <c r="B2231" s="244"/>
      <c r="C2231" s="245"/>
      <c r="D2231" s="234" t="s">
        <v>168</v>
      </c>
      <c r="E2231" s="246" t="s">
        <v>1</v>
      </c>
      <c r="F2231" s="247" t="s">
        <v>174</v>
      </c>
      <c r="G2231" s="245"/>
      <c r="H2231" s="248">
        <v>55.795000000000002</v>
      </c>
      <c r="I2231" s="249"/>
      <c r="J2231" s="245"/>
      <c r="K2231" s="245"/>
      <c r="L2231" s="250"/>
      <c r="M2231" s="251"/>
      <c r="N2231" s="252"/>
      <c r="O2231" s="252"/>
      <c r="P2231" s="252"/>
      <c r="Q2231" s="252"/>
      <c r="R2231" s="252"/>
      <c r="S2231" s="252"/>
      <c r="T2231" s="253"/>
      <c r="U2231" s="14"/>
      <c r="V2231" s="14"/>
      <c r="W2231" s="14"/>
      <c r="X2231" s="14"/>
      <c r="Y2231" s="14"/>
      <c r="Z2231" s="14"/>
      <c r="AA2231" s="14"/>
      <c r="AB2231" s="14"/>
      <c r="AC2231" s="14"/>
      <c r="AD2231" s="14"/>
      <c r="AE2231" s="14"/>
      <c r="AT2231" s="254" t="s">
        <v>168</v>
      </c>
      <c r="AU2231" s="254" t="s">
        <v>87</v>
      </c>
      <c r="AV2231" s="14" t="s">
        <v>166</v>
      </c>
      <c r="AW2231" s="14" t="s">
        <v>32</v>
      </c>
      <c r="AX2231" s="14" t="s">
        <v>85</v>
      </c>
      <c r="AY2231" s="254" t="s">
        <v>159</v>
      </c>
    </row>
    <row r="2232" s="2" customFormat="1" ht="16.5" customHeight="1">
      <c r="A2232" s="39"/>
      <c r="B2232" s="40"/>
      <c r="C2232" s="219" t="s">
        <v>3405</v>
      </c>
      <c r="D2232" s="219" t="s">
        <v>161</v>
      </c>
      <c r="E2232" s="220" t="s">
        <v>3406</v>
      </c>
      <c r="F2232" s="221" t="s">
        <v>3407</v>
      </c>
      <c r="G2232" s="222" t="s">
        <v>268</v>
      </c>
      <c r="H2232" s="223">
        <v>52</v>
      </c>
      <c r="I2232" s="224"/>
      <c r="J2232" s="225">
        <f>ROUND(I2232*H2232,2)</f>
        <v>0</v>
      </c>
      <c r="K2232" s="221" t="s">
        <v>165</v>
      </c>
      <c r="L2232" s="45"/>
      <c r="M2232" s="226" t="s">
        <v>1</v>
      </c>
      <c r="N2232" s="227" t="s">
        <v>42</v>
      </c>
      <c r="O2232" s="92"/>
      <c r="P2232" s="228">
        <f>O2232*H2232</f>
        <v>0</v>
      </c>
      <c r="Q2232" s="228">
        <v>0</v>
      </c>
      <c r="R2232" s="228">
        <f>Q2232*H2232</f>
        <v>0</v>
      </c>
      <c r="S2232" s="228">
        <v>0.0039399999999999999</v>
      </c>
      <c r="T2232" s="229">
        <f>S2232*H2232</f>
        <v>0.20488000000000001</v>
      </c>
      <c r="U2232" s="39"/>
      <c r="V2232" s="39"/>
      <c r="W2232" s="39"/>
      <c r="X2232" s="39"/>
      <c r="Y2232" s="39"/>
      <c r="Z2232" s="39"/>
      <c r="AA2232" s="39"/>
      <c r="AB2232" s="39"/>
      <c r="AC2232" s="39"/>
      <c r="AD2232" s="39"/>
      <c r="AE2232" s="39"/>
      <c r="AR2232" s="230" t="s">
        <v>235</v>
      </c>
      <c r="AT2232" s="230" t="s">
        <v>161</v>
      </c>
      <c r="AU2232" s="230" t="s">
        <v>87</v>
      </c>
      <c r="AY2232" s="18" t="s">
        <v>159</v>
      </c>
      <c r="BE2232" s="231">
        <f>IF(N2232="základní",J2232,0)</f>
        <v>0</v>
      </c>
      <c r="BF2232" s="231">
        <f>IF(N2232="snížená",J2232,0)</f>
        <v>0</v>
      </c>
      <c r="BG2232" s="231">
        <f>IF(N2232="zákl. přenesená",J2232,0)</f>
        <v>0</v>
      </c>
      <c r="BH2232" s="231">
        <f>IF(N2232="sníž. přenesená",J2232,0)</f>
        <v>0</v>
      </c>
      <c r="BI2232" s="231">
        <f>IF(N2232="nulová",J2232,0)</f>
        <v>0</v>
      </c>
      <c r="BJ2232" s="18" t="s">
        <v>85</v>
      </c>
      <c r="BK2232" s="231">
        <f>ROUND(I2232*H2232,2)</f>
        <v>0</v>
      </c>
      <c r="BL2232" s="18" t="s">
        <v>235</v>
      </c>
      <c r="BM2232" s="230" t="s">
        <v>3408</v>
      </c>
    </row>
    <row r="2233" s="16" customFormat="1">
      <c r="A2233" s="16"/>
      <c r="B2233" s="279"/>
      <c r="C2233" s="280"/>
      <c r="D2233" s="234" t="s">
        <v>168</v>
      </c>
      <c r="E2233" s="281" t="s">
        <v>1</v>
      </c>
      <c r="F2233" s="282" t="s">
        <v>3409</v>
      </c>
      <c r="G2233" s="280"/>
      <c r="H2233" s="281" t="s">
        <v>1</v>
      </c>
      <c r="I2233" s="283"/>
      <c r="J2233" s="280"/>
      <c r="K2233" s="280"/>
      <c r="L2233" s="284"/>
      <c r="M2233" s="285"/>
      <c r="N2233" s="286"/>
      <c r="O2233" s="286"/>
      <c r="P2233" s="286"/>
      <c r="Q2233" s="286"/>
      <c r="R2233" s="286"/>
      <c r="S2233" s="286"/>
      <c r="T2233" s="287"/>
      <c r="U2233" s="16"/>
      <c r="V2233" s="16"/>
      <c r="W2233" s="16"/>
      <c r="X2233" s="16"/>
      <c r="Y2233" s="16"/>
      <c r="Z2233" s="16"/>
      <c r="AA2233" s="16"/>
      <c r="AB2233" s="16"/>
      <c r="AC2233" s="16"/>
      <c r="AD2233" s="16"/>
      <c r="AE2233" s="16"/>
      <c r="AT2233" s="288" t="s">
        <v>168</v>
      </c>
      <c r="AU2233" s="288" t="s">
        <v>87</v>
      </c>
      <c r="AV2233" s="16" t="s">
        <v>85</v>
      </c>
      <c r="AW2233" s="16" t="s">
        <v>32</v>
      </c>
      <c r="AX2233" s="16" t="s">
        <v>77</v>
      </c>
      <c r="AY2233" s="288" t="s">
        <v>159</v>
      </c>
    </row>
    <row r="2234" s="13" customFormat="1">
      <c r="A2234" s="13"/>
      <c r="B2234" s="232"/>
      <c r="C2234" s="233"/>
      <c r="D2234" s="234" t="s">
        <v>168</v>
      </c>
      <c r="E2234" s="235" t="s">
        <v>1</v>
      </c>
      <c r="F2234" s="236" t="s">
        <v>3410</v>
      </c>
      <c r="G2234" s="233"/>
      <c r="H2234" s="237">
        <v>4.5</v>
      </c>
      <c r="I2234" s="238"/>
      <c r="J2234" s="233"/>
      <c r="K2234" s="233"/>
      <c r="L2234" s="239"/>
      <c r="M2234" s="240"/>
      <c r="N2234" s="241"/>
      <c r="O2234" s="241"/>
      <c r="P2234" s="241"/>
      <c r="Q2234" s="241"/>
      <c r="R2234" s="241"/>
      <c r="S2234" s="241"/>
      <c r="T2234" s="242"/>
      <c r="U2234" s="13"/>
      <c r="V2234" s="13"/>
      <c r="W2234" s="13"/>
      <c r="X2234" s="13"/>
      <c r="Y2234" s="13"/>
      <c r="Z2234" s="13"/>
      <c r="AA2234" s="13"/>
      <c r="AB2234" s="13"/>
      <c r="AC2234" s="13"/>
      <c r="AD2234" s="13"/>
      <c r="AE2234" s="13"/>
      <c r="AT2234" s="243" t="s">
        <v>168</v>
      </c>
      <c r="AU2234" s="243" t="s">
        <v>87</v>
      </c>
      <c r="AV2234" s="13" t="s">
        <v>87</v>
      </c>
      <c r="AW2234" s="13" t="s">
        <v>32</v>
      </c>
      <c r="AX2234" s="13" t="s">
        <v>77</v>
      </c>
      <c r="AY2234" s="243" t="s">
        <v>159</v>
      </c>
    </row>
    <row r="2235" s="13" customFormat="1">
      <c r="A2235" s="13"/>
      <c r="B2235" s="232"/>
      <c r="C2235" s="233"/>
      <c r="D2235" s="234" t="s">
        <v>168</v>
      </c>
      <c r="E2235" s="235" t="s">
        <v>1</v>
      </c>
      <c r="F2235" s="236" t="s">
        <v>3411</v>
      </c>
      <c r="G2235" s="233"/>
      <c r="H2235" s="237">
        <v>47.5</v>
      </c>
      <c r="I2235" s="238"/>
      <c r="J2235" s="233"/>
      <c r="K2235" s="233"/>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168</v>
      </c>
      <c r="AU2235" s="243" t="s">
        <v>87</v>
      </c>
      <c r="AV2235" s="13" t="s">
        <v>87</v>
      </c>
      <c r="AW2235" s="13" t="s">
        <v>32</v>
      </c>
      <c r="AX2235" s="13" t="s">
        <v>77</v>
      </c>
      <c r="AY2235" s="243" t="s">
        <v>159</v>
      </c>
    </row>
    <row r="2236" s="14" customFormat="1">
      <c r="A2236" s="14"/>
      <c r="B2236" s="244"/>
      <c r="C2236" s="245"/>
      <c r="D2236" s="234" t="s">
        <v>168</v>
      </c>
      <c r="E2236" s="246" t="s">
        <v>1</v>
      </c>
      <c r="F2236" s="247" t="s">
        <v>174</v>
      </c>
      <c r="G2236" s="245"/>
      <c r="H2236" s="248">
        <v>52</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168</v>
      </c>
      <c r="AU2236" s="254" t="s">
        <v>87</v>
      </c>
      <c r="AV2236" s="14" t="s">
        <v>166</v>
      </c>
      <c r="AW2236" s="14" t="s">
        <v>32</v>
      </c>
      <c r="AX2236" s="14" t="s">
        <v>85</v>
      </c>
      <c r="AY2236" s="254" t="s">
        <v>159</v>
      </c>
    </row>
    <row r="2237" s="2" customFormat="1" ht="37.8" customHeight="1">
      <c r="A2237" s="39"/>
      <c r="B2237" s="40"/>
      <c r="C2237" s="219" t="s">
        <v>3412</v>
      </c>
      <c r="D2237" s="219" t="s">
        <v>161</v>
      </c>
      <c r="E2237" s="220" t="s">
        <v>3413</v>
      </c>
      <c r="F2237" s="221" t="s">
        <v>3414</v>
      </c>
      <c r="G2237" s="222" t="s">
        <v>268</v>
      </c>
      <c r="H2237" s="223">
        <v>56.299999999999997</v>
      </c>
      <c r="I2237" s="224"/>
      <c r="J2237" s="225">
        <f>ROUND(I2237*H2237,2)</f>
        <v>0</v>
      </c>
      <c r="K2237" s="221" t="s">
        <v>1</v>
      </c>
      <c r="L2237" s="45"/>
      <c r="M2237" s="226" t="s">
        <v>1</v>
      </c>
      <c r="N2237" s="227" t="s">
        <v>42</v>
      </c>
      <c r="O2237" s="92"/>
      <c r="P2237" s="228">
        <f>O2237*H2237</f>
        <v>0</v>
      </c>
      <c r="Q2237" s="228">
        <v>0.0030300000000000001</v>
      </c>
      <c r="R2237" s="228">
        <f>Q2237*H2237</f>
        <v>0.17058899999999999</v>
      </c>
      <c r="S2237" s="228">
        <v>0</v>
      </c>
      <c r="T2237" s="229">
        <f>S2237*H2237</f>
        <v>0</v>
      </c>
      <c r="U2237" s="39"/>
      <c r="V2237" s="39"/>
      <c r="W2237" s="39"/>
      <c r="X2237" s="39"/>
      <c r="Y2237" s="39"/>
      <c r="Z2237" s="39"/>
      <c r="AA2237" s="39"/>
      <c r="AB2237" s="39"/>
      <c r="AC2237" s="39"/>
      <c r="AD2237" s="39"/>
      <c r="AE2237" s="39"/>
      <c r="AR2237" s="230" t="s">
        <v>235</v>
      </c>
      <c r="AT2237" s="230" t="s">
        <v>161</v>
      </c>
      <c r="AU2237" s="230" t="s">
        <v>87</v>
      </c>
      <c r="AY2237" s="18" t="s">
        <v>159</v>
      </c>
      <c r="BE2237" s="231">
        <f>IF(N2237="základní",J2237,0)</f>
        <v>0</v>
      </c>
      <c r="BF2237" s="231">
        <f>IF(N2237="snížená",J2237,0)</f>
        <v>0</v>
      </c>
      <c r="BG2237" s="231">
        <f>IF(N2237="zákl. přenesená",J2237,0)</f>
        <v>0</v>
      </c>
      <c r="BH2237" s="231">
        <f>IF(N2237="sníž. přenesená",J2237,0)</f>
        <v>0</v>
      </c>
      <c r="BI2237" s="231">
        <f>IF(N2237="nulová",J2237,0)</f>
        <v>0</v>
      </c>
      <c r="BJ2237" s="18" t="s">
        <v>85</v>
      </c>
      <c r="BK2237" s="231">
        <f>ROUND(I2237*H2237,2)</f>
        <v>0</v>
      </c>
      <c r="BL2237" s="18" t="s">
        <v>235</v>
      </c>
      <c r="BM2237" s="230" t="s">
        <v>3415</v>
      </c>
    </row>
    <row r="2238" s="2" customFormat="1" ht="37.8" customHeight="1">
      <c r="A2238" s="39"/>
      <c r="B2238" s="40"/>
      <c r="C2238" s="219" t="s">
        <v>3416</v>
      </c>
      <c r="D2238" s="219" t="s">
        <v>161</v>
      </c>
      <c r="E2238" s="220" t="s">
        <v>3417</v>
      </c>
      <c r="F2238" s="221" t="s">
        <v>3418</v>
      </c>
      <c r="G2238" s="222" t="s">
        <v>268</v>
      </c>
      <c r="H2238" s="223">
        <v>24.800000000000001</v>
      </c>
      <c r="I2238" s="224"/>
      <c r="J2238" s="225">
        <f>ROUND(I2238*H2238,2)</f>
        <v>0</v>
      </c>
      <c r="K2238" s="221" t="s">
        <v>1</v>
      </c>
      <c r="L2238" s="45"/>
      <c r="M2238" s="226" t="s">
        <v>1</v>
      </c>
      <c r="N2238" s="227" t="s">
        <v>42</v>
      </c>
      <c r="O2238" s="92"/>
      <c r="P2238" s="228">
        <f>O2238*H2238</f>
        <v>0</v>
      </c>
      <c r="Q2238" s="228">
        <v>0.00141</v>
      </c>
      <c r="R2238" s="228">
        <f>Q2238*H2238</f>
        <v>0.034967999999999999</v>
      </c>
      <c r="S2238" s="228">
        <v>0</v>
      </c>
      <c r="T2238" s="229">
        <f>S2238*H2238</f>
        <v>0</v>
      </c>
      <c r="U2238" s="39"/>
      <c r="V2238" s="39"/>
      <c r="W2238" s="39"/>
      <c r="X2238" s="39"/>
      <c r="Y2238" s="39"/>
      <c r="Z2238" s="39"/>
      <c r="AA2238" s="39"/>
      <c r="AB2238" s="39"/>
      <c r="AC2238" s="39"/>
      <c r="AD2238" s="39"/>
      <c r="AE2238" s="39"/>
      <c r="AR2238" s="230" t="s">
        <v>235</v>
      </c>
      <c r="AT2238" s="230" t="s">
        <v>161</v>
      </c>
      <c r="AU2238" s="230" t="s">
        <v>87</v>
      </c>
      <c r="AY2238" s="18" t="s">
        <v>159</v>
      </c>
      <c r="BE2238" s="231">
        <f>IF(N2238="základní",J2238,0)</f>
        <v>0</v>
      </c>
      <c r="BF2238" s="231">
        <f>IF(N2238="snížená",J2238,0)</f>
        <v>0</v>
      </c>
      <c r="BG2238" s="231">
        <f>IF(N2238="zákl. přenesená",J2238,0)</f>
        <v>0</v>
      </c>
      <c r="BH2238" s="231">
        <f>IF(N2238="sníž. přenesená",J2238,0)</f>
        <v>0</v>
      </c>
      <c r="BI2238" s="231">
        <f>IF(N2238="nulová",J2238,0)</f>
        <v>0</v>
      </c>
      <c r="BJ2238" s="18" t="s">
        <v>85</v>
      </c>
      <c r="BK2238" s="231">
        <f>ROUND(I2238*H2238,2)</f>
        <v>0</v>
      </c>
      <c r="BL2238" s="18" t="s">
        <v>235</v>
      </c>
      <c r="BM2238" s="230" t="s">
        <v>3419</v>
      </c>
    </row>
    <row r="2239" s="2" customFormat="1" ht="37.8" customHeight="1">
      <c r="A2239" s="39"/>
      <c r="B2239" s="40"/>
      <c r="C2239" s="219" t="s">
        <v>3420</v>
      </c>
      <c r="D2239" s="219" t="s">
        <v>161</v>
      </c>
      <c r="E2239" s="220" t="s">
        <v>3421</v>
      </c>
      <c r="F2239" s="221" t="s">
        <v>3422</v>
      </c>
      <c r="G2239" s="222" t="s">
        <v>268</v>
      </c>
      <c r="H2239" s="223">
        <v>56.299999999999997</v>
      </c>
      <c r="I2239" s="224"/>
      <c r="J2239" s="225">
        <f>ROUND(I2239*H2239,2)</f>
        <v>0</v>
      </c>
      <c r="K2239" s="221" t="s">
        <v>1</v>
      </c>
      <c r="L2239" s="45"/>
      <c r="M2239" s="226" t="s">
        <v>1</v>
      </c>
      <c r="N2239" s="227" t="s">
        <v>42</v>
      </c>
      <c r="O2239" s="92"/>
      <c r="P2239" s="228">
        <f>O2239*H2239</f>
        <v>0</v>
      </c>
      <c r="Q2239" s="228">
        <v>0.00141</v>
      </c>
      <c r="R2239" s="228">
        <f>Q2239*H2239</f>
        <v>0.079382999999999995</v>
      </c>
      <c r="S2239" s="228">
        <v>0</v>
      </c>
      <c r="T2239" s="229">
        <f>S2239*H2239</f>
        <v>0</v>
      </c>
      <c r="U2239" s="39"/>
      <c r="V2239" s="39"/>
      <c r="W2239" s="39"/>
      <c r="X2239" s="39"/>
      <c r="Y2239" s="39"/>
      <c r="Z2239" s="39"/>
      <c r="AA2239" s="39"/>
      <c r="AB2239" s="39"/>
      <c r="AC2239" s="39"/>
      <c r="AD2239" s="39"/>
      <c r="AE2239" s="39"/>
      <c r="AR2239" s="230" t="s">
        <v>235</v>
      </c>
      <c r="AT2239" s="230" t="s">
        <v>161</v>
      </c>
      <c r="AU2239" s="230" t="s">
        <v>87</v>
      </c>
      <c r="AY2239" s="18" t="s">
        <v>159</v>
      </c>
      <c r="BE2239" s="231">
        <f>IF(N2239="základní",J2239,0)</f>
        <v>0</v>
      </c>
      <c r="BF2239" s="231">
        <f>IF(N2239="snížená",J2239,0)</f>
        <v>0</v>
      </c>
      <c r="BG2239" s="231">
        <f>IF(N2239="zákl. přenesená",J2239,0)</f>
        <v>0</v>
      </c>
      <c r="BH2239" s="231">
        <f>IF(N2239="sníž. přenesená",J2239,0)</f>
        <v>0</v>
      </c>
      <c r="BI2239" s="231">
        <f>IF(N2239="nulová",J2239,0)</f>
        <v>0</v>
      </c>
      <c r="BJ2239" s="18" t="s">
        <v>85</v>
      </c>
      <c r="BK2239" s="231">
        <f>ROUND(I2239*H2239,2)</f>
        <v>0</v>
      </c>
      <c r="BL2239" s="18" t="s">
        <v>235</v>
      </c>
      <c r="BM2239" s="230" t="s">
        <v>3423</v>
      </c>
    </row>
    <row r="2240" s="2" customFormat="1" ht="37.8" customHeight="1">
      <c r="A2240" s="39"/>
      <c r="B2240" s="40"/>
      <c r="C2240" s="219" t="s">
        <v>3424</v>
      </c>
      <c r="D2240" s="219" t="s">
        <v>161</v>
      </c>
      <c r="E2240" s="220" t="s">
        <v>3425</v>
      </c>
      <c r="F2240" s="221" t="s">
        <v>3426</v>
      </c>
      <c r="G2240" s="222" t="s">
        <v>268</v>
      </c>
      <c r="H2240" s="223">
        <v>1</v>
      </c>
      <c r="I2240" s="224"/>
      <c r="J2240" s="225">
        <f>ROUND(I2240*H2240,2)</f>
        <v>0</v>
      </c>
      <c r="K2240" s="221" t="s">
        <v>1</v>
      </c>
      <c r="L2240" s="45"/>
      <c r="M2240" s="226" t="s">
        <v>1</v>
      </c>
      <c r="N2240" s="227" t="s">
        <v>42</v>
      </c>
      <c r="O2240" s="92"/>
      <c r="P2240" s="228">
        <f>O2240*H2240</f>
        <v>0</v>
      </c>
      <c r="Q2240" s="228">
        <v>0.00141</v>
      </c>
      <c r="R2240" s="228">
        <f>Q2240*H2240</f>
        <v>0.00141</v>
      </c>
      <c r="S2240" s="228">
        <v>0</v>
      </c>
      <c r="T2240" s="229">
        <f>S2240*H2240</f>
        <v>0</v>
      </c>
      <c r="U2240" s="39"/>
      <c r="V2240" s="39"/>
      <c r="W2240" s="39"/>
      <c r="X2240" s="39"/>
      <c r="Y2240" s="39"/>
      <c r="Z2240" s="39"/>
      <c r="AA2240" s="39"/>
      <c r="AB2240" s="39"/>
      <c r="AC2240" s="39"/>
      <c r="AD2240" s="39"/>
      <c r="AE2240" s="39"/>
      <c r="AR2240" s="230" t="s">
        <v>235</v>
      </c>
      <c r="AT2240" s="230" t="s">
        <v>161</v>
      </c>
      <c r="AU2240" s="230" t="s">
        <v>87</v>
      </c>
      <c r="AY2240" s="18" t="s">
        <v>159</v>
      </c>
      <c r="BE2240" s="231">
        <f>IF(N2240="základní",J2240,0)</f>
        <v>0</v>
      </c>
      <c r="BF2240" s="231">
        <f>IF(N2240="snížená",J2240,0)</f>
        <v>0</v>
      </c>
      <c r="BG2240" s="231">
        <f>IF(N2240="zákl. přenesená",J2240,0)</f>
        <v>0</v>
      </c>
      <c r="BH2240" s="231">
        <f>IF(N2240="sníž. přenesená",J2240,0)</f>
        <v>0</v>
      </c>
      <c r="BI2240" s="231">
        <f>IF(N2240="nulová",J2240,0)</f>
        <v>0</v>
      </c>
      <c r="BJ2240" s="18" t="s">
        <v>85</v>
      </c>
      <c r="BK2240" s="231">
        <f>ROUND(I2240*H2240,2)</f>
        <v>0</v>
      </c>
      <c r="BL2240" s="18" t="s">
        <v>235</v>
      </c>
      <c r="BM2240" s="230" t="s">
        <v>3427</v>
      </c>
    </row>
    <row r="2241" s="2" customFormat="1" ht="37.8" customHeight="1">
      <c r="A2241" s="39"/>
      <c r="B2241" s="40"/>
      <c r="C2241" s="219" t="s">
        <v>3428</v>
      </c>
      <c r="D2241" s="219" t="s">
        <v>161</v>
      </c>
      <c r="E2241" s="220" t="s">
        <v>3429</v>
      </c>
      <c r="F2241" s="221" t="s">
        <v>3430</v>
      </c>
      <c r="G2241" s="222" t="s">
        <v>268</v>
      </c>
      <c r="H2241" s="223">
        <v>3</v>
      </c>
      <c r="I2241" s="224"/>
      <c r="J2241" s="225">
        <f>ROUND(I2241*H2241,2)</f>
        <v>0</v>
      </c>
      <c r="K2241" s="221" t="s">
        <v>1</v>
      </c>
      <c r="L2241" s="45"/>
      <c r="M2241" s="226" t="s">
        <v>1</v>
      </c>
      <c r="N2241" s="227" t="s">
        <v>42</v>
      </c>
      <c r="O2241" s="92"/>
      <c r="P2241" s="228">
        <f>O2241*H2241</f>
        <v>0</v>
      </c>
      <c r="Q2241" s="228">
        <v>0.00141</v>
      </c>
      <c r="R2241" s="228">
        <f>Q2241*H2241</f>
        <v>0.0042300000000000003</v>
      </c>
      <c r="S2241" s="228">
        <v>0</v>
      </c>
      <c r="T2241" s="229">
        <f>S2241*H2241</f>
        <v>0</v>
      </c>
      <c r="U2241" s="39"/>
      <c r="V2241" s="39"/>
      <c r="W2241" s="39"/>
      <c r="X2241" s="39"/>
      <c r="Y2241" s="39"/>
      <c r="Z2241" s="39"/>
      <c r="AA2241" s="39"/>
      <c r="AB2241" s="39"/>
      <c r="AC2241" s="39"/>
      <c r="AD2241" s="39"/>
      <c r="AE2241" s="39"/>
      <c r="AR2241" s="230" t="s">
        <v>235</v>
      </c>
      <c r="AT2241" s="230" t="s">
        <v>161</v>
      </c>
      <c r="AU2241" s="230" t="s">
        <v>87</v>
      </c>
      <c r="AY2241" s="18" t="s">
        <v>159</v>
      </c>
      <c r="BE2241" s="231">
        <f>IF(N2241="základní",J2241,0)</f>
        <v>0</v>
      </c>
      <c r="BF2241" s="231">
        <f>IF(N2241="snížená",J2241,0)</f>
        <v>0</v>
      </c>
      <c r="BG2241" s="231">
        <f>IF(N2241="zákl. přenesená",J2241,0)</f>
        <v>0</v>
      </c>
      <c r="BH2241" s="231">
        <f>IF(N2241="sníž. přenesená",J2241,0)</f>
        <v>0</v>
      </c>
      <c r="BI2241" s="231">
        <f>IF(N2241="nulová",J2241,0)</f>
        <v>0</v>
      </c>
      <c r="BJ2241" s="18" t="s">
        <v>85</v>
      </c>
      <c r="BK2241" s="231">
        <f>ROUND(I2241*H2241,2)</f>
        <v>0</v>
      </c>
      <c r="BL2241" s="18" t="s">
        <v>235</v>
      </c>
      <c r="BM2241" s="230" t="s">
        <v>3431</v>
      </c>
    </row>
    <row r="2242" s="2" customFormat="1" ht="37.8" customHeight="1">
      <c r="A2242" s="39"/>
      <c r="B2242" s="40"/>
      <c r="C2242" s="219" t="s">
        <v>3432</v>
      </c>
      <c r="D2242" s="219" t="s">
        <v>161</v>
      </c>
      <c r="E2242" s="220" t="s">
        <v>3433</v>
      </c>
      <c r="F2242" s="221" t="s">
        <v>3434</v>
      </c>
      <c r="G2242" s="222" t="s">
        <v>268</v>
      </c>
      <c r="H2242" s="223">
        <v>24.800000000000001</v>
      </c>
      <c r="I2242" s="224"/>
      <c r="J2242" s="225">
        <f>ROUND(I2242*H2242,2)</f>
        <v>0</v>
      </c>
      <c r="K2242" s="221" t="s">
        <v>1</v>
      </c>
      <c r="L2242" s="45"/>
      <c r="M2242" s="226" t="s">
        <v>1</v>
      </c>
      <c r="N2242" s="227" t="s">
        <v>42</v>
      </c>
      <c r="O2242" s="92"/>
      <c r="P2242" s="228">
        <f>O2242*H2242</f>
        <v>0</v>
      </c>
      <c r="Q2242" s="228">
        <v>0.0018600000000000001</v>
      </c>
      <c r="R2242" s="228">
        <f>Q2242*H2242</f>
        <v>0.046128000000000002</v>
      </c>
      <c r="S2242" s="228">
        <v>0</v>
      </c>
      <c r="T2242" s="229">
        <f>S2242*H2242</f>
        <v>0</v>
      </c>
      <c r="U2242" s="39"/>
      <c r="V2242" s="39"/>
      <c r="W2242" s="39"/>
      <c r="X2242" s="39"/>
      <c r="Y2242" s="39"/>
      <c r="Z2242" s="39"/>
      <c r="AA2242" s="39"/>
      <c r="AB2242" s="39"/>
      <c r="AC2242" s="39"/>
      <c r="AD2242" s="39"/>
      <c r="AE2242" s="39"/>
      <c r="AR2242" s="230" t="s">
        <v>235</v>
      </c>
      <c r="AT2242" s="230" t="s">
        <v>161</v>
      </c>
      <c r="AU2242" s="230" t="s">
        <v>87</v>
      </c>
      <c r="AY2242" s="18" t="s">
        <v>159</v>
      </c>
      <c r="BE2242" s="231">
        <f>IF(N2242="základní",J2242,0)</f>
        <v>0</v>
      </c>
      <c r="BF2242" s="231">
        <f>IF(N2242="snížená",J2242,0)</f>
        <v>0</v>
      </c>
      <c r="BG2242" s="231">
        <f>IF(N2242="zákl. přenesená",J2242,0)</f>
        <v>0</v>
      </c>
      <c r="BH2242" s="231">
        <f>IF(N2242="sníž. přenesená",J2242,0)</f>
        <v>0</v>
      </c>
      <c r="BI2242" s="231">
        <f>IF(N2242="nulová",J2242,0)</f>
        <v>0</v>
      </c>
      <c r="BJ2242" s="18" t="s">
        <v>85</v>
      </c>
      <c r="BK2242" s="231">
        <f>ROUND(I2242*H2242,2)</f>
        <v>0</v>
      </c>
      <c r="BL2242" s="18" t="s">
        <v>235</v>
      </c>
      <c r="BM2242" s="230" t="s">
        <v>3435</v>
      </c>
    </row>
    <row r="2243" s="2" customFormat="1" ht="37.8" customHeight="1">
      <c r="A2243" s="39"/>
      <c r="B2243" s="40"/>
      <c r="C2243" s="219" t="s">
        <v>3436</v>
      </c>
      <c r="D2243" s="219" t="s">
        <v>161</v>
      </c>
      <c r="E2243" s="220" t="s">
        <v>3437</v>
      </c>
      <c r="F2243" s="221" t="s">
        <v>3438</v>
      </c>
      <c r="G2243" s="222" t="s">
        <v>268</v>
      </c>
      <c r="H2243" s="223">
        <v>6.3899999999999997</v>
      </c>
      <c r="I2243" s="224"/>
      <c r="J2243" s="225">
        <f>ROUND(I2243*H2243,2)</f>
        <v>0</v>
      </c>
      <c r="K2243" s="221" t="s">
        <v>1</v>
      </c>
      <c r="L2243" s="45"/>
      <c r="M2243" s="226" t="s">
        <v>1</v>
      </c>
      <c r="N2243" s="227" t="s">
        <v>42</v>
      </c>
      <c r="O2243" s="92"/>
      <c r="P2243" s="228">
        <f>O2243*H2243</f>
        <v>0</v>
      </c>
      <c r="Q2243" s="228">
        <v>0.00231</v>
      </c>
      <c r="R2243" s="228">
        <f>Q2243*H2243</f>
        <v>0.014760899999999999</v>
      </c>
      <c r="S2243" s="228">
        <v>0</v>
      </c>
      <c r="T2243" s="229">
        <f>S2243*H2243</f>
        <v>0</v>
      </c>
      <c r="U2243" s="39"/>
      <c r="V2243" s="39"/>
      <c r="W2243" s="39"/>
      <c r="X2243" s="39"/>
      <c r="Y2243" s="39"/>
      <c r="Z2243" s="39"/>
      <c r="AA2243" s="39"/>
      <c r="AB2243" s="39"/>
      <c r="AC2243" s="39"/>
      <c r="AD2243" s="39"/>
      <c r="AE2243" s="39"/>
      <c r="AR2243" s="230" t="s">
        <v>235</v>
      </c>
      <c r="AT2243" s="230" t="s">
        <v>161</v>
      </c>
      <c r="AU2243" s="230" t="s">
        <v>87</v>
      </c>
      <c r="AY2243" s="18" t="s">
        <v>159</v>
      </c>
      <c r="BE2243" s="231">
        <f>IF(N2243="základní",J2243,0)</f>
        <v>0</v>
      </c>
      <c r="BF2243" s="231">
        <f>IF(N2243="snížená",J2243,0)</f>
        <v>0</v>
      </c>
      <c r="BG2243" s="231">
        <f>IF(N2243="zákl. přenesená",J2243,0)</f>
        <v>0</v>
      </c>
      <c r="BH2243" s="231">
        <f>IF(N2243="sníž. přenesená",J2243,0)</f>
        <v>0</v>
      </c>
      <c r="BI2243" s="231">
        <f>IF(N2243="nulová",J2243,0)</f>
        <v>0</v>
      </c>
      <c r="BJ2243" s="18" t="s">
        <v>85</v>
      </c>
      <c r="BK2243" s="231">
        <f>ROUND(I2243*H2243,2)</f>
        <v>0</v>
      </c>
      <c r="BL2243" s="18" t="s">
        <v>235</v>
      </c>
      <c r="BM2243" s="230" t="s">
        <v>3439</v>
      </c>
    </row>
    <row r="2244" s="13" customFormat="1">
      <c r="A2244" s="13"/>
      <c r="B2244" s="232"/>
      <c r="C2244" s="233"/>
      <c r="D2244" s="234" t="s">
        <v>168</v>
      </c>
      <c r="E2244" s="235" t="s">
        <v>1</v>
      </c>
      <c r="F2244" s="236" t="s">
        <v>3440</v>
      </c>
      <c r="G2244" s="233"/>
      <c r="H2244" s="237">
        <v>6.3899999999999997</v>
      </c>
      <c r="I2244" s="238"/>
      <c r="J2244" s="233"/>
      <c r="K2244" s="233"/>
      <c r="L2244" s="239"/>
      <c r="M2244" s="240"/>
      <c r="N2244" s="241"/>
      <c r="O2244" s="241"/>
      <c r="P2244" s="241"/>
      <c r="Q2244" s="241"/>
      <c r="R2244" s="241"/>
      <c r="S2244" s="241"/>
      <c r="T2244" s="242"/>
      <c r="U2244" s="13"/>
      <c r="V2244" s="13"/>
      <c r="W2244" s="13"/>
      <c r="X2244" s="13"/>
      <c r="Y2244" s="13"/>
      <c r="Z2244" s="13"/>
      <c r="AA2244" s="13"/>
      <c r="AB2244" s="13"/>
      <c r="AC2244" s="13"/>
      <c r="AD2244" s="13"/>
      <c r="AE2244" s="13"/>
      <c r="AT2244" s="243" t="s">
        <v>168</v>
      </c>
      <c r="AU2244" s="243" t="s">
        <v>87</v>
      </c>
      <c r="AV2244" s="13" t="s">
        <v>87</v>
      </c>
      <c r="AW2244" s="13" t="s">
        <v>32</v>
      </c>
      <c r="AX2244" s="13" t="s">
        <v>85</v>
      </c>
      <c r="AY2244" s="243" t="s">
        <v>159</v>
      </c>
    </row>
    <row r="2245" s="2" customFormat="1" ht="33" customHeight="1">
      <c r="A2245" s="39"/>
      <c r="B2245" s="40"/>
      <c r="C2245" s="219" t="s">
        <v>3441</v>
      </c>
      <c r="D2245" s="219" t="s">
        <v>161</v>
      </c>
      <c r="E2245" s="220" t="s">
        <v>3442</v>
      </c>
      <c r="F2245" s="221" t="s">
        <v>3443</v>
      </c>
      <c r="G2245" s="222" t="s">
        <v>164</v>
      </c>
      <c r="H2245" s="223">
        <v>12.199999999999999</v>
      </c>
      <c r="I2245" s="224"/>
      <c r="J2245" s="225">
        <f>ROUND(I2245*H2245,2)</f>
        <v>0</v>
      </c>
      <c r="K2245" s="221" t="s">
        <v>1</v>
      </c>
      <c r="L2245" s="45"/>
      <c r="M2245" s="226" t="s">
        <v>1</v>
      </c>
      <c r="N2245" s="227" t="s">
        <v>42</v>
      </c>
      <c r="O2245" s="92"/>
      <c r="P2245" s="228">
        <f>O2245*H2245</f>
        <v>0</v>
      </c>
      <c r="Q2245" s="228">
        <v>0.0066100000000000004</v>
      </c>
      <c r="R2245" s="228">
        <f>Q2245*H2245</f>
        <v>0.080642000000000005</v>
      </c>
      <c r="S2245" s="228">
        <v>0</v>
      </c>
      <c r="T2245" s="229">
        <f>S2245*H2245</f>
        <v>0</v>
      </c>
      <c r="U2245" s="39"/>
      <c r="V2245" s="39"/>
      <c r="W2245" s="39"/>
      <c r="X2245" s="39"/>
      <c r="Y2245" s="39"/>
      <c r="Z2245" s="39"/>
      <c r="AA2245" s="39"/>
      <c r="AB2245" s="39"/>
      <c r="AC2245" s="39"/>
      <c r="AD2245" s="39"/>
      <c r="AE2245" s="39"/>
      <c r="AR2245" s="230" t="s">
        <v>235</v>
      </c>
      <c r="AT2245" s="230" t="s">
        <v>161</v>
      </c>
      <c r="AU2245" s="230" t="s">
        <v>87</v>
      </c>
      <c r="AY2245" s="18" t="s">
        <v>159</v>
      </c>
      <c r="BE2245" s="231">
        <f>IF(N2245="základní",J2245,0)</f>
        <v>0</v>
      </c>
      <c r="BF2245" s="231">
        <f>IF(N2245="snížená",J2245,0)</f>
        <v>0</v>
      </c>
      <c r="BG2245" s="231">
        <f>IF(N2245="zákl. přenesená",J2245,0)</f>
        <v>0</v>
      </c>
      <c r="BH2245" s="231">
        <f>IF(N2245="sníž. přenesená",J2245,0)</f>
        <v>0</v>
      </c>
      <c r="BI2245" s="231">
        <f>IF(N2245="nulová",J2245,0)</f>
        <v>0</v>
      </c>
      <c r="BJ2245" s="18" t="s">
        <v>85</v>
      </c>
      <c r="BK2245" s="231">
        <f>ROUND(I2245*H2245,2)</f>
        <v>0</v>
      </c>
      <c r="BL2245" s="18" t="s">
        <v>235</v>
      </c>
      <c r="BM2245" s="230" t="s">
        <v>3444</v>
      </c>
    </row>
    <row r="2246" s="2" customFormat="1" ht="24.15" customHeight="1">
      <c r="A2246" s="39"/>
      <c r="B2246" s="40"/>
      <c r="C2246" s="219" t="s">
        <v>3445</v>
      </c>
      <c r="D2246" s="219" t="s">
        <v>161</v>
      </c>
      <c r="E2246" s="220" t="s">
        <v>3446</v>
      </c>
      <c r="F2246" s="221" t="s">
        <v>3447</v>
      </c>
      <c r="G2246" s="222" t="s">
        <v>164</v>
      </c>
      <c r="H2246" s="223">
        <v>20.501000000000001</v>
      </c>
      <c r="I2246" s="224"/>
      <c r="J2246" s="225">
        <f>ROUND(I2246*H2246,2)</f>
        <v>0</v>
      </c>
      <c r="K2246" s="221" t="s">
        <v>165</v>
      </c>
      <c r="L2246" s="45"/>
      <c r="M2246" s="226" t="s">
        <v>1</v>
      </c>
      <c r="N2246" s="227" t="s">
        <v>42</v>
      </c>
      <c r="O2246" s="92"/>
      <c r="P2246" s="228">
        <f>O2246*H2246</f>
        <v>0</v>
      </c>
      <c r="Q2246" s="228">
        <v>0.0067237399999999998</v>
      </c>
      <c r="R2246" s="228">
        <f>Q2246*H2246</f>
        <v>0.13784339374000001</v>
      </c>
      <c r="S2246" s="228">
        <v>0</v>
      </c>
      <c r="T2246" s="229">
        <f>S2246*H2246</f>
        <v>0</v>
      </c>
      <c r="U2246" s="39"/>
      <c r="V2246" s="39"/>
      <c r="W2246" s="39"/>
      <c r="X2246" s="39"/>
      <c r="Y2246" s="39"/>
      <c r="Z2246" s="39"/>
      <c r="AA2246" s="39"/>
      <c r="AB2246" s="39"/>
      <c r="AC2246" s="39"/>
      <c r="AD2246" s="39"/>
      <c r="AE2246" s="39"/>
      <c r="AR2246" s="230" t="s">
        <v>235</v>
      </c>
      <c r="AT2246" s="230" t="s">
        <v>161</v>
      </c>
      <c r="AU2246" s="230" t="s">
        <v>87</v>
      </c>
      <c r="AY2246" s="18" t="s">
        <v>159</v>
      </c>
      <c r="BE2246" s="231">
        <f>IF(N2246="základní",J2246,0)</f>
        <v>0</v>
      </c>
      <c r="BF2246" s="231">
        <f>IF(N2246="snížená",J2246,0)</f>
        <v>0</v>
      </c>
      <c r="BG2246" s="231">
        <f>IF(N2246="zákl. přenesená",J2246,0)</f>
        <v>0</v>
      </c>
      <c r="BH2246" s="231">
        <f>IF(N2246="sníž. přenesená",J2246,0)</f>
        <v>0</v>
      </c>
      <c r="BI2246" s="231">
        <f>IF(N2246="nulová",J2246,0)</f>
        <v>0</v>
      </c>
      <c r="BJ2246" s="18" t="s">
        <v>85</v>
      </c>
      <c r="BK2246" s="231">
        <f>ROUND(I2246*H2246,2)</f>
        <v>0</v>
      </c>
      <c r="BL2246" s="18" t="s">
        <v>235</v>
      </c>
      <c r="BM2246" s="230" t="s">
        <v>3448</v>
      </c>
    </row>
    <row r="2247" s="13" customFormat="1">
      <c r="A2247" s="13"/>
      <c r="B2247" s="232"/>
      <c r="C2247" s="233"/>
      <c r="D2247" s="234" t="s">
        <v>168</v>
      </c>
      <c r="E2247" s="235" t="s">
        <v>1</v>
      </c>
      <c r="F2247" s="236" t="s">
        <v>2418</v>
      </c>
      <c r="G2247" s="233"/>
      <c r="H2247" s="237">
        <v>6.9119999999999999</v>
      </c>
      <c r="I2247" s="238"/>
      <c r="J2247" s="233"/>
      <c r="K2247" s="233"/>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168</v>
      </c>
      <c r="AU2247" s="243" t="s">
        <v>87</v>
      </c>
      <c r="AV2247" s="13" t="s">
        <v>87</v>
      </c>
      <c r="AW2247" s="13" t="s">
        <v>32</v>
      </c>
      <c r="AX2247" s="13" t="s">
        <v>77</v>
      </c>
      <c r="AY2247" s="243" t="s">
        <v>159</v>
      </c>
    </row>
    <row r="2248" s="13" customFormat="1">
      <c r="A2248" s="13"/>
      <c r="B2248" s="232"/>
      <c r="C2248" s="233"/>
      <c r="D2248" s="234" t="s">
        <v>168</v>
      </c>
      <c r="E2248" s="235" t="s">
        <v>1</v>
      </c>
      <c r="F2248" s="236" t="s">
        <v>2737</v>
      </c>
      <c r="G2248" s="233"/>
      <c r="H2248" s="237">
        <v>13.589</v>
      </c>
      <c r="I2248" s="238"/>
      <c r="J2248" s="233"/>
      <c r="K2248" s="233"/>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168</v>
      </c>
      <c r="AU2248" s="243" t="s">
        <v>87</v>
      </c>
      <c r="AV2248" s="13" t="s">
        <v>87</v>
      </c>
      <c r="AW2248" s="13" t="s">
        <v>32</v>
      </c>
      <c r="AX2248" s="13" t="s">
        <v>77</v>
      </c>
      <c r="AY2248" s="243" t="s">
        <v>159</v>
      </c>
    </row>
    <row r="2249" s="14" customFormat="1">
      <c r="A2249" s="14"/>
      <c r="B2249" s="244"/>
      <c r="C2249" s="245"/>
      <c r="D2249" s="234" t="s">
        <v>168</v>
      </c>
      <c r="E2249" s="246" t="s">
        <v>1</v>
      </c>
      <c r="F2249" s="247" t="s">
        <v>174</v>
      </c>
      <c r="G2249" s="245"/>
      <c r="H2249" s="248">
        <v>20.501000000000001</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168</v>
      </c>
      <c r="AU2249" s="254" t="s">
        <v>87</v>
      </c>
      <c r="AV2249" s="14" t="s">
        <v>166</v>
      </c>
      <c r="AW2249" s="14" t="s">
        <v>32</v>
      </c>
      <c r="AX2249" s="14" t="s">
        <v>85</v>
      </c>
      <c r="AY2249" s="254" t="s">
        <v>159</v>
      </c>
    </row>
    <row r="2250" s="2" customFormat="1" ht="24.15" customHeight="1">
      <c r="A2250" s="39"/>
      <c r="B2250" s="40"/>
      <c r="C2250" s="219" t="s">
        <v>3449</v>
      </c>
      <c r="D2250" s="219" t="s">
        <v>161</v>
      </c>
      <c r="E2250" s="220" t="s">
        <v>3450</v>
      </c>
      <c r="F2250" s="221" t="s">
        <v>3451</v>
      </c>
      <c r="G2250" s="222" t="s">
        <v>164</v>
      </c>
      <c r="H2250" s="223">
        <v>20.501000000000001</v>
      </c>
      <c r="I2250" s="224"/>
      <c r="J2250" s="225">
        <f>ROUND(I2250*H2250,2)</f>
        <v>0</v>
      </c>
      <c r="K2250" s="221" t="s">
        <v>165</v>
      </c>
      <c r="L2250" s="45"/>
      <c r="M2250" s="226" t="s">
        <v>1</v>
      </c>
      <c r="N2250" s="227" t="s">
        <v>42</v>
      </c>
      <c r="O2250" s="92"/>
      <c r="P2250" s="228">
        <f>O2250*H2250</f>
        <v>0</v>
      </c>
      <c r="Q2250" s="228">
        <v>0.00034000000000000002</v>
      </c>
      <c r="R2250" s="228">
        <f>Q2250*H2250</f>
        <v>0.0069703400000000011</v>
      </c>
      <c r="S2250" s="228">
        <v>0</v>
      </c>
      <c r="T2250" s="229">
        <f>S2250*H2250</f>
        <v>0</v>
      </c>
      <c r="U2250" s="39"/>
      <c r="V2250" s="39"/>
      <c r="W2250" s="39"/>
      <c r="X2250" s="39"/>
      <c r="Y2250" s="39"/>
      <c r="Z2250" s="39"/>
      <c r="AA2250" s="39"/>
      <c r="AB2250" s="39"/>
      <c r="AC2250" s="39"/>
      <c r="AD2250" s="39"/>
      <c r="AE2250" s="39"/>
      <c r="AR2250" s="230" t="s">
        <v>235</v>
      </c>
      <c r="AT2250" s="230" t="s">
        <v>161</v>
      </c>
      <c r="AU2250" s="230" t="s">
        <v>87</v>
      </c>
      <c r="AY2250" s="18" t="s">
        <v>159</v>
      </c>
      <c r="BE2250" s="231">
        <f>IF(N2250="základní",J2250,0)</f>
        <v>0</v>
      </c>
      <c r="BF2250" s="231">
        <f>IF(N2250="snížená",J2250,0)</f>
        <v>0</v>
      </c>
      <c r="BG2250" s="231">
        <f>IF(N2250="zákl. přenesená",J2250,0)</f>
        <v>0</v>
      </c>
      <c r="BH2250" s="231">
        <f>IF(N2250="sníž. přenesená",J2250,0)</f>
        <v>0</v>
      </c>
      <c r="BI2250" s="231">
        <f>IF(N2250="nulová",J2250,0)</f>
        <v>0</v>
      </c>
      <c r="BJ2250" s="18" t="s">
        <v>85</v>
      </c>
      <c r="BK2250" s="231">
        <f>ROUND(I2250*H2250,2)</f>
        <v>0</v>
      </c>
      <c r="BL2250" s="18" t="s">
        <v>235</v>
      </c>
      <c r="BM2250" s="230" t="s">
        <v>3452</v>
      </c>
    </row>
    <row r="2251" s="2" customFormat="1" ht="24.15" customHeight="1">
      <c r="A2251" s="39"/>
      <c r="B2251" s="40"/>
      <c r="C2251" s="219" t="s">
        <v>3453</v>
      </c>
      <c r="D2251" s="219" t="s">
        <v>161</v>
      </c>
      <c r="E2251" s="220" t="s">
        <v>3454</v>
      </c>
      <c r="F2251" s="221" t="s">
        <v>3455</v>
      </c>
      <c r="G2251" s="222" t="s">
        <v>268</v>
      </c>
      <c r="H2251" s="223">
        <v>1</v>
      </c>
      <c r="I2251" s="224"/>
      <c r="J2251" s="225">
        <f>ROUND(I2251*H2251,2)</f>
        <v>0</v>
      </c>
      <c r="K2251" s="221" t="s">
        <v>1</v>
      </c>
      <c r="L2251" s="45"/>
      <c r="M2251" s="226" t="s">
        <v>1</v>
      </c>
      <c r="N2251" s="227" t="s">
        <v>42</v>
      </c>
      <c r="O2251" s="92"/>
      <c r="P2251" s="228">
        <f>O2251*H2251</f>
        <v>0</v>
      </c>
      <c r="Q2251" s="228">
        <v>0.0014300000000000001</v>
      </c>
      <c r="R2251" s="228">
        <f>Q2251*H2251</f>
        <v>0.0014300000000000001</v>
      </c>
      <c r="S2251" s="228">
        <v>0</v>
      </c>
      <c r="T2251" s="229">
        <f>S2251*H2251</f>
        <v>0</v>
      </c>
      <c r="U2251" s="39"/>
      <c r="V2251" s="39"/>
      <c r="W2251" s="39"/>
      <c r="X2251" s="39"/>
      <c r="Y2251" s="39"/>
      <c r="Z2251" s="39"/>
      <c r="AA2251" s="39"/>
      <c r="AB2251" s="39"/>
      <c r="AC2251" s="39"/>
      <c r="AD2251" s="39"/>
      <c r="AE2251" s="39"/>
      <c r="AR2251" s="230" t="s">
        <v>235</v>
      </c>
      <c r="AT2251" s="230" t="s">
        <v>161</v>
      </c>
      <c r="AU2251" s="230" t="s">
        <v>87</v>
      </c>
      <c r="AY2251" s="18" t="s">
        <v>159</v>
      </c>
      <c r="BE2251" s="231">
        <f>IF(N2251="základní",J2251,0)</f>
        <v>0</v>
      </c>
      <c r="BF2251" s="231">
        <f>IF(N2251="snížená",J2251,0)</f>
        <v>0</v>
      </c>
      <c r="BG2251" s="231">
        <f>IF(N2251="zákl. přenesená",J2251,0)</f>
        <v>0</v>
      </c>
      <c r="BH2251" s="231">
        <f>IF(N2251="sníž. přenesená",J2251,0)</f>
        <v>0</v>
      </c>
      <c r="BI2251" s="231">
        <f>IF(N2251="nulová",J2251,0)</f>
        <v>0</v>
      </c>
      <c r="BJ2251" s="18" t="s">
        <v>85</v>
      </c>
      <c r="BK2251" s="231">
        <f>ROUND(I2251*H2251,2)</f>
        <v>0</v>
      </c>
      <c r="BL2251" s="18" t="s">
        <v>235</v>
      </c>
      <c r="BM2251" s="230" t="s">
        <v>3456</v>
      </c>
    </row>
    <row r="2252" s="13" customFormat="1">
      <c r="A2252" s="13"/>
      <c r="B2252" s="232"/>
      <c r="C2252" s="233"/>
      <c r="D2252" s="234" t="s">
        <v>168</v>
      </c>
      <c r="E2252" s="235" t="s">
        <v>1</v>
      </c>
      <c r="F2252" s="236" t="s">
        <v>3457</v>
      </c>
      <c r="G2252" s="233"/>
      <c r="H2252" s="237">
        <v>1</v>
      </c>
      <c r="I2252" s="238"/>
      <c r="J2252" s="233"/>
      <c r="K2252" s="233"/>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168</v>
      </c>
      <c r="AU2252" s="243" t="s">
        <v>87</v>
      </c>
      <c r="AV2252" s="13" t="s">
        <v>87</v>
      </c>
      <c r="AW2252" s="13" t="s">
        <v>32</v>
      </c>
      <c r="AX2252" s="13" t="s">
        <v>85</v>
      </c>
      <c r="AY2252" s="243" t="s">
        <v>159</v>
      </c>
    </row>
    <row r="2253" s="2" customFormat="1" ht="24.15" customHeight="1">
      <c r="A2253" s="39"/>
      <c r="B2253" s="40"/>
      <c r="C2253" s="219" t="s">
        <v>3458</v>
      </c>
      <c r="D2253" s="219" t="s">
        <v>161</v>
      </c>
      <c r="E2253" s="220" t="s">
        <v>3459</v>
      </c>
      <c r="F2253" s="221" t="s">
        <v>3460</v>
      </c>
      <c r="G2253" s="222" t="s">
        <v>268</v>
      </c>
      <c r="H2253" s="223">
        <v>3</v>
      </c>
      <c r="I2253" s="224"/>
      <c r="J2253" s="225">
        <f>ROUND(I2253*H2253,2)</f>
        <v>0</v>
      </c>
      <c r="K2253" s="221" t="s">
        <v>1</v>
      </c>
      <c r="L2253" s="45"/>
      <c r="M2253" s="226" t="s">
        <v>1</v>
      </c>
      <c r="N2253" s="227" t="s">
        <v>42</v>
      </c>
      <c r="O2253" s="92"/>
      <c r="P2253" s="228">
        <f>O2253*H2253</f>
        <v>0</v>
      </c>
      <c r="Q2253" s="228">
        <v>0.0022799999999999999</v>
      </c>
      <c r="R2253" s="228">
        <f>Q2253*H2253</f>
        <v>0.0068399999999999997</v>
      </c>
      <c r="S2253" s="228">
        <v>0</v>
      </c>
      <c r="T2253" s="229">
        <f>S2253*H2253</f>
        <v>0</v>
      </c>
      <c r="U2253" s="39"/>
      <c r="V2253" s="39"/>
      <c r="W2253" s="39"/>
      <c r="X2253" s="39"/>
      <c r="Y2253" s="39"/>
      <c r="Z2253" s="39"/>
      <c r="AA2253" s="39"/>
      <c r="AB2253" s="39"/>
      <c r="AC2253" s="39"/>
      <c r="AD2253" s="39"/>
      <c r="AE2253" s="39"/>
      <c r="AR2253" s="230" t="s">
        <v>235</v>
      </c>
      <c r="AT2253" s="230" t="s">
        <v>161</v>
      </c>
      <c r="AU2253" s="230" t="s">
        <v>87</v>
      </c>
      <c r="AY2253" s="18" t="s">
        <v>159</v>
      </c>
      <c r="BE2253" s="231">
        <f>IF(N2253="základní",J2253,0)</f>
        <v>0</v>
      </c>
      <c r="BF2253" s="231">
        <f>IF(N2253="snížená",J2253,0)</f>
        <v>0</v>
      </c>
      <c r="BG2253" s="231">
        <f>IF(N2253="zákl. přenesená",J2253,0)</f>
        <v>0</v>
      </c>
      <c r="BH2253" s="231">
        <f>IF(N2253="sníž. přenesená",J2253,0)</f>
        <v>0</v>
      </c>
      <c r="BI2253" s="231">
        <f>IF(N2253="nulová",J2253,0)</f>
        <v>0</v>
      </c>
      <c r="BJ2253" s="18" t="s">
        <v>85</v>
      </c>
      <c r="BK2253" s="231">
        <f>ROUND(I2253*H2253,2)</f>
        <v>0</v>
      </c>
      <c r="BL2253" s="18" t="s">
        <v>235</v>
      </c>
      <c r="BM2253" s="230" t="s">
        <v>3461</v>
      </c>
    </row>
    <row r="2254" s="2" customFormat="1" ht="24.15" customHeight="1">
      <c r="A2254" s="39"/>
      <c r="B2254" s="40"/>
      <c r="C2254" s="219" t="s">
        <v>3462</v>
      </c>
      <c r="D2254" s="219" t="s">
        <v>161</v>
      </c>
      <c r="E2254" s="220" t="s">
        <v>3463</v>
      </c>
      <c r="F2254" s="221" t="s">
        <v>3464</v>
      </c>
      <c r="G2254" s="222" t="s">
        <v>268</v>
      </c>
      <c r="H2254" s="223">
        <v>56.299999999999997</v>
      </c>
      <c r="I2254" s="224"/>
      <c r="J2254" s="225">
        <f>ROUND(I2254*H2254,2)</f>
        <v>0</v>
      </c>
      <c r="K2254" s="221" t="s">
        <v>1</v>
      </c>
      <c r="L2254" s="45"/>
      <c r="M2254" s="226" t="s">
        <v>1</v>
      </c>
      <c r="N2254" s="227" t="s">
        <v>42</v>
      </c>
      <c r="O2254" s="92"/>
      <c r="P2254" s="228">
        <f>O2254*H2254</f>
        <v>0</v>
      </c>
      <c r="Q2254" s="228">
        <v>0.0010300000000000001</v>
      </c>
      <c r="R2254" s="228">
        <f>Q2254*H2254</f>
        <v>0.057989000000000006</v>
      </c>
      <c r="S2254" s="228">
        <v>0</v>
      </c>
      <c r="T2254" s="229">
        <f>S2254*H2254</f>
        <v>0</v>
      </c>
      <c r="U2254" s="39"/>
      <c r="V2254" s="39"/>
      <c r="W2254" s="39"/>
      <c r="X2254" s="39"/>
      <c r="Y2254" s="39"/>
      <c r="Z2254" s="39"/>
      <c r="AA2254" s="39"/>
      <c r="AB2254" s="39"/>
      <c r="AC2254" s="39"/>
      <c r="AD2254" s="39"/>
      <c r="AE2254" s="39"/>
      <c r="AR2254" s="230" t="s">
        <v>235</v>
      </c>
      <c r="AT2254" s="230" t="s">
        <v>161</v>
      </c>
      <c r="AU2254" s="230" t="s">
        <v>87</v>
      </c>
      <c r="AY2254" s="18" t="s">
        <v>159</v>
      </c>
      <c r="BE2254" s="231">
        <f>IF(N2254="základní",J2254,0)</f>
        <v>0</v>
      </c>
      <c r="BF2254" s="231">
        <f>IF(N2254="snížená",J2254,0)</f>
        <v>0</v>
      </c>
      <c r="BG2254" s="231">
        <f>IF(N2254="zákl. přenesená",J2254,0)</f>
        <v>0</v>
      </c>
      <c r="BH2254" s="231">
        <f>IF(N2254="sníž. přenesená",J2254,0)</f>
        <v>0</v>
      </c>
      <c r="BI2254" s="231">
        <f>IF(N2254="nulová",J2254,0)</f>
        <v>0</v>
      </c>
      <c r="BJ2254" s="18" t="s">
        <v>85</v>
      </c>
      <c r="BK2254" s="231">
        <f>ROUND(I2254*H2254,2)</f>
        <v>0</v>
      </c>
      <c r="BL2254" s="18" t="s">
        <v>235</v>
      </c>
      <c r="BM2254" s="230" t="s">
        <v>3465</v>
      </c>
    </row>
    <row r="2255" s="2" customFormat="1" ht="24.15" customHeight="1">
      <c r="A2255" s="39"/>
      <c r="B2255" s="40"/>
      <c r="C2255" s="219" t="s">
        <v>3466</v>
      </c>
      <c r="D2255" s="219" t="s">
        <v>161</v>
      </c>
      <c r="E2255" s="220" t="s">
        <v>3467</v>
      </c>
      <c r="F2255" s="221" t="s">
        <v>3468</v>
      </c>
      <c r="G2255" s="222" t="s">
        <v>268</v>
      </c>
      <c r="H2255" s="223">
        <v>24.800000000000001</v>
      </c>
      <c r="I2255" s="224"/>
      <c r="J2255" s="225">
        <f>ROUND(I2255*H2255,2)</f>
        <v>0</v>
      </c>
      <c r="K2255" s="221" t="s">
        <v>1</v>
      </c>
      <c r="L2255" s="45"/>
      <c r="M2255" s="226" t="s">
        <v>1</v>
      </c>
      <c r="N2255" s="227" t="s">
        <v>42</v>
      </c>
      <c r="O2255" s="92"/>
      <c r="P2255" s="228">
        <f>O2255*H2255</f>
        <v>0</v>
      </c>
      <c r="Q2255" s="228">
        <v>0.00116</v>
      </c>
      <c r="R2255" s="228">
        <f>Q2255*H2255</f>
        <v>0.028768000000000002</v>
      </c>
      <c r="S2255" s="228">
        <v>0</v>
      </c>
      <c r="T2255" s="229">
        <f>S2255*H2255</f>
        <v>0</v>
      </c>
      <c r="U2255" s="39"/>
      <c r="V2255" s="39"/>
      <c r="W2255" s="39"/>
      <c r="X2255" s="39"/>
      <c r="Y2255" s="39"/>
      <c r="Z2255" s="39"/>
      <c r="AA2255" s="39"/>
      <c r="AB2255" s="39"/>
      <c r="AC2255" s="39"/>
      <c r="AD2255" s="39"/>
      <c r="AE2255" s="39"/>
      <c r="AR2255" s="230" t="s">
        <v>235</v>
      </c>
      <c r="AT2255" s="230" t="s">
        <v>161</v>
      </c>
      <c r="AU2255" s="230" t="s">
        <v>87</v>
      </c>
      <c r="AY2255" s="18" t="s">
        <v>159</v>
      </c>
      <c r="BE2255" s="231">
        <f>IF(N2255="základní",J2255,0)</f>
        <v>0</v>
      </c>
      <c r="BF2255" s="231">
        <f>IF(N2255="snížená",J2255,0)</f>
        <v>0</v>
      </c>
      <c r="BG2255" s="231">
        <f>IF(N2255="zákl. přenesená",J2255,0)</f>
        <v>0</v>
      </c>
      <c r="BH2255" s="231">
        <f>IF(N2255="sníž. přenesená",J2255,0)</f>
        <v>0</v>
      </c>
      <c r="BI2255" s="231">
        <f>IF(N2255="nulová",J2255,0)</f>
        <v>0</v>
      </c>
      <c r="BJ2255" s="18" t="s">
        <v>85</v>
      </c>
      <c r="BK2255" s="231">
        <f>ROUND(I2255*H2255,2)</f>
        <v>0</v>
      </c>
      <c r="BL2255" s="18" t="s">
        <v>235</v>
      </c>
      <c r="BM2255" s="230" t="s">
        <v>3469</v>
      </c>
    </row>
    <row r="2256" s="2" customFormat="1" ht="24.15" customHeight="1">
      <c r="A2256" s="39"/>
      <c r="B2256" s="40"/>
      <c r="C2256" s="219" t="s">
        <v>3470</v>
      </c>
      <c r="D2256" s="219" t="s">
        <v>161</v>
      </c>
      <c r="E2256" s="220" t="s">
        <v>3471</v>
      </c>
      <c r="F2256" s="221" t="s">
        <v>3472</v>
      </c>
      <c r="G2256" s="222" t="s">
        <v>268</v>
      </c>
      <c r="H2256" s="223">
        <v>24.800000000000001</v>
      </c>
      <c r="I2256" s="224"/>
      <c r="J2256" s="225">
        <f>ROUND(I2256*H2256,2)</f>
        <v>0</v>
      </c>
      <c r="K2256" s="221" t="s">
        <v>1</v>
      </c>
      <c r="L2256" s="45"/>
      <c r="M2256" s="226" t="s">
        <v>1</v>
      </c>
      <c r="N2256" s="227" t="s">
        <v>42</v>
      </c>
      <c r="O2256" s="92"/>
      <c r="P2256" s="228">
        <f>O2256*H2256</f>
        <v>0</v>
      </c>
      <c r="Q2256" s="228">
        <v>0.0015</v>
      </c>
      <c r="R2256" s="228">
        <f>Q2256*H2256</f>
        <v>0.037200000000000004</v>
      </c>
      <c r="S2256" s="228">
        <v>0</v>
      </c>
      <c r="T2256" s="229">
        <f>S2256*H2256</f>
        <v>0</v>
      </c>
      <c r="U2256" s="39"/>
      <c r="V2256" s="39"/>
      <c r="W2256" s="39"/>
      <c r="X2256" s="39"/>
      <c r="Y2256" s="39"/>
      <c r="Z2256" s="39"/>
      <c r="AA2256" s="39"/>
      <c r="AB2256" s="39"/>
      <c r="AC2256" s="39"/>
      <c r="AD2256" s="39"/>
      <c r="AE2256" s="39"/>
      <c r="AR2256" s="230" t="s">
        <v>235</v>
      </c>
      <c r="AT2256" s="230" t="s">
        <v>161</v>
      </c>
      <c r="AU2256" s="230" t="s">
        <v>87</v>
      </c>
      <c r="AY2256" s="18" t="s">
        <v>159</v>
      </c>
      <c r="BE2256" s="231">
        <f>IF(N2256="základní",J2256,0)</f>
        <v>0</v>
      </c>
      <c r="BF2256" s="231">
        <f>IF(N2256="snížená",J2256,0)</f>
        <v>0</v>
      </c>
      <c r="BG2256" s="231">
        <f>IF(N2256="zákl. přenesená",J2256,0)</f>
        <v>0</v>
      </c>
      <c r="BH2256" s="231">
        <f>IF(N2256="sníž. přenesená",J2256,0)</f>
        <v>0</v>
      </c>
      <c r="BI2256" s="231">
        <f>IF(N2256="nulová",J2256,0)</f>
        <v>0</v>
      </c>
      <c r="BJ2256" s="18" t="s">
        <v>85</v>
      </c>
      <c r="BK2256" s="231">
        <f>ROUND(I2256*H2256,2)</f>
        <v>0</v>
      </c>
      <c r="BL2256" s="18" t="s">
        <v>235</v>
      </c>
      <c r="BM2256" s="230" t="s">
        <v>3473</v>
      </c>
    </row>
    <row r="2257" s="2" customFormat="1" ht="24.15" customHeight="1">
      <c r="A2257" s="39"/>
      <c r="B2257" s="40"/>
      <c r="C2257" s="219" t="s">
        <v>3474</v>
      </c>
      <c r="D2257" s="219" t="s">
        <v>161</v>
      </c>
      <c r="E2257" s="220" t="s">
        <v>3475</v>
      </c>
      <c r="F2257" s="221" t="s">
        <v>3476</v>
      </c>
      <c r="G2257" s="222" t="s">
        <v>268</v>
      </c>
      <c r="H2257" s="223">
        <v>6.3899999999999997</v>
      </c>
      <c r="I2257" s="224"/>
      <c r="J2257" s="225">
        <f>ROUND(I2257*H2257,2)</f>
        <v>0</v>
      </c>
      <c r="K2257" s="221" t="s">
        <v>1</v>
      </c>
      <c r="L2257" s="45"/>
      <c r="M2257" s="226" t="s">
        <v>1</v>
      </c>
      <c r="N2257" s="227" t="s">
        <v>42</v>
      </c>
      <c r="O2257" s="92"/>
      <c r="P2257" s="228">
        <f>O2257*H2257</f>
        <v>0</v>
      </c>
      <c r="Q2257" s="228">
        <v>0.0015</v>
      </c>
      <c r="R2257" s="228">
        <f>Q2257*H2257</f>
        <v>0.0095849999999999998</v>
      </c>
      <c r="S2257" s="228">
        <v>0</v>
      </c>
      <c r="T2257" s="229">
        <f>S2257*H2257</f>
        <v>0</v>
      </c>
      <c r="U2257" s="39"/>
      <c r="V2257" s="39"/>
      <c r="W2257" s="39"/>
      <c r="X2257" s="39"/>
      <c r="Y2257" s="39"/>
      <c r="Z2257" s="39"/>
      <c r="AA2257" s="39"/>
      <c r="AB2257" s="39"/>
      <c r="AC2257" s="39"/>
      <c r="AD2257" s="39"/>
      <c r="AE2257" s="39"/>
      <c r="AR2257" s="230" t="s">
        <v>235</v>
      </c>
      <c r="AT2257" s="230" t="s">
        <v>161</v>
      </c>
      <c r="AU2257" s="230" t="s">
        <v>87</v>
      </c>
      <c r="AY2257" s="18" t="s">
        <v>159</v>
      </c>
      <c r="BE2257" s="231">
        <f>IF(N2257="základní",J2257,0)</f>
        <v>0</v>
      </c>
      <c r="BF2257" s="231">
        <f>IF(N2257="snížená",J2257,0)</f>
        <v>0</v>
      </c>
      <c r="BG2257" s="231">
        <f>IF(N2257="zákl. přenesená",J2257,0)</f>
        <v>0</v>
      </c>
      <c r="BH2257" s="231">
        <f>IF(N2257="sníž. přenesená",J2257,0)</f>
        <v>0</v>
      </c>
      <c r="BI2257" s="231">
        <f>IF(N2257="nulová",J2257,0)</f>
        <v>0</v>
      </c>
      <c r="BJ2257" s="18" t="s">
        <v>85</v>
      </c>
      <c r="BK2257" s="231">
        <f>ROUND(I2257*H2257,2)</f>
        <v>0</v>
      </c>
      <c r="BL2257" s="18" t="s">
        <v>235</v>
      </c>
      <c r="BM2257" s="230" t="s">
        <v>3477</v>
      </c>
    </row>
    <row r="2258" s="13" customFormat="1">
      <c r="A2258" s="13"/>
      <c r="B2258" s="232"/>
      <c r="C2258" s="233"/>
      <c r="D2258" s="234" t="s">
        <v>168</v>
      </c>
      <c r="E2258" s="235" t="s">
        <v>1</v>
      </c>
      <c r="F2258" s="236" t="s">
        <v>3440</v>
      </c>
      <c r="G2258" s="233"/>
      <c r="H2258" s="237">
        <v>6.3899999999999997</v>
      </c>
      <c r="I2258" s="238"/>
      <c r="J2258" s="233"/>
      <c r="K2258" s="233"/>
      <c r="L2258" s="239"/>
      <c r="M2258" s="240"/>
      <c r="N2258" s="241"/>
      <c r="O2258" s="241"/>
      <c r="P2258" s="241"/>
      <c r="Q2258" s="241"/>
      <c r="R2258" s="241"/>
      <c r="S2258" s="241"/>
      <c r="T2258" s="242"/>
      <c r="U2258" s="13"/>
      <c r="V2258" s="13"/>
      <c r="W2258" s="13"/>
      <c r="X2258" s="13"/>
      <c r="Y2258" s="13"/>
      <c r="Z2258" s="13"/>
      <c r="AA2258" s="13"/>
      <c r="AB2258" s="13"/>
      <c r="AC2258" s="13"/>
      <c r="AD2258" s="13"/>
      <c r="AE2258" s="13"/>
      <c r="AT2258" s="243" t="s">
        <v>168</v>
      </c>
      <c r="AU2258" s="243" t="s">
        <v>87</v>
      </c>
      <c r="AV2258" s="13" t="s">
        <v>87</v>
      </c>
      <c r="AW2258" s="13" t="s">
        <v>32</v>
      </c>
      <c r="AX2258" s="13" t="s">
        <v>85</v>
      </c>
      <c r="AY2258" s="243" t="s">
        <v>159</v>
      </c>
    </row>
    <row r="2259" s="2" customFormat="1" ht="24.15" customHeight="1">
      <c r="A2259" s="39"/>
      <c r="B2259" s="40"/>
      <c r="C2259" s="219" t="s">
        <v>3478</v>
      </c>
      <c r="D2259" s="219" t="s">
        <v>161</v>
      </c>
      <c r="E2259" s="220" t="s">
        <v>3479</v>
      </c>
      <c r="F2259" s="221" t="s">
        <v>3480</v>
      </c>
      <c r="G2259" s="222" t="s">
        <v>268</v>
      </c>
      <c r="H2259" s="223">
        <v>56.299999999999997</v>
      </c>
      <c r="I2259" s="224"/>
      <c r="J2259" s="225">
        <f>ROUND(I2259*H2259,2)</f>
        <v>0</v>
      </c>
      <c r="K2259" s="221" t="s">
        <v>1</v>
      </c>
      <c r="L2259" s="45"/>
      <c r="M2259" s="226" t="s">
        <v>1</v>
      </c>
      <c r="N2259" s="227" t="s">
        <v>42</v>
      </c>
      <c r="O2259" s="92"/>
      <c r="P2259" s="228">
        <f>O2259*H2259</f>
        <v>0</v>
      </c>
      <c r="Q2259" s="228">
        <v>0.0022699999999999999</v>
      </c>
      <c r="R2259" s="228">
        <f>Q2259*H2259</f>
        <v>0.127801</v>
      </c>
      <c r="S2259" s="228">
        <v>0</v>
      </c>
      <c r="T2259" s="229">
        <f>S2259*H2259</f>
        <v>0</v>
      </c>
      <c r="U2259" s="39"/>
      <c r="V2259" s="39"/>
      <c r="W2259" s="39"/>
      <c r="X2259" s="39"/>
      <c r="Y2259" s="39"/>
      <c r="Z2259" s="39"/>
      <c r="AA2259" s="39"/>
      <c r="AB2259" s="39"/>
      <c r="AC2259" s="39"/>
      <c r="AD2259" s="39"/>
      <c r="AE2259" s="39"/>
      <c r="AR2259" s="230" t="s">
        <v>235</v>
      </c>
      <c r="AT2259" s="230" t="s">
        <v>161</v>
      </c>
      <c r="AU2259" s="230" t="s">
        <v>87</v>
      </c>
      <c r="AY2259" s="18" t="s">
        <v>159</v>
      </c>
      <c r="BE2259" s="231">
        <f>IF(N2259="základní",J2259,0)</f>
        <v>0</v>
      </c>
      <c r="BF2259" s="231">
        <f>IF(N2259="snížená",J2259,0)</f>
        <v>0</v>
      </c>
      <c r="BG2259" s="231">
        <f>IF(N2259="zákl. přenesená",J2259,0)</f>
        <v>0</v>
      </c>
      <c r="BH2259" s="231">
        <f>IF(N2259="sníž. přenesená",J2259,0)</f>
        <v>0</v>
      </c>
      <c r="BI2259" s="231">
        <f>IF(N2259="nulová",J2259,0)</f>
        <v>0</v>
      </c>
      <c r="BJ2259" s="18" t="s">
        <v>85</v>
      </c>
      <c r="BK2259" s="231">
        <f>ROUND(I2259*H2259,2)</f>
        <v>0</v>
      </c>
      <c r="BL2259" s="18" t="s">
        <v>235</v>
      </c>
      <c r="BM2259" s="230" t="s">
        <v>3481</v>
      </c>
    </row>
    <row r="2260" s="2" customFormat="1" ht="33" customHeight="1">
      <c r="A2260" s="39"/>
      <c r="B2260" s="40"/>
      <c r="C2260" s="219" t="s">
        <v>3482</v>
      </c>
      <c r="D2260" s="219" t="s">
        <v>161</v>
      </c>
      <c r="E2260" s="220" t="s">
        <v>3483</v>
      </c>
      <c r="F2260" s="221" t="s">
        <v>3484</v>
      </c>
      <c r="G2260" s="222" t="s">
        <v>268</v>
      </c>
      <c r="H2260" s="223">
        <v>3.1000000000000001</v>
      </c>
      <c r="I2260" s="224"/>
      <c r="J2260" s="225">
        <f>ROUND(I2260*H2260,2)</f>
        <v>0</v>
      </c>
      <c r="K2260" s="221" t="s">
        <v>1</v>
      </c>
      <c r="L2260" s="45"/>
      <c r="M2260" s="226" t="s">
        <v>1</v>
      </c>
      <c r="N2260" s="227" t="s">
        <v>42</v>
      </c>
      <c r="O2260" s="92"/>
      <c r="P2260" s="228">
        <f>O2260*H2260</f>
        <v>0</v>
      </c>
      <c r="Q2260" s="228">
        <v>0.0019499999999999999</v>
      </c>
      <c r="R2260" s="228">
        <f>Q2260*H2260</f>
        <v>0.006045</v>
      </c>
      <c r="S2260" s="228">
        <v>0</v>
      </c>
      <c r="T2260" s="229">
        <f>S2260*H2260</f>
        <v>0</v>
      </c>
      <c r="U2260" s="39"/>
      <c r="V2260" s="39"/>
      <c r="W2260" s="39"/>
      <c r="X2260" s="39"/>
      <c r="Y2260" s="39"/>
      <c r="Z2260" s="39"/>
      <c r="AA2260" s="39"/>
      <c r="AB2260" s="39"/>
      <c r="AC2260" s="39"/>
      <c r="AD2260" s="39"/>
      <c r="AE2260" s="39"/>
      <c r="AR2260" s="230" t="s">
        <v>235</v>
      </c>
      <c r="AT2260" s="230" t="s">
        <v>161</v>
      </c>
      <c r="AU2260" s="230" t="s">
        <v>87</v>
      </c>
      <c r="AY2260" s="18" t="s">
        <v>159</v>
      </c>
      <c r="BE2260" s="231">
        <f>IF(N2260="základní",J2260,0)</f>
        <v>0</v>
      </c>
      <c r="BF2260" s="231">
        <f>IF(N2260="snížená",J2260,0)</f>
        <v>0</v>
      </c>
      <c r="BG2260" s="231">
        <f>IF(N2260="zákl. přenesená",J2260,0)</f>
        <v>0</v>
      </c>
      <c r="BH2260" s="231">
        <f>IF(N2260="sníž. přenesená",J2260,0)</f>
        <v>0</v>
      </c>
      <c r="BI2260" s="231">
        <f>IF(N2260="nulová",J2260,0)</f>
        <v>0</v>
      </c>
      <c r="BJ2260" s="18" t="s">
        <v>85</v>
      </c>
      <c r="BK2260" s="231">
        <f>ROUND(I2260*H2260,2)</f>
        <v>0</v>
      </c>
      <c r="BL2260" s="18" t="s">
        <v>235</v>
      </c>
      <c r="BM2260" s="230" t="s">
        <v>3485</v>
      </c>
    </row>
    <row r="2261" s="2" customFormat="1" ht="33" customHeight="1">
      <c r="A2261" s="39"/>
      <c r="B2261" s="40"/>
      <c r="C2261" s="219" t="s">
        <v>3486</v>
      </c>
      <c r="D2261" s="219" t="s">
        <v>161</v>
      </c>
      <c r="E2261" s="220" t="s">
        <v>3487</v>
      </c>
      <c r="F2261" s="221" t="s">
        <v>3488</v>
      </c>
      <c r="G2261" s="222" t="s">
        <v>268</v>
      </c>
      <c r="H2261" s="223">
        <v>20.5</v>
      </c>
      <c r="I2261" s="224"/>
      <c r="J2261" s="225">
        <f>ROUND(I2261*H2261,2)</f>
        <v>0</v>
      </c>
      <c r="K2261" s="221" t="s">
        <v>1</v>
      </c>
      <c r="L2261" s="45"/>
      <c r="M2261" s="226" t="s">
        <v>1</v>
      </c>
      <c r="N2261" s="227" t="s">
        <v>42</v>
      </c>
      <c r="O2261" s="92"/>
      <c r="P2261" s="228">
        <f>O2261*H2261</f>
        <v>0</v>
      </c>
      <c r="Q2261" s="228">
        <v>0.0025899999999999999</v>
      </c>
      <c r="R2261" s="228">
        <f>Q2261*H2261</f>
        <v>0.053094999999999996</v>
      </c>
      <c r="S2261" s="228">
        <v>0</v>
      </c>
      <c r="T2261" s="229">
        <f>S2261*H2261</f>
        <v>0</v>
      </c>
      <c r="U2261" s="39"/>
      <c r="V2261" s="39"/>
      <c r="W2261" s="39"/>
      <c r="X2261" s="39"/>
      <c r="Y2261" s="39"/>
      <c r="Z2261" s="39"/>
      <c r="AA2261" s="39"/>
      <c r="AB2261" s="39"/>
      <c r="AC2261" s="39"/>
      <c r="AD2261" s="39"/>
      <c r="AE2261" s="39"/>
      <c r="AR2261" s="230" t="s">
        <v>235</v>
      </c>
      <c r="AT2261" s="230" t="s">
        <v>161</v>
      </c>
      <c r="AU2261" s="230" t="s">
        <v>87</v>
      </c>
      <c r="AY2261" s="18" t="s">
        <v>159</v>
      </c>
      <c r="BE2261" s="231">
        <f>IF(N2261="základní",J2261,0)</f>
        <v>0</v>
      </c>
      <c r="BF2261" s="231">
        <f>IF(N2261="snížená",J2261,0)</f>
        <v>0</v>
      </c>
      <c r="BG2261" s="231">
        <f>IF(N2261="zákl. přenesená",J2261,0)</f>
        <v>0</v>
      </c>
      <c r="BH2261" s="231">
        <f>IF(N2261="sníž. přenesená",J2261,0)</f>
        <v>0</v>
      </c>
      <c r="BI2261" s="231">
        <f>IF(N2261="nulová",J2261,0)</f>
        <v>0</v>
      </c>
      <c r="BJ2261" s="18" t="s">
        <v>85</v>
      </c>
      <c r="BK2261" s="231">
        <f>ROUND(I2261*H2261,2)</f>
        <v>0</v>
      </c>
      <c r="BL2261" s="18" t="s">
        <v>235</v>
      </c>
      <c r="BM2261" s="230" t="s">
        <v>3489</v>
      </c>
    </row>
    <row r="2262" s="2" customFormat="1" ht="33" customHeight="1">
      <c r="A2262" s="39"/>
      <c r="B2262" s="40"/>
      <c r="C2262" s="219" t="s">
        <v>3490</v>
      </c>
      <c r="D2262" s="219" t="s">
        <v>161</v>
      </c>
      <c r="E2262" s="220" t="s">
        <v>3491</v>
      </c>
      <c r="F2262" s="221" t="s">
        <v>3492</v>
      </c>
      <c r="G2262" s="222" t="s">
        <v>268</v>
      </c>
      <c r="H2262" s="223">
        <v>4.7999999999999998</v>
      </c>
      <c r="I2262" s="224"/>
      <c r="J2262" s="225">
        <f>ROUND(I2262*H2262,2)</f>
        <v>0</v>
      </c>
      <c r="K2262" s="221" t="s">
        <v>1</v>
      </c>
      <c r="L2262" s="45"/>
      <c r="M2262" s="226" t="s">
        <v>1</v>
      </c>
      <c r="N2262" s="227" t="s">
        <v>42</v>
      </c>
      <c r="O2262" s="92"/>
      <c r="P2262" s="228">
        <f>O2262*H2262</f>
        <v>0</v>
      </c>
      <c r="Q2262" s="228">
        <v>0.0025899999999999999</v>
      </c>
      <c r="R2262" s="228">
        <f>Q2262*H2262</f>
        <v>0.012431999999999999</v>
      </c>
      <c r="S2262" s="228">
        <v>0</v>
      </c>
      <c r="T2262" s="229">
        <f>S2262*H2262</f>
        <v>0</v>
      </c>
      <c r="U2262" s="39"/>
      <c r="V2262" s="39"/>
      <c r="W2262" s="39"/>
      <c r="X2262" s="39"/>
      <c r="Y2262" s="39"/>
      <c r="Z2262" s="39"/>
      <c r="AA2262" s="39"/>
      <c r="AB2262" s="39"/>
      <c r="AC2262" s="39"/>
      <c r="AD2262" s="39"/>
      <c r="AE2262" s="39"/>
      <c r="AR2262" s="230" t="s">
        <v>235</v>
      </c>
      <c r="AT2262" s="230" t="s">
        <v>161</v>
      </c>
      <c r="AU2262" s="230" t="s">
        <v>87</v>
      </c>
      <c r="AY2262" s="18" t="s">
        <v>159</v>
      </c>
      <c r="BE2262" s="231">
        <f>IF(N2262="základní",J2262,0)</f>
        <v>0</v>
      </c>
      <c r="BF2262" s="231">
        <f>IF(N2262="snížená",J2262,0)</f>
        <v>0</v>
      </c>
      <c r="BG2262" s="231">
        <f>IF(N2262="zákl. přenesená",J2262,0)</f>
        <v>0</v>
      </c>
      <c r="BH2262" s="231">
        <f>IF(N2262="sníž. přenesená",J2262,0)</f>
        <v>0</v>
      </c>
      <c r="BI2262" s="231">
        <f>IF(N2262="nulová",J2262,0)</f>
        <v>0</v>
      </c>
      <c r="BJ2262" s="18" t="s">
        <v>85</v>
      </c>
      <c r="BK2262" s="231">
        <f>ROUND(I2262*H2262,2)</f>
        <v>0</v>
      </c>
      <c r="BL2262" s="18" t="s">
        <v>235</v>
      </c>
      <c r="BM2262" s="230" t="s">
        <v>3493</v>
      </c>
    </row>
    <row r="2263" s="2" customFormat="1" ht="33" customHeight="1">
      <c r="A2263" s="39"/>
      <c r="B2263" s="40"/>
      <c r="C2263" s="219" t="s">
        <v>3494</v>
      </c>
      <c r="D2263" s="219" t="s">
        <v>161</v>
      </c>
      <c r="E2263" s="220" t="s">
        <v>3495</v>
      </c>
      <c r="F2263" s="221" t="s">
        <v>3496</v>
      </c>
      <c r="G2263" s="222" t="s">
        <v>268</v>
      </c>
      <c r="H2263" s="223">
        <v>0.90000000000000002</v>
      </c>
      <c r="I2263" s="224"/>
      <c r="J2263" s="225">
        <f>ROUND(I2263*H2263,2)</f>
        <v>0</v>
      </c>
      <c r="K2263" s="221" t="s">
        <v>1</v>
      </c>
      <c r="L2263" s="45"/>
      <c r="M2263" s="226" t="s">
        <v>1</v>
      </c>
      <c r="N2263" s="227" t="s">
        <v>42</v>
      </c>
      <c r="O2263" s="92"/>
      <c r="P2263" s="228">
        <f>O2263*H2263</f>
        <v>0</v>
      </c>
      <c r="Q2263" s="228">
        <v>0.0025899999999999999</v>
      </c>
      <c r="R2263" s="228">
        <f>Q2263*H2263</f>
        <v>0.0023309999999999997</v>
      </c>
      <c r="S2263" s="228">
        <v>0</v>
      </c>
      <c r="T2263" s="229">
        <f>S2263*H2263</f>
        <v>0</v>
      </c>
      <c r="U2263" s="39"/>
      <c r="V2263" s="39"/>
      <c r="W2263" s="39"/>
      <c r="X2263" s="39"/>
      <c r="Y2263" s="39"/>
      <c r="Z2263" s="39"/>
      <c r="AA2263" s="39"/>
      <c r="AB2263" s="39"/>
      <c r="AC2263" s="39"/>
      <c r="AD2263" s="39"/>
      <c r="AE2263" s="39"/>
      <c r="AR2263" s="230" t="s">
        <v>235</v>
      </c>
      <c r="AT2263" s="230" t="s">
        <v>161</v>
      </c>
      <c r="AU2263" s="230" t="s">
        <v>87</v>
      </c>
      <c r="AY2263" s="18" t="s">
        <v>159</v>
      </c>
      <c r="BE2263" s="231">
        <f>IF(N2263="základní",J2263,0)</f>
        <v>0</v>
      </c>
      <c r="BF2263" s="231">
        <f>IF(N2263="snížená",J2263,0)</f>
        <v>0</v>
      </c>
      <c r="BG2263" s="231">
        <f>IF(N2263="zákl. přenesená",J2263,0)</f>
        <v>0</v>
      </c>
      <c r="BH2263" s="231">
        <f>IF(N2263="sníž. přenesená",J2263,0)</f>
        <v>0</v>
      </c>
      <c r="BI2263" s="231">
        <f>IF(N2263="nulová",J2263,0)</f>
        <v>0</v>
      </c>
      <c r="BJ2263" s="18" t="s">
        <v>85</v>
      </c>
      <c r="BK2263" s="231">
        <f>ROUND(I2263*H2263,2)</f>
        <v>0</v>
      </c>
      <c r="BL2263" s="18" t="s">
        <v>235</v>
      </c>
      <c r="BM2263" s="230" t="s">
        <v>3497</v>
      </c>
    </row>
    <row r="2264" s="2" customFormat="1" ht="33" customHeight="1">
      <c r="A2264" s="39"/>
      <c r="B2264" s="40"/>
      <c r="C2264" s="219" t="s">
        <v>3498</v>
      </c>
      <c r="D2264" s="219" t="s">
        <v>161</v>
      </c>
      <c r="E2264" s="220" t="s">
        <v>3499</v>
      </c>
      <c r="F2264" s="221" t="s">
        <v>3500</v>
      </c>
      <c r="G2264" s="222" t="s">
        <v>268</v>
      </c>
      <c r="H2264" s="223">
        <v>24.600000000000001</v>
      </c>
      <c r="I2264" s="224"/>
      <c r="J2264" s="225">
        <f>ROUND(I2264*H2264,2)</f>
        <v>0</v>
      </c>
      <c r="K2264" s="221" t="s">
        <v>1</v>
      </c>
      <c r="L2264" s="45"/>
      <c r="M2264" s="226" t="s">
        <v>1</v>
      </c>
      <c r="N2264" s="227" t="s">
        <v>42</v>
      </c>
      <c r="O2264" s="92"/>
      <c r="P2264" s="228">
        <f>O2264*H2264</f>
        <v>0</v>
      </c>
      <c r="Q2264" s="228">
        <v>0.0030899999999999999</v>
      </c>
      <c r="R2264" s="228">
        <f>Q2264*H2264</f>
        <v>0.076013999999999998</v>
      </c>
      <c r="S2264" s="228">
        <v>0</v>
      </c>
      <c r="T2264" s="229">
        <f>S2264*H2264</f>
        <v>0</v>
      </c>
      <c r="U2264" s="39"/>
      <c r="V2264" s="39"/>
      <c r="W2264" s="39"/>
      <c r="X2264" s="39"/>
      <c r="Y2264" s="39"/>
      <c r="Z2264" s="39"/>
      <c r="AA2264" s="39"/>
      <c r="AB2264" s="39"/>
      <c r="AC2264" s="39"/>
      <c r="AD2264" s="39"/>
      <c r="AE2264" s="39"/>
      <c r="AR2264" s="230" t="s">
        <v>235</v>
      </c>
      <c r="AT2264" s="230" t="s">
        <v>161</v>
      </c>
      <c r="AU2264" s="230" t="s">
        <v>87</v>
      </c>
      <c r="AY2264" s="18" t="s">
        <v>159</v>
      </c>
      <c r="BE2264" s="231">
        <f>IF(N2264="základní",J2264,0)</f>
        <v>0</v>
      </c>
      <c r="BF2264" s="231">
        <f>IF(N2264="snížená",J2264,0)</f>
        <v>0</v>
      </c>
      <c r="BG2264" s="231">
        <f>IF(N2264="zákl. přenesená",J2264,0)</f>
        <v>0</v>
      </c>
      <c r="BH2264" s="231">
        <f>IF(N2264="sníž. přenesená",J2264,0)</f>
        <v>0</v>
      </c>
      <c r="BI2264" s="231">
        <f>IF(N2264="nulová",J2264,0)</f>
        <v>0</v>
      </c>
      <c r="BJ2264" s="18" t="s">
        <v>85</v>
      </c>
      <c r="BK2264" s="231">
        <f>ROUND(I2264*H2264,2)</f>
        <v>0</v>
      </c>
      <c r="BL2264" s="18" t="s">
        <v>235</v>
      </c>
      <c r="BM2264" s="230" t="s">
        <v>3501</v>
      </c>
    </row>
    <row r="2265" s="2" customFormat="1" ht="33" customHeight="1">
      <c r="A2265" s="39"/>
      <c r="B2265" s="40"/>
      <c r="C2265" s="219" t="s">
        <v>3502</v>
      </c>
      <c r="D2265" s="219" t="s">
        <v>161</v>
      </c>
      <c r="E2265" s="220" t="s">
        <v>3503</v>
      </c>
      <c r="F2265" s="221" t="s">
        <v>3504</v>
      </c>
      <c r="G2265" s="222" t="s">
        <v>268</v>
      </c>
      <c r="H2265" s="223">
        <v>2.8999999999999999</v>
      </c>
      <c r="I2265" s="224"/>
      <c r="J2265" s="225">
        <f>ROUND(I2265*H2265,2)</f>
        <v>0</v>
      </c>
      <c r="K2265" s="221" t="s">
        <v>1</v>
      </c>
      <c r="L2265" s="45"/>
      <c r="M2265" s="226" t="s">
        <v>1</v>
      </c>
      <c r="N2265" s="227" t="s">
        <v>42</v>
      </c>
      <c r="O2265" s="92"/>
      <c r="P2265" s="228">
        <f>O2265*H2265</f>
        <v>0</v>
      </c>
      <c r="Q2265" s="228">
        <v>0.0038600000000000001</v>
      </c>
      <c r="R2265" s="228">
        <f>Q2265*H2265</f>
        <v>0.011194000000000001</v>
      </c>
      <c r="S2265" s="228">
        <v>0</v>
      </c>
      <c r="T2265" s="229">
        <f>S2265*H2265</f>
        <v>0</v>
      </c>
      <c r="U2265" s="39"/>
      <c r="V2265" s="39"/>
      <c r="W2265" s="39"/>
      <c r="X2265" s="39"/>
      <c r="Y2265" s="39"/>
      <c r="Z2265" s="39"/>
      <c r="AA2265" s="39"/>
      <c r="AB2265" s="39"/>
      <c r="AC2265" s="39"/>
      <c r="AD2265" s="39"/>
      <c r="AE2265" s="39"/>
      <c r="AR2265" s="230" t="s">
        <v>235</v>
      </c>
      <c r="AT2265" s="230" t="s">
        <v>161</v>
      </c>
      <c r="AU2265" s="230" t="s">
        <v>87</v>
      </c>
      <c r="AY2265" s="18" t="s">
        <v>159</v>
      </c>
      <c r="BE2265" s="231">
        <f>IF(N2265="základní",J2265,0)</f>
        <v>0</v>
      </c>
      <c r="BF2265" s="231">
        <f>IF(N2265="snížená",J2265,0)</f>
        <v>0</v>
      </c>
      <c r="BG2265" s="231">
        <f>IF(N2265="zákl. přenesená",J2265,0)</f>
        <v>0</v>
      </c>
      <c r="BH2265" s="231">
        <f>IF(N2265="sníž. přenesená",J2265,0)</f>
        <v>0</v>
      </c>
      <c r="BI2265" s="231">
        <f>IF(N2265="nulová",J2265,0)</f>
        <v>0</v>
      </c>
      <c r="BJ2265" s="18" t="s">
        <v>85</v>
      </c>
      <c r="BK2265" s="231">
        <f>ROUND(I2265*H2265,2)</f>
        <v>0</v>
      </c>
      <c r="BL2265" s="18" t="s">
        <v>235</v>
      </c>
      <c r="BM2265" s="230" t="s">
        <v>3505</v>
      </c>
    </row>
    <row r="2266" s="2" customFormat="1" ht="37.8" customHeight="1">
      <c r="A2266" s="39"/>
      <c r="B2266" s="40"/>
      <c r="C2266" s="219" t="s">
        <v>3506</v>
      </c>
      <c r="D2266" s="219" t="s">
        <v>161</v>
      </c>
      <c r="E2266" s="220" t="s">
        <v>3507</v>
      </c>
      <c r="F2266" s="221" t="s">
        <v>3508</v>
      </c>
      <c r="G2266" s="222" t="s">
        <v>268</v>
      </c>
      <c r="H2266" s="223">
        <v>2.3999999999999999</v>
      </c>
      <c r="I2266" s="224"/>
      <c r="J2266" s="225">
        <f>ROUND(I2266*H2266,2)</f>
        <v>0</v>
      </c>
      <c r="K2266" s="221" t="s">
        <v>1</v>
      </c>
      <c r="L2266" s="45"/>
      <c r="M2266" s="226" t="s">
        <v>1</v>
      </c>
      <c r="N2266" s="227" t="s">
        <v>42</v>
      </c>
      <c r="O2266" s="92"/>
      <c r="P2266" s="228">
        <f>O2266*H2266</f>
        <v>0</v>
      </c>
      <c r="Q2266" s="228">
        <v>0.0022000000000000001</v>
      </c>
      <c r="R2266" s="228">
        <f>Q2266*H2266</f>
        <v>0.00528</v>
      </c>
      <c r="S2266" s="228">
        <v>0</v>
      </c>
      <c r="T2266" s="229">
        <f>S2266*H2266</f>
        <v>0</v>
      </c>
      <c r="U2266" s="39"/>
      <c r="V2266" s="39"/>
      <c r="W2266" s="39"/>
      <c r="X2266" s="39"/>
      <c r="Y2266" s="39"/>
      <c r="Z2266" s="39"/>
      <c r="AA2266" s="39"/>
      <c r="AB2266" s="39"/>
      <c r="AC2266" s="39"/>
      <c r="AD2266" s="39"/>
      <c r="AE2266" s="39"/>
      <c r="AR2266" s="230" t="s">
        <v>235</v>
      </c>
      <c r="AT2266" s="230" t="s">
        <v>161</v>
      </c>
      <c r="AU2266" s="230" t="s">
        <v>87</v>
      </c>
      <c r="AY2266" s="18" t="s">
        <v>159</v>
      </c>
      <c r="BE2266" s="231">
        <f>IF(N2266="základní",J2266,0)</f>
        <v>0</v>
      </c>
      <c r="BF2266" s="231">
        <f>IF(N2266="snížená",J2266,0)</f>
        <v>0</v>
      </c>
      <c r="BG2266" s="231">
        <f>IF(N2266="zákl. přenesená",J2266,0)</f>
        <v>0</v>
      </c>
      <c r="BH2266" s="231">
        <f>IF(N2266="sníž. přenesená",J2266,0)</f>
        <v>0</v>
      </c>
      <c r="BI2266" s="231">
        <f>IF(N2266="nulová",J2266,0)</f>
        <v>0</v>
      </c>
      <c r="BJ2266" s="18" t="s">
        <v>85</v>
      </c>
      <c r="BK2266" s="231">
        <f>ROUND(I2266*H2266,2)</f>
        <v>0</v>
      </c>
      <c r="BL2266" s="18" t="s">
        <v>235</v>
      </c>
      <c r="BM2266" s="230" t="s">
        <v>3509</v>
      </c>
    </row>
    <row r="2267" s="2" customFormat="1" ht="33" customHeight="1">
      <c r="A2267" s="39"/>
      <c r="B2267" s="40"/>
      <c r="C2267" s="219" t="s">
        <v>3510</v>
      </c>
      <c r="D2267" s="219" t="s">
        <v>161</v>
      </c>
      <c r="E2267" s="220" t="s">
        <v>3511</v>
      </c>
      <c r="F2267" s="221" t="s">
        <v>3512</v>
      </c>
      <c r="G2267" s="222" t="s">
        <v>268</v>
      </c>
      <c r="H2267" s="223">
        <v>8.4000000000000004</v>
      </c>
      <c r="I2267" s="224"/>
      <c r="J2267" s="225">
        <f>ROUND(I2267*H2267,2)</f>
        <v>0</v>
      </c>
      <c r="K2267" s="221" t="s">
        <v>1</v>
      </c>
      <c r="L2267" s="45"/>
      <c r="M2267" s="226" t="s">
        <v>1</v>
      </c>
      <c r="N2267" s="227" t="s">
        <v>42</v>
      </c>
      <c r="O2267" s="92"/>
      <c r="P2267" s="228">
        <f>O2267*H2267</f>
        <v>0</v>
      </c>
      <c r="Q2267" s="228">
        <v>0.0027799999999999999</v>
      </c>
      <c r="R2267" s="228">
        <f>Q2267*H2267</f>
        <v>0.023352000000000001</v>
      </c>
      <c r="S2267" s="228">
        <v>0</v>
      </c>
      <c r="T2267" s="229">
        <f>S2267*H2267</f>
        <v>0</v>
      </c>
      <c r="U2267" s="39"/>
      <c r="V2267" s="39"/>
      <c r="W2267" s="39"/>
      <c r="X2267" s="39"/>
      <c r="Y2267" s="39"/>
      <c r="Z2267" s="39"/>
      <c r="AA2267" s="39"/>
      <c r="AB2267" s="39"/>
      <c r="AC2267" s="39"/>
      <c r="AD2267" s="39"/>
      <c r="AE2267" s="39"/>
      <c r="AR2267" s="230" t="s">
        <v>235</v>
      </c>
      <c r="AT2267" s="230" t="s">
        <v>161</v>
      </c>
      <c r="AU2267" s="230" t="s">
        <v>87</v>
      </c>
      <c r="AY2267" s="18" t="s">
        <v>159</v>
      </c>
      <c r="BE2267" s="231">
        <f>IF(N2267="základní",J2267,0)</f>
        <v>0</v>
      </c>
      <c r="BF2267" s="231">
        <f>IF(N2267="snížená",J2267,0)</f>
        <v>0</v>
      </c>
      <c r="BG2267" s="231">
        <f>IF(N2267="zákl. přenesená",J2267,0)</f>
        <v>0</v>
      </c>
      <c r="BH2267" s="231">
        <f>IF(N2267="sníž. přenesená",J2267,0)</f>
        <v>0</v>
      </c>
      <c r="BI2267" s="231">
        <f>IF(N2267="nulová",J2267,0)</f>
        <v>0</v>
      </c>
      <c r="BJ2267" s="18" t="s">
        <v>85</v>
      </c>
      <c r="BK2267" s="231">
        <f>ROUND(I2267*H2267,2)</f>
        <v>0</v>
      </c>
      <c r="BL2267" s="18" t="s">
        <v>235</v>
      </c>
      <c r="BM2267" s="230" t="s">
        <v>3513</v>
      </c>
    </row>
    <row r="2268" s="2" customFormat="1" ht="37.8" customHeight="1">
      <c r="A2268" s="39"/>
      <c r="B2268" s="40"/>
      <c r="C2268" s="219" t="s">
        <v>3514</v>
      </c>
      <c r="D2268" s="219" t="s">
        <v>161</v>
      </c>
      <c r="E2268" s="220" t="s">
        <v>3515</v>
      </c>
      <c r="F2268" s="221" t="s">
        <v>3516</v>
      </c>
      <c r="G2268" s="222" t="s">
        <v>164</v>
      </c>
      <c r="H2268" s="223">
        <v>4.25</v>
      </c>
      <c r="I2268" s="224"/>
      <c r="J2268" s="225">
        <f>ROUND(I2268*H2268,2)</f>
        <v>0</v>
      </c>
      <c r="K2268" s="221" t="s">
        <v>1</v>
      </c>
      <c r="L2268" s="45"/>
      <c r="M2268" s="226" t="s">
        <v>1</v>
      </c>
      <c r="N2268" s="227" t="s">
        <v>42</v>
      </c>
      <c r="O2268" s="92"/>
      <c r="P2268" s="228">
        <f>O2268*H2268</f>
        <v>0</v>
      </c>
      <c r="Q2268" s="228">
        <v>0.0063699999999999998</v>
      </c>
      <c r="R2268" s="228">
        <f>Q2268*H2268</f>
        <v>0.027072499999999999</v>
      </c>
      <c r="S2268" s="228">
        <v>0</v>
      </c>
      <c r="T2268" s="229">
        <f>S2268*H2268</f>
        <v>0</v>
      </c>
      <c r="U2268" s="39"/>
      <c r="V2268" s="39"/>
      <c r="W2268" s="39"/>
      <c r="X2268" s="39"/>
      <c r="Y2268" s="39"/>
      <c r="Z2268" s="39"/>
      <c r="AA2268" s="39"/>
      <c r="AB2268" s="39"/>
      <c r="AC2268" s="39"/>
      <c r="AD2268" s="39"/>
      <c r="AE2268" s="39"/>
      <c r="AR2268" s="230" t="s">
        <v>235</v>
      </c>
      <c r="AT2268" s="230" t="s">
        <v>161</v>
      </c>
      <c r="AU2268" s="230" t="s">
        <v>87</v>
      </c>
      <c r="AY2268" s="18" t="s">
        <v>159</v>
      </c>
      <c r="BE2268" s="231">
        <f>IF(N2268="základní",J2268,0)</f>
        <v>0</v>
      </c>
      <c r="BF2268" s="231">
        <f>IF(N2268="snížená",J2268,0)</f>
        <v>0</v>
      </c>
      <c r="BG2268" s="231">
        <f>IF(N2268="zákl. přenesená",J2268,0)</f>
        <v>0</v>
      </c>
      <c r="BH2268" s="231">
        <f>IF(N2268="sníž. přenesená",J2268,0)</f>
        <v>0</v>
      </c>
      <c r="BI2268" s="231">
        <f>IF(N2268="nulová",J2268,0)</f>
        <v>0</v>
      </c>
      <c r="BJ2268" s="18" t="s">
        <v>85</v>
      </c>
      <c r="BK2268" s="231">
        <f>ROUND(I2268*H2268,2)</f>
        <v>0</v>
      </c>
      <c r="BL2268" s="18" t="s">
        <v>235</v>
      </c>
      <c r="BM2268" s="230" t="s">
        <v>3517</v>
      </c>
    </row>
    <row r="2269" s="2" customFormat="1" ht="37.8" customHeight="1">
      <c r="A2269" s="39"/>
      <c r="B2269" s="40"/>
      <c r="C2269" s="219" t="s">
        <v>3518</v>
      </c>
      <c r="D2269" s="219" t="s">
        <v>161</v>
      </c>
      <c r="E2269" s="220" t="s">
        <v>3519</v>
      </c>
      <c r="F2269" s="221" t="s">
        <v>3520</v>
      </c>
      <c r="G2269" s="222" t="s">
        <v>215</v>
      </c>
      <c r="H2269" s="223">
        <v>5</v>
      </c>
      <c r="I2269" s="224"/>
      <c r="J2269" s="225">
        <f>ROUND(I2269*H2269,2)</f>
        <v>0</v>
      </c>
      <c r="K2269" s="221" t="s">
        <v>1</v>
      </c>
      <c r="L2269" s="45"/>
      <c r="M2269" s="226" t="s">
        <v>1</v>
      </c>
      <c r="N2269" s="227" t="s">
        <v>42</v>
      </c>
      <c r="O2269" s="92"/>
      <c r="P2269" s="228">
        <f>O2269*H2269</f>
        <v>0</v>
      </c>
      <c r="Q2269" s="228">
        <v>0.0050400000000000002</v>
      </c>
      <c r="R2269" s="228">
        <f>Q2269*H2269</f>
        <v>0.0252</v>
      </c>
      <c r="S2269" s="228">
        <v>0</v>
      </c>
      <c r="T2269" s="229">
        <f>S2269*H2269</f>
        <v>0</v>
      </c>
      <c r="U2269" s="39"/>
      <c r="V2269" s="39"/>
      <c r="W2269" s="39"/>
      <c r="X2269" s="39"/>
      <c r="Y2269" s="39"/>
      <c r="Z2269" s="39"/>
      <c r="AA2269" s="39"/>
      <c r="AB2269" s="39"/>
      <c r="AC2269" s="39"/>
      <c r="AD2269" s="39"/>
      <c r="AE2269" s="39"/>
      <c r="AR2269" s="230" t="s">
        <v>235</v>
      </c>
      <c r="AT2269" s="230" t="s">
        <v>161</v>
      </c>
      <c r="AU2269" s="230" t="s">
        <v>87</v>
      </c>
      <c r="AY2269" s="18" t="s">
        <v>159</v>
      </c>
      <c r="BE2269" s="231">
        <f>IF(N2269="základní",J2269,0)</f>
        <v>0</v>
      </c>
      <c r="BF2269" s="231">
        <f>IF(N2269="snížená",J2269,0)</f>
        <v>0</v>
      </c>
      <c r="BG2269" s="231">
        <f>IF(N2269="zákl. přenesená",J2269,0)</f>
        <v>0</v>
      </c>
      <c r="BH2269" s="231">
        <f>IF(N2269="sníž. přenesená",J2269,0)</f>
        <v>0</v>
      </c>
      <c r="BI2269" s="231">
        <f>IF(N2269="nulová",J2269,0)</f>
        <v>0</v>
      </c>
      <c r="BJ2269" s="18" t="s">
        <v>85</v>
      </c>
      <c r="BK2269" s="231">
        <f>ROUND(I2269*H2269,2)</f>
        <v>0</v>
      </c>
      <c r="BL2269" s="18" t="s">
        <v>235</v>
      </c>
      <c r="BM2269" s="230" t="s">
        <v>3521</v>
      </c>
    </row>
    <row r="2270" s="2" customFormat="1" ht="24.15" customHeight="1">
      <c r="A2270" s="39"/>
      <c r="B2270" s="40"/>
      <c r="C2270" s="219" t="s">
        <v>3522</v>
      </c>
      <c r="D2270" s="219" t="s">
        <v>161</v>
      </c>
      <c r="E2270" s="220" t="s">
        <v>3523</v>
      </c>
      <c r="F2270" s="221" t="s">
        <v>3524</v>
      </c>
      <c r="G2270" s="222" t="s">
        <v>215</v>
      </c>
      <c r="H2270" s="223">
        <v>5</v>
      </c>
      <c r="I2270" s="224"/>
      <c r="J2270" s="225">
        <f>ROUND(I2270*H2270,2)</f>
        <v>0</v>
      </c>
      <c r="K2270" s="221" t="s">
        <v>1</v>
      </c>
      <c r="L2270" s="45"/>
      <c r="M2270" s="226" t="s">
        <v>1</v>
      </c>
      <c r="N2270" s="227" t="s">
        <v>42</v>
      </c>
      <c r="O2270" s="92"/>
      <c r="P2270" s="228">
        <f>O2270*H2270</f>
        <v>0</v>
      </c>
      <c r="Q2270" s="228">
        <v>0.0091999999999999998</v>
      </c>
      <c r="R2270" s="228">
        <f>Q2270*H2270</f>
        <v>0.045999999999999999</v>
      </c>
      <c r="S2270" s="228">
        <v>0</v>
      </c>
      <c r="T2270" s="229">
        <f>S2270*H2270</f>
        <v>0</v>
      </c>
      <c r="U2270" s="39"/>
      <c r="V2270" s="39"/>
      <c r="W2270" s="39"/>
      <c r="X2270" s="39"/>
      <c r="Y2270" s="39"/>
      <c r="Z2270" s="39"/>
      <c r="AA2270" s="39"/>
      <c r="AB2270" s="39"/>
      <c r="AC2270" s="39"/>
      <c r="AD2270" s="39"/>
      <c r="AE2270" s="39"/>
      <c r="AR2270" s="230" t="s">
        <v>235</v>
      </c>
      <c r="AT2270" s="230" t="s">
        <v>161</v>
      </c>
      <c r="AU2270" s="230" t="s">
        <v>87</v>
      </c>
      <c r="AY2270" s="18" t="s">
        <v>159</v>
      </c>
      <c r="BE2270" s="231">
        <f>IF(N2270="základní",J2270,0)</f>
        <v>0</v>
      </c>
      <c r="BF2270" s="231">
        <f>IF(N2270="snížená",J2270,0)</f>
        <v>0</v>
      </c>
      <c r="BG2270" s="231">
        <f>IF(N2270="zákl. přenesená",J2270,0)</f>
        <v>0</v>
      </c>
      <c r="BH2270" s="231">
        <f>IF(N2270="sníž. přenesená",J2270,0)</f>
        <v>0</v>
      </c>
      <c r="BI2270" s="231">
        <f>IF(N2270="nulová",J2270,0)</f>
        <v>0</v>
      </c>
      <c r="BJ2270" s="18" t="s">
        <v>85</v>
      </c>
      <c r="BK2270" s="231">
        <f>ROUND(I2270*H2270,2)</f>
        <v>0</v>
      </c>
      <c r="BL2270" s="18" t="s">
        <v>235</v>
      </c>
      <c r="BM2270" s="230" t="s">
        <v>3525</v>
      </c>
    </row>
    <row r="2271" s="2" customFormat="1" ht="24.15" customHeight="1">
      <c r="A2271" s="39"/>
      <c r="B2271" s="40"/>
      <c r="C2271" s="219" t="s">
        <v>3526</v>
      </c>
      <c r="D2271" s="219" t="s">
        <v>161</v>
      </c>
      <c r="E2271" s="220" t="s">
        <v>3527</v>
      </c>
      <c r="F2271" s="221" t="s">
        <v>3528</v>
      </c>
      <c r="G2271" s="222" t="s">
        <v>268</v>
      </c>
      <c r="H2271" s="223">
        <v>8.0700000000000003</v>
      </c>
      <c r="I2271" s="224"/>
      <c r="J2271" s="225">
        <f>ROUND(I2271*H2271,2)</f>
        <v>0</v>
      </c>
      <c r="K2271" s="221" t="s">
        <v>1</v>
      </c>
      <c r="L2271" s="45"/>
      <c r="M2271" s="226" t="s">
        <v>1</v>
      </c>
      <c r="N2271" s="227" t="s">
        <v>42</v>
      </c>
      <c r="O2271" s="92"/>
      <c r="P2271" s="228">
        <f>O2271*H2271</f>
        <v>0</v>
      </c>
      <c r="Q2271" s="228">
        <v>0.0020100000000000001</v>
      </c>
      <c r="R2271" s="228">
        <f>Q2271*H2271</f>
        <v>0.016220700000000001</v>
      </c>
      <c r="S2271" s="228">
        <v>0</v>
      </c>
      <c r="T2271" s="229">
        <f>S2271*H2271</f>
        <v>0</v>
      </c>
      <c r="U2271" s="39"/>
      <c r="V2271" s="39"/>
      <c r="W2271" s="39"/>
      <c r="X2271" s="39"/>
      <c r="Y2271" s="39"/>
      <c r="Z2271" s="39"/>
      <c r="AA2271" s="39"/>
      <c r="AB2271" s="39"/>
      <c r="AC2271" s="39"/>
      <c r="AD2271" s="39"/>
      <c r="AE2271" s="39"/>
      <c r="AR2271" s="230" t="s">
        <v>235</v>
      </c>
      <c r="AT2271" s="230" t="s">
        <v>161</v>
      </c>
      <c r="AU2271" s="230" t="s">
        <v>87</v>
      </c>
      <c r="AY2271" s="18" t="s">
        <v>159</v>
      </c>
      <c r="BE2271" s="231">
        <f>IF(N2271="základní",J2271,0)</f>
        <v>0</v>
      </c>
      <c r="BF2271" s="231">
        <f>IF(N2271="snížená",J2271,0)</f>
        <v>0</v>
      </c>
      <c r="BG2271" s="231">
        <f>IF(N2271="zákl. přenesená",J2271,0)</f>
        <v>0</v>
      </c>
      <c r="BH2271" s="231">
        <f>IF(N2271="sníž. přenesená",J2271,0)</f>
        <v>0</v>
      </c>
      <c r="BI2271" s="231">
        <f>IF(N2271="nulová",J2271,0)</f>
        <v>0</v>
      </c>
      <c r="BJ2271" s="18" t="s">
        <v>85</v>
      </c>
      <c r="BK2271" s="231">
        <f>ROUND(I2271*H2271,2)</f>
        <v>0</v>
      </c>
      <c r="BL2271" s="18" t="s">
        <v>235</v>
      </c>
      <c r="BM2271" s="230" t="s">
        <v>3529</v>
      </c>
    </row>
    <row r="2272" s="13" customFormat="1">
      <c r="A2272" s="13"/>
      <c r="B2272" s="232"/>
      <c r="C2272" s="233"/>
      <c r="D2272" s="234" t="s">
        <v>168</v>
      </c>
      <c r="E2272" s="235" t="s">
        <v>1</v>
      </c>
      <c r="F2272" s="236" t="s">
        <v>3530</v>
      </c>
      <c r="G2272" s="233"/>
      <c r="H2272" s="237">
        <v>8.0700000000000003</v>
      </c>
      <c r="I2272" s="238"/>
      <c r="J2272" s="233"/>
      <c r="K2272" s="233"/>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168</v>
      </c>
      <c r="AU2272" s="243" t="s">
        <v>87</v>
      </c>
      <c r="AV2272" s="13" t="s">
        <v>87</v>
      </c>
      <c r="AW2272" s="13" t="s">
        <v>32</v>
      </c>
      <c r="AX2272" s="13" t="s">
        <v>85</v>
      </c>
      <c r="AY2272" s="243" t="s">
        <v>159</v>
      </c>
    </row>
    <row r="2273" s="2" customFormat="1" ht="37.8" customHeight="1">
      <c r="A2273" s="39"/>
      <c r="B2273" s="40"/>
      <c r="C2273" s="219" t="s">
        <v>3531</v>
      </c>
      <c r="D2273" s="219" t="s">
        <v>161</v>
      </c>
      <c r="E2273" s="220" t="s">
        <v>3532</v>
      </c>
      <c r="F2273" s="221" t="s">
        <v>3533</v>
      </c>
      <c r="G2273" s="222" t="s">
        <v>268</v>
      </c>
      <c r="H2273" s="223">
        <v>54.700000000000003</v>
      </c>
      <c r="I2273" s="224"/>
      <c r="J2273" s="225">
        <f>ROUND(I2273*H2273,2)</f>
        <v>0</v>
      </c>
      <c r="K2273" s="221" t="s">
        <v>1</v>
      </c>
      <c r="L2273" s="45"/>
      <c r="M2273" s="226" t="s">
        <v>1</v>
      </c>
      <c r="N2273" s="227" t="s">
        <v>42</v>
      </c>
      <c r="O2273" s="92"/>
      <c r="P2273" s="228">
        <f>O2273*H2273</f>
        <v>0</v>
      </c>
      <c r="Q2273" s="228">
        <v>0.0059199999999999999</v>
      </c>
      <c r="R2273" s="228">
        <f>Q2273*H2273</f>
        <v>0.323824</v>
      </c>
      <c r="S2273" s="228">
        <v>0</v>
      </c>
      <c r="T2273" s="229">
        <f>S2273*H2273</f>
        <v>0</v>
      </c>
      <c r="U2273" s="39"/>
      <c r="V2273" s="39"/>
      <c r="W2273" s="39"/>
      <c r="X2273" s="39"/>
      <c r="Y2273" s="39"/>
      <c r="Z2273" s="39"/>
      <c r="AA2273" s="39"/>
      <c r="AB2273" s="39"/>
      <c r="AC2273" s="39"/>
      <c r="AD2273" s="39"/>
      <c r="AE2273" s="39"/>
      <c r="AR2273" s="230" t="s">
        <v>235</v>
      </c>
      <c r="AT2273" s="230" t="s">
        <v>161</v>
      </c>
      <c r="AU2273" s="230" t="s">
        <v>87</v>
      </c>
      <c r="AY2273" s="18" t="s">
        <v>159</v>
      </c>
      <c r="BE2273" s="231">
        <f>IF(N2273="základní",J2273,0)</f>
        <v>0</v>
      </c>
      <c r="BF2273" s="231">
        <f>IF(N2273="snížená",J2273,0)</f>
        <v>0</v>
      </c>
      <c r="BG2273" s="231">
        <f>IF(N2273="zákl. přenesená",J2273,0)</f>
        <v>0</v>
      </c>
      <c r="BH2273" s="231">
        <f>IF(N2273="sníž. přenesená",J2273,0)</f>
        <v>0</v>
      </c>
      <c r="BI2273" s="231">
        <f>IF(N2273="nulová",J2273,0)</f>
        <v>0</v>
      </c>
      <c r="BJ2273" s="18" t="s">
        <v>85</v>
      </c>
      <c r="BK2273" s="231">
        <f>ROUND(I2273*H2273,2)</f>
        <v>0</v>
      </c>
      <c r="BL2273" s="18" t="s">
        <v>235</v>
      </c>
      <c r="BM2273" s="230" t="s">
        <v>3534</v>
      </c>
    </row>
    <row r="2274" s="2" customFormat="1" ht="33" customHeight="1">
      <c r="A2274" s="39"/>
      <c r="B2274" s="40"/>
      <c r="C2274" s="219" t="s">
        <v>3535</v>
      </c>
      <c r="D2274" s="219" t="s">
        <v>161</v>
      </c>
      <c r="E2274" s="220" t="s">
        <v>3536</v>
      </c>
      <c r="F2274" s="221" t="s">
        <v>3537</v>
      </c>
      <c r="G2274" s="222" t="s">
        <v>268</v>
      </c>
      <c r="H2274" s="223">
        <v>6.0999999999999996</v>
      </c>
      <c r="I2274" s="224"/>
      <c r="J2274" s="225">
        <f>ROUND(I2274*H2274,2)</f>
        <v>0</v>
      </c>
      <c r="K2274" s="221" t="s">
        <v>1</v>
      </c>
      <c r="L2274" s="45"/>
      <c r="M2274" s="226" t="s">
        <v>1</v>
      </c>
      <c r="N2274" s="227" t="s">
        <v>42</v>
      </c>
      <c r="O2274" s="92"/>
      <c r="P2274" s="228">
        <f>O2274*H2274</f>
        <v>0</v>
      </c>
      <c r="Q2274" s="228">
        <v>0.0025300000000000001</v>
      </c>
      <c r="R2274" s="228">
        <f>Q2274*H2274</f>
        <v>0.015433000000000001</v>
      </c>
      <c r="S2274" s="228">
        <v>0</v>
      </c>
      <c r="T2274" s="229">
        <f>S2274*H2274</f>
        <v>0</v>
      </c>
      <c r="U2274" s="39"/>
      <c r="V2274" s="39"/>
      <c r="W2274" s="39"/>
      <c r="X2274" s="39"/>
      <c r="Y2274" s="39"/>
      <c r="Z2274" s="39"/>
      <c r="AA2274" s="39"/>
      <c r="AB2274" s="39"/>
      <c r="AC2274" s="39"/>
      <c r="AD2274" s="39"/>
      <c r="AE2274" s="39"/>
      <c r="AR2274" s="230" t="s">
        <v>235</v>
      </c>
      <c r="AT2274" s="230" t="s">
        <v>161</v>
      </c>
      <c r="AU2274" s="230" t="s">
        <v>87</v>
      </c>
      <c r="AY2274" s="18" t="s">
        <v>159</v>
      </c>
      <c r="BE2274" s="231">
        <f>IF(N2274="základní",J2274,0)</f>
        <v>0</v>
      </c>
      <c r="BF2274" s="231">
        <f>IF(N2274="snížená",J2274,0)</f>
        <v>0</v>
      </c>
      <c r="BG2274" s="231">
        <f>IF(N2274="zákl. přenesená",J2274,0)</f>
        <v>0</v>
      </c>
      <c r="BH2274" s="231">
        <f>IF(N2274="sníž. přenesená",J2274,0)</f>
        <v>0</v>
      </c>
      <c r="BI2274" s="231">
        <f>IF(N2274="nulová",J2274,0)</f>
        <v>0</v>
      </c>
      <c r="BJ2274" s="18" t="s">
        <v>85</v>
      </c>
      <c r="BK2274" s="231">
        <f>ROUND(I2274*H2274,2)</f>
        <v>0</v>
      </c>
      <c r="BL2274" s="18" t="s">
        <v>235</v>
      </c>
      <c r="BM2274" s="230" t="s">
        <v>3538</v>
      </c>
    </row>
    <row r="2275" s="13" customFormat="1">
      <c r="A2275" s="13"/>
      <c r="B2275" s="232"/>
      <c r="C2275" s="233"/>
      <c r="D2275" s="234" t="s">
        <v>168</v>
      </c>
      <c r="E2275" s="235" t="s">
        <v>1</v>
      </c>
      <c r="F2275" s="236" t="s">
        <v>3539</v>
      </c>
      <c r="G2275" s="233"/>
      <c r="H2275" s="237">
        <v>6.0999999999999996</v>
      </c>
      <c r="I2275" s="238"/>
      <c r="J2275" s="233"/>
      <c r="K2275" s="233"/>
      <c r="L2275" s="239"/>
      <c r="M2275" s="240"/>
      <c r="N2275" s="241"/>
      <c r="O2275" s="241"/>
      <c r="P2275" s="241"/>
      <c r="Q2275" s="241"/>
      <c r="R2275" s="241"/>
      <c r="S2275" s="241"/>
      <c r="T2275" s="242"/>
      <c r="U2275" s="13"/>
      <c r="V2275" s="13"/>
      <c r="W2275" s="13"/>
      <c r="X2275" s="13"/>
      <c r="Y2275" s="13"/>
      <c r="Z2275" s="13"/>
      <c r="AA2275" s="13"/>
      <c r="AB2275" s="13"/>
      <c r="AC2275" s="13"/>
      <c r="AD2275" s="13"/>
      <c r="AE2275" s="13"/>
      <c r="AT2275" s="243" t="s">
        <v>168</v>
      </c>
      <c r="AU2275" s="243" t="s">
        <v>87</v>
      </c>
      <c r="AV2275" s="13" t="s">
        <v>87</v>
      </c>
      <c r="AW2275" s="13" t="s">
        <v>32</v>
      </c>
      <c r="AX2275" s="13" t="s">
        <v>85</v>
      </c>
      <c r="AY2275" s="243" t="s">
        <v>159</v>
      </c>
    </row>
    <row r="2276" s="2" customFormat="1" ht="37.8" customHeight="1">
      <c r="A2276" s="39"/>
      <c r="B2276" s="40"/>
      <c r="C2276" s="219" t="s">
        <v>3540</v>
      </c>
      <c r="D2276" s="219" t="s">
        <v>161</v>
      </c>
      <c r="E2276" s="220" t="s">
        <v>3541</v>
      </c>
      <c r="F2276" s="221" t="s">
        <v>3542</v>
      </c>
      <c r="G2276" s="222" t="s">
        <v>268</v>
      </c>
      <c r="H2276" s="223">
        <v>47.5</v>
      </c>
      <c r="I2276" s="224"/>
      <c r="J2276" s="225">
        <f>ROUND(I2276*H2276,2)</f>
        <v>0</v>
      </c>
      <c r="K2276" s="221" t="s">
        <v>1</v>
      </c>
      <c r="L2276" s="45"/>
      <c r="M2276" s="226" t="s">
        <v>1</v>
      </c>
      <c r="N2276" s="227" t="s">
        <v>42</v>
      </c>
      <c r="O2276" s="92"/>
      <c r="P2276" s="228">
        <f>O2276*H2276</f>
        <v>0</v>
      </c>
      <c r="Q2276" s="228">
        <v>0.0030699999999999998</v>
      </c>
      <c r="R2276" s="228">
        <f>Q2276*H2276</f>
        <v>0.14582499999999998</v>
      </c>
      <c r="S2276" s="228">
        <v>0</v>
      </c>
      <c r="T2276" s="229">
        <f>S2276*H2276</f>
        <v>0</v>
      </c>
      <c r="U2276" s="39"/>
      <c r="V2276" s="39"/>
      <c r="W2276" s="39"/>
      <c r="X2276" s="39"/>
      <c r="Y2276" s="39"/>
      <c r="Z2276" s="39"/>
      <c r="AA2276" s="39"/>
      <c r="AB2276" s="39"/>
      <c r="AC2276" s="39"/>
      <c r="AD2276" s="39"/>
      <c r="AE2276" s="39"/>
      <c r="AR2276" s="230" t="s">
        <v>235</v>
      </c>
      <c r="AT2276" s="230" t="s">
        <v>161</v>
      </c>
      <c r="AU2276" s="230" t="s">
        <v>87</v>
      </c>
      <c r="AY2276" s="18" t="s">
        <v>159</v>
      </c>
      <c r="BE2276" s="231">
        <f>IF(N2276="základní",J2276,0)</f>
        <v>0</v>
      </c>
      <c r="BF2276" s="231">
        <f>IF(N2276="snížená",J2276,0)</f>
        <v>0</v>
      </c>
      <c r="BG2276" s="231">
        <f>IF(N2276="zákl. přenesená",J2276,0)</f>
        <v>0</v>
      </c>
      <c r="BH2276" s="231">
        <f>IF(N2276="sníž. přenesená",J2276,0)</f>
        <v>0</v>
      </c>
      <c r="BI2276" s="231">
        <f>IF(N2276="nulová",J2276,0)</f>
        <v>0</v>
      </c>
      <c r="BJ2276" s="18" t="s">
        <v>85</v>
      </c>
      <c r="BK2276" s="231">
        <f>ROUND(I2276*H2276,2)</f>
        <v>0</v>
      </c>
      <c r="BL2276" s="18" t="s">
        <v>235</v>
      </c>
      <c r="BM2276" s="230" t="s">
        <v>3543</v>
      </c>
    </row>
    <row r="2277" s="2" customFormat="1" ht="24.15" customHeight="1">
      <c r="A2277" s="39"/>
      <c r="B2277" s="40"/>
      <c r="C2277" s="219" t="s">
        <v>3544</v>
      </c>
      <c r="D2277" s="219" t="s">
        <v>161</v>
      </c>
      <c r="E2277" s="220" t="s">
        <v>3545</v>
      </c>
      <c r="F2277" s="221" t="s">
        <v>3546</v>
      </c>
      <c r="G2277" s="222" t="s">
        <v>201</v>
      </c>
      <c r="H2277" s="223">
        <v>1.645</v>
      </c>
      <c r="I2277" s="224"/>
      <c r="J2277" s="225">
        <f>ROUND(I2277*H2277,2)</f>
        <v>0</v>
      </c>
      <c r="K2277" s="221" t="s">
        <v>165</v>
      </c>
      <c r="L2277" s="45"/>
      <c r="M2277" s="226" t="s">
        <v>1</v>
      </c>
      <c r="N2277" s="227" t="s">
        <v>42</v>
      </c>
      <c r="O2277" s="92"/>
      <c r="P2277" s="228">
        <f>O2277*H2277</f>
        <v>0</v>
      </c>
      <c r="Q2277" s="228">
        <v>0</v>
      </c>
      <c r="R2277" s="228">
        <f>Q2277*H2277</f>
        <v>0</v>
      </c>
      <c r="S2277" s="228">
        <v>0</v>
      </c>
      <c r="T2277" s="229">
        <f>S2277*H2277</f>
        <v>0</v>
      </c>
      <c r="U2277" s="39"/>
      <c r="V2277" s="39"/>
      <c r="W2277" s="39"/>
      <c r="X2277" s="39"/>
      <c r="Y2277" s="39"/>
      <c r="Z2277" s="39"/>
      <c r="AA2277" s="39"/>
      <c r="AB2277" s="39"/>
      <c r="AC2277" s="39"/>
      <c r="AD2277" s="39"/>
      <c r="AE2277" s="39"/>
      <c r="AR2277" s="230" t="s">
        <v>235</v>
      </c>
      <c r="AT2277" s="230" t="s">
        <v>161</v>
      </c>
      <c r="AU2277" s="230" t="s">
        <v>87</v>
      </c>
      <c r="AY2277" s="18" t="s">
        <v>159</v>
      </c>
      <c r="BE2277" s="231">
        <f>IF(N2277="základní",J2277,0)</f>
        <v>0</v>
      </c>
      <c r="BF2277" s="231">
        <f>IF(N2277="snížená",J2277,0)</f>
        <v>0</v>
      </c>
      <c r="BG2277" s="231">
        <f>IF(N2277="zákl. přenesená",J2277,0)</f>
        <v>0</v>
      </c>
      <c r="BH2277" s="231">
        <f>IF(N2277="sníž. přenesená",J2277,0)</f>
        <v>0</v>
      </c>
      <c r="BI2277" s="231">
        <f>IF(N2277="nulová",J2277,0)</f>
        <v>0</v>
      </c>
      <c r="BJ2277" s="18" t="s">
        <v>85</v>
      </c>
      <c r="BK2277" s="231">
        <f>ROUND(I2277*H2277,2)</f>
        <v>0</v>
      </c>
      <c r="BL2277" s="18" t="s">
        <v>235</v>
      </c>
      <c r="BM2277" s="230" t="s">
        <v>3547</v>
      </c>
    </row>
    <row r="2278" s="2" customFormat="1" ht="24.15" customHeight="1">
      <c r="A2278" s="39"/>
      <c r="B2278" s="40"/>
      <c r="C2278" s="219" t="s">
        <v>3548</v>
      </c>
      <c r="D2278" s="219" t="s">
        <v>161</v>
      </c>
      <c r="E2278" s="220" t="s">
        <v>3549</v>
      </c>
      <c r="F2278" s="221" t="s">
        <v>3550</v>
      </c>
      <c r="G2278" s="222" t="s">
        <v>201</v>
      </c>
      <c r="H2278" s="223">
        <v>1.645</v>
      </c>
      <c r="I2278" s="224"/>
      <c r="J2278" s="225">
        <f>ROUND(I2278*H2278,2)</f>
        <v>0</v>
      </c>
      <c r="K2278" s="221" t="s">
        <v>165</v>
      </c>
      <c r="L2278" s="45"/>
      <c r="M2278" s="226" t="s">
        <v>1</v>
      </c>
      <c r="N2278" s="227" t="s">
        <v>42</v>
      </c>
      <c r="O2278" s="92"/>
      <c r="P2278" s="228">
        <f>O2278*H2278</f>
        <v>0</v>
      </c>
      <c r="Q2278" s="228">
        <v>0</v>
      </c>
      <c r="R2278" s="228">
        <f>Q2278*H2278</f>
        <v>0</v>
      </c>
      <c r="S2278" s="228">
        <v>0</v>
      </c>
      <c r="T2278" s="229">
        <f>S2278*H2278</f>
        <v>0</v>
      </c>
      <c r="U2278" s="39"/>
      <c r="V2278" s="39"/>
      <c r="W2278" s="39"/>
      <c r="X2278" s="39"/>
      <c r="Y2278" s="39"/>
      <c r="Z2278" s="39"/>
      <c r="AA2278" s="39"/>
      <c r="AB2278" s="39"/>
      <c r="AC2278" s="39"/>
      <c r="AD2278" s="39"/>
      <c r="AE2278" s="39"/>
      <c r="AR2278" s="230" t="s">
        <v>235</v>
      </c>
      <c r="AT2278" s="230" t="s">
        <v>161</v>
      </c>
      <c r="AU2278" s="230" t="s">
        <v>87</v>
      </c>
      <c r="AY2278" s="18" t="s">
        <v>159</v>
      </c>
      <c r="BE2278" s="231">
        <f>IF(N2278="základní",J2278,0)</f>
        <v>0</v>
      </c>
      <c r="BF2278" s="231">
        <f>IF(N2278="snížená",J2278,0)</f>
        <v>0</v>
      </c>
      <c r="BG2278" s="231">
        <f>IF(N2278="zákl. přenesená",J2278,0)</f>
        <v>0</v>
      </c>
      <c r="BH2278" s="231">
        <f>IF(N2278="sníž. přenesená",J2278,0)</f>
        <v>0</v>
      </c>
      <c r="BI2278" s="231">
        <f>IF(N2278="nulová",J2278,0)</f>
        <v>0</v>
      </c>
      <c r="BJ2278" s="18" t="s">
        <v>85</v>
      </c>
      <c r="BK2278" s="231">
        <f>ROUND(I2278*H2278,2)</f>
        <v>0</v>
      </c>
      <c r="BL2278" s="18" t="s">
        <v>235</v>
      </c>
      <c r="BM2278" s="230" t="s">
        <v>3551</v>
      </c>
    </row>
    <row r="2279" s="12" customFormat="1" ht="22.8" customHeight="1">
      <c r="A2279" s="12"/>
      <c r="B2279" s="203"/>
      <c r="C2279" s="204"/>
      <c r="D2279" s="205" t="s">
        <v>76</v>
      </c>
      <c r="E2279" s="217" t="s">
        <v>3552</v>
      </c>
      <c r="F2279" s="217" t="s">
        <v>3553</v>
      </c>
      <c r="G2279" s="204"/>
      <c r="H2279" s="204"/>
      <c r="I2279" s="207"/>
      <c r="J2279" s="218">
        <f>BK2279</f>
        <v>0</v>
      </c>
      <c r="K2279" s="204"/>
      <c r="L2279" s="209"/>
      <c r="M2279" s="210"/>
      <c r="N2279" s="211"/>
      <c r="O2279" s="211"/>
      <c r="P2279" s="212">
        <f>SUM(P2280:P2319)</f>
        <v>0</v>
      </c>
      <c r="Q2279" s="211"/>
      <c r="R2279" s="212">
        <f>SUM(R2280:R2319)</f>
        <v>36.489278920000004</v>
      </c>
      <c r="S2279" s="211"/>
      <c r="T2279" s="213">
        <f>SUM(T2280:T2319)</f>
        <v>0.11550000000000001</v>
      </c>
      <c r="U2279" s="12"/>
      <c r="V2279" s="12"/>
      <c r="W2279" s="12"/>
      <c r="X2279" s="12"/>
      <c r="Y2279" s="12"/>
      <c r="Z2279" s="12"/>
      <c r="AA2279" s="12"/>
      <c r="AB2279" s="12"/>
      <c r="AC2279" s="12"/>
      <c r="AD2279" s="12"/>
      <c r="AE2279" s="12"/>
      <c r="AR2279" s="214" t="s">
        <v>87</v>
      </c>
      <c r="AT2279" s="215" t="s">
        <v>76</v>
      </c>
      <c r="AU2279" s="215" t="s">
        <v>85</v>
      </c>
      <c r="AY2279" s="214" t="s">
        <v>159</v>
      </c>
      <c r="BK2279" s="216">
        <f>SUM(BK2280:BK2319)</f>
        <v>0</v>
      </c>
    </row>
    <row r="2280" s="2" customFormat="1" ht="24.15" customHeight="1">
      <c r="A2280" s="39"/>
      <c r="B2280" s="40"/>
      <c r="C2280" s="219" t="s">
        <v>3554</v>
      </c>
      <c r="D2280" s="219" t="s">
        <v>161</v>
      </c>
      <c r="E2280" s="220" t="s">
        <v>3555</v>
      </c>
      <c r="F2280" s="221" t="s">
        <v>3556</v>
      </c>
      <c r="G2280" s="222" t="s">
        <v>164</v>
      </c>
      <c r="H2280" s="223">
        <v>534.86900000000003</v>
      </c>
      <c r="I2280" s="224"/>
      <c r="J2280" s="225">
        <f>ROUND(I2280*H2280,2)</f>
        <v>0</v>
      </c>
      <c r="K2280" s="221" t="s">
        <v>165</v>
      </c>
      <c r="L2280" s="45"/>
      <c r="M2280" s="226" t="s">
        <v>1</v>
      </c>
      <c r="N2280" s="227" t="s">
        <v>42</v>
      </c>
      <c r="O2280" s="92"/>
      <c r="P2280" s="228">
        <f>O2280*H2280</f>
        <v>0</v>
      </c>
      <c r="Q2280" s="228">
        <v>0</v>
      </c>
      <c r="R2280" s="228">
        <f>Q2280*H2280</f>
        <v>0</v>
      </c>
      <c r="S2280" s="228">
        <v>0</v>
      </c>
      <c r="T2280" s="229">
        <f>S2280*H2280</f>
        <v>0</v>
      </c>
      <c r="U2280" s="39"/>
      <c r="V2280" s="39"/>
      <c r="W2280" s="39"/>
      <c r="X2280" s="39"/>
      <c r="Y2280" s="39"/>
      <c r="Z2280" s="39"/>
      <c r="AA2280" s="39"/>
      <c r="AB2280" s="39"/>
      <c r="AC2280" s="39"/>
      <c r="AD2280" s="39"/>
      <c r="AE2280" s="39"/>
      <c r="AR2280" s="230" t="s">
        <v>235</v>
      </c>
      <c r="AT2280" s="230" t="s">
        <v>161</v>
      </c>
      <c r="AU2280" s="230" t="s">
        <v>87</v>
      </c>
      <c r="AY2280" s="18" t="s">
        <v>159</v>
      </c>
      <c r="BE2280" s="231">
        <f>IF(N2280="základní",J2280,0)</f>
        <v>0</v>
      </c>
      <c r="BF2280" s="231">
        <f>IF(N2280="snížená",J2280,0)</f>
        <v>0</v>
      </c>
      <c r="BG2280" s="231">
        <f>IF(N2280="zákl. přenesená",J2280,0)</f>
        <v>0</v>
      </c>
      <c r="BH2280" s="231">
        <f>IF(N2280="sníž. přenesená",J2280,0)</f>
        <v>0</v>
      </c>
      <c r="BI2280" s="231">
        <f>IF(N2280="nulová",J2280,0)</f>
        <v>0</v>
      </c>
      <c r="BJ2280" s="18" t="s">
        <v>85</v>
      </c>
      <c r="BK2280" s="231">
        <f>ROUND(I2280*H2280,2)</f>
        <v>0</v>
      </c>
      <c r="BL2280" s="18" t="s">
        <v>235</v>
      </c>
      <c r="BM2280" s="230" t="s">
        <v>3557</v>
      </c>
    </row>
    <row r="2281" s="13" customFormat="1">
      <c r="A2281" s="13"/>
      <c r="B2281" s="232"/>
      <c r="C2281" s="233"/>
      <c r="D2281" s="234" t="s">
        <v>168</v>
      </c>
      <c r="E2281" s="235" t="s">
        <v>1</v>
      </c>
      <c r="F2281" s="236" t="s">
        <v>2766</v>
      </c>
      <c r="G2281" s="233"/>
      <c r="H2281" s="237">
        <v>541.34400000000005</v>
      </c>
      <c r="I2281" s="238"/>
      <c r="J2281" s="233"/>
      <c r="K2281" s="233"/>
      <c r="L2281" s="239"/>
      <c r="M2281" s="240"/>
      <c r="N2281" s="241"/>
      <c r="O2281" s="241"/>
      <c r="P2281" s="241"/>
      <c r="Q2281" s="241"/>
      <c r="R2281" s="241"/>
      <c r="S2281" s="241"/>
      <c r="T2281" s="242"/>
      <c r="U2281" s="13"/>
      <c r="V2281" s="13"/>
      <c r="W2281" s="13"/>
      <c r="X2281" s="13"/>
      <c r="Y2281" s="13"/>
      <c r="Z2281" s="13"/>
      <c r="AA2281" s="13"/>
      <c r="AB2281" s="13"/>
      <c r="AC2281" s="13"/>
      <c r="AD2281" s="13"/>
      <c r="AE2281" s="13"/>
      <c r="AT2281" s="243" t="s">
        <v>168</v>
      </c>
      <c r="AU2281" s="243" t="s">
        <v>87</v>
      </c>
      <c r="AV2281" s="13" t="s">
        <v>87</v>
      </c>
      <c r="AW2281" s="13" t="s">
        <v>32</v>
      </c>
      <c r="AX2281" s="13" t="s">
        <v>77</v>
      </c>
      <c r="AY2281" s="243" t="s">
        <v>159</v>
      </c>
    </row>
    <row r="2282" s="13" customFormat="1">
      <c r="A2282" s="13"/>
      <c r="B2282" s="232"/>
      <c r="C2282" s="233"/>
      <c r="D2282" s="234" t="s">
        <v>168</v>
      </c>
      <c r="E2282" s="235" t="s">
        <v>1</v>
      </c>
      <c r="F2282" s="236" t="s">
        <v>2767</v>
      </c>
      <c r="G2282" s="233"/>
      <c r="H2282" s="237">
        <v>-39.545000000000002</v>
      </c>
      <c r="I2282" s="238"/>
      <c r="J2282" s="233"/>
      <c r="K2282" s="233"/>
      <c r="L2282" s="239"/>
      <c r="M2282" s="240"/>
      <c r="N2282" s="241"/>
      <c r="O2282" s="241"/>
      <c r="P2282" s="241"/>
      <c r="Q2282" s="241"/>
      <c r="R2282" s="241"/>
      <c r="S2282" s="241"/>
      <c r="T2282" s="242"/>
      <c r="U2282" s="13"/>
      <c r="V2282" s="13"/>
      <c r="W2282" s="13"/>
      <c r="X2282" s="13"/>
      <c r="Y2282" s="13"/>
      <c r="Z2282" s="13"/>
      <c r="AA2282" s="13"/>
      <c r="AB2282" s="13"/>
      <c r="AC2282" s="13"/>
      <c r="AD2282" s="13"/>
      <c r="AE2282" s="13"/>
      <c r="AT2282" s="243" t="s">
        <v>168</v>
      </c>
      <c r="AU2282" s="243" t="s">
        <v>87</v>
      </c>
      <c r="AV2282" s="13" t="s">
        <v>87</v>
      </c>
      <c r="AW2282" s="13" t="s">
        <v>32</v>
      </c>
      <c r="AX2282" s="13" t="s">
        <v>77</v>
      </c>
      <c r="AY2282" s="243" t="s">
        <v>159</v>
      </c>
    </row>
    <row r="2283" s="13" customFormat="1">
      <c r="A2283" s="13"/>
      <c r="B2283" s="232"/>
      <c r="C2283" s="233"/>
      <c r="D2283" s="234" t="s">
        <v>168</v>
      </c>
      <c r="E2283" s="235" t="s">
        <v>1</v>
      </c>
      <c r="F2283" s="236" t="s">
        <v>2768</v>
      </c>
      <c r="G2283" s="233"/>
      <c r="H2283" s="237">
        <v>21.57</v>
      </c>
      <c r="I2283" s="238"/>
      <c r="J2283" s="233"/>
      <c r="K2283" s="233"/>
      <c r="L2283" s="239"/>
      <c r="M2283" s="240"/>
      <c r="N2283" s="241"/>
      <c r="O2283" s="241"/>
      <c r="P2283" s="241"/>
      <c r="Q2283" s="241"/>
      <c r="R2283" s="241"/>
      <c r="S2283" s="241"/>
      <c r="T2283" s="242"/>
      <c r="U2283" s="13"/>
      <c r="V2283" s="13"/>
      <c r="W2283" s="13"/>
      <c r="X2283" s="13"/>
      <c r="Y2283" s="13"/>
      <c r="Z2283" s="13"/>
      <c r="AA2283" s="13"/>
      <c r="AB2283" s="13"/>
      <c r="AC2283" s="13"/>
      <c r="AD2283" s="13"/>
      <c r="AE2283" s="13"/>
      <c r="AT2283" s="243" t="s">
        <v>168</v>
      </c>
      <c r="AU2283" s="243" t="s">
        <v>87</v>
      </c>
      <c r="AV2283" s="13" t="s">
        <v>87</v>
      </c>
      <c r="AW2283" s="13" t="s">
        <v>32</v>
      </c>
      <c r="AX2283" s="13" t="s">
        <v>77</v>
      </c>
      <c r="AY2283" s="243" t="s">
        <v>159</v>
      </c>
    </row>
    <row r="2284" s="15" customFormat="1">
      <c r="A2284" s="15"/>
      <c r="B2284" s="268"/>
      <c r="C2284" s="269"/>
      <c r="D2284" s="234" t="s">
        <v>168</v>
      </c>
      <c r="E2284" s="270" t="s">
        <v>1</v>
      </c>
      <c r="F2284" s="271" t="s">
        <v>361</v>
      </c>
      <c r="G2284" s="269"/>
      <c r="H2284" s="272">
        <v>523.36900000000003</v>
      </c>
      <c r="I2284" s="273"/>
      <c r="J2284" s="269"/>
      <c r="K2284" s="269"/>
      <c r="L2284" s="274"/>
      <c r="M2284" s="275"/>
      <c r="N2284" s="276"/>
      <c r="O2284" s="276"/>
      <c r="P2284" s="276"/>
      <c r="Q2284" s="276"/>
      <c r="R2284" s="276"/>
      <c r="S2284" s="276"/>
      <c r="T2284" s="277"/>
      <c r="U2284" s="15"/>
      <c r="V2284" s="15"/>
      <c r="W2284" s="15"/>
      <c r="X2284" s="15"/>
      <c r="Y2284" s="15"/>
      <c r="Z2284" s="15"/>
      <c r="AA2284" s="15"/>
      <c r="AB2284" s="15"/>
      <c r="AC2284" s="15"/>
      <c r="AD2284" s="15"/>
      <c r="AE2284" s="15"/>
      <c r="AT2284" s="278" t="s">
        <v>168</v>
      </c>
      <c r="AU2284" s="278" t="s">
        <v>87</v>
      </c>
      <c r="AV2284" s="15" t="s">
        <v>175</v>
      </c>
      <c r="AW2284" s="15" t="s">
        <v>32</v>
      </c>
      <c r="AX2284" s="15" t="s">
        <v>77</v>
      </c>
      <c r="AY2284" s="278" t="s">
        <v>159</v>
      </c>
    </row>
    <row r="2285" s="13" customFormat="1">
      <c r="A2285" s="13"/>
      <c r="B2285" s="232"/>
      <c r="C2285" s="233"/>
      <c r="D2285" s="234" t="s">
        <v>168</v>
      </c>
      <c r="E2285" s="235" t="s">
        <v>1</v>
      </c>
      <c r="F2285" s="236" t="s">
        <v>2769</v>
      </c>
      <c r="G2285" s="233"/>
      <c r="H2285" s="237">
        <v>11.5</v>
      </c>
      <c r="I2285" s="238"/>
      <c r="J2285" s="233"/>
      <c r="K2285" s="233"/>
      <c r="L2285" s="239"/>
      <c r="M2285" s="240"/>
      <c r="N2285" s="241"/>
      <c r="O2285" s="241"/>
      <c r="P2285" s="241"/>
      <c r="Q2285" s="241"/>
      <c r="R2285" s="241"/>
      <c r="S2285" s="241"/>
      <c r="T2285" s="242"/>
      <c r="U2285" s="13"/>
      <c r="V2285" s="13"/>
      <c r="W2285" s="13"/>
      <c r="X2285" s="13"/>
      <c r="Y2285" s="13"/>
      <c r="Z2285" s="13"/>
      <c r="AA2285" s="13"/>
      <c r="AB2285" s="13"/>
      <c r="AC2285" s="13"/>
      <c r="AD2285" s="13"/>
      <c r="AE2285" s="13"/>
      <c r="AT2285" s="243" t="s">
        <v>168</v>
      </c>
      <c r="AU2285" s="243" t="s">
        <v>87</v>
      </c>
      <c r="AV2285" s="13" t="s">
        <v>87</v>
      </c>
      <c r="AW2285" s="13" t="s">
        <v>32</v>
      </c>
      <c r="AX2285" s="13" t="s">
        <v>77</v>
      </c>
      <c r="AY2285" s="243" t="s">
        <v>159</v>
      </c>
    </row>
    <row r="2286" s="14" customFormat="1">
      <c r="A2286" s="14"/>
      <c r="B2286" s="244"/>
      <c r="C2286" s="245"/>
      <c r="D2286" s="234" t="s">
        <v>168</v>
      </c>
      <c r="E2286" s="246" t="s">
        <v>1</v>
      </c>
      <c r="F2286" s="247" t="s">
        <v>174</v>
      </c>
      <c r="G2286" s="245"/>
      <c r="H2286" s="248">
        <v>534.86900000000003</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168</v>
      </c>
      <c r="AU2286" s="254" t="s">
        <v>87</v>
      </c>
      <c r="AV2286" s="14" t="s">
        <v>166</v>
      </c>
      <c r="AW2286" s="14" t="s">
        <v>32</v>
      </c>
      <c r="AX2286" s="14" t="s">
        <v>85</v>
      </c>
      <c r="AY2286" s="254" t="s">
        <v>159</v>
      </c>
    </row>
    <row r="2287" s="2" customFormat="1" ht="16.5" customHeight="1">
      <c r="A2287" s="39"/>
      <c r="B2287" s="40"/>
      <c r="C2287" s="255" t="s">
        <v>3558</v>
      </c>
      <c r="D2287" s="255" t="s">
        <v>218</v>
      </c>
      <c r="E2287" s="256" t="s">
        <v>3559</v>
      </c>
      <c r="F2287" s="257" t="s">
        <v>3560</v>
      </c>
      <c r="G2287" s="258" t="s">
        <v>215</v>
      </c>
      <c r="H2287" s="259">
        <v>20934.773000000001</v>
      </c>
      <c r="I2287" s="260"/>
      <c r="J2287" s="261">
        <f>ROUND(I2287*H2287,2)</f>
        <v>0</v>
      </c>
      <c r="K2287" s="257" t="s">
        <v>165</v>
      </c>
      <c r="L2287" s="262"/>
      <c r="M2287" s="263" t="s">
        <v>1</v>
      </c>
      <c r="N2287" s="264" t="s">
        <v>42</v>
      </c>
      <c r="O2287" s="92"/>
      <c r="P2287" s="228">
        <f>O2287*H2287</f>
        <v>0</v>
      </c>
      <c r="Q2287" s="228">
        <v>0.0016999999999999999</v>
      </c>
      <c r="R2287" s="228">
        <f>Q2287*H2287</f>
        <v>35.589114100000003</v>
      </c>
      <c r="S2287" s="228">
        <v>0</v>
      </c>
      <c r="T2287" s="229">
        <f>S2287*H2287</f>
        <v>0</v>
      </c>
      <c r="U2287" s="39"/>
      <c r="V2287" s="39"/>
      <c r="W2287" s="39"/>
      <c r="X2287" s="39"/>
      <c r="Y2287" s="39"/>
      <c r="Z2287" s="39"/>
      <c r="AA2287" s="39"/>
      <c r="AB2287" s="39"/>
      <c r="AC2287" s="39"/>
      <c r="AD2287" s="39"/>
      <c r="AE2287" s="39"/>
      <c r="AR2287" s="230" t="s">
        <v>316</v>
      </c>
      <c r="AT2287" s="230" t="s">
        <v>218</v>
      </c>
      <c r="AU2287" s="230" t="s">
        <v>87</v>
      </c>
      <c r="AY2287" s="18" t="s">
        <v>159</v>
      </c>
      <c r="BE2287" s="231">
        <f>IF(N2287="základní",J2287,0)</f>
        <v>0</v>
      </c>
      <c r="BF2287" s="231">
        <f>IF(N2287="snížená",J2287,0)</f>
        <v>0</v>
      </c>
      <c r="BG2287" s="231">
        <f>IF(N2287="zákl. přenesená",J2287,0)</f>
        <v>0</v>
      </c>
      <c r="BH2287" s="231">
        <f>IF(N2287="sníž. přenesená",J2287,0)</f>
        <v>0</v>
      </c>
      <c r="BI2287" s="231">
        <f>IF(N2287="nulová",J2287,0)</f>
        <v>0</v>
      </c>
      <c r="BJ2287" s="18" t="s">
        <v>85</v>
      </c>
      <c r="BK2287" s="231">
        <f>ROUND(I2287*H2287,2)</f>
        <v>0</v>
      </c>
      <c r="BL2287" s="18" t="s">
        <v>235</v>
      </c>
      <c r="BM2287" s="230" t="s">
        <v>3561</v>
      </c>
    </row>
    <row r="2288" s="13" customFormat="1">
      <c r="A2288" s="13"/>
      <c r="B2288" s="232"/>
      <c r="C2288" s="233"/>
      <c r="D2288" s="234" t="s">
        <v>168</v>
      </c>
      <c r="E2288" s="233"/>
      <c r="F2288" s="236" t="s">
        <v>3562</v>
      </c>
      <c r="G2288" s="233"/>
      <c r="H2288" s="237">
        <v>20934.773000000001</v>
      </c>
      <c r="I2288" s="238"/>
      <c r="J2288" s="233"/>
      <c r="K2288" s="233"/>
      <c r="L2288" s="239"/>
      <c r="M2288" s="240"/>
      <c r="N2288" s="241"/>
      <c r="O2288" s="241"/>
      <c r="P2288" s="241"/>
      <c r="Q2288" s="241"/>
      <c r="R2288" s="241"/>
      <c r="S2288" s="241"/>
      <c r="T2288" s="242"/>
      <c r="U2288" s="13"/>
      <c r="V2288" s="13"/>
      <c r="W2288" s="13"/>
      <c r="X2288" s="13"/>
      <c r="Y2288" s="13"/>
      <c r="Z2288" s="13"/>
      <c r="AA2288" s="13"/>
      <c r="AB2288" s="13"/>
      <c r="AC2288" s="13"/>
      <c r="AD2288" s="13"/>
      <c r="AE2288" s="13"/>
      <c r="AT2288" s="243" t="s">
        <v>168</v>
      </c>
      <c r="AU2288" s="243" t="s">
        <v>87</v>
      </c>
      <c r="AV2288" s="13" t="s">
        <v>87</v>
      </c>
      <c r="AW2288" s="13" t="s">
        <v>4</v>
      </c>
      <c r="AX2288" s="13" t="s">
        <v>85</v>
      </c>
      <c r="AY2288" s="243" t="s">
        <v>159</v>
      </c>
    </row>
    <row r="2289" s="2" customFormat="1" ht="24.15" customHeight="1">
      <c r="A2289" s="39"/>
      <c r="B2289" s="40"/>
      <c r="C2289" s="219" t="s">
        <v>3563</v>
      </c>
      <c r="D2289" s="219" t="s">
        <v>161</v>
      </c>
      <c r="E2289" s="220" t="s">
        <v>3564</v>
      </c>
      <c r="F2289" s="221" t="s">
        <v>3565</v>
      </c>
      <c r="G2289" s="222" t="s">
        <v>268</v>
      </c>
      <c r="H2289" s="223">
        <v>35</v>
      </c>
      <c r="I2289" s="224"/>
      <c r="J2289" s="225">
        <f>ROUND(I2289*H2289,2)</f>
        <v>0</v>
      </c>
      <c r="K2289" s="221" t="s">
        <v>165</v>
      </c>
      <c r="L2289" s="45"/>
      <c r="M2289" s="226" t="s">
        <v>1</v>
      </c>
      <c r="N2289" s="227" t="s">
        <v>42</v>
      </c>
      <c r="O2289" s="92"/>
      <c r="P2289" s="228">
        <f>O2289*H2289</f>
        <v>0</v>
      </c>
      <c r="Q2289" s="228">
        <v>0.0012465</v>
      </c>
      <c r="R2289" s="228">
        <f>Q2289*H2289</f>
        <v>0.0436275</v>
      </c>
      <c r="S2289" s="228">
        <v>0</v>
      </c>
      <c r="T2289" s="229">
        <f>S2289*H2289</f>
        <v>0</v>
      </c>
      <c r="U2289" s="39"/>
      <c r="V2289" s="39"/>
      <c r="W2289" s="39"/>
      <c r="X2289" s="39"/>
      <c r="Y2289" s="39"/>
      <c r="Z2289" s="39"/>
      <c r="AA2289" s="39"/>
      <c r="AB2289" s="39"/>
      <c r="AC2289" s="39"/>
      <c r="AD2289" s="39"/>
      <c r="AE2289" s="39"/>
      <c r="AR2289" s="230" t="s">
        <v>235</v>
      </c>
      <c r="AT2289" s="230" t="s">
        <v>161</v>
      </c>
      <c r="AU2289" s="230" t="s">
        <v>87</v>
      </c>
      <c r="AY2289" s="18" t="s">
        <v>159</v>
      </c>
      <c r="BE2289" s="231">
        <f>IF(N2289="základní",J2289,0)</f>
        <v>0</v>
      </c>
      <c r="BF2289" s="231">
        <f>IF(N2289="snížená",J2289,0)</f>
        <v>0</v>
      </c>
      <c r="BG2289" s="231">
        <f>IF(N2289="zákl. přenesená",J2289,0)</f>
        <v>0</v>
      </c>
      <c r="BH2289" s="231">
        <f>IF(N2289="sníž. přenesená",J2289,0)</f>
        <v>0</v>
      </c>
      <c r="BI2289" s="231">
        <f>IF(N2289="nulová",J2289,0)</f>
        <v>0</v>
      </c>
      <c r="BJ2289" s="18" t="s">
        <v>85</v>
      </c>
      <c r="BK2289" s="231">
        <f>ROUND(I2289*H2289,2)</f>
        <v>0</v>
      </c>
      <c r="BL2289" s="18" t="s">
        <v>235</v>
      </c>
      <c r="BM2289" s="230" t="s">
        <v>3566</v>
      </c>
    </row>
    <row r="2290" s="13" customFormat="1">
      <c r="A2290" s="13"/>
      <c r="B2290" s="232"/>
      <c r="C2290" s="233"/>
      <c r="D2290" s="234" t="s">
        <v>168</v>
      </c>
      <c r="E2290" s="235" t="s">
        <v>1</v>
      </c>
      <c r="F2290" s="236" t="s">
        <v>3567</v>
      </c>
      <c r="G2290" s="233"/>
      <c r="H2290" s="237">
        <v>35</v>
      </c>
      <c r="I2290" s="238"/>
      <c r="J2290" s="233"/>
      <c r="K2290" s="233"/>
      <c r="L2290" s="239"/>
      <c r="M2290" s="240"/>
      <c r="N2290" s="241"/>
      <c r="O2290" s="241"/>
      <c r="P2290" s="241"/>
      <c r="Q2290" s="241"/>
      <c r="R2290" s="241"/>
      <c r="S2290" s="241"/>
      <c r="T2290" s="242"/>
      <c r="U2290" s="13"/>
      <c r="V2290" s="13"/>
      <c r="W2290" s="13"/>
      <c r="X2290" s="13"/>
      <c r="Y2290" s="13"/>
      <c r="Z2290" s="13"/>
      <c r="AA2290" s="13"/>
      <c r="AB2290" s="13"/>
      <c r="AC2290" s="13"/>
      <c r="AD2290" s="13"/>
      <c r="AE2290" s="13"/>
      <c r="AT2290" s="243" t="s">
        <v>168</v>
      </c>
      <c r="AU2290" s="243" t="s">
        <v>87</v>
      </c>
      <c r="AV2290" s="13" t="s">
        <v>87</v>
      </c>
      <c r="AW2290" s="13" t="s">
        <v>32</v>
      </c>
      <c r="AX2290" s="13" t="s">
        <v>85</v>
      </c>
      <c r="AY2290" s="243" t="s">
        <v>159</v>
      </c>
    </row>
    <row r="2291" s="2" customFormat="1" ht="16.5" customHeight="1">
      <c r="A2291" s="39"/>
      <c r="B2291" s="40"/>
      <c r="C2291" s="255" t="s">
        <v>3568</v>
      </c>
      <c r="D2291" s="255" t="s">
        <v>218</v>
      </c>
      <c r="E2291" s="256" t="s">
        <v>3569</v>
      </c>
      <c r="F2291" s="257" t="s">
        <v>3570</v>
      </c>
      <c r="G2291" s="258" t="s">
        <v>215</v>
      </c>
      <c r="H2291" s="259">
        <v>108.15000000000001</v>
      </c>
      <c r="I2291" s="260"/>
      <c r="J2291" s="261">
        <f>ROUND(I2291*H2291,2)</f>
        <v>0</v>
      </c>
      <c r="K2291" s="257" t="s">
        <v>165</v>
      </c>
      <c r="L2291" s="262"/>
      <c r="M2291" s="263" t="s">
        <v>1</v>
      </c>
      <c r="N2291" s="264" t="s">
        <v>42</v>
      </c>
      <c r="O2291" s="92"/>
      <c r="P2291" s="228">
        <f>O2291*H2291</f>
        <v>0</v>
      </c>
      <c r="Q2291" s="228">
        <v>0.0032000000000000002</v>
      </c>
      <c r="R2291" s="228">
        <f>Q2291*H2291</f>
        <v>0.34608000000000005</v>
      </c>
      <c r="S2291" s="228">
        <v>0</v>
      </c>
      <c r="T2291" s="229">
        <f>S2291*H2291</f>
        <v>0</v>
      </c>
      <c r="U2291" s="39"/>
      <c r="V2291" s="39"/>
      <c r="W2291" s="39"/>
      <c r="X2291" s="39"/>
      <c r="Y2291" s="39"/>
      <c r="Z2291" s="39"/>
      <c r="AA2291" s="39"/>
      <c r="AB2291" s="39"/>
      <c r="AC2291" s="39"/>
      <c r="AD2291" s="39"/>
      <c r="AE2291" s="39"/>
      <c r="AR2291" s="230" t="s">
        <v>316</v>
      </c>
      <c r="AT2291" s="230" t="s">
        <v>218</v>
      </c>
      <c r="AU2291" s="230" t="s">
        <v>87</v>
      </c>
      <c r="AY2291" s="18" t="s">
        <v>159</v>
      </c>
      <c r="BE2291" s="231">
        <f>IF(N2291="základní",J2291,0)</f>
        <v>0</v>
      </c>
      <c r="BF2291" s="231">
        <f>IF(N2291="snížená",J2291,0)</f>
        <v>0</v>
      </c>
      <c r="BG2291" s="231">
        <f>IF(N2291="zákl. přenesená",J2291,0)</f>
        <v>0</v>
      </c>
      <c r="BH2291" s="231">
        <f>IF(N2291="sníž. přenesená",J2291,0)</f>
        <v>0</v>
      </c>
      <c r="BI2291" s="231">
        <f>IF(N2291="nulová",J2291,0)</f>
        <v>0</v>
      </c>
      <c r="BJ2291" s="18" t="s">
        <v>85</v>
      </c>
      <c r="BK2291" s="231">
        <f>ROUND(I2291*H2291,2)</f>
        <v>0</v>
      </c>
      <c r="BL2291" s="18" t="s">
        <v>235</v>
      </c>
      <c r="BM2291" s="230" t="s">
        <v>3571</v>
      </c>
    </row>
    <row r="2292" s="13" customFormat="1">
      <c r="A2292" s="13"/>
      <c r="B2292" s="232"/>
      <c r="C2292" s="233"/>
      <c r="D2292" s="234" t="s">
        <v>168</v>
      </c>
      <c r="E2292" s="233"/>
      <c r="F2292" s="236" t="s">
        <v>3572</v>
      </c>
      <c r="G2292" s="233"/>
      <c r="H2292" s="237">
        <v>108.15000000000001</v>
      </c>
      <c r="I2292" s="238"/>
      <c r="J2292" s="233"/>
      <c r="K2292" s="233"/>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168</v>
      </c>
      <c r="AU2292" s="243" t="s">
        <v>87</v>
      </c>
      <c r="AV2292" s="13" t="s">
        <v>87</v>
      </c>
      <c r="AW2292" s="13" t="s">
        <v>4</v>
      </c>
      <c r="AX2292" s="13" t="s">
        <v>85</v>
      </c>
      <c r="AY2292" s="243" t="s">
        <v>159</v>
      </c>
    </row>
    <row r="2293" s="2" customFormat="1" ht="16.5" customHeight="1">
      <c r="A2293" s="39"/>
      <c r="B2293" s="40"/>
      <c r="C2293" s="219" t="s">
        <v>3573</v>
      </c>
      <c r="D2293" s="219" t="s">
        <v>161</v>
      </c>
      <c r="E2293" s="220" t="s">
        <v>3574</v>
      </c>
      <c r="F2293" s="221" t="s">
        <v>3575</v>
      </c>
      <c r="G2293" s="222" t="s">
        <v>164</v>
      </c>
      <c r="H2293" s="223">
        <v>57.5</v>
      </c>
      <c r="I2293" s="224"/>
      <c r="J2293" s="225">
        <f>ROUND(I2293*H2293,2)</f>
        <v>0</v>
      </c>
      <c r="K2293" s="221" t="s">
        <v>165</v>
      </c>
      <c r="L2293" s="45"/>
      <c r="M2293" s="226" t="s">
        <v>1</v>
      </c>
      <c r="N2293" s="227" t="s">
        <v>42</v>
      </c>
      <c r="O2293" s="92"/>
      <c r="P2293" s="228">
        <f>O2293*H2293</f>
        <v>0</v>
      </c>
      <c r="Q2293" s="228">
        <v>0</v>
      </c>
      <c r="R2293" s="228">
        <f>Q2293*H2293</f>
        <v>0</v>
      </c>
      <c r="S2293" s="228">
        <v>0</v>
      </c>
      <c r="T2293" s="229">
        <f>S2293*H2293</f>
        <v>0</v>
      </c>
      <c r="U2293" s="39"/>
      <c r="V2293" s="39"/>
      <c r="W2293" s="39"/>
      <c r="X2293" s="39"/>
      <c r="Y2293" s="39"/>
      <c r="Z2293" s="39"/>
      <c r="AA2293" s="39"/>
      <c r="AB2293" s="39"/>
      <c r="AC2293" s="39"/>
      <c r="AD2293" s="39"/>
      <c r="AE2293" s="39"/>
      <c r="AR2293" s="230" t="s">
        <v>235</v>
      </c>
      <c r="AT2293" s="230" t="s">
        <v>161</v>
      </c>
      <c r="AU2293" s="230" t="s">
        <v>87</v>
      </c>
      <c r="AY2293" s="18" t="s">
        <v>159</v>
      </c>
      <c r="BE2293" s="231">
        <f>IF(N2293="základní",J2293,0)</f>
        <v>0</v>
      </c>
      <c r="BF2293" s="231">
        <f>IF(N2293="snížená",J2293,0)</f>
        <v>0</v>
      </c>
      <c r="BG2293" s="231">
        <f>IF(N2293="zákl. přenesená",J2293,0)</f>
        <v>0</v>
      </c>
      <c r="BH2293" s="231">
        <f>IF(N2293="sníž. přenesená",J2293,0)</f>
        <v>0</v>
      </c>
      <c r="BI2293" s="231">
        <f>IF(N2293="nulová",J2293,0)</f>
        <v>0</v>
      </c>
      <c r="BJ2293" s="18" t="s">
        <v>85</v>
      </c>
      <c r="BK2293" s="231">
        <f>ROUND(I2293*H2293,2)</f>
        <v>0</v>
      </c>
      <c r="BL2293" s="18" t="s">
        <v>235</v>
      </c>
      <c r="BM2293" s="230" t="s">
        <v>3576</v>
      </c>
    </row>
    <row r="2294" s="13" customFormat="1">
      <c r="A2294" s="13"/>
      <c r="B2294" s="232"/>
      <c r="C2294" s="233"/>
      <c r="D2294" s="234" t="s">
        <v>168</v>
      </c>
      <c r="E2294" s="235" t="s">
        <v>1</v>
      </c>
      <c r="F2294" s="236" t="s">
        <v>2778</v>
      </c>
      <c r="G2294" s="233"/>
      <c r="H2294" s="237">
        <v>57.5</v>
      </c>
      <c r="I2294" s="238"/>
      <c r="J2294" s="233"/>
      <c r="K2294" s="233"/>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168</v>
      </c>
      <c r="AU2294" s="243" t="s">
        <v>87</v>
      </c>
      <c r="AV2294" s="13" t="s">
        <v>87</v>
      </c>
      <c r="AW2294" s="13" t="s">
        <v>32</v>
      </c>
      <c r="AX2294" s="13" t="s">
        <v>85</v>
      </c>
      <c r="AY2294" s="243" t="s">
        <v>159</v>
      </c>
    </row>
    <row r="2295" s="2" customFormat="1" ht="33" customHeight="1">
      <c r="A2295" s="39"/>
      <c r="B2295" s="40"/>
      <c r="C2295" s="219" t="s">
        <v>3577</v>
      </c>
      <c r="D2295" s="219" t="s">
        <v>161</v>
      </c>
      <c r="E2295" s="220" t="s">
        <v>3578</v>
      </c>
      <c r="F2295" s="221" t="s">
        <v>3579</v>
      </c>
      <c r="G2295" s="222" t="s">
        <v>164</v>
      </c>
      <c r="H2295" s="223">
        <v>534.86900000000003</v>
      </c>
      <c r="I2295" s="224"/>
      <c r="J2295" s="225">
        <f>ROUND(I2295*H2295,2)</f>
        <v>0</v>
      </c>
      <c r="K2295" s="221" t="s">
        <v>165</v>
      </c>
      <c r="L2295" s="45"/>
      <c r="M2295" s="226" t="s">
        <v>1</v>
      </c>
      <c r="N2295" s="227" t="s">
        <v>42</v>
      </c>
      <c r="O2295" s="92"/>
      <c r="P2295" s="228">
        <f>O2295*H2295</f>
        <v>0</v>
      </c>
      <c r="Q2295" s="228">
        <v>4.0000000000000003E-05</v>
      </c>
      <c r="R2295" s="228">
        <f>Q2295*H2295</f>
        <v>0.021394760000000002</v>
      </c>
      <c r="S2295" s="228">
        <v>0</v>
      </c>
      <c r="T2295" s="229">
        <f>S2295*H2295</f>
        <v>0</v>
      </c>
      <c r="U2295" s="39"/>
      <c r="V2295" s="39"/>
      <c r="W2295" s="39"/>
      <c r="X2295" s="39"/>
      <c r="Y2295" s="39"/>
      <c r="Z2295" s="39"/>
      <c r="AA2295" s="39"/>
      <c r="AB2295" s="39"/>
      <c r="AC2295" s="39"/>
      <c r="AD2295" s="39"/>
      <c r="AE2295" s="39"/>
      <c r="AR2295" s="230" t="s">
        <v>235</v>
      </c>
      <c r="AT2295" s="230" t="s">
        <v>161</v>
      </c>
      <c r="AU2295" s="230" t="s">
        <v>87</v>
      </c>
      <c r="AY2295" s="18" t="s">
        <v>159</v>
      </c>
      <c r="BE2295" s="231">
        <f>IF(N2295="základní",J2295,0)</f>
        <v>0</v>
      </c>
      <c r="BF2295" s="231">
        <f>IF(N2295="snížená",J2295,0)</f>
        <v>0</v>
      </c>
      <c r="BG2295" s="231">
        <f>IF(N2295="zákl. přenesená",J2295,0)</f>
        <v>0</v>
      </c>
      <c r="BH2295" s="231">
        <f>IF(N2295="sníž. přenesená",J2295,0)</f>
        <v>0</v>
      </c>
      <c r="BI2295" s="231">
        <f>IF(N2295="nulová",J2295,0)</f>
        <v>0</v>
      </c>
      <c r="BJ2295" s="18" t="s">
        <v>85</v>
      </c>
      <c r="BK2295" s="231">
        <f>ROUND(I2295*H2295,2)</f>
        <v>0</v>
      </c>
      <c r="BL2295" s="18" t="s">
        <v>235</v>
      </c>
      <c r="BM2295" s="230" t="s">
        <v>3580</v>
      </c>
    </row>
    <row r="2296" s="2" customFormat="1" ht="24.15" customHeight="1">
      <c r="A2296" s="39"/>
      <c r="B2296" s="40"/>
      <c r="C2296" s="219" t="s">
        <v>3581</v>
      </c>
      <c r="D2296" s="219" t="s">
        <v>161</v>
      </c>
      <c r="E2296" s="220" t="s">
        <v>3582</v>
      </c>
      <c r="F2296" s="221" t="s">
        <v>3583</v>
      </c>
      <c r="G2296" s="222" t="s">
        <v>215</v>
      </c>
      <c r="H2296" s="223">
        <v>1430</v>
      </c>
      <c r="I2296" s="224"/>
      <c r="J2296" s="225">
        <f>ROUND(I2296*H2296,2)</f>
        <v>0</v>
      </c>
      <c r="K2296" s="221" t="s">
        <v>1</v>
      </c>
      <c r="L2296" s="45"/>
      <c r="M2296" s="226" t="s">
        <v>1</v>
      </c>
      <c r="N2296" s="227" t="s">
        <v>42</v>
      </c>
      <c r="O2296" s="92"/>
      <c r="P2296" s="228">
        <f>O2296*H2296</f>
        <v>0</v>
      </c>
      <c r="Q2296" s="228">
        <v>0</v>
      </c>
      <c r="R2296" s="228">
        <f>Q2296*H2296</f>
        <v>0</v>
      </c>
      <c r="S2296" s="228">
        <v>0</v>
      </c>
      <c r="T2296" s="229">
        <f>S2296*H2296</f>
        <v>0</v>
      </c>
      <c r="U2296" s="39"/>
      <c r="V2296" s="39"/>
      <c r="W2296" s="39"/>
      <c r="X2296" s="39"/>
      <c r="Y2296" s="39"/>
      <c r="Z2296" s="39"/>
      <c r="AA2296" s="39"/>
      <c r="AB2296" s="39"/>
      <c r="AC2296" s="39"/>
      <c r="AD2296" s="39"/>
      <c r="AE2296" s="39"/>
      <c r="AR2296" s="230" t="s">
        <v>235</v>
      </c>
      <c r="AT2296" s="230" t="s">
        <v>161</v>
      </c>
      <c r="AU2296" s="230" t="s">
        <v>87</v>
      </c>
      <c r="AY2296" s="18" t="s">
        <v>159</v>
      </c>
      <c r="BE2296" s="231">
        <f>IF(N2296="základní",J2296,0)</f>
        <v>0</v>
      </c>
      <c r="BF2296" s="231">
        <f>IF(N2296="snížená",J2296,0)</f>
        <v>0</v>
      </c>
      <c r="BG2296" s="231">
        <f>IF(N2296="zákl. přenesená",J2296,0)</f>
        <v>0</v>
      </c>
      <c r="BH2296" s="231">
        <f>IF(N2296="sníž. přenesená",J2296,0)</f>
        <v>0</v>
      </c>
      <c r="BI2296" s="231">
        <f>IF(N2296="nulová",J2296,0)</f>
        <v>0</v>
      </c>
      <c r="BJ2296" s="18" t="s">
        <v>85</v>
      </c>
      <c r="BK2296" s="231">
        <f>ROUND(I2296*H2296,2)</f>
        <v>0</v>
      </c>
      <c r="BL2296" s="18" t="s">
        <v>235</v>
      </c>
      <c r="BM2296" s="230" t="s">
        <v>3584</v>
      </c>
    </row>
    <row r="2297" s="2" customFormat="1" ht="24.15" customHeight="1">
      <c r="A2297" s="39"/>
      <c r="B2297" s="40"/>
      <c r="C2297" s="255" t="s">
        <v>3585</v>
      </c>
      <c r="D2297" s="255" t="s">
        <v>218</v>
      </c>
      <c r="E2297" s="256" t="s">
        <v>3586</v>
      </c>
      <c r="F2297" s="257" t="s">
        <v>3587</v>
      </c>
      <c r="G2297" s="258" t="s">
        <v>215</v>
      </c>
      <c r="H2297" s="259">
        <v>1430</v>
      </c>
      <c r="I2297" s="260"/>
      <c r="J2297" s="261">
        <f>ROUND(I2297*H2297,2)</f>
        <v>0</v>
      </c>
      <c r="K2297" s="257" t="s">
        <v>165</v>
      </c>
      <c r="L2297" s="262"/>
      <c r="M2297" s="263" t="s">
        <v>1</v>
      </c>
      <c r="N2297" s="264" t="s">
        <v>42</v>
      </c>
      <c r="O2297" s="92"/>
      <c r="P2297" s="228">
        <f>O2297*H2297</f>
        <v>0</v>
      </c>
      <c r="Q2297" s="228">
        <v>0.00022000000000000001</v>
      </c>
      <c r="R2297" s="228">
        <f>Q2297*H2297</f>
        <v>0.31459999999999999</v>
      </c>
      <c r="S2297" s="228">
        <v>0</v>
      </c>
      <c r="T2297" s="229">
        <f>S2297*H2297</f>
        <v>0</v>
      </c>
      <c r="U2297" s="39"/>
      <c r="V2297" s="39"/>
      <c r="W2297" s="39"/>
      <c r="X2297" s="39"/>
      <c r="Y2297" s="39"/>
      <c r="Z2297" s="39"/>
      <c r="AA2297" s="39"/>
      <c r="AB2297" s="39"/>
      <c r="AC2297" s="39"/>
      <c r="AD2297" s="39"/>
      <c r="AE2297" s="39"/>
      <c r="AR2297" s="230" t="s">
        <v>316</v>
      </c>
      <c r="AT2297" s="230" t="s">
        <v>218</v>
      </c>
      <c r="AU2297" s="230" t="s">
        <v>87</v>
      </c>
      <c r="AY2297" s="18" t="s">
        <v>159</v>
      </c>
      <c r="BE2297" s="231">
        <f>IF(N2297="základní",J2297,0)</f>
        <v>0</v>
      </c>
      <c r="BF2297" s="231">
        <f>IF(N2297="snížená",J2297,0)</f>
        <v>0</v>
      </c>
      <c r="BG2297" s="231">
        <f>IF(N2297="zákl. přenesená",J2297,0)</f>
        <v>0</v>
      </c>
      <c r="BH2297" s="231">
        <f>IF(N2297="sníž. přenesená",J2297,0)</f>
        <v>0</v>
      </c>
      <c r="BI2297" s="231">
        <f>IF(N2297="nulová",J2297,0)</f>
        <v>0</v>
      </c>
      <c r="BJ2297" s="18" t="s">
        <v>85</v>
      </c>
      <c r="BK2297" s="231">
        <f>ROUND(I2297*H2297,2)</f>
        <v>0</v>
      </c>
      <c r="BL2297" s="18" t="s">
        <v>235</v>
      </c>
      <c r="BM2297" s="230" t="s">
        <v>3588</v>
      </c>
    </row>
    <row r="2298" s="2" customFormat="1" ht="24.15" customHeight="1">
      <c r="A2298" s="39"/>
      <c r="B2298" s="40"/>
      <c r="C2298" s="219" t="s">
        <v>3589</v>
      </c>
      <c r="D2298" s="219" t="s">
        <v>161</v>
      </c>
      <c r="E2298" s="220" t="s">
        <v>3590</v>
      </c>
      <c r="F2298" s="221" t="s">
        <v>3591</v>
      </c>
      <c r="G2298" s="222" t="s">
        <v>268</v>
      </c>
      <c r="H2298" s="223">
        <v>26.600000000000001</v>
      </c>
      <c r="I2298" s="224"/>
      <c r="J2298" s="225">
        <f>ROUND(I2298*H2298,2)</f>
        <v>0</v>
      </c>
      <c r="K2298" s="221" t="s">
        <v>1</v>
      </c>
      <c r="L2298" s="45"/>
      <c r="M2298" s="226" t="s">
        <v>1</v>
      </c>
      <c r="N2298" s="227" t="s">
        <v>42</v>
      </c>
      <c r="O2298" s="92"/>
      <c r="P2298" s="228">
        <f>O2298*H2298</f>
        <v>0</v>
      </c>
      <c r="Q2298" s="228">
        <v>0</v>
      </c>
      <c r="R2298" s="228">
        <f>Q2298*H2298</f>
        <v>0</v>
      </c>
      <c r="S2298" s="228">
        <v>0</v>
      </c>
      <c r="T2298" s="229">
        <f>S2298*H2298</f>
        <v>0</v>
      </c>
      <c r="U2298" s="39"/>
      <c r="V2298" s="39"/>
      <c r="W2298" s="39"/>
      <c r="X2298" s="39"/>
      <c r="Y2298" s="39"/>
      <c r="Z2298" s="39"/>
      <c r="AA2298" s="39"/>
      <c r="AB2298" s="39"/>
      <c r="AC2298" s="39"/>
      <c r="AD2298" s="39"/>
      <c r="AE2298" s="39"/>
      <c r="AR2298" s="230" t="s">
        <v>235</v>
      </c>
      <c r="AT2298" s="230" t="s">
        <v>161</v>
      </c>
      <c r="AU2298" s="230" t="s">
        <v>87</v>
      </c>
      <c r="AY2298" s="18" t="s">
        <v>159</v>
      </c>
      <c r="BE2298" s="231">
        <f>IF(N2298="základní",J2298,0)</f>
        <v>0</v>
      </c>
      <c r="BF2298" s="231">
        <f>IF(N2298="snížená",J2298,0)</f>
        <v>0</v>
      </c>
      <c r="BG2298" s="231">
        <f>IF(N2298="zákl. přenesená",J2298,0)</f>
        <v>0</v>
      </c>
      <c r="BH2298" s="231">
        <f>IF(N2298="sníž. přenesená",J2298,0)</f>
        <v>0</v>
      </c>
      <c r="BI2298" s="231">
        <f>IF(N2298="nulová",J2298,0)</f>
        <v>0</v>
      </c>
      <c r="BJ2298" s="18" t="s">
        <v>85</v>
      </c>
      <c r="BK2298" s="231">
        <f>ROUND(I2298*H2298,2)</f>
        <v>0</v>
      </c>
      <c r="BL2298" s="18" t="s">
        <v>235</v>
      </c>
      <c r="BM2298" s="230" t="s">
        <v>3592</v>
      </c>
    </row>
    <row r="2299" s="2" customFormat="1" ht="24.15" customHeight="1">
      <c r="A2299" s="39"/>
      <c r="B2299" s="40"/>
      <c r="C2299" s="255" t="s">
        <v>3593</v>
      </c>
      <c r="D2299" s="255" t="s">
        <v>218</v>
      </c>
      <c r="E2299" s="256" t="s">
        <v>3594</v>
      </c>
      <c r="F2299" s="257" t="s">
        <v>3595</v>
      </c>
      <c r="G2299" s="258" t="s">
        <v>3596</v>
      </c>
      <c r="H2299" s="259">
        <v>9</v>
      </c>
      <c r="I2299" s="260"/>
      <c r="J2299" s="261">
        <f>ROUND(I2299*H2299,2)</f>
        <v>0</v>
      </c>
      <c r="K2299" s="257" t="s">
        <v>165</v>
      </c>
      <c r="L2299" s="262"/>
      <c r="M2299" s="263" t="s">
        <v>1</v>
      </c>
      <c r="N2299" s="264" t="s">
        <v>42</v>
      </c>
      <c r="O2299" s="92"/>
      <c r="P2299" s="228">
        <f>O2299*H2299</f>
        <v>0</v>
      </c>
      <c r="Q2299" s="228">
        <v>0.01</v>
      </c>
      <c r="R2299" s="228">
        <f>Q2299*H2299</f>
        <v>0.089999999999999997</v>
      </c>
      <c r="S2299" s="228">
        <v>0</v>
      </c>
      <c r="T2299" s="229">
        <f>S2299*H2299</f>
        <v>0</v>
      </c>
      <c r="U2299" s="39"/>
      <c r="V2299" s="39"/>
      <c r="W2299" s="39"/>
      <c r="X2299" s="39"/>
      <c r="Y2299" s="39"/>
      <c r="Z2299" s="39"/>
      <c r="AA2299" s="39"/>
      <c r="AB2299" s="39"/>
      <c r="AC2299" s="39"/>
      <c r="AD2299" s="39"/>
      <c r="AE2299" s="39"/>
      <c r="AR2299" s="230" t="s">
        <v>316</v>
      </c>
      <c r="AT2299" s="230" t="s">
        <v>218</v>
      </c>
      <c r="AU2299" s="230" t="s">
        <v>87</v>
      </c>
      <c r="AY2299" s="18" t="s">
        <v>159</v>
      </c>
      <c r="BE2299" s="231">
        <f>IF(N2299="základní",J2299,0)</f>
        <v>0</v>
      </c>
      <c r="BF2299" s="231">
        <f>IF(N2299="snížená",J2299,0)</f>
        <v>0</v>
      </c>
      <c r="BG2299" s="231">
        <f>IF(N2299="zákl. přenesená",J2299,0)</f>
        <v>0</v>
      </c>
      <c r="BH2299" s="231">
        <f>IF(N2299="sníž. přenesená",J2299,0)</f>
        <v>0</v>
      </c>
      <c r="BI2299" s="231">
        <f>IF(N2299="nulová",J2299,0)</f>
        <v>0</v>
      </c>
      <c r="BJ2299" s="18" t="s">
        <v>85</v>
      </c>
      <c r="BK2299" s="231">
        <f>ROUND(I2299*H2299,2)</f>
        <v>0</v>
      </c>
      <c r="BL2299" s="18" t="s">
        <v>235</v>
      </c>
      <c r="BM2299" s="230" t="s">
        <v>3597</v>
      </c>
    </row>
    <row r="2300" s="13" customFormat="1">
      <c r="A2300" s="13"/>
      <c r="B2300" s="232"/>
      <c r="C2300" s="233"/>
      <c r="D2300" s="234" t="s">
        <v>168</v>
      </c>
      <c r="E2300" s="235" t="s">
        <v>1</v>
      </c>
      <c r="F2300" s="236" t="s">
        <v>3598</v>
      </c>
      <c r="G2300" s="233"/>
      <c r="H2300" s="237">
        <v>9</v>
      </c>
      <c r="I2300" s="238"/>
      <c r="J2300" s="233"/>
      <c r="K2300" s="233"/>
      <c r="L2300" s="239"/>
      <c r="M2300" s="240"/>
      <c r="N2300" s="241"/>
      <c r="O2300" s="241"/>
      <c r="P2300" s="241"/>
      <c r="Q2300" s="241"/>
      <c r="R2300" s="241"/>
      <c r="S2300" s="241"/>
      <c r="T2300" s="242"/>
      <c r="U2300" s="13"/>
      <c r="V2300" s="13"/>
      <c r="W2300" s="13"/>
      <c r="X2300" s="13"/>
      <c r="Y2300" s="13"/>
      <c r="Z2300" s="13"/>
      <c r="AA2300" s="13"/>
      <c r="AB2300" s="13"/>
      <c r="AC2300" s="13"/>
      <c r="AD2300" s="13"/>
      <c r="AE2300" s="13"/>
      <c r="AT2300" s="243" t="s">
        <v>168</v>
      </c>
      <c r="AU2300" s="243" t="s">
        <v>87</v>
      </c>
      <c r="AV2300" s="13" t="s">
        <v>87</v>
      </c>
      <c r="AW2300" s="13" t="s">
        <v>32</v>
      </c>
      <c r="AX2300" s="13" t="s">
        <v>85</v>
      </c>
      <c r="AY2300" s="243" t="s">
        <v>159</v>
      </c>
    </row>
    <row r="2301" s="2" customFormat="1" ht="24.15" customHeight="1">
      <c r="A2301" s="39"/>
      <c r="B2301" s="40"/>
      <c r="C2301" s="219" t="s">
        <v>3599</v>
      </c>
      <c r="D2301" s="219" t="s">
        <v>161</v>
      </c>
      <c r="E2301" s="220" t="s">
        <v>3600</v>
      </c>
      <c r="F2301" s="221" t="s">
        <v>3601</v>
      </c>
      <c r="G2301" s="222" t="s">
        <v>164</v>
      </c>
      <c r="H2301" s="223">
        <v>57.5</v>
      </c>
      <c r="I2301" s="224"/>
      <c r="J2301" s="225">
        <f>ROUND(I2301*H2301,2)</f>
        <v>0</v>
      </c>
      <c r="K2301" s="221" t="s">
        <v>165</v>
      </c>
      <c r="L2301" s="45"/>
      <c r="M2301" s="226" t="s">
        <v>1</v>
      </c>
      <c r="N2301" s="227" t="s">
        <v>42</v>
      </c>
      <c r="O2301" s="92"/>
      <c r="P2301" s="228">
        <f>O2301*H2301</f>
        <v>0</v>
      </c>
      <c r="Q2301" s="228">
        <v>0</v>
      </c>
      <c r="R2301" s="228">
        <f>Q2301*H2301</f>
        <v>0</v>
      </c>
      <c r="S2301" s="228">
        <v>0</v>
      </c>
      <c r="T2301" s="229">
        <f>S2301*H2301</f>
        <v>0</v>
      </c>
      <c r="U2301" s="39"/>
      <c r="V2301" s="39"/>
      <c r="W2301" s="39"/>
      <c r="X2301" s="39"/>
      <c r="Y2301" s="39"/>
      <c r="Z2301" s="39"/>
      <c r="AA2301" s="39"/>
      <c r="AB2301" s="39"/>
      <c r="AC2301" s="39"/>
      <c r="AD2301" s="39"/>
      <c r="AE2301" s="39"/>
      <c r="AR2301" s="230" t="s">
        <v>235</v>
      </c>
      <c r="AT2301" s="230" t="s">
        <v>161</v>
      </c>
      <c r="AU2301" s="230" t="s">
        <v>87</v>
      </c>
      <c r="AY2301" s="18" t="s">
        <v>159</v>
      </c>
      <c r="BE2301" s="231">
        <f>IF(N2301="základní",J2301,0)</f>
        <v>0</v>
      </c>
      <c r="BF2301" s="231">
        <f>IF(N2301="snížená",J2301,0)</f>
        <v>0</v>
      </c>
      <c r="BG2301" s="231">
        <f>IF(N2301="zákl. přenesená",J2301,0)</f>
        <v>0</v>
      </c>
      <c r="BH2301" s="231">
        <f>IF(N2301="sníž. přenesená",J2301,0)</f>
        <v>0</v>
      </c>
      <c r="BI2301" s="231">
        <f>IF(N2301="nulová",J2301,0)</f>
        <v>0</v>
      </c>
      <c r="BJ2301" s="18" t="s">
        <v>85</v>
      </c>
      <c r="BK2301" s="231">
        <f>ROUND(I2301*H2301,2)</f>
        <v>0</v>
      </c>
      <c r="BL2301" s="18" t="s">
        <v>235</v>
      </c>
      <c r="BM2301" s="230" t="s">
        <v>3602</v>
      </c>
    </row>
    <row r="2302" s="13" customFormat="1">
      <c r="A2302" s="13"/>
      <c r="B2302" s="232"/>
      <c r="C2302" s="233"/>
      <c r="D2302" s="234" t="s">
        <v>168</v>
      </c>
      <c r="E2302" s="235" t="s">
        <v>1</v>
      </c>
      <c r="F2302" s="236" t="s">
        <v>3603</v>
      </c>
      <c r="G2302" s="233"/>
      <c r="H2302" s="237">
        <v>57.5</v>
      </c>
      <c r="I2302" s="238"/>
      <c r="J2302" s="233"/>
      <c r="K2302" s="233"/>
      <c r="L2302" s="239"/>
      <c r="M2302" s="240"/>
      <c r="N2302" s="241"/>
      <c r="O2302" s="241"/>
      <c r="P2302" s="241"/>
      <c r="Q2302" s="241"/>
      <c r="R2302" s="241"/>
      <c r="S2302" s="241"/>
      <c r="T2302" s="242"/>
      <c r="U2302" s="13"/>
      <c r="V2302" s="13"/>
      <c r="W2302" s="13"/>
      <c r="X2302" s="13"/>
      <c r="Y2302" s="13"/>
      <c r="Z2302" s="13"/>
      <c r="AA2302" s="13"/>
      <c r="AB2302" s="13"/>
      <c r="AC2302" s="13"/>
      <c r="AD2302" s="13"/>
      <c r="AE2302" s="13"/>
      <c r="AT2302" s="243" t="s">
        <v>168</v>
      </c>
      <c r="AU2302" s="243" t="s">
        <v>87</v>
      </c>
      <c r="AV2302" s="13" t="s">
        <v>87</v>
      </c>
      <c r="AW2302" s="13" t="s">
        <v>32</v>
      </c>
      <c r="AX2302" s="13" t="s">
        <v>85</v>
      </c>
      <c r="AY2302" s="243" t="s">
        <v>159</v>
      </c>
    </row>
    <row r="2303" s="2" customFormat="1" ht="33" customHeight="1">
      <c r="A2303" s="39"/>
      <c r="B2303" s="40"/>
      <c r="C2303" s="255" t="s">
        <v>3604</v>
      </c>
      <c r="D2303" s="255" t="s">
        <v>218</v>
      </c>
      <c r="E2303" s="256" t="s">
        <v>3605</v>
      </c>
      <c r="F2303" s="257" t="s">
        <v>3606</v>
      </c>
      <c r="G2303" s="258" t="s">
        <v>164</v>
      </c>
      <c r="H2303" s="259">
        <v>63.25</v>
      </c>
      <c r="I2303" s="260"/>
      <c r="J2303" s="261">
        <f>ROUND(I2303*H2303,2)</f>
        <v>0</v>
      </c>
      <c r="K2303" s="257" t="s">
        <v>165</v>
      </c>
      <c r="L2303" s="262"/>
      <c r="M2303" s="263" t="s">
        <v>1</v>
      </c>
      <c r="N2303" s="264" t="s">
        <v>42</v>
      </c>
      <c r="O2303" s="92"/>
      <c r="P2303" s="228">
        <f>O2303*H2303</f>
        <v>0</v>
      </c>
      <c r="Q2303" s="228">
        <v>0.00013999999999999999</v>
      </c>
      <c r="R2303" s="228">
        <f>Q2303*H2303</f>
        <v>0.008855</v>
      </c>
      <c r="S2303" s="228">
        <v>0</v>
      </c>
      <c r="T2303" s="229">
        <f>S2303*H2303</f>
        <v>0</v>
      </c>
      <c r="U2303" s="39"/>
      <c r="V2303" s="39"/>
      <c r="W2303" s="39"/>
      <c r="X2303" s="39"/>
      <c r="Y2303" s="39"/>
      <c r="Z2303" s="39"/>
      <c r="AA2303" s="39"/>
      <c r="AB2303" s="39"/>
      <c r="AC2303" s="39"/>
      <c r="AD2303" s="39"/>
      <c r="AE2303" s="39"/>
      <c r="AR2303" s="230" t="s">
        <v>316</v>
      </c>
      <c r="AT2303" s="230" t="s">
        <v>218</v>
      </c>
      <c r="AU2303" s="230" t="s">
        <v>87</v>
      </c>
      <c r="AY2303" s="18" t="s">
        <v>159</v>
      </c>
      <c r="BE2303" s="231">
        <f>IF(N2303="základní",J2303,0)</f>
        <v>0</v>
      </c>
      <c r="BF2303" s="231">
        <f>IF(N2303="snížená",J2303,0)</f>
        <v>0</v>
      </c>
      <c r="BG2303" s="231">
        <f>IF(N2303="zákl. přenesená",J2303,0)</f>
        <v>0</v>
      </c>
      <c r="BH2303" s="231">
        <f>IF(N2303="sníž. přenesená",J2303,0)</f>
        <v>0</v>
      </c>
      <c r="BI2303" s="231">
        <f>IF(N2303="nulová",J2303,0)</f>
        <v>0</v>
      </c>
      <c r="BJ2303" s="18" t="s">
        <v>85</v>
      </c>
      <c r="BK2303" s="231">
        <f>ROUND(I2303*H2303,2)</f>
        <v>0</v>
      </c>
      <c r="BL2303" s="18" t="s">
        <v>235</v>
      </c>
      <c r="BM2303" s="230" t="s">
        <v>3607</v>
      </c>
    </row>
    <row r="2304" s="13" customFormat="1">
      <c r="A2304" s="13"/>
      <c r="B2304" s="232"/>
      <c r="C2304" s="233"/>
      <c r="D2304" s="234" t="s">
        <v>168</v>
      </c>
      <c r="E2304" s="233"/>
      <c r="F2304" s="236" t="s">
        <v>3608</v>
      </c>
      <c r="G2304" s="233"/>
      <c r="H2304" s="237">
        <v>63.25</v>
      </c>
      <c r="I2304" s="238"/>
      <c r="J2304" s="233"/>
      <c r="K2304" s="233"/>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168</v>
      </c>
      <c r="AU2304" s="243" t="s">
        <v>87</v>
      </c>
      <c r="AV2304" s="13" t="s">
        <v>87</v>
      </c>
      <c r="AW2304" s="13" t="s">
        <v>4</v>
      </c>
      <c r="AX2304" s="13" t="s">
        <v>85</v>
      </c>
      <c r="AY2304" s="243" t="s">
        <v>159</v>
      </c>
    </row>
    <row r="2305" s="2" customFormat="1" ht="37.8" customHeight="1">
      <c r="A2305" s="39"/>
      <c r="B2305" s="40"/>
      <c r="C2305" s="219" t="s">
        <v>3609</v>
      </c>
      <c r="D2305" s="219" t="s">
        <v>161</v>
      </c>
      <c r="E2305" s="220" t="s">
        <v>3610</v>
      </c>
      <c r="F2305" s="221" t="s">
        <v>3611</v>
      </c>
      <c r="G2305" s="222" t="s">
        <v>164</v>
      </c>
      <c r="H2305" s="223">
        <v>490.95800000000003</v>
      </c>
      <c r="I2305" s="224"/>
      <c r="J2305" s="225">
        <f>ROUND(I2305*H2305,2)</f>
        <v>0</v>
      </c>
      <c r="K2305" s="221" t="s">
        <v>165</v>
      </c>
      <c r="L2305" s="45"/>
      <c r="M2305" s="226" t="s">
        <v>1</v>
      </c>
      <c r="N2305" s="227" t="s">
        <v>42</v>
      </c>
      <c r="O2305" s="92"/>
      <c r="P2305" s="228">
        <f>O2305*H2305</f>
        <v>0</v>
      </c>
      <c r="Q2305" s="228">
        <v>0</v>
      </c>
      <c r="R2305" s="228">
        <f>Q2305*H2305</f>
        <v>0</v>
      </c>
      <c r="S2305" s="228">
        <v>0</v>
      </c>
      <c r="T2305" s="229">
        <f>S2305*H2305</f>
        <v>0</v>
      </c>
      <c r="U2305" s="39"/>
      <c r="V2305" s="39"/>
      <c r="W2305" s="39"/>
      <c r="X2305" s="39"/>
      <c r="Y2305" s="39"/>
      <c r="Z2305" s="39"/>
      <c r="AA2305" s="39"/>
      <c r="AB2305" s="39"/>
      <c r="AC2305" s="39"/>
      <c r="AD2305" s="39"/>
      <c r="AE2305" s="39"/>
      <c r="AR2305" s="230" t="s">
        <v>235</v>
      </c>
      <c r="AT2305" s="230" t="s">
        <v>161</v>
      </c>
      <c r="AU2305" s="230" t="s">
        <v>87</v>
      </c>
      <c r="AY2305" s="18" t="s">
        <v>159</v>
      </c>
      <c r="BE2305" s="231">
        <f>IF(N2305="základní",J2305,0)</f>
        <v>0</v>
      </c>
      <c r="BF2305" s="231">
        <f>IF(N2305="snížená",J2305,0)</f>
        <v>0</v>
      </c>
      <c r="BG2305" s="231">
        <f>IF(N2305="zákl. přenesená",J2305,0)</f>
        <v>0</v>
      </c>
      <c r="BH2305" s="231">
        <f>IF(N2305="sníž. přenesená",J2305,0)</f>
        <v>0</v>
      </c>
      <c r="BI2305" s="231">
        <f>IF(N2305="nulová",J2305,0)</f>
        <v>0</v>
      </c>
      <c r="BJ2305" s="18" t="s">
        <v>85</v>
      </c>
      <c r="BK2305" s="231">
        <f>ROUND(I2305*H2305,2)</f>
        <v>0</v>
      </c>
      <c r="BL2305" s="18" t="s">
        <v>235</v>
      </c>
      <c r="BM2305" s="230" t="s">
        <v>3612</v>
      </c>
    </row>
    <row r="2306" s="16" customFormat="1">
      <c r="A2306" s="16"/>
      <c r="B2306" s="279"/>
      <c r="C2306" s="280"/>
      <c r="D2306" s="234" t="s">
        <v>168</v>
      </c>
      <c r="E2306" s="281" t="s">
        <v>1</v>
      </c>
      <c r="F2306" s="282" t="s">
        <v>3613</v>
      </c>
      <c r="G2306" s="280"/>
      <c r="H2306" s="281" t="s">
        <v>1</v>
      </c>
      <c r="I2306" s="283"/>
      <c r="J2306" s="280"/>
      <c r="K2306" s="280"/>
      <c r="L2306" s="284"/>
      <c r="M2306" s="285"/>
      <c r="N2306" s="286"/>
      <c r="O2306" s="286"/>
      <c r="P2306" s="286"/>
      <c r="Q2306" s="286"/>
      <c r="R2306" s="286"/>
      <c r="S2306" s="286"/>
      <c r="T2306" s="287"/>
      <c r="U2306" s="16"/>
      <c r="V2306" s="16"/>
      <c r="W2306" s="16"/>
      <c r="X2306" s="16"/>
      <c r="Y2306" s="16"/>
      <c r="Z2306" s="16"/>
      <c r="AA2306" s="16"/>
      <c r="AB2306" s="16"/>
      <c r="AC2306" s="16"/>
      <c r="AD2306" s="16"/>
      <c r="AE2306" s="16"/>
      <c r="AT2306" s="288" t="s">
        <v>168</v>
      </c>
      <c r="AU2306" s="288" t="s">
        <v>87</v>
      </c>
      <c r="AV2306" s="16" t="s">
        <v>85</v>
      </c>
      <c r="AW2306" s="16" t="s">
        <v>32</v>
      </c>
      <c r="AX2306" s="16" t="s">
        <v>77</v>
      </c>
      <c r="AY2306" s="288" t="s">
        <v>159</v>
      </c>
    </row>
    <row r="2307" s="13" customFormat="1">
      <c r="A2307" s="13"/>
      <c r="B2307" s="232"/>
      <c r="C2307" s="233"/>
      <c r="D2307" s="234" t="s">
        <v>168</v>
      </c>
      <c r="E2307" s="235" t="s">
        <v>1</v>
      </c>
      <c r="F2307" s="236" t="s">
        <v>2766</v>
      </c>
      <c r="G2307" s="233"/>
      <c r="H2307" s="237">
        <v>541.34400000000005</v>
      </c>
      <c r="I2307" s="238"/>
      <c r="J2307" s="233"/>
      <c r="K2307" s="233"/>
      <c r="L2307" s="239"/>
      <c r="M2307" s="240"/>
      <c r="N2307" s="241"/>
      <c r="O2307" s="241"/>
      <c r="P2307" s="241"/>
      <c r="Q2307" s="241"/>
      <c r="R2307" s="241"/>
      <c r="S2307" s="241"/>
      <c r="T2307" s="242"/>
      <c r="U2307" s="13"/>
      <c r="V2307" s="13"/>
      <c r="W2307" s="13"/>
      <c r="X2307" s="13"/>
      <c r="Y2307" s="13"/>
      <c r="Z2307" s="13"/>
      <c r="AA2307" s="13"/>
      <c r="AB2307" s="13"/>
      <c r="AC2307" s="13"/>
      <c r="AD2307" s="13"/>
      <c r="AE2307" s="13"/>
      <c r="AT2307" s="243" t="s">
        <v>168</v>
      </c>
      <c r="AU2307" s="243" t="s">
        <v>87</v>
      </c>
      <c r="AV2307" s="13" t="s">
        <v>87</v>
      </c>
      <c r="AW2307" s="13" t="s">
        <v>32</v>
      </c>
      <c r="AX2307" s="13" t="s">
        <v>77</v>
      </c>
      <c r="AY2307" s="243" t="s">
        <v>159</v>
      </c>
    </row>
    <row r="2308" s="13" customFormat="1">
      <c r="A2308" s="13"/>
      <c r="B2308" s="232"/>
      <c r="C2308" s="233"/>
      <c r="D2308" s="234" t="s">
        <v>168</v>
      </c>
      <c r="E2308" s="235" t="s">
        <v>1</v>
      </c>
      <c r="F2308" s="236" t="s">
        <v>2767</v>
      </c>
      <c r="G2308" s="233"/>
      <c r="H2308" s="237">
        <v>-39.545000000000002</v>
      </c>
      <c r="I2308" s="238"/>
      <c r="J2308" s="233"/>
      <c r="K2308" s="233"/>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168</v>
      </c>
      <c r="AU2308" s="243" t="s">
        <v>87</v>
      </c>
      <c r="AV2308" s="13" t="s">
        <v>87</v>
      </c>
      <c r="AW2308" s="13" t="s">
        <v>32</v>
      </c>
      <c r="AX2308" s="13" t="s">
        <v>77</v>
      </c>
      <c r="AY2308" s="243" t="s">
        <v>159</v>
      </c>
    </row>
    <row r="2309" s="13" customFormat="1">
      <c r="A2309" s="13"/>
      <c r="B2309" s="232"/>
      <c r="C2309" s="233"/>
      <c r="D2309" s="234" t="s">
        <v>168</v>
      </c>
      <c r="E2309" s="235" t="s">
        <v>1</v>
      </c>
      <c r="F2309" s="236" t="s">
        <v>2768</v>
      </c>
      <c r="G2309" s="233"/>
      <c r="H2309" s="237">
        <v>21.57</v>
      </c>
      <c r="I2309" s="238"/>
      <c r="J2309" s="233"/>
      <c r="K2309" s="233"/>
      <c r="L2309" s="239"/>
      <c r="M2309" s="240"/>
      <c r="N2309" s="241"/>
      <c r="O2309" s="241"/>
      <c r="P2309" s="241"/>
      <c r="Q2309" s="241"/>
      <c r="R2309" s="241"/>
      <c r="S2309" s="241"/>
      <c r="T2309" s="242"/>
      <c r="U2309" s="13"/>
      <c r="V2309" s="13"/>
      <c r="W2309" s="13"/>
      <c r="X2309" s="13"/>
      <c r="Y2309" s="13"/>
      <c r="Z2309" s="13"/>
      <c r="AA2309" s="13"/>
      <c r="AB2309" s="13"/>
      <c r="AC2309" s="13"/>
      <c r="AD2309" s="13"/>
      <c r="AE2309" s="13"/>
      <c r="AT2309" s="243" t="s">
        <v>168</v>
      </c>
      <c r="AU2309" s="243" t="s">
        <v>87</v>
      </c>
      <c r="AV2309" s="13" t="s">
        <v>87</v>
      </c>
      <c r="AW2309" s="13" t="s">
        <v>32</v>
      </c>
      <c r="AX2309" s="13" t="s">
        <v>77</v>
      </c>
      <c r="AY2309" s="243" t="s">
        <v>159</v>
      </c>
    </row>
    <row r="2310" s="15" customFormat="1">
      <c r="A2310" s="15"/>
      <c r="B2310" s="268"/>
      <c r="C2310" s="269"/>
      <c r="D2310" s="234" t="s">
        <v>168</v>
      </c>
      <c r="E2310" s="270" t="s">
        <v>1</v>
      </c>
      <c r="F2310" s="271" t="s">
        <v>361</v>
      </c>
      <c r="G2310" s="269"/>
      <c r="H2310" s="272">
        <v>523.36900000000003</v>
      </c>
      <c r="I2310" s="273"/>
      <c r="J2310" s="269"/>
      <c r="K2310" s="269"/>
      <c r="L2310" s="274"/>
      <c r="M2310" s="275"/>
      <c r="N2310" s="276"/>
      <c r="O2310" s="276"/>
      <c r="P2310" s="276"/>
      <c r="Q2310" s="276"/>
      <c r="R2310" s="276"/>
      <c r="S2310" s="276"/>
      <c r="T2310" s="277"/>
      <c r="U2310" s="15"/>
      <c r="V2310" s="15"/>
      <c r="W2310" s="15"/>
      <c r="X2310" s="15"/>
      <c r="Y2310" s="15"/>
      <c r="Z2310" s="15"/>
      <c r="AA2310" s="15"/>
      <c r="AB2310" s="15"/>
      <c r="AC2310" s="15"/>
      <c r="AD2310" s="15"/>
      <c r="AE2310" s="15"/>
      <c r="AT2310" s="278" t="s">
        <v>168</v>
      </c>
      <c r="AU2310" s="278" t="s">
        <v>87</v>
      </c>
      <c r="AV2310" s="15" t="s">
        <v>175</v>
      </c>
      <c r="AW2310" s="15" t="s">
        <v>32</v>
      </c>
      <c r="AX2310" s="15" t="s">
        <v>77</v>
      </c>
      <c r="AY2310" s="278" t="s">
        <v>159</v>
      </c>
    </row>
    <row r="2311" s="13" customFormat="1">
      <c r="A2311" s="13"/>
      <c r="B2311" s="232"/>
      <c r="C2311" s="233"/>
      <c r="D2311" s="234" t="s">
        <v>168</v>
      </c>
      <c r="E2311" s="235" t="s">
        <v>1</v>
      </c>
      <c r="F2311" s="236" t="s">
        <v>3614</v>
      </c>
      <c r="G2311" s="233"/>
      <c r="H2311" s="237">
        <v>-46</v>
      </c>
      <c r="I2311" s="238"/>
      <c r="J2311" s="233"/>
      <c r="K2311" s="233"/>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168</v>
      </c>
      <c r="AU2311" s="243" t="s">
        <v>87</v>
      </c>
      <c r="AV2311" s="13" t="s">
        <v>87</v>
      </c>
      <c r="AW2311" s="13" t="s">
        <v>32</v>
      </c>
      <c r="AX2311" s="13" t="s">
        <v>77</v>
      </c>
      <c r="AY2311" s="243" t="s">
        <v>159</v>
      </c>
    </row>
    <row r="2312" s="16" customFormat="1">
      <c r="A2312" s="16"/>
      <c r="B2312" s="279"/>
      <c r="C2312" s="280"/>
      <c r="D2312" s="234" t="s">
        <v>168</v>
      </c>
      <c r="E2312" s="281" t="s">
        <v>1</v>
      </c>
      <c r="F2312" s="282" t="s">
        <v>3615</v>
      </c>
      <c r="G2312" s="280"/>
      <c r="H2312" s="281" t="s">
        <v>1</v>
      </c>
      <c r="I2312" s="283"/>
      <c r="J2312" s="280"/>
      <c r="K2312" s="280"/>
      <c r="L2312" s="284"/>
      <c r="M2312" s="285"/>
      <c r="N2312" s="286"/>
      <c r="O2312" s="286"/>
      <c r="P2312" s="286"/>
      <c r="Q2312" s="286"/>
      <c r="R2312" s="286"/>
      <c r="S2312" s="286"/>
      <c r="T2312" s="287"/>
      <c r="U2312" s="16"/>
      <c r="V2312" s="16"/>
      <c r="W2312" s="16"/>
      <c r="X2312" s="16"/>
      <c r="Y2312" s="16"/>
      <c r="Z2312" s="16"/>
      <c r="AA2312" s="16"/>
      <c r="AB2312" s="16"/>
      <c r="AC2312" s="16"/>
      <c r="AD2312" s="16"/>
      <c r="AE2312" s="16"/>
      <c r="AT2312" s="288" t="s">
        <v>168</v>
      </c>
      <c r="AU2312" s="288" t="s">
        <v>87</v>
      </c>
      <c r="AV2312" s="16" t="s">
        <v>85</v>
      </c>
      <c r="AW2312" s="16" t="s">
        <v>32</v>
      </c>
      <c r="AX2312" s="16" t="s">
        <v>77</v>
      </c>
      <c r="AY2312" s="288" t="s">
        <v>159</v>
      </c>
    </row>
    <row r="2313" s="13" customFormat="1">
      <c r="A2313" s="13"/>
      <c r="B2313" s="232"/>
      <c r="C2313" s="233"/>
      <c r="D2313" s="234" t="s">
        <v>168</v>
      </c>
      <c r="E2313" s="235" t="s">
        <v>1</v>
      </c>
      <c r="F2313" s="236" t="s">
        <v>2737</v>
      </c>
      <c r="G2313" s="233"/>
      <c r="H2313" s="237">
        <v>13.589</v>
      </c>
      <c r="I2313" s="238"/>
      <c r="J2313" s="233"/>
      <c r="K2313" s="233"/>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168</v>
      </c>
      <c r="AU2313" s="243" t="s">
        <v>87</v>
      </c>
      <c r="AV2313" s="13" t="s">
        <v>87</v>
      </c>
      <c r="AW2313" s="13" t="s">
        <v>32</v>
      </c>
      <c r="AX2313" s="13" t="s">
        <v>77</v>
      </c>
      <c r="AY2313" s="243" t="s">
        <v>159</v>
      </c>
    </row>
    <row r="2314" s="14" customFormat="1">
      <c r="A2314" s="14"/>
      <c r="B2314" s="244"/>
      <c r="C2314" s="245"/>
      <c r="D2314" s="234" t="s">
        <v>168</v>
      </c>
      <c r="E2314" s="246" t="s">
        <v>1</v>
      </c>
      <c r="F2314" s="247" t="s">
        <v>174</v>
      </c>
      <c r="G2314" s="245"/>
      <c r="H2314" s="248">
        <v>490.95800000000003</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168</v>
      </c>
      <c r="AU2314" s="254" t="s">
        <v>87</v>
      </c>
      <c r="AV2314" s="14" t="s">
        <v>166</v>
      </c>
      <c r="AW2314" s="14" t="s">
        <v>32</v>
      </c>
      <c r="AX2314" s="14" t="s">
        <v>85</v>
      </c>
      <c r="AY2314" s="254" t="s">
        <v>159</v>
      </c>
    </row>
    <row r="2315" s="2" customFormat="1" ht="33" customHeight="1">
      <c r="A2315" s="39"/>
      <c r="B2315" s="40"/>
      <c r="C2315" s="255" t="s">
        <v>3616</v>
      </c>
      <c r="D2315" s="255" t="s">
        <v>218</v>
      </c>
      <c r="E2315" s="256" t="s">
        <v>3605</v>
      </c>
      <c r="F2315" s="257" t="s">
        <v>3606</v>
      </c>
      <c r="G2315" s="258" t="s">
        <v>164</v>
      </c>
      <c r="H2315" s="259">
        <v>540.05399999999997</v>
      </c>
      <c r="I2315" s="260"/>
      <c r="J2315" s="261">
        <f>ROUND(I2315*H2315,2)</f>
        <v>0</v>
      </c>
      <c r="K2315" s="257" t="s">
        <v>165</v>
      </c>
      <c r="L2315" s="262"/>
      <c r="M2315" s="263" t="s">
        <v>1</v>
      </c>
      <c r="N2315" s="264" t="s">
        <v>42</v>
      </c>
      <c r="O2315" s="92"/>
      <c r="P2315" s="228">
        <f>O2315*H2315</f>
        <v>0</v>
      </c>
      <c r="Q2315" s="228">
        <v>0.00013999999999999999</v>
      </c>
      <c r="R2315" s="228">
        <f>Q2315*H2315</f>
        <v>0.07560755999999999</v>
      </c>
      <c r="S2315" s="228">
        <v>0</v>
      </c>
      <c r="T2315" s="229">
        <f>S2315*H2315</f>
        <v>0</v>
      </c>
      <c r="U2315" s="39"/>
      <c r="V2315" s="39"/>
      <c r="W2315" s="39"/>
      <c r="X2315" s="39"/>
      <c r="Y2315" s="39"/>
      <c r="Z2315" s="39"/>
      <c r="AA2315" s="39"/>
      <c r="AB2315" s="39"/>
      <c r="AC2315" s="39"/>
      <c r="AD2315" s="39"/>
      <c r="AE2315" s="39"/>
      <c r="AR2315" s="230" t="s">
        <v>316</v>
      </c>
      <c r="AT2315" s="230" t="s">
        <v>218</v>
      </c>
      <c r="AU2315" s="230" t="s">
        <v>87</v>
      </c>
      <c r="AY2315" s="18" t="s">
        <v>159</v>
      </c>
      <c r="BE2315" s="231">
        <f>IF(N2315="základní",J2315,0)</f>
        <v>0</v>
      </c>
      <c r="BF2315" s="231">
        <f>IF(N2315="snížená",J2315,0)</f>
        <v>0</v>
      </c>
      <c r="BG2315" s="231">
        <f>IF(N2315="zákl. přenesená",J2315,0)</f>
        <v>0</v>
      </c>
      <c r="BH2315" s="231">
        <f>IF(N2315="sníž. přenesená",J2315,0)</f>
        <v>0</v>
      </c>
      <c r="BI2315" s="231">
        <f>IF(N2315="nulová",J2315,0)</f>
        <v>0</v>
      </c>
      <c r="BJ2315" s="18" t="s">
        <v>85</v>
      </c>
      <c r="BK2315" s="231">
        <f>ROUND(I2315*H2315,2)</f>
        <v>0</v>
      </c>
      <c r="BL2315" s="18" t="s">
        <v>235</v>
      </c>
      <c r="BM2315" s="230" t="s">
        <v>3617</v>
      </c>
    </row>
    <row r="2316" s="13" customFormat="1">
      <c r="A2316" s="13"/>
      <c r="B2316" s="232"/>
      <c r="C2316" s="233"/>
      <c r="D2316" s="234" t="s">
        <v>168</v>
      </c>
      <c r="E2316" s="233"/>
      <c r="F2316" s="236" t="s">
        <v>3618</v>
      </c>
      <c r="G2316" s="233"/>
      <c r="H2316" s="237">
        <v>540.05399999999997</v>
      </c>
      <c r="I2316" s="238"/>
      <c r="J2316" s="233"/>
      <c r="K2316" s="233"/>
      <c r="L2316" s="239"/>
      <c r="M2316" s="240"/>
      <c r="N2316" s="241"/>
      <c r="O2316" s="241"/>
      <c r="P2316" s="241"/>
      <c r="Q2316" s="241"/>
      <c r="R2316" s="241"/>
      <c r="S2316" s="241"/>
      <c r="T2316" s="242"/>
      <c r="U2316" s="13"/>
      <c r="V2316" s="13"/>
      <c r="W2316" s="13"/>
      <c r="X2316" s="13"/>
      <c r="Y2316" s="13"/>
      <c r="Z2316" s="13"/>
      <c r="AA2316" s="13"/>
      <c r="AB2316" s="13"/>
      <c r="AC2316" s="13"/>
      <c r="AD2316" s="13"/>
      <c r="AE2316" s="13"/>
      <c r="AT2316" s="243" t="s">
        <v>168</v>
      </c>
      <c r="AU2316" s="243" t="s">
        <v>87</v>
      </c>
      <c r="AV2316" s="13" t="s">
        <v>87</v>
      </c>
      <c r="AW2316" s="13" t="s">
        <v>4</v>
      </c>
      <c r="AX2316" s="13" t="s">
        <v>85</v>
      </c>
      <c r="AY2316" s="243" t="s">
        <v>159</v>
      </c>
    </row>
    <row r="2317" s="2" customFormat="1" ht="16.5" customHeight="1">
      <c r="A2317" s="39"/>
      <c r="B2317" s="40"/>
      <c r="C2317" s="219" t="s">
        <v>3619</v>
      </c>
      <c r="D2317" s="219" t="s">
        <v>161</v>
      </c>
      <c r="E2317" s="220" t="s">
        <v>3620</v>
      </c>
      <c r="F2317" s="221" t="s">
        <v>3621</v>
      </c>
      <c r="G2317" s="222" t="s">
        <v>215</v>
      </c>
      <c r="H2317" s="223">
        <v>7</v>
      </c>
      <c r="I2317" s="224"/>
      <c r="J2317" s="225">
        <f>ROUND(I2317*H2317,2)</f>
        <v>0</v>
      </c>
      <c r="K2317" s="221" t="s">
        <v>165</v>
      </c>
      <c r="L2317" s="45"/>
      <c r="M2317" s="226" t="s">
        <v>1</v>
      </c>
      <c r="N2317" s="227" t="s">
        <v>42</v>
      </c>
      <c r="O2317" s="92"/>
      <c r="P2317" s="228">
        <f>O2317*H2317</f>
        <v>0</v>
      </c>
      <c r="Q2317" s="228">
        <v>0</v>
      </c>
      <c r="R2317" s="228">
        <f>Q2317*H2317</f>
        <v>0</v>
      </c>
      <c r="S2317" s="228">
        <v>0.016500000000000001</v>
      </c>
      <c r="T2317" s="229">
        <f>S2317*H2317</f>
        <v>0.11550000000000001</v>
      </c>
      <c r="U2317" s="39"/>
      <c r="V2317" s="39"/>
      <c r="W2317" s="39"/>
      <c r="X2317" s="39"/>
      <c r="Y2317" s="39"/>
      <c r="Z2317" s="39"/>
      <c r="AA2317" s="39"/>
      <c r="AB2317" s="39"/>
      <c r="AC2317" s="39"/>
      <c r="AD2317" s="39"/>
      <c r="AE2317" s="39"/>
      <c r="AR2317" s="230" t="s">
        <v>235</v>
      </c>
      <c r="AT2317" s="230" t="s">
        <v>161</v>
      </c>
      <c r="AU2317" s="230" t="s">
        <v>87</v>
      </c>
      <c r="AY2317" s="18" t="s">
        <v>159</v>
      </c>
      <c r="BE2317" s="231">
        <f>IF(N2317="základní",J2317,0)</f>
        <v>0</v>
      </c>
      <c r="BF2317" s="231">
        <f>IF(N2317="snížená",J2317,0)</f>
        <v>0</v>
      </c>
      <c r="BG2317" s="231">
        <f>IF(N2317="zákl. přenesená",J2317,0)</f>
        <v>0</v>
      </c>
      <c r="BH2317" s="231">
        <f>IF(N2317="sníž. přenesená",J2317,0)</f>
        <v>0</v>
      </c>
      <c r="BI2317" s="231">
        <f>IF(N2317="nulová",J2317,0)</f>
        <v>0</v>
      </c>
      <c r="BJ2317" s="18" t="s">
        <v>85</v>
      </c>
      <c r="BK2317" s="231">
        <f>ROUND(I2317*H2317,2)</f>
        <v>0</v>
      </c>
      <c r="BL2317" s="18" t="s">
        <v>235</v>
      </c>
      <c r="BM2317" s="230" t="s">
        <v>3622</v>
      </c>
    </row>
    <row r="2318" s="16" customFormat="1">
      <c r="A2318" s="16"/>
      <c r="B2318" s="279"/>
      <c r="C2318" s="280"/>
      <c r="D2318" s="234" t="s">
        <v>168</v>
      </c>
      <c r="E2318" s="281" t="s">
        <v>1</v>
      </c>
      <c r="F2318" s="282" t="s">
        <v>2068</v>
      </c>
      <c r="G2318" s="280"/>
      <c r="H2318" s="281" t="s">
        <v>1</v>
      </c>
      <c r="I2318" s="283"/>
      <c r="J2318" s="280"/>
      <c r="K2318" s="280"/>
      <c r="L2318" s="284"/>
      <c r="M2318" s="285"/>
      <c r="N2318" s="286"/>
      <c r="O2318" s="286"/>
      <c r="P2318" s="286"/>
      <c r="Q2318" s="286"/>
      <c r="R2318" s="286"/>
      <c r="S2318" s="286"/>
      <c r="T2318" s="287"/>
      <c r="U2318" s="16"/>
      <c r="V2318" s="16"/>
      <c r="W2318" s="16"/>
      <c r="X2318" s="16"/>
      <c r="Y2318" s="16"/>
      <c r="Z2318" s="16"/>
      <c r="AA2318" s="16"/>
      <c r="AB2318" s="16"/>
      <c r="AC2318" s="16"/>
      <c r="AD2318" s="16"/>
      <c r="AE2318" s="16"/>
      <c r="AT2318" s="288" t="s">
        <v>168</v>
      </c>
      <c r="AU2318" s="288" t="s">
        <v>87</v>
      </c>
      <c r="AV2318" s="16" t="s">
        <v>85</v>
      </c>
      <c r="AW2318" s="16" t="s">
        <v>32</v>
      </c>
      <c r="AX2318" s="16" t="s">
        <v>77</v>
      </c>
      <c r="AY2318" s="288" t="s">
        <v>159</v>
      </c>
    </row>
    <row r="2319" s="13" customFormat="1">
      <c r="A2319" s="13"/>
      <c r="B2319" s="232"/>
      <c r="C2319" s="233"/>
      <c r="D2319" s="234" t="s">
        <v>168</v>
      </c>
      <c r="E2319" s="235" t="s">
        <v>1</v>
      </c>
      <c r="F2319" s="236" t="s">
        <v>194</v>
      </c>
      <c r="G2319" s="233"/>
      <c r="H2319" s="237">
        <v>7</v>
      </c>
      <c r="I2319" s="238"/>
      <c r="J2319" s="233"/>
      <c r="K2319" s="233"/>
      <c r="L2319" s="239"/>
      <c r="M2319" s="240"/>
      <c r="N2319" s="241"/>
      <c r="O2319" s="241"/>
      <c r="P2319" s="241"/>
      <c r="Q2319" s="241"/>
      <c r="R2319" s="241"/>
      <c r="S2319" s="241"/>
      <c r="T2319" s="242"/>
      <c r="U2319" s="13"/>
      <c r="V2319" s="13"/>
      <c r="W2319" s="13"/>
      <c r="X2319" s="13"/>
      <c r="Y2319" s="13"/>
      <c r="Z2319" s="13"/>
      <c r="AA2319" s="13"/>
      <c r="AB2319" s="13"/>
      <c r="AC2319" s="13"/>
      <c r="AD2319" s="13"/>
      <c r="AE2319" s="13"/>
      <c r="AT2319" s="243" t="s">
        <v>168</v>
      </c>
      <c r="AU2319" s="243" t="s">
        <v>87</v>
      </c>
      <c r="AV2319" s="13" t="s">
        <v>87</v>
      </c>
      <c r="AW2319" s="13" t="s">
        <v>32</v>
      </c>
      <c r="AX2319" s="13" t="s">
        <v>85</v>
      </c>
      <c r="AY2319" s="243" t="s">
        <v>159</v>
      </c>
    </row>
    <row r="2320" s="12" customFormat="1" ht="22.8" customHeight="1">
      <c r="A2320" s="12"/>
      <c r="B2320" s="203"/>
      <c r="C2320" s="204"/>
      <c r="D2320" s="205" t="s">
        <v>76</v>
      </c>
      <c r="E2320" s="217" t="s">
        <v>3623</v>
      </c>
      <c r="F2320" s="217" t="s">
        <v>3624</v>
      </c>
      <c r="G2320" s="204"/>
      <c r="H2320" s="204"/>
      <c r="I2320" s="207"/>
      <c r="J2320" s="218">
        <f>BK2320</f>
        <v>0</v>
      </c>
      <c r="K2320" s="204"/>
      <c r="L2320" s="209"/>
      <c r="M2320" s="210"/>
      <c r="N2320" s="211"/>
      <c r="O2320" s="211"/>
      <c r="P2320" s="212">
        <f>SUM(P2321:P2499)</f>
        <v>0</v>
      </c>
      <c r="Q2320" s="211"/>
      <c r="R2320" s="212">
        <f>SUM(R2321:R2499)</f>
        <v>1.1201377999999997</v>
      </c>
      <c r="S2320" s="211"/>
      <c r="T2320" s="213">
        <f>SUM(T2321:T2499)</f>
        <v>8.8810685500000002</v>
      </c>
      <c r="U2320" s="12"/>
      <c r="V2320" s="12"/>
      <c r="W2320" s="12"/>
      <c r="X2320" s="12"/>
      <c r="Y2320" s="12"/>
      <c r="Z2320" s="12"/>
      <c r="AA2320" s="12"/>
      <c r="AB2320" s="12"/>
      <c r="AC2320" s="12"/>
      <c r="AD2320" s="12"/>
      <c r="AE2320" s="12"/>
      <c r="AR2320" s="214" t="s">
        <v>87</v>
      </c>
      <c r="AT2320" s="215" t="s">
        <v>76</v>
      </c>
      <c r="AU2320" s="215" t="s">
        <v>85</v>
      </c>
      <c r="AY2320" s="214" t="s">
        <v>159</v>
      </c>
      <c r="BK2320" s="216">
        <f>SUM(BK2321:BK2499)</f>
        <v>0</v>
      </c>
    </row>
    <row r="2321" s="2" customFormat="1" ht="16.5" customHeight="1">
      <c r="A2321" s="39"/>
      <c r="B2321" s="40"/>
      <c r="C2321" s="219" t="s">
        <v>3625</v>
      </c>
      <c r="D2321" s="219" t="s">
        <v>161</v>
      </c>
      <c r="E2321" s="220" t="s">
        <v>3626</v>
      </c>
      <c r="F2321" s="221" t="s">
        <v>3627</v>
      </c>
      <c r="G2321" s="222" t="s">
        <v>164</v>
      </c>
      <c r="H2321" s="223">
        <v>142.97999999999999</v>
      </c>
      <c r="I2321" s="224"/>
      <c r="J2321" s="225">
        <f>ROUND(I2321*H2321,2)</f>
        <v>0</v>
      </c>
      <c r="K2321" s="221" t="s">
        <v>165</v>
      </c>
      <c r="L2321" s="45"/>
      <c r="M2321" s="226" t="s">
        <v>1</v>
      </c>
      <c r="N2321" s="227" t="s">
        <v>42</v>
      </c>
      <c r="O2321" s="92"/>
      <c r="P2321" s="228">
        <f>O2321*H2321</f>
        <v>0</v>
      </c>
      <c r="Q2321" s="228">
        <v>0</v>
      </c>
      <c r="R2321" s="228">
        <f>Q2321*H2321</f>
        <v>0</v>
      </c>
      <c r="S2321" s="228">
        <v>0.01695</v>
      </c>
      <c r="T2321" s="229">
        <f>S2321*H2321</f>
        <v>2.423511</v>
      </c>
      <c r="U2321" s="39"/>
      <c r="V2321" s="39"/>
      <c r="W2321" s="39"/>
      <c r="X2321" s="39"/>
      <c r="Y2321" s="39"/>
      <c r="Z2321" s="39"/>
      <c r="AA2321" s="39"/>
      <c r="AB2321" s="39"/>
      <c r="AC2321" s="39"/>
      <c r="AD2321" s="39"/>
      <c r="AE2321" s="39"/>
      <c r="AR2321" s="230" t="s">
        <v>235</v>
      </c>
      <c r="AT2321" s="230" t="s">
        <v>161</v>
      </c>
      <c r="AU2321" s="230" t="s">
        <v>87</v>
      </c>
      <c r="AY2321" s="18" t="s">
        <v>159</v>
      </c>
      <c r="BE2321" s="231">
        <f>IF(N2321="základní",J2321,0)</f>
        <v>0</v>
      </c>
      <c r="BF2321" s="231">
        <f>IF(N2321="snížená",J2321,0)</f>
        <v>0</v>
      </c>
      <c r="BG2321" s="231">
        <f>IF(N2321="zákl. přenesená",J2321,0)</f>
        <v>0</v>
      </c>
      <c r="BH2321" s="231">
        <f>IF(N2321="sníž. přenesená",J2321,0)</f>
        <v>0</v>
      </c>
      <c r="BI2321" s="231">
        <f>IF(N2321="nulová",J2321,0)</f>
        <v>0</v>
      </c>
      <c r="BJ2321" s="18" t="s">
        <v>85</v>
      </c>
      <c r="BK2321" s="231">
        <f>ROUND(I2321*H2321,2)</f>
        <v>0</v>
      </c>
      <c r="BL2321" s="18" t="s">
        <v>235</v>
      </c>
      <c r="BM2321" s="230" t="s">
        <v>3628</v>
      </c>
    </row>
    <row r="2322" s="16" customFormat="1">
      <c r="A2322" s="16"/>
      <c r="B2322" s="279"/>
      <c r="C2322" s="280"/>
      <c r="D2322" s="234" t="s">
        <v>168</v>
      </c>
      <c r="E2322" s="281" t="s">
        <v>1</v>
      </c>
      <c r="F2322" s="282" t="s">
        <v>3629</v>
      </c>
      <c r="G2322" s="280"/>
      <c r="H2322" s="281" t="s">
        <v>1</v>
      </c>
      <c r="I2322" s="283"/>
      <c r="J2322" s="280"/>
      <c r="K2322" s="280"/>
      <c r="L2322" s="284"/>
      <c r="M2322" s="285"/>
      <c r="N2322" s="286"/>
      <c r="O2322" s="286"/>
      <c r="P2322" s="286"/>
      <c r="Q2322" s="286"/>
      <c r="R2322" s="286"/>
      <c r="S2322" s="286"/>
      <c r="T2322" s="287"/>
      <c r="U2322" s="16"/>
      <c r="V2322" s="16"/>
      <c r="W2322" s="16"/>
      <c r="X2322" s="16"/>
      <c r="Y2322" s="16"/>
      <c r="Z2322" s="16"/>
      <c r="AA2322" s="16"/>
      <c r="AB2322" s="16"/>
      <c r="AC2322" s="16"/>
      <c r="AD2322" s="16"/>
      <c r="AE2322" s="16"/>
      <c r="AT2322" s="288" t="s">
        <v>168</v>
      </c>
      <c r="AU2322" s="288" t="s">
        <v>87</v>
      </c>
      <c r="AV2322" s="16" t="s">
        <v>85</v>
      </c>
      <c r="AW2322" s="16" t="s">
        <v>32</v>
      </c>
      <c r="AX2322" s="16" t="s">
        <v>77</v>
      </c>
      <c r="AY2322" s="288" t="s">
        <v>159</v>
      </c>
    </row>
    <row r="2323" s="13" customFormat="1">
      <c r="A2323" s="13"/>
      <c r="B2323" s="232"/>
      <c r="C2323" s="233"/>
      <c r="D2323" s="234" t="s">
        <v>168</v>
      </c>
      <c r="E2323" s="235" t="s">
        <v>1</v>
      </c>
      <c r="F2323" s="236" t="s">
        <v>3630</v>
      </c>
      <c r="G2323" s="233"/>
      <c r="H2323" s="237">
        <v>14.279999999999999</v>
      </c>
      <c r="I2323" s="238"/>
      <c r="J2323" s="233"/>
      <c r="K2323" s="233"/>
      <c r="L2323" s="239"/>
      <c r="M2323" s="240"/>
      <c r="N2323" s="241"/>
      <c r="O2323" s="241"/>
      <c r="P2323" s="241"/>
      <c r="Q2323" s="241"/>
      <c r="R2323" s="241"/>
      <c r="S2323" s="241"/>
      <c r="T2323" s="242"/>
      <c r="U2323" s="13"/>
      <c r="V2323" s="13"/>
      <c r="W2323" s="13"/>
      <c r="X2323" s="13"/>
      <c r="Y2323" s="13"/>
      <c r="Z2323" s="13"/>
      <c r="AA2323" s="13"/>
      <c r="AB2323" s="13"/>
      <c r="AC2323" s="13"/>
      <c r="AD2323" s="13"/>
      <c r="AE2323" s="13"/>
      <c r="AT2323" s="243" t="s">
        <v>168</v>
      </c>
      <c r="AU2323" s="243" t="s">
        <v>87</v>
      </c>
      <c r="AV2323" s="13" t="s">
        <v>87</v>
      </c>
      <c r="AW2323" s="13" t="s">
        <v>32</v>
      </c>
      <c r="AX2323" s="13" t="s">
        <v>77</v>
      </c>
      <c r="AY2323" s="243" t="s">
        <v>159</v>
      </c>
    </row>
    <row r="2324" s="16" customFormat="1">
      <c r="A2324" s="16"/>
      <c r="B2324" s="279"/>
      <c r="C2324" s="280"/>
      <c r="D2324" s="234" t="s">
        <v>168</v>
      </c>
      <c r="E2324" s="281" t="s">
        <v>1</v>
      </c>
      <c r="F2324" s="282" t="s">
        <v>3631</v>
      </c>
      <c r="G2324" s="280"/>
      <c r="H2324" s="281" t="s">
        <v>1</v>
      </c>
      <c r="I2324" s="283"/>
      <c r="J2324" s="280"/>
      <c r="K2324" s="280"/>
      <c r="L2324" s="284"/>
      <c r="M2324" s="285"/>
      <c r="N2324" s="286"/>
      <c r="O2324" s="286"/>
      <c r="P2324" s="286"/>
      <c r="Q2324" s="286"/>
      <c r="R2324" s="286"/>
      <c r="S2324" s="286"/>
      <c r="T2324" s="287"/>
      <c r="U2324" s="16"/>
      <c r="V2324" s="16"/>
      <c r="W2324" s="16"/>
      <c r="X2324" s="16"/>
      <c r="Y2324" s="16"/>
      <c r="Z2324" s="16"/>
      <c r="AA2324" s="16"/>
      <c r="AB2324" s="16"/>
      <c r="AC2324" s="16"/>
      <c r="AD2324" s="16"/>
      <c r="AE2324" s="16"/>
      <c r="AT2324" s="288" t="s">
        <v>168</v>
      </c>
      <c r="AU2324" s="288" t="s">
        <v>87</v>
      </c>
      <c r="AV2324" s="16" t="s">
        <v>85</v>
      </c>
      <c r="AW2324" s="16" t="s">
        <v>32</v>
      </c>
      <c r="AX2324" s="16" t="s">
        <v>77</v>
      </c>
      <c r="AY2324" s="288" t="s">
        <v>159</v>
      </c>
    </row>
    <row r="2325" s="13" customFormat="1">
      <c r="A2325" s="13"/>
      <c r="B2325" s="232"/>
      <c r="C2325" s="233"/>
      <c r="D2325" s="234" t="s">
        <v>168</v>
      </c>
      <c r="E2325" s="235" t="s">
        <v>1</v>
      </c>
      <c r="F2325" s="236" t="s">
        <v>3632</v>
      </c>
      <c r="G2325" s="233"/>
      <c r="H2325" s="237">
        <v>128.69999999999999</v>
      </c>
      <c r="I2325" s="238"/>
      <c r="J2325" s="233"/>
      <c r="K2325" s="233"/>
      <c r="L2325" s="239"/>
      <c r="M2325" s="240"/>
      <c r="N2325" s="241"/>
      <c r="O2325" s="241"/>
      <c r="P2325" s="241"/>
      <c r="Q2325" s="241"/>
      <c r="R2325" s="241"/>
      <c r="S2325" s="241"/>
      <c r="T2325" s="242"/>
      <c r="U2325" s="13"/>
      <c r="V2325" s="13"/>
      <c r="W2325" s="13"/>
      <c r="X2325" s="13"/>
      <c r="Y2325" s="13"/>
      <c r="Z2325" s="13"/>
      <c r="AA2325" s="13"/>
      <c r="AB2325" s="13"/>
      <c r="AC2325" s="13"/>
      <c r="AD2325" s="13"/>
      <c r="AE2325" s="13"/>
      <c r="AT2325" s="243" t="s">
        <v>168</v>
      </c>
      <c r="AU2325" s="243" t="s">
        <v>87</v>
      </c>
      <c r="AV2325" s="13" t="s">
        <v>87</v>
      </c>
      <c r="AW2325" s="13" t="s">
        <v>32</v>
      </c>
      <c r="AX2325" s="13" t="s">
        <v>77</v>
      </c>
      <c r="AY2325" s="243" t="s">
        <v>159</v>
      </c>
    </row>
    <row r="2326" s="14" customFormat="1">
      <c r="A2326" s="14"/>
      <c r="B2326" s="244"/>
      <c r="C2326" s="245"/>
      <c r="D2326" s="234" t="s">
        <v>168</v>
      </c>
      <c r="E2326" s="246" t="s">
        <v>1</v>
      </c>
      <c r="F2326" s="247" t="s">
        <v>174</v>
      </c>
      <c r="G2326" s="245"/>
      <c r="H2326" s="248">
        <v>142.97999999999999</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168</v>
      </c>
      <c r="AU2326" s="254" t="s">
        <v>87</v>
      </c>
      <c r="AV2326" s="14" t="s">
        <v>166</v>
      </c>
      <c r="AW2326" s="14" t="s">
        <v>32</v>
      </c>
      <c r="AX2326" s="14" t="s">
        <v>85</v>
      </c>
      <c r="AY2326" s="254" t="s">
        <v>159</v>
      </c>
    </row>
    <row r="2327" s="2" customFormat="1" ht="16.5" customHeight="1">
      <c r="A2327" s="39"/>
      <c r="B2327" s="40"/>
      <c r="C2327" s="219" t="s">
        <v>3633</v>
      </c>
      <c r="D2327" s="219" t="s">
        <v>161</v>
      </c>
      <c r="E2327" s="220" t="s">
        <v>3634</v>
      </c>
      <c r="F2327" s="221" t="s">
        <v>3635</v>
      </c>
      <c r="G2327" s="222" t="s">
        <v>268</v>
      </c>
      <c r="H2327" s="223">
        <v>8.4000000000000004</v>
      </c>
      <c r="I2327" s="224"/>
      <c r="J2327" s="225">
        <f>ROUND(I2327*H2327,2)</f>
        <v>0</v>
      </c>
      <c r="K2327" s="221" t="s">
        <v>165</v>
      </c>
      <c r="L2327" s="45"/>
      <c r="M2327" s="226" t="s">
        <v>1</v>
      </c>
      <c r="N2327" s="227" t="s">
        <v>42</v>
      </c>
      <c r="O2327" s="92"/>
      <c r="P2327" s="228">
        <f>O2327*H2327</f>
        <v>0</v>
      </c>
      <c r="Q2327" s="228">
        <v>0</v>
      </c>
      <c r="R2327" s="228">
        <f>Q2327*H2327</f>
        <v>0</v>
      </c>
      <c r="S2327" s="228">
        <v>0.019650000000000001</v>
      </c>
      <c r="T2327" s="229">
        <f>S2327*H2327</f>
        <v>0.16506000000000001</v>
      </c>
      <c r="U2327" s="39"/>
      <c r="V2327" s="39"/>
      <c r="W2327" s="39"/>
      <c r="X2327" s="39"/>
      <c r="Y2327" s="39"/>
      <c r="Z2327" s="39"/>
      <c r="AA2327" s="39"/>
      <c r="AB2327" s="39"/>
      <c r="AC2327" s="39"/>
      <c r="AD2327" s="39"/>
      <c r="AE2327" s="39"/>
      <c r="AR2327" s="230" t="s">
        <v>235</v>
      </c>
      <c r="AT2327" s="230" t="s">
        <v>161</v>
      </c>
      <c r="AU2327" s="230" t="s">
        <v>87</v>
      </c>
      <c r="AY2327" s="18" t="s">
        <v>159</v>
      </c>
      <c r="BE2327" s="231">
        <f>IF(N2327="základní",J2327,0)</f>
        <v>0</v>
      </c>
      <c r="BF2327" s="231">
        <f>IF(N2327="snížená",J2327,0)</f>
        <v>0</v>
      </c>
      <c r="BG2327" s="231">
        <f>IF(N2327="zákl. přenesená",J2327,0)</f>
        <v>0</v>
      </c>
      <c r="BH2327" s="231">
        <f>IF(N2327="sníž. přenesená",J2327,0)</f>
        <v>0</v>
      </c>
      <c r="BI2327" s="231">
        <f>IF(N2327="nulová",J2327,0)</f>
        <v>0</v>
      </c>
      <c r="BJ2327" s="18" t="s">
        <v>85</v>
      </c>
      <c r="BK2327" s="231">
        <f>ROUND(I2327*H2327,2)</f>
        <v>0</v>
      </c>
      <c r="BL2327" s="18" t="s">
        <v>235</v>
      </c>
      <c r="BM2327" s="230" t="s">
        <v>3636</v>
      </c>
    </row>
    <row r="2328" s="16" customFormat="1">
      <c r="A2328" s="16"/>
      <c r="B2328" s="279"/>
      <c r="C2328" s="280"/>
      <c r="D2328" s="234" t="s">
        <v>168</v>
      </c>
      <c r="E2328" s="281" t="s">
        <v>1</v>
      </c>
      <c r="F2328" s="282" t="s">
        <v>3629</v>
      </c>
      <c r="G2328" s="280"/>
      <c r="H2328" s="281" t="s">
        <v>1</v>
      </c>
      <c r="I2328" s="283"/>
      <c r="J2328" s="280"/>
      <c r="K2328" s="280"/>
      <c r="L2328" s="284"/>
      <c r="M2328" s="285"/>
      <c r="N2328" s="286"/>
      <c r="O2328" s="286"/>
      <c r="P2328" s="286"/>
      <c r="Q2328" s="286"/>
      <c r="R2328" s="286"/>
      <c r="S2328" s="286"/>
      <c r="T2328" s="287"/>
      <c r="U2328" s="16"/>
      <c r="V2328" s="16"/>
      <c r="W2328" s="16"/>
      <c r="X2328" s="16"/>
      <c r="Y2328" s="16"/>
      <c r="Z2328" s="16"/>
      <c r="AA2328" s="16"/>
      <c r="AB2328" s="16"/>
      <c r="AC2328" s="16"/>
      <c r="AD2328" s="16"/>
      <c r="AE2328" s="16"/>
      <c r="AT2328" s="288" t="s">
        <v>168</v>
      </c>
      <c r="AU2328" s="288" t="s">
        <v>87</v>
      </c>
      <c r="AV2328" s="16" t="s">
        <v>85</v>
      </c>
      <c r="AW2328" s="16" t="s">
        <v>32</v>
      </c>
      <c r="AX2328" s="16" t="s">
        <v>77</v>
      </c>
      <c r="AY2328" s="288" t="s">
        <v>159</v>
      </c>
    </row>
    <row r="2329" s="13" customFormat="1">
      <c r="A2329" s="13"/>
      <c r="B2329" s="232"/>
      <c r="C2329" s="233"/>
      <c r="D2329" s="234" t="s">
        <v>168</v>
      </c>
      <c r="E2329" s="235" t="s">
        <v>1</v>
      </c>
      <c r="F2329" s="236" t="s">
        <v>3637</v>
      </c>
      <c r="G2329" s="233"/>
      <c r="H2329" s="237">
        <v>8.4000000000000004</v>
      </c>
      <c r="I2329" s="238"/>
      <c r="J2329" s="233"/>
      <c r="K2329" s="233"/>
      <c r="L2329" s="239"/>
      <c r="M2329" s="240"/>
      <c r="N2329" s="241"/>
      <c r="O2329" s="241"/>
      <c r="P2329" s="241"/>
      <c r="Q2329" s="241"/>
      <c r="R2329" s="241"/>
      <c r="S2329" s="241"/>
      <c r="T2329" s="242"/>
      <c r="U2329" s="13"/>
      <c r="V2329" s="13"/>
      <c r="W2329" s="13"/>
      <c r="X2329" s="13"/>
      <c r="Y2329" s="13"/>
      <c r="Z2329" s="13"/>
      <c r="AA2329" s="13"/>
      <c r="AB2329" s="13"/>
      <c r="AC2329" s="13"/>
      <c r="AD2329" s="13"/>
      <c r="AE2329" s="13"/>
      <c r="AT2329" s="243" t="s">
        <v>168</v>
      </c>
      <c r="AU2329" s="243" t="s">
        <v>87</v>
      </c>
      <c r="AV2329" s="13" t="s">
        <v>87</v>
      </c>
      <c r="AW2329" s="13" t="s">
        <v>32</v>
      </c>
      <c r="AX2329" s="13" t="s">
        <v>85</v>
      </c>
      <c r="AY2329" s="243" t="s">
        <v>159</v>
      </c>
    </row>
    <row r="2330" s="2" customFormat="1" ht="24.15" customHeight="1">
      <c r="A2330" s="39"/>
      <c r="B2330" s="40"/>
      <c r="C2330" s="219" t="s">
        <v>3638</v>
      </c>
      <c r="D2330" s="219" t="s">
        <v>161</v>
      </c>
      <c r="E2330" s="220" t="s">
        <v>3639</v>
      </c>
      <c r="F2330" s="221" t="s">
        <v>3640</v>
      </c>
      <c r="G2330" s="222" t="s">
        <v>164</v>
      </c>
      <c r="H2330" s="223">
        <v>105.726</v>
      </c>
      <c r="I2330" s="224"/>
      <c r="J2330" s="225">
        <f>ROUND(I2330*H2330,2)</f>
        <v>0</v>
      </c>
      <c r="K2330" s="221" t="s">
        <v>165</v>
      </c>
      <c r="L2330" s="45"/>
      <c r="M2330" s="226" t="s">
        <v>1</v>
      </c>
      <c r="N2330" s="227" t="s">
        <v>42</v>
      </c>
      <c r="O2330" s="92"/>
      <c r="P2330" s="228">
        <f>O2330*H2330</f>
        <v>0</v>
      </c>
      <c r="Q2330" s="228">
        <v>0</v>
      </c>
      <c r="R2330" s="228">
        <f>Q2330*H2330</f>
        <v>0</v>
      </c>
      <c r="S2330" s="228">
        <v>0.024649999999999998</v>
      </c>
      <c r="T2330" s="229">
        <f>S2330*H2330</f>
        <v>2.6061459</v>
      </c>
      <c r="U2330" s="39"/>
      <c r="V2330" s="39"/>
      <c r="W2330" s="39"/>
      <c r="X2330" s="39"/>
      <c r="Y2330" s="39"/>
      <c r="Z2330" s="39"/>
      <c r="AA2330" s="39"/>
      <c r="AB2330" s="39"/>
      <c r="AC2330" s="39"/>
      <c r="AD2330" s="39"/>
      <c r="AE2330" s="39"/>
      <c r="AR2330" s="230" t="s">
        <v>235</v>
      </c>
      <c r="AT2330" s="230" t="s">
        <v>161</v>
      </c>
      <c r="AU2330" s="230" t="s">
        <v>87</v>
      </c>
      <c r="AY2330" s="18" t="s">
        <v>159</v>
      </c>
      <c r="BE2330" s="231">
        <f>IF(N2330="základní",J2330,0)</f>
        <v>0</v>
      </c>
      <c r="BF2330" s="231">
        <f>IF(N2330="snížená",J2330,0)</f>
        <v>0</v>
      </c>
      <c r="BG2330" s="231">
        <f>IF(N2330="zákl. přenesená",J2330,0)</f>
        <v>0</v>
      </c>
      <c r="BH2330" s="231">
        <f>IF(N2330="sníž. přenesená",J2330,0)</f>
        <v>0</v>
      </c>
      <c r="BI2330" s="231">
        <f>IF(N2330="nulová",J2330,0)</f>
        <v>0</v>
      </c>
      <c r="BJ2330" s="18" t="s">
        <v>85</v>
      </c>
      <c r="BK2330" s="231">
        <f>ROUND(I2330*H2330,2)</f>
        <v>0</v>
      </c>
      <c r="BL2330" s="18" t="s">
        <v>235</v>
      </c>
      <c r="BM2330" s="230" t="s">
        <v>3641</v>
      </c>
    </row>
    <row r="2331" s="16" customFormat="1">
      <c r="A2331" s="16"/>
      <c r="B2331" s="279"/>
      <c r="C2331" s="280"/>
      <c r="D2331" s="234" t="s">
        <v>168</v>
      </c>
      <c r="E2331" s="281" t="s">
        <v>1</v>
      </c>
      <c r="F2331" s="282" t="s">
        <v>3642</v>
      </c>
      <c r="G2331" s="280"/>
      <c r="H2331" s="281" t="s">
        <v>1</v>
      </c>
      <c r="I2331" s="283"/>
      <c r="J2331" s="280"/>
      <c r="K2331" s="280"/>
      <c r="L2331" s="284"/>
      <c r="M2331" s="285"/>
      <c r="N2331" s="286"/>
      <c r="O2331" s="286"/>
      <c r="P2331" s="286"/>
      <c r="Q2331" s="286"/>
      <c r="R2331" s="286"/>
      <c r="S2331" s="286"/>
      <c r="T2331" s="287"/>
      <c r="U2331" s="16"/>
      <c r="V2331" s="16"/>
      <c r="W2331" s="16"/>
      <c r="X2331" s="16"/>
      <c r="Y2331" s="16"/>
      <c r="Z2331" s="16"/>
      <c r="AA2331" s="16"/>
      <c r="AB2331" s="16"/>
      <c r="AC2331" s="16"/>
      <c r="AD2331" s="16"/>
      <c r="AE2331" s="16"/>
      <c r="AT2331" s="288" t="s">
        <v>168</v>
      </c>
      <c r="AU2331" s="288" t="s">
        <v>87</v>
      </c>
      <c r="AV2331" s="16" t="s">
        <v>85</v>
      </c>
      <c r="AW2331" s="16" t="s">
        <v>32</v>
      </c>
      <c r="AX2331" s="16" t="s">
        <v>77</v>
      </c>
      <c r="AY2331" s="288" t="s">
        <v>159</v>
      </c>
    </row>
    <row r="2332" s="13" customFormat="1">
      <c r="A2332" s="13"/>
      <c r="B2332" s="232"/>
      <c r="C2332" s="233"/>
      <c r="D2332" s="234" t="s">
        <v>168</v>
      </c>
      <c r="E2332" s="235" t="s">
        <v>1</v>
      </c>
      <c r="F2332" s="236" t="s">
        <v>3643</v>
      </c>
      <c r="G2332" s="233"/>
      <c r="H2332" s="237">
        <v>4.7999999999999998</v>
      </c>
      <c r="I2332" s="238"/>
      <c r="J2332" s="233"/>
      <c r="K2332" s="233"/>
      <c r="L2332" s="239"/>
      <c r="M2332" s="240"/>
      <c r="N2332" s="241"/>
      <c r="O2332" s="241"/>
      <c r="P2332" s="241"/>
      <c r="Q2332" s="241"/>
      <c r="R2332" s="241"/>
      <c r="S2332" s="241"/>
      <c r="T2332" s="242"/>
      <c r="U2332" s="13"/>
      <c r="V2332" s="13"/>
      <c r="W2332" s="13"/>
      <c r="X2332" s="13"/>
      <c r="Y2332" s="13"/>
      <c r="Z2332" s="13"/>
      <c r="AA2332" s="13"/>
      <c r="AB2332" s="13"/>
      <c r="AC2332" s="13"/>
      <c r="AD2332" s="13"/>
      <c r="AE2332" s="13"/>
      <c r="AT2332" s="243" t="s">
        <v>168</v>
      </c>
      <c r="AU2332" s="243" t="s">
        <v>87</v>
      </c>
      <c r="AV2332" s="13" t="s">
        <v>87</v>
      </c>
      <c r="AW2332" s="13" t="s">
        <v>32</v>
      </c>
      <c r="AX2332" s="13" t="s">
        <v>77</v>
      </c>
      <c r="AY2332" s="243" t="s">
        <v>159</v>
      </c>
    </row>
    <row r="2333" s="13" customFormat="1">
      <c r="A2333" s="13"/>
      <c r="B2333" s="232"/>
      <c r="C2333" s="233"/>
      <c r="D2333" s="234" t="s">
        <v>168</v>
      </c>
      <c r="E2333" s="235" t="s">
        <v>1</v>
      </c>
      <c r="F2333" s="236" t="s">
        <v>3644</v>
      </c>
      <c r="G2333" s="233"/>
      <c r="H2333" s="237">
        <v>10.92</v>
      </c>
      <c r="I2333" s="238"/>
      <c r="J2333" s="233"/>
      <c r="K2333" s="233"/>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168</v>
      </c>
      <c r="AU2333" s="243" t="s">
        <v>87</v>
      </c>
      <c r="AV2333" s="13" t="s">
        <v>87</v>
      </c>
      <c r="AW2333" s="13" t="s">
        <v>32</v>
      </c>
      <c r="AX2333" s="13" t="s">
        <v>77</v>
      </c>
      <c r="AY2333" s="243" t="s">
        <v>159</v>
      </c>
    </row>
    <row r="2334" s="13" customFormat="1">
      <c r="A2334" s="13"/>
      <c r="B2334" s="232"/>
      <c r="C2334" s="233"/>
      <c r="D2334" s="234" t="s">
        <v>168</v>
      </c>
      <c r="E2334" s="235" t="s">
        <v>1</v>
      </c>
      <c r="F2334" s="236" t="s">
        <v>3645</v>
      </c>
      <c r="G2334" s="233"/>
      <c r="H2334" s="237">
        <v>21.468</v>
      </c>
      <c r="I2334" s="238"/>
      <c r="J2334" s="233"/>
      <c r="K2334" s="233"/>
      <c r="L2334" s="239"/>
      <c r="M2334" s="240"/>
      <c r="N2334" s="241"/>
      <c r="O2334" s="241"/>
      <c r="P2334" s="241"/>
      <c r="Q2334" s="241"/>
      <c r="R2334" s="241"/>
      <c r="S2334" s="241"/>
      <c r="T2334" s="242"/>
      <c r="U2334" s="13"/>
      <c r="V2334" s="13"/>
      <c r="W2334" s="13"/>
      <c r="X2334" s="13"/>
      <c r="Y2334" s="13"/>
      <c r="Z2334" s="13"/>
      <c r="AA2334" s="13"/>
      <c r="AB2334" s="13"/>
      <c r="AC2334" s="13"/>
      <c r="AD2334" s="13"/>
      <c r="AE2334" s="13"/>
      <c r="AT2334" s="243" t="s">
        <v>168</v>
      </c>
      <c r="AU2334" s="243" t="s">
        <v>87</v>
      </c>
      <c r="AV2334" s="13" t="s">
        <v>87</v>
      </c>
      <c r="AW2334" s="13" t="s">
        <v>32</v>
      </c>
      <c r="AX2334" s="13" t="s">
        <v>77</v>
      </c>
      <c r="AY2334" s="243" t="s">
        <v>159</v>
      </c>
    </row>
    <row r="2335" s="13" customFormat="1">
      <c r="A2335" s="13"/>
      <c r="B2335" s="232"/>
      <c r="C2335" s="233"/>
      <c r="D2335" s="234" t="s">
        <v>168</v>
      </c>
      <c r="E2335" s="235" t="s">
        <v>1</v>
      </c>
      <c r="F2335" s="236" t="s">
        <v>3646</v>
      </c>
      <c r="G2335" s="233"/>
      <c r="H2335" s="237">
        <v>5.6699999999999999</v>
      </c>
      <c r="I2335" s="238"/>
      <c r="J2335" s="233"/>
      <c r="K2335" s="233"/>
      <c r="L2335" s="239"/>
      <c r="M2335" s="240"/>
      <c r="N2335" s="241"/>
      <c r="O2335" s="241"/>
      <c r="P2335" s="241"/>
      <c r="Q2335" s="241"/>
      <c r="R2335" s="241"/>
      <c r="S2335" s="241"/>
      <c r="T2335" s="242"/>
      <c r="U2335" s="13"/>
      <c r="V2335" s="13"/>
      <c r="W2335" s="13"/>
      <c r="X2335" s="13"/>
      <c r="Y2335" s="13"/>
      <c r="Z2335" s="13"/>
      <c r="AA2335" s="13"/>
      <c r="AB2335" s="13"/>
      <c r="AC2335" s="13"/>
      <c r="AD2335" s="13"/>
      <c r="AE2335" s="13"/>
      <c r="AT2335" s="243" t="s">
        <v>168</v>
      </c>
      <c r="AU2335" s="243" t="s">
        <v>87</v>
      </c>
      <c r="AV2335" s="13" t="s">
        <v>87</v>
      </c>
      <c r="AW2335" s="13" t="s">
        <v>32</v>
      </c>
      <c r="AX2335" s="13" t="s">
        <v>77</v>
      </c>
      <c r="AY2335" s="243" t="s">
        <v>159</v>
      </c>
    </row>
    <row r="2336" s="15" customFormat="1">
      <c r="A2336" s="15"/>
      <c r="B2336" s="268"/>
      <c r="C2336" s="269"/>
      <c r="D2336" s="234" t="s">
        <v>168</v>
      </c>
      <c r="E2336" s="270" t="s">
        <v>1</v>
      </c>
      <c r="F2336" s="271" t="s">
        <v>361</v>
      </c>
      <c r="G2336" s="269"/>
      <c r="H2336" s="272">
        <v>42.857999999999997</v>
      </c>
      <c r="I2336" s="273"/>
      <c r="J2336" s="269"/>
      <c r="K2336" s="269"/>
      <c r="L2336" s="274"/>
      <c r="M2336" s="275"/>
      <c r="N2336" s="276"/>
      <c r="O2336" s="276"/>
      <c r="P2336" s="276"/>
      <c r="Q2336" s="276"/>
      <c r="R2336" s="276"/>
      <c r="S2336" s="276"/>
      <c r="T2336" s="277"/>
      <c r="U2336" s="15"/>
      <c r="V2336" s="15"/>
      <c r="W2336" s="15"/>
      <c r="X2336" s="15"/>
      <c r="Y2336" s="15"/>
      <c r="Z2336" s="15"/>
      <c r="AA2336" s="15"/>
      <c r="AB2336" s="15"/>
      <c r="AC2336" s="15"/>
      <c r="AD2336" s="15"/>
      <c r="AE2336" s="15"/>
      <c r="AT2336" s="278" t="s">
        <v>168</v>
      </c>
      <c r="AU2336" s="278" t="s">
        <v>87</v>
      </c>
      <c r="AV2336" s="15" t="s">
        <v>175</v>
      </c>
      <c r="AW2336" s="15" t="s">
        <v>32</v>
      </c>
      <c r="AX2336" s="15" t="s">
        <v>77</v>
      </c>
      <c r="AY2336" s="278" t="s">
        <v>159</v>
      </c>
    </row>
    <row r="2337" s="16" customFormat="1">
      <c r="A2337" s="16"/>
      <c r="B2337" s="279"/>
      <c r="C2337" s="280"/>
      <c r="D2337" s="234" t="s">
        <v>168</v>
      </c>
      <c r="E2337" s="281" t="s">
        <v>1</v>
      </c>
      <c r="F2337" s="282" t="s">
        <v>3647</v>
      </c>
      <c r="G2337" s="280"/>
      <c r="H2337" s="281" t="s">
        <v>1</v>
      </c>
      <c r="I2337" s="283"/>
      <c r="J2337" s="280"/>
      <c r="K2337" s="280"/>
      <c r="L2337" s="284"/>
      <c r="M2337" s="285"/>
      <c r="N2337" s="286"/>
      <c r="O2337" s="286"/>
      <c r="P2337" s="286"/>
      <c r="Q2337" s="286"/>
      <c r="R2337" s="286"/>
      <c r="S2337" s="286"/>
      <c r="T2337" s="287"/>
      <c r="U2337" s="16"/>
      <c r="V2337" s="16"/>
      <c r="W2337" s="16"/>
      <c r="X2337" s="16"/>
      <c r="Y2337" s="16"/>
      <c r="Z2337" s="16"/>
      <c r="AA2337" s="16"/>
      <c r="AB2337" s="16"/>
      <c r="AC2337" s="16"/>
      <c r="AD2337" s="16"/>
      <c r="AE2337" s="16"/>
      <c r="AT2337" s="288" t="s">
        <v>168</v>
      </c>
      <c r="AU2337" s="288" t="s">
        <v>87</v>
      </c>
      <c r="AV2337" s="16" t="s">
        <v>85</v>
      </c>
      <c r="AW2337" s="16" t="s">
        <v>32</v>
      </c>
      <c r="AX2337" s="16" t="s">
        <v>77</v>
      </c>
      <c r="AY2337" s="288" t="s">
        <v>159</v>
      </c>
    </row>
    <row r="2338" s="13" customFormat="1">
      <c r="A2338" s="13"/>
      <c r="B2338" s="232"/>
      <c r="C2338" s="233"/>
      <c r="D2338" s="234" t="s">
        <v>168</v>
      </c>
      <c r="E2338" s="235" t="s">
        <v>1</v>
      </c>
      <c r="F2338" s="236" t="s">
        <v>3648</v>
      </c>
      <c r="G2338" s="233"/>
      <c r="H2338" s="237">
        <v>62.868000000000002</v>
      </c>
      <c r="I2338" s="238"/>
      <c r="J2338" s="233"/>
      <c r="K2338" s="233"/>
      <c r="L2338" s="239"/>
      <c r="M2338" s="240"/>
      <c r="N2338" s="241"/>
      <c r="O2338" s="241"/>
      <c r="P2338" s="241"/>
      <c r="Q2338" s="241"/>
      <c r="R2338" s="241"/>
      <c r="S2338" s="241"/>
      <c r="T2338" s="242"/>
      <c r="U2338" s="13"/>
      <c r="V2338" s="13"/>
      <c r="W2338" s="13"/>
      <c r="X2338" s="13"/>
      <c r="Y2338" s="13"/>
      <c r="Z2338" s="13"/>
      <c r="AA2338" s="13"/>
      <c r="AB2338" s="13"/>
      <c r="AC2338" s="13"/>
      <c r="AD2338" s="13"/>
      <c r="AE2338" s="13"/>
      <c r="AT2338" s="243" t="s">
        <v>168</v>
      </c>
      <c r="AU2338" s="243" t="s">
        <v>87</v>
      </c>
      <c r="AV2338" s="13" t="s">
        <v>87</v>
      </c>
      <c r="AW2338" s="13" t="s">
        <v>32</v>
      </c>
      <c r="AX2338" s="13" t="s">
        <v>77</v>
      </c>
      <c r="AY2338" s="243" t="s">
        <v>159</v>
      </c>
    </row>
    <row r="2339" s="14" customFormat="1">
      <c r="A2339" s="14"/>
      <c r="B2339" s="244"/>
      <c r="C2339" s="245"/>
      <c r="D2339" s="234" t="s">
        <v>168</v>
      </c>
      <c r="E2339" s="246" t="s">
        <v>1</v>
      </c>
      <c r="F2339" s="247" t="s">
        <v>174</v>
      </c>
      <c r="G2339" s="245"/>
      <c r="H2339" s="248">
        <v>105.726</v>
      </c>
      <c r="I2339" s="249"/>
      <c r="J2339" s="245"/>
      <c r="K2339" s="245"/>
      <c r="L2339" s="250"/>
      <c r="M2339" s="251"/>
      <c r="N2339" s="252"/>
      <c r="O2339" s="252"/>
      <c r="P2339" s="252"/>
      <c r="Q2339" s="252"/>
      <c r="R2339" s="252"/>
      <c r="S2339" s="252"/>
      <c r="T2339" s="253"/>
      <c r="U2339" s="14"/>
      <c r="V2339" s="14"/>
      <c r="W2339" s="14"/>
      <c r="X2339" s="14"/>
      <c r="Y2339" s="14"/>
      <c r="Z2339" s="14"/>
      <c r="AA2339" s="14"/>
      <c r="AB2339" s="14"/>
      <c r="AC2339" s="14"/>
      <c r="AD2339" s="14"/>
      <c r="AE2339" s="14"/>
      <c r="AT2339" s="254" t="s">
        <v>168</v>
      </c>
      <c r="AU2339" s="254" t="s">
        <v>87</v>
      </c>
      <c r="AV2339" s="14" t="s">
        <v>166</v>
      </c>
      <c r="AW2339" s="14" t="s">
        <v>32</v>
      </c>
      <c r="AX2339" s="14" t="s">
        <v>85</v>
      </c>
      <c r="AY2339" s="254" t="s">
        <v>159</v>
      </c>
    </row>
    <row r="2340" s="2" customFormat="1" ht="24.15" customHeight="1">
      <c r="A2340" s="39"/>
      <c r="B2340" s="40"/>
      <c r="C2340" s="219" t="s">
        <v>3649</v>
      </c>
      <c r="D2340" s="219" t="s">
        <v>161</v>
      </c>
      <c r="E2340" s="220" t="s">
        <v>3650</v>
      </c>
      <c r="F2340" s="221" t="s">
        <v>3651</v>
      </c>
      <c r="G2340" s="222" t="s">
        <v>164</v>
      </c>
      <c r="H2340" s="223">
        <v>105.726</v>
      </c>
      <c r="I2340" s="224"/>
      <c r="J2340" s="225">
        <f>ROUND(I2340*H2340,2)</f>
        <v>0</v>
      </c>
      <c r="K2340" s="221" t="s">
        <v>165</v>
      </c>
      <c r="L2340" s="45"/>
      <c r="M2340" s="226" t="s">
        <v>1</v>
      </c>
      <c r="N2340" s="227" t="s">
        <v>42</v>
      </c>
      <c r="O2340" s="92"/>
      <c r="P2340" s="228">
        <f>O2340*H2340</f>
        <v>0</v>
      </c>
      <c r="Q2340" s="228">
        <v>0</v>
      </c>
      <c r="R2340" s="228">
        <f>Q2340*H2340</f>
        <v>0</v>
      </c>
      <c r="S2340" s="228">
        <v>0.0080000000000000002</v>
      </c>
      <c r="T2340" s="229">
        <f>S2340*H2340</f>
        <v>0.845808</v>
      </c>
      <c r="U2340" s="39"/>
      <c r="V2340" s="39"/>
      <c r="W2340" s="39"/>
      <c r="X2340" s="39"/>
      <c r="Y2340" s="39"/>
      <c r="Z2340" s="39"/>
      <c r="AA2340" s="39"/>
      <c r="AB2340" s="39"/>
      <c r="AC2340" s="39"/>
      <c r="AD2340" s="39"/>
      <c r="AE2340" s="39"/>
      <c r="AR2340" s="230" t="s">
        <v>235</v>
      </c>
      <c r="AT2340" s="230" t="s">
        <v>161</v>
      </c>
      <c r="AU2340" s="230" t="s">
        <v>87</v>
      </c>
      <c r="AY2340" s="18" t="s">
        <v>159</v>
      </c>
      <c r="BE2340" s="231">
        <f>IF(N2340="základní",J2340,0)</f>
        <v>0</v>
      </c>
      <c r="BF2340" s="231">
        <f>IF(N2340="snížená",J2340,0)</f>
        <v>0</v>
      </c>
      <c r="BG2340" s="231">
        <f>IF(N2340="zákl. přenesená",J2340,0)</f>
        <v>0</v>
      </c>
      <c r="BH2340" s="231">
        <f>IF(N2340="sníž. přenesená",J2340,0)</f>
        <v>0</v>
      </c>
      <c r="BI2340" s="231">
        <f>IF(N2340="nulová",J2340,0)</f>
        <v>0</v>
      </c>
      <c r="BJ2340" s="18" t="s">
        <v>85</v>
      </c>
      <c r="BK2340" s="231">
        <f>ROUND(I2340*H2340,2)</f>
        <v>0</v>
      </c>
      <c r="BL2340" s="18" t="s">
        <v>235</v>
      </c>
      <c r="BM2340" s="230" t="s">
        <v>3652</v>
      </c>
    </row>
    <row r="2341" s="2" customFormat="1" ht="24.15" customHeight="1">
      <c r="A2341" s="39"/>
      <c r="B2341" s="40"/>
      <c r="C2341" s="219" t="s">
        <v>3653</v>
      </c>
      <c r="D2341" s="219" t="s">
        <v>161</v>
      </c>
      <c r="E2341" s="220" t="s">
        <v>3654</v>
      </c>
      <c r="F2341" s="221" t="s">
        <v>3655</v>
      </c>
      <c r="G2341" s="222" t="s">
        <v>164</v>
      </c>
      <c r="H2341" s="223">
        <v>14.741</v>
      </c>
      <c r="I2341" s="224"/>
      <c r="J2341" s="225">
        <f>ROUND(I2341*H2341,2)</f>
        <v>0</v>
      </c>
      <c r="K2341" s="221" t="s">
        <v>165</v>
      </c>
      <c r="L2341" s="45"/>
      <c r="M2341" s="226" t="s">
        <v>1</v>
      </c>
      <c r="N2341" s="227" t="s">
        <v>42</v>
      </c>
      <c r="O2341" s="92"/>
      <c r="P2341" s="228">
        <f>O2341*H2341</f>
        <v>0</v>
      </c>
      <c r="Q2341" s="228">
        <v>0</v>
      </c>
      <c r="R2341" s="228">
        <f>Q2341*H2341</f>
        <v>0</v>
      </c>
      <c r="S2341" s="228">
        <v>0.024649999999999998</v>
      </c>
      <c r="T2341" s="229">
        <f>S2341*H2341</f>
        <v>0.36336564999999998</v>
      </c>
      <c r="U2341" s="39"/>
      <c r="V2341" s="39"/>
      <c r="W2341" s="39"/>
      <c r="X2341" s="39"/>
      <c r="Y2341" s="39"/>
      <c r="Z2341" s="39"/>
      <c r="AA2341" s="39"/>
      <c r="AB2341" s="39"/>
      <c r="AC2341" s="39"/>
      <c r="AD2341" s="39"/>
      <c r="AE2341" s="39"/>
      <c r="AR2341" s="230" t="s">
        <v>235</v>
      </c>
      <c r="AT2341" s="230" t="s">
        <v>161</v>
      </c>
      <c r="AU2341" s="230" t="s">
        <v>87</v>
      </c>
      <c r="AY2341" s="18" t="s">
        <v>159</v>
      </c>
      <c r="BE2341" s="231">
        <f>IF(N2341="základní",J2341,0)</f>
        <v>0</v>
      </c>
      <c r="BF2341" s="231">
        <f>IF(N2341="snížená",J2341,0)</f>
        <v>0</v>
      </c>
      <c r="BG2341" s="231">
        <f>IF(N2341="zákl. přenesená",J2341,0)</f>
        <v>0</v>
      </c>
      <c r="BH2341" s="231">
        <f>IF(N2341="sníž. přenesená",J2341,0)</f>
        <v>0</v>
      </c>
      <c r="BI2341" s="231">
        <f>IF(N2341="nulová",J2341,0)</f>
        <v>0</v>
      </c>
      <c r="BJ2341" s="18" t="s">
        <v>85</v>
      </c>
      <c r="BK2341" s="231">
        <f>ROUND(I2341*H2341,2)</f>
        <v>0</v>
      </c>
      <c r="BL2341" s="18" t="s">
        <v>235</v>
      </c>
      <c r="BM2341" s="230" t="s">
        <v>3656</v>
      </c>
    </row>
    <row r="2342" s="13" customFormat="1">
      <c r="A2342" s="13"/>
      <c r="B2342" s="232"/>
      <c r="C2342" s="233"/>
      <c r="D2342" s="234" t="s">
        <v>168</v>
      </c>
      <c r="E2342" s="235" t="s">
        <v>1</v>
      </c>
      <c r="F2342" s="236" t="s">
        <v>3657</v>
      </c>
      <c r="G2342" s="233"/>
      <c r="H2342" s="237">
        <v>2.4809999999999999</v>
      </c>
      <c r="I2342" s="238"/>
      <c r="J2342" s="233"/>
      <c r="K2342" s="233"/>
      <c r="L2342" s="239"/>
      <c r="M2342" s="240"/>
      <c r="N2342" s="241"/>
      <c r="O2342" s="241"/>
      <c r="P2342" s="241"/>
      <c r="Q2342" s="241"/>
      <c r="R2342" s="241"/>
      <c r="S2342" s="241"/>
      <c r="T2342" s="242"/>
      <c r="U2342" s="13"/>
      <c r="V2342" s="13"/>
      <c r="W2342" s="13"/>
      <c r="X2342" s="13"/>
      <c r="Y2342" s="13"/>
      <c r="Z2342" s="13"/>
      <c r="AA2342" s="13"/>
      <c r="AB2342" s="13"/>
      <c r="AC2342" s="13"/>
      <c r="AD2342" s="13"/>
      <c r="AE2342" s="13"/>
      <c r="AT2342" s="243" t="s">
        <v>168</v>
      </c>
      <c r="AU2342" s="243" t="s">
        <v>87</v>
      </c>
      <c r="AV2342" s="13" t="s">
        <v>87</v>
      </c>
      <c r="AW2342" s="13" t="s">
        <v>32</v>
      </c>
      <c r="AX2342" s="13" t="s">
        <v>77</v>
      </c>
      <c r="AY2342" s="243" t="s">
        <v>159</v>
      </c>
    </row>
    <row r="2343" s="13" customFormat="1">
      <c r="A2343" s="13"/>
      <c r="B2343" s="232"/>
      <c r="C2343" s="233"/>
      <c r="D2343" s="234" t="s">
        <v>168</v>
      </c>
      <c r="E2343" s="235" t="s">
        <v>1</v>
      </c>
      <c r="F2343" s="236" t="s">
        <v>3658</v>
      </c>
      <c r="G2343" s="233"/>
      <c r="H2343" s="237">
        <v>12.26</v>
      </c>
      <c r="I2343" s="238"/>
      <c r="J2343" s="233"/>
      <c r="K2343" s="233"/>
      <c r="L2343" s="239"/>
      <c r="M2343" s="240"/>
      <c r="N2343" s="241"/>
      <c r="O2343" s="241"/>
      <c r="P2343" s="241"/>
      <c r="Q2343" s="241"/>
      <c r="R2343" s="241"/>
      <c r="S2343" s="241"/>
      <c r="T2343" s="242"/>
      <c r="U2343" s="13"/>
      <c r="V2343" s="13"/>
      <c r="W2343" s="13"/>
      <c r="X2343" s="13"/>
      <c r="Y2343" s="13"/>
      <c r="Z2343" s="13"/>
      <c r="AA2343" s="13"/>
      <c r="AB2343" s="13"/>
      <c r="AC2343" s="13"/>
      <c r="AD2343" s="13"/>
      <c r="AE2343" s="13"/>
      <c r="AT2343" s="243" t="s">
        <v>168</v>
      </c>
      <c r="AU2343" s="243" t="s">
        <v>87</v>
      </c>
      <c r="AV2343" s="13" t="s">
        <v>87</v>
      </c>
      <c r="AW2343" s="13" t="s">
        <v>32</v>
      </c>
      <c r="AX2343" s="13" t="s">
        <v>77</v>
      </c>
      <c r="AY2343" s="243" t="s">
        <v>159</v>
      </c>
    </row>
    <row r="2344" s="14" customFormat="1">
      <c r="A2344" s="14"/>
      <c r="B2344" s="244"/>
      <c r="C2344" s="245"/>
      <c r="D2344" s="234" t="s">
        <v>168</v>
      </c>
      <c r="E2344" s="246" t="s">
        <v>1</v>
      </c>
      <c r="F2344" s="247" t="s">
        <v>174</v>
      </c>
      <c r="G2344" s="245"/>
      <c r="H2344" s="248">
        <v>14.741</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168</v>
      </c>
      <c r="AU2344" s="254" t="s">
        <v>87</v>
      </c>
      <c r="AV2344" s="14" t="s">
        <v>166</v>
      </c>
      <c r="AW2344" s="14" t="s">
        <v>32</v>
      </c>
      <c r="AX2344" s="14" t="s">
        <v>85</v>
      </c>
      <c r="AY2344" s="254" t="s">
        <v>159</v>
      </c>
    </row>
    <row r="2345" s="2" customFormat="1" ht="24.15" customHeight="1">
      <c r="A2345" s="39"/>
      <c r="B2345" s="40"/>
      <c r="C2345" s="219" t="s">
        <v>3659</v>
      </c>
      <c r="D2345" s="219" t="s">
        <v>161</v>
      </c>
      <c r="E2345" s="220" t="s">
        <v>3660</v>
      </c>
      <c r="F2345" s="221" t="s">
        <v>3661</v>
      </c>
      <c r="G2345" s="222" t="s">
        <v>164</v>
      </c>
      <c r="H2345" s="223">
        <v>14.741</v>
      </c>
      <c r="I2345" s="224"/>
      <c r="J2345" s="225">
        <f>ROUND(I2345*H2345,2)</f>
        <v>0</v>
      </c>
      <c r="K2345" s="221" t="s">
        <v>165</v>
      </c>
      <c r="L2345" s="45"/>
      <c r="M2345" s="226" t="s">
        <v>1</v>
      </c>
      <c r="N2345" s="227" t="s">
        <v>42</v>
      </c>
      <c r="O2345" s="92"/>
      <c r="P2345" s="228">
        <f>O2345*H2345</f>
        <v>0</v>
      </c>
      <c r="Q2345" s="228">
        <v>0</v>
      </c>
      <c r="R2345" s="228">
        <f>Q2345*H2345</f>
        <v>0</v>
      </c>
      <c r="S2345" s="228">
        <v>0.0080000000000000002</v>
      </c>
      <c r="T2345" s="229">
        <f>S2345*H2345</f>
        <v>0.11792800000000001</v>
      </c>
      <c r="U2345" s="39"/>
      <c r="V2345" s="39"/>
      <c r="W2345" s="39"/>
      <c r="X2345" s="39"/>
      <c r="Y2345" s="39"/>
      <c r="Z2345" s="39"/>
      <c r="AA2345" s="39"/>
      <c r="AB2345" s="39"/>
      <c r="AC2345" s="39"/>
      <c r="AD2345" s="39"/>
      <c r="AE2345" s="39"/>
      <c r="AR2345" s="230" t="s">
        <v>235</v>
      </c>
      <c r="AT2345" s="230" t="s">
        <v>161</v>
      </c>
      <c r="AU2345" s="230" t="s">
        <v>87</v>
      </c>
      <c r="AY2345" s="18" t="s">
        <v>159</v>
      </c>
      <c r="BE2345" s="231">
        <f>IF(N2345="základní",J2345,0)</f>
        <v>0</v>
      </c>
      <c r="BF2345" s="231">
        <f>IF(N2345="snížená",J2345,0)</f>
        <v>0</v>
      </c>
      <c r="BG2345" s="231">
        <f>IF(N2345="zákl. přenesená",J2345,0)</f>
        <v>0</v>
      </c>
      <c r="BH2345" s="231">
        <f>IF(N2345="sníž. přenesená",J2345,0)</f>
        <v>0</v>
      </c>
      <c r="BI2345" s="231">
        <f>IF(N2345="nulová",J2345,0)</f>
        <v>0</v>
      </c>
      <c r="BJ2345" s="18" t="s">
        <v>85</v>
      </c>
      <c r="BK2345" s="231">
        <f>ROUND(I2345*H2345,2)</f>
        <v>0</v>
      </c>
      <c r="BL2345" s="18" t="s">
        <v>235</v>
      </c>
      <c r="BM2345" s="230" t="s">
        <v>3662</v>
      </c>
    </row>
    <row r="2346" s="2" customFormat="1" ht="24.15" customHeight="1">
      <c r="A2346" s="39"/>
      <c r="B2346" s="40"/>
      <c r="C2346" s="219" t="s">
        <v>3663</v>
      </c>
      <c r="D2346" s="219" t="s">
        <v>161</v>
      </c>
      <c r="E2346" s="220" t="s">
        <v>3664</v>
      </c>
      <c r="F2346" s="221" t="s">
        <v>3665</v>
      </c>
      <c r="G2346" s="222" t="s">
        <v>268</v>
      </c>
      <c r="H2346" s="223">
        <v>60.75</v>
      </c>
      <c r="I2346" s="224"/>
      <c r="J2346" s="225">
        <f>ROUND(I2346*H2346,2)</f>
        <v>0</v>
      </c>
      <c r="K2346" s="221" t="s">
        <v>1</v>
      </c>
      <c r="L2346" s="45"/>
      <c r="M2346" s="226" t="s">
        <v>1</v>
      </c>
      <c r="N2346" s="227" t="s">
        <v>42</v>
      </c>
      <c r="O2346" s="92"/>
      <c r="P2346" s="228">
        <f>O2346*H2346</f>
        <v>0</v>
      </c>
      <c r="Q2346" s="228">
        <v>0</v>
      </c>
      <c r="R2346" s="228">
        <f>Q2346*H2346</f>
        <v>0</v>
      </c>
      <c r="S2346" s="228">
        <v>0.0030000000000000001</v>
      </c>
      <c r="T2346" s="229">
        <f>S2346*H2346</f>
        <v>0.18225</v>
      </c>
      <c r="U2346" s="39"/>
      <c r="V2346" s="39"/>
      <c r="W2346" s="39"/>
      <c r="X2346" s="39"/>
      <c r="Y2346" s="39"/>
      <c r="Z2346" s="39"/>
      <c r="AA2346" s="39"/>
      <c r="AB2346" s="39"/>
      <c r="AC2346" s="39"/>
      <c r="AD2346" s="39"/>
      <c r="AE2346" s="39"/>
      <c r="AR2346" s="230" t="s">
        <v>235</v>
      </c>
      <c r="AT2346" s="230" t="s">
        <v>161</v>
      </c>
      <c r="AU2346" s="230" t="s">
        <v>87</v>
      </c>
      <c r="AY2346" s="18" t="s">
        <v>159</v>
      </c>
      <c r="BE2346" s="231">
        <f>IF(N2346="základní",J2346,0)</f>
        <v>0</v>
      </c>
      <c r="BF2346" s="231">
        <f>IF(N2346="snížená",J2346,0)</f>
        <v>0</v>
      </c>
      <c r="BG2346" s="231">
        <f>IF(N2346="zákl. přenesená",J2346,0)</f>
        <v>0</v>
      </c>
      <c r="BH2346" s="231">
        <f>IF(N2346="sníž. přenesená",J2346,0)</f>
        <v>0</v>
      </c>
      <c r="BI2346" s="231">
        <f>IF(N2346="nulová",J2346,0)</f>
        <v>0</v>
      </c>
      <c r="BJ2346" s="18" t="s">
        <v>85</v>
      </c>
      <c r="BK2346" s="231">
        <f>ROUND(I2346*H2346,2)</f>
        <v>0</v>
      </c>
      <c r="BL2346" s="18" t="s">
        <v>235</v>
      </c>
      <c r="BM2346" s="230" t="s">
        <v>3666</v>
      </c>
    </row>
    <row r="2347" s="16" customFormat="1">
      <c r="A2347" s="16"/>
      <c r="B2347" s="279"/>
      <c r="C2347" s="280"/>
      <c r="D2347" s="234" t="s">
        <v>168</v>
      </c>
      <c r="E2347" s="281" t="s">
        <v>1</v>
      </c>
      <c r="F2347" s="282" t="s">
        <v>3667</v>
      </c>
      <c r="G2347" s="280"/>
      <c r="H2347" s="281" t="s">
        <v>1</v>
      </c>
      <c r="I2347" s="283"/>
      <c r="J2347" s="280"/>
      <c r="K2347" s="280"/>
      <c r="L2347" s="284"/>
      <c r="M2347" s="285"/>
      <c r="N2347" s="286"/>
      <c r="O2347" s="286"/>
      <c r="P2347" s="286"/>
      <c r="Q2347" s="286"/>
      <c r="R2347" s="286"/>
      <c r="S2347" s="286"/>
      <c r="T2347" s="287"/>
      <c r="U2347" s="16"/>
      <c r="V2347" s="16"/>
      <c r="W2347" s="16"/>
      <c r="X2347" s="16"/>
      <c r="Y2347" s="16"/>
      <c r="Z2347" s="16"/>
      <c r="AA2347" s="16"/>
      <c r="AB2347" s="16"/>
      <c r="AC2347" s="16"/>
      <c r="AD2347" s="16"/>
      <c r="AE2347" s="16"/>
      <c r="AT2347" s="288" t="s">
        <v>168</v>
      </c>
      <c r="AU2347" s="288" t="s">
        <v>87</v>
      </c>
      <c r="AV2347" s="16" t="s">
        <v>85</v>
      </c>
      <c r="AW2347" s="16" t="s">
        <v>32</v>
      </c>
      <c r="AX2347" s="16" t="s">
        <v>77</v>
      </c>
      <c r="AY2347" s="288" t="s">
        <v>159</v>
      </c>
    </row>
    <row r="2348" s="13" customFormat="1">
      <c r="A2348" s="13"/>
      <c r="B2348" s="232"/>
      <c r="C2348" s="233"/>
      <c r="D2348" s="234" t="s">
        <v>168</v>
      </c>
      <c r="E2348" s="235" t="s">
        <v>1</v>
      </c>
      <c r="F2348" s="236" t="s">
        <v>3377</v>
      </c>
      <c r="G2348" s="233"/>
      <c r="H2348" s="237">
        <v>8.5</v>
      </c>
      <c r="I2348" s="238"/>
      <c r="J2348" s="233"/>
      <c r="K2348" s="233"/>
      <c r="L2348" s="239"/>
      <c r="M2348" s="240"/>
      <c r="N2348" s="241"/>
      <c r="O2348" s="241"/>
      <c r="P2348" s="241"/>
      <c r="Q2348" s="241"/>
      <c r="R2348" s="241"/>
      <c r="S2348" s="241"/>
      <c r="T2348" s="242"/>
      <c r="U2348" s="13"/>
      <c r="V2348" s="13"/>
      <c r="W2348" s="13"/>
      <c r="X2348" s="13"/>
      <c r="Y2348" s="13"/>
      <c r="Z2348" s="13"/>
      <c r="AA2348" s="13"/>
      <c r="AB2348" s="13"/>
      <c r="AC2348" s="13"/>
      <c r="AD2348" s="13"/>
      <c r="AE2348" s="13"/>
      <c r="AT2348" s="243" t="s">
        <v>168</v>
      </c>
      <c r="AU2348" s="243" t="s">
        <v>87</v>
      </c>
      <c r="AV2348" s="13" t="s">
        <v>87</v>
      </c>
      <c r="AW2348" s="13" t="s">
        <v>32</v>
      </c>
      <c r="AX2348" s="13" t="s">
        <v>77</v>
      </c>
      <c r="AY2348" s="243" t="s">
        <v>159</v>
      </c>
    </row>
    <row r="2349" s="13" customFormat="1">
      <c r="A2349" s="13"/>
      <c r="B2349" s="232"/>
      <c r="C2349" s="233"/>
      <c r="D2349" s="234" t="s">
        <v>168</v>
      </c>
      <c r="E2349" s="235" t="s">
        <v>1</v>
      </c>
      <c r="F2349" s="236" t="s">
        <v>3668</v>
      </c>
      <c r="G2349" s="233"/>
      <c r="H2349" s="237">
        <v>13.699999999999999</v>
      </c>
      <c r="I2349" s="238"/>
      <c r="J2349" s="233"/>
      <c r="K2349" s="233"/>
      <c r="L2349" s="239"/>
      <c r="M2349" s="240"/>
      <c r="N2349" s="241"/>
      <c r="O2349" s="241"/>
      <c r="P2349" s="241"/>
      <c r="Q2349" s="241"/>
      <c r="R2349" s="241"/>
      <c r="S2349" s="241"/>
      <c r="T2349" s="242"/>
      <c r="U2349" s="13"/>
      <c r="V2349" s="13"/>
      <c r="W2349" s="13"/>
      <c r="X2349" s="13"/>
      <c r="Y2349" s="13"/>
      <c r="Z2349" s="13"/>
      <c r="AA2349" s="13"/>
      <c r="AB2349" s="13"/>
      <c r="AC2349" s="13"/>
      <c r="AD2349" s="13"/>
      <c r="AE2349" s="13"/>
      <c r="AT2349" s="243" t="s">
        <v>168</v>
      </c>
      <c r="AU2349" s="243" t="s">
        <v>87</v>
      </c>
      <c r="AV2349" s="13" t="s">
        <v>87</v>
      </c>
      <c r="AW2349" s="13" t="s">
        <v>32</v>
      </c>
      <c r="AX2349" s="13" t="s">
        <v>77</v>
      </c>
      <c r="AY2349" s="243" t="s">
        <v>159</v>
      </c>
    </row>
    <row r="2350" s="13" customFormat="1">
      <c r="A2350" s="13"/>
      <c r="B2350" s="232"/>
      <c r="C2350" s="233"/>
      <c r="D2350" s="234" t="s">
        <v>168</v>
      </c>
      <c r="E2350" s="235" t="s">
        <v>1</v>
      </c>
      <c r="F2350" s="236" t="s">
        <v>464</v>
      </c>
      <c r="G2350" s="233"/>
      <c r="H2350" s="237">
        <v>1.5</v>
      </c>
      <c r="I2350" s="238"/>
      <c r="J2350" s="233"/>
      <c r="K2350" s="233"/>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168</v>
      </c>
      <c r="AU2350" s="243" t="s">
        <v>87</v>
      </c>
      <c r="AV2350" s="13" t="s">
        <v>87</v>
      </c>
      <c r="AW2350" s="13" t="s">
        <v>32</v>
      </c>
      <c r="AX2350" s="13" t="s">
        <v>77</v>
      </c>
      <c r="AY2350" s="243" t="s">
        <v>159</v>
      </c>
    </row>
    <row r="2351" s="13" customFormat="1">
      <c r="A2351" s="13"/>
      <c r="B2351" s="232"/>
      <c r="C2351" s="233"/>
      <c r="D2351" s="234" t="s">
        <v>168</v>
      </c>
      <c r="E2351" s="235" t="s">
        <v>1</v>
      </c>
      <c r="F2351" s="236" t="s">
        <v>3379</v>
      </c>
      <c r="G2351" s="233"/>
      <c r="H2351" s="237">
        <v>4.5</v>
      </c>
      <c r="I2351" s="238"/>
      <c r="J2351" s="233"/>
      <c r="K2351" s="233"/>
      <c r="L2351" s="239"/>
      <c r="M2351" s="240"/>
      <c r="N2351" s="241"/>
      <c r="O2351" s="241"/>
      <c r="P2351" s="241"/>
      <c r="Q2351" s="241"/>
      <c r="R2351" s="241"/>
      <c r="S2351" s="241"/>
      <c r="T2351" s="242"/>
      <c r="U2351" s="13"/>
      <c r="V2351" s="13"/>
      <c r="W2351" s="13"/>
      <c r="X2351" s="13"/>
      <c r="Y2351" s="13"/>
      <c r="Z2351" s="13"/>
      <c r="AA2351" s="13"/>
      <c r="AB2351" s="13"/>
      <c r="AC2351" s="13"/>
      <c r="AD2351" s="13"/>
      <c r="AE2351" s="13"/>
      <c r="AT2351" s="243" t="s">
        <v>168</v>
      </c>
      <c r="AU2351" s="243" t="s">
        <v>87</v>
      </c>
      <c r="AV2351" s="13" t="s">
        <v>87</v>
      </c>
      <c r="AW2351" s="13" t="s">
        <v>32</v>
      </c>
      <c r="AX2351" s="13" t="s">
        <v>77</v>
      </c>
      <c r="AY2351" s="243" t="s">
        <v>159</v>
      </c>
    </row>
    <row r="2352" s="13" customFormat="1">
      <c r="A2352" s="13"/>
      <c r="B2352" s="232"/>
      <c r="C2352" s="233"/>
      <c r="D2352" s="234" t="s">
        <v>168</v>
      </c>
      <c r="E2352" s="235" t="s">
        <v>1</v>
      </c>
      <c r="F2352" s="236" t="s">
        <v>3380</v>
      </c>
      <c r="G2352" s="233"/>
      <c r="H2352" s="237">
        <v>1.2</v>
      </c>
      <c r="I2352" s="238"/>
      <c r="J2352" s="233"/>
      <c r="K2352" s="233"/>
      <c r="L2352" s="239"/>
      <c r="M2352" s="240"/>
      <c r="N2352" s="241"/>
      <c r="O2352" s="241"/>
      <c r="P2352" s="241"/>
      <c r="Q2352" s="241"/>
      <c r="R2352" s="241"/>
      <c r="S2352" s="241"/>
      <c r="T2352" s="242"/>
      <c r="U2352" s="13"/>
      <c r="V2352" s="13"/>
      <c r="W2352" s="13"/>
      <c r="X2352" s="13"/>
      <c r="Y2352" s="13"/>
      <c r="Z2352" s="13"/>
      <c r="AA2352" s="13"/>
      <c r="AB2352" s="13"/>
      <c r="AC2352" s="13"/>
      <c r="AD2352" s="13"/>
      <c r="AE2352" s="13"/>
      <c r="AT2352" s="243" t="s">
        <v>168</v>
      </c>
      <c r="AU2352" s="243" t="s">
        <v>87</v>
      </c>
      <c r="AV2352" s="13" t="s">
        <v>87</v>
      </c>
      <c r="AW2352" s="13" t="s">
        <v>32</v>
      </c>
      <c r="AX2352" s="13" t="s">
        <v>77</v>
      </c>
      <c r="AY2352" s="243" t="s">
        <v>159</v>
      </c>
    </row>
    <row r="2353" s="15" customFormat="1">
      <c r="A2353" s="15"/>
      <c r="B2353" s="268"/>
      <c r="C2353" s="269"/>
      <c r="D2353" s="234" t="s">
        <v>168</v>
      </c>
      <c r="E2353" s="270" t="s">
        <v>1</v>
      </c>
      <c r="F2353" s="271" t="s">
        <v>361</v>
      </c>
      <c r="G2353" s="269"/>
      <c r="H2353" s="272">
        <v>29.399999999999999</v>
      </c>
      <c r="I2353" s="273"/>
      <c r="J2353" s="269"/>
      <c r="K2353" s="269"/>
      <c r="L2353" s="274"/>
      <c r="M2353" s="275"/>
      <c r="N2353" s="276"/>
      <c r="O2353" s="276"/>
      <c r="P2353" s="276"/>
      <c r="Q2353" s="276"/>
      <c r="R2353" s="276"/>
      <c r="S2353" s="276"/>
      <c r="T2353" s="277"/>
      <c r="U2353" s="15"/>
      <c r="V2353" s="15"/>
      <c r="W2353" s="15"/>
      <c r="X2353" s="15"/>
      <c r="Y2353" s="15"/>
      <c r="Z2353" s="15"/>
      <c r="AA2353" s="15"/>
      <c r="AB2353" s="15"/>
      <c r="AC2353" s="15"/>
      <c r="AD2353" s="15"/>
      <c r="AE2353" s="15"/>
      <c r="AT2353" s="278" t="s">
        <v>168</v>
      </c>
      <c r="AU2353" s="278" t="s">
        <v>87</v>
      </c>
      <c r="AV2353" s="15" t="s">
        <v>175</v>
      </c>
      <c r="AW2353" s="15" t="s">
        <v>32</v>
      </c>
      <c r="AX2353" s="15" t="s">
        <v>77</v>
      </c>
      <c r="AY2353" s="278" t="s">
        <v>159</v>
      </c>
    </row>
    <row r="2354" s="16" customFormat="1">
      <c r="A2354" s="16"/>
      <c r="B2354" s="279"/>
      <c r="C2354" s="280"/>
      <c r="D2354" s="234" t="s">
        <v>168</v>
      </c>
      <c r="E2354" s="281" t="s">
        <v>1</v>
      </c>
      <c r="F2354" s="282" t="s">
        <v>3669</v>
      </c>
      <c r="G2354" s="280"/>
      <c r="H2354" s="281" t="s">
        <v>1</v>
      </c>
      <c r="I2354" s="283"/>
      <c r="J2354" s="280"/>
      <c r="K2354" s="280"/>
      <c r="L2354" s="284"/>
      <c r="M2354" s="285"/>
      <c r="N2354" s="286"/>
      <c r="O2354" s="286"/>
      <c r="P2354" s="286"/>
      <c r="Q2354" s="286"/>
      <c r="R2354" s="286"/>
      <c r="S2354" s="286"/>
      <c r="T2354" s="287"/>
      <c r="U2354" s="16"/>
      <c r="V2354" s="16"/>
      <c r="W2354" s="16"/>
      <c r="X2354" s="16"/>
      <c r="Y2354" s="16"/>
      <c r="Z2354" s="16"/>
      <c r="AA2354" s="16"/>
      <c r="AB2354" s="16"/>
      <c r="AC2354" s="16"/>
      <c r="AD2354" s="16"/>
      <c r="AE2354" s="16"/>
      <c r="AT2354" s="288" t="s">
        <v>168</v>
      </c>
      <c r="AU2354" s="288" t="s">
        <v>87</v>
      </c>
      <c r="AV2354" s="16" t="s">
        <v>85</v>
      </c>
      <c r="AW2354" s="16" t="s">
        <v>32</v>
      </c>
      <c r="AX2354" s="16" t="s">
        <v>77</v>
      </c>
      <c r="AY2354" s="288" t="s">
        <v>159</v>
      </c>
    </row>
    <row r="2355" s="13" customFormat="1">
      <c r="A2355" s="13"/>
      <c r="B2355" s="232"/>
      <c r="C2355" s="233"/>
      <c r="D2355" s="234" t="s">
        <v>168</v>
      </c>
      <c r="E2355" s="235" t="s">
        <v>1</v>
      </c>
      <c r="F2355" s="236" t="s">
        <v>3670</v>
      </c>
      <c r="G2355" s="233"/>
      <c r="H2355" s="237">
        <v>1.1000000000000001</v>
      </c>
      <c r="I2355" s="238"/>
      <c r="J2355" s="233"/>
      <c r="K2355" s="233"/>
      <c r="L2355" s="239"/>
      <c r="M2355" s="240"/>
      <c r="N2355" s="241"/>
      <c r="O2355" s="241"/>
      <c r="P2355" s="241"/>
      <c r="Q2355" s="241"/>
      <c r="R2355" s="241"/>
      <c r="S2355" s="241"/>
      <c r="T2355" s="242"/>
      <c r="U2355" s="13"/>
      <c r="V2355" s="13"/>
      <c r="W2355" s="13"/>
      <c r="X2355" s="13"/>
      <c r="Y2355" s="13"/>
      <c r="Z2355" s="13"/>
      <c r="AA2355" s="13"/>
      <c r="AB2355" s="13"/>
      <c r="AC2355" s="13"/>
      <c r="AD2355" s="13"/>
      <c r="AE2355" s="13"/>
      <c r="AT2355" s="243" t="s">
        <v>168</v>
      </c>
      <c r="AU2355" s="243" t="s">
        <v>87</v>
      </c>
      <c r="AV2355" s="13" t="s">
        <v>87</v>
      </c>
      <c r="AW2355" s="13" t="s">
        <v>32</v>
      </c>
      <c r="AX2355" s="13" t="s">
        <v>77</v>
      </c>
      <c r="AY2355" s="243" t="s">
        <v>159</v>
      </c>
    </row>
    <row r="2356" s="13" customFormat="1">
      <c r="A2356" s="13"/>
      <c r="B2356" s="232"/>
      <c r="C2356" s="233"/>
      <c r="D2356" s="234" t="s">
        <v>168</v>
      </c>
      <c r="E2356" s="235" t="s">
        <v>1</v>
      </c>
      <c r="F2356" s="236" t="s">
        <v>3383</v>
      </c>
      <c r="G2356" s="233"/>
      <c r="H2356" s="237">
        <v>3.6000000000000001</v>
      </c>
      <c r="I2356" s="238"/>
      <c r="J2356" s="233"/>
      <c r="K2356" s="233"/>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168</v>
      </c>
      <c r="AU2356" s="243" t="s">
        <v>87</v>
      </c>
      <c r="AV2356" s="13" t="s">
        <v>87</v>
      </c>
      <c r="AW2356" s="13" t="s">
        <v>32</v>
      </c>
      <c r="AX2356" s="13" t="s">
        <v>77</v>
      </c>
      <c r="AY2356" s="243" t="s">
        <v>159</v>
      </c>
    </row>
    <row r="2357" s="13" customFormat="1">
      <c r="A2357" s="13"/>
      <c r="B2357" s="232"/>
      <c r="C2357" s="233"/>
      <c r="D2357" s="234" t="s">
        <v>168</v>
      </c>
      <c r="E2357" s="235" t="s">
        <v>1</v>
      </c>
      <c r="F2357" s="236" t="s">
        <v>3384</v>
      </c>
      <c r="G2357" s="233"/>
      <c r="H2357" s="237">
        <v>15.300000000000001</v>
      </c>
      <c r="I2357" s="238"/>
      <c r="J2357" s="233"/>
      <c r="K2357" s="233"/>
      <c r="L2357" s="239"/>
      <c r="M2357" s="240"/>
      <c r="N2357" s="241"/>
      <c r="O2357" s="241"/>
      <c r="P2357" s="241"/>
      <c r="Q2357" s="241"/>
      <c r="R2357" s="241"/>
      <c r="S2357" s="241"/>
      <c r="T2357" s="242"/>
      <c r="U2357" s="13"/>
      <c r="V2357" s="13"/>
      <c r="W2357" s="13"/>
      <c r="X2357" s="13"/>
      <c r="Y2357" s="13"/>
      <c r="Z2357" s="13"/>
      <c r="AA2357" s="13"/>
      <c r="AB2357" s="13"/>
      <c r="AC2357" s="13"/>
      <c r="AD2357" s="13"/>
      <c r="AE2357" s="13"/>
      <c r="AT2357" s="243" t="s">
        <v>168</v>
      </c>
      <c r="AU2357" s="243" t="s">
        <v>87</v>
      </c>
      <c r="AV2357" s="13" t="s">
        <v>87</v>
      </c>
      <c r="AW2357" s="13" t="s">
        <v>32</v>
      </c>
      <c r="AX2357" s="13" t="s">
        <v>77</v>
      </c>
      <c r="AY2357" s="243" t="s">
        <v>159</v>
      </c>
    </row>
    <row r="2358" s="13" customFormat="1">
      <c r="A2358" s="13"/>
      <c r="B2358" s="232"/>
      <c r="C2358" s="233"/>
      <c r="D2358" s="234" t="s">
        <v>168</v>
      </c>
      <c r="E2358" s="235" t="s">
        <v>1</v>
      </c>
      <c r="F2358" s="236" t="s">
        <v>3385</v>
      </c>
      <c r="G2358" s="233"/>
      <c r="H2358" s="237">
        <v>4.9000000000000004</v>
      </c>
      <c r="I2358" s="238"/>
      <c r="J2358" s="233"/>
      <c r="K2358" s="233"/>
      <c r="L2358" s="239"/>
      <c r="M2358" s="240"/>
      <c r="N2358" s="241"/>
      <c r="O2358" s="241"/>
      <c r="P2358" s="241"/>
      <c r="Q2358" s="241"/>
      <c r="R2358" s="241"/>
      <c r="S2358" s="241"/>
      <c r="T2358" s="242"/>
      <c r="U2358" s="13"/>
      <c r="V2358" s="13"/>
      <c r="W2358" s="13"/>
      <c r="X2358" s="13"/>
      <c r="Y2358" s="13"/>
      <c r="Z2358" s="13"/>
      <c r="AA2358" s="13"/>
      <c r="AB2358" s="13"/>
      <c r="AC2358" s="13"/>
      <c r="AD2358" s="13"/>
      <c r="AE2358" s="13"/>
      <c r="AT2358" s="243" t="s">
        <v>168</v>
      </c>
      <c r="AU2358" s="243" t="s">
        <v>87</v>
      </c>
      <c r="AV2358" s="13" t="s">
        <v>87</v>
      </c>
      <c r="AW2358" s="13" t="s">
        <v>32</v>
      </c>
      <c r="AX2358" s="13" t="s">
        <v>77</v>
      </c>
      <c r="AY2358" s="243" t="s">
        <v>159</v>
      </c>
    </row>
    <row r="2359" s="13" customFormat="1">
      <c r="A2359" s="13"/>
      <c r="B2359" s="232"/>
      <c r="C2359" s="233"/>
      <c r="D2359" s="234" t="s">
        <v>168</v>
      </c>
      <c r="E2359" s="235" t="s">
        <v>1</v>
      </c>
      <c r="F2359" s="236" t="s">
        <v>3386</v>
      </c>
      <c r="G2359" s="233"/>
      <c r="H2359" s="237">
        <v>1.8</v>
      </c>
      <c r="I2359" s="238"/>
      <c r="J2359" s="233"/>
      <c r="K2359" s="233"/>
      <c r="L2359" s="239"/>
      <c r="M2359" s="240"/>
      <c r="N2359" s="241"/>
      <c r="O2359" s="241"/>
      <c r="P2359" s="241"/>
      <c r="Q2359" s="241"/>
      <c r="R2359" s="241"/>
      <c r="S2359" s="241"/>
      <c r="T2359" s="242"/>
      <c r="U2359" s="13"/>
      <c r="V2359" s="13"/>
      <c r="W2359" s="13"/>
      <c r="X2359" s="13"/>
      <c r="Y2359" s="13"/>
      <c r="Z2359" s="13"/>
      <c r="AA2359" s="13"/>
      <c r="AB2359" s="13"/>
      <c r="AC2359" s="13"/>
      <c r="AD2359" s="13"/>
      <c r="AE2359" s="13"/>
      <c r="AT2359" s="243" t="s">
        <v>168</v>
      </c>
      <c r="AU2359" s="243" t="s">
        <v>87</v>
      </c>
      <c r="AV2359" s="13" t="s">
        <v>87</v>
      </c>
      <c r="AW2359" s="13" t="s">
        <v>32</v>
      </c>
      <c r="AX2359" s="13" t="s">
        <v>77</v>
      </c>
      <c r="AY2359" s="243" t="s">
        <v>159</v>
      </c>
    </row>
    <row r="2360" s="13" customFormat="1">
      <c r="A2360" s="13"/>
      <c r="B2360" s="232"/>
      <c r="C2360" s="233"/>
      <c r="D2360" s="234" t="s">
        <v>168</v>
      </c>
      <c r="E2360" s="235" t="s">
        <v>1</v>
      </c>
      <c r="F2360" s="236" t="s">
        <v>3387</v>
      </c>
      <c r="G2360" s="233"/>
      <c r="H2360" s="237">
        <v>2.25</v>
      </c>
      <c r="I2360" s="238"/>
      <c r="J2360" s="233"/>
      <c r="K2360" s="233"/>
      <c r="L2360" s="239"/>
      <c r="M2360" s="240"/>
      <c r="N2360" s="241"/>
      <c r="O2360" s="241"/>
      <c r="P2360" s="241"/>
      <c r="Q2360" s="241"/>
      <c r="R2360" s="241"/>
      <c r="S2360" s="241"/>
      <c r="T2360" s="242"/>
      <c r="U2360" s="13"/>
      <c r="V2360" s="13"/>
      <c r="W2360" s="13"/>
      <c r="X2360" s="13"/>
      <c r="Y2360" s="13"/>
      <c r="Z2360" s="13"/>
      <c r="AA2360" s="13"/>
      <c r="AB2360" s="13"/>
      <c r="AC2360" s="13"/>
      <c r="AD2360" s="13"/>
      <c r="AE2360" s="13"/>
      <c r="AT2360" s="243" t="s">
        <v>168</v>
      </c>
      <c r="AU2360" s="243" t="s">
        <v>87</v>
      </c>
      <c r="AV2360" s="13" t="s">
        <v>87</v>
      </c>
      <c r="AW2360" s="13" t="s">
        <v>32</v>
      </c>
      <c r="AX2360" s="13" t="s">
        <v>77</v>
      </c>
      <c r="AY2360" s="243" t="s">
        <v>159</v>
      </c>
    </row>
    <row r="2361" s="13" customFormat="1">
      <c r="A2361" s="13"/>
      <c r="B2361" s="232"/>
      <c r="C2361" s="233"/>
      <c r="D2361" s="234" t="s">
        <v>168</v>
      </c>
      <c r="E2361" s="235" t="s">
        <v>1</v>
      </c>
      <c r="F2361" s="236" t="s">
        <v>3388</v>
      </c>
      <c r="G2361" s="233"/>
      <c r="H2361" s="237">
        <v>2.3999999999999999</v>
      </c>
      <c r="I2361" s="238"/>
      <c r="J2361" s="233"/>
      <c r="K2361" s="233"/>
      <c r="L2361" s="239"/>
      <c r="M2361" s="240"/>
      <c r="N2361" s="241"/>
      <c r="O2361" s="241"/>
      <c r="P2361" s="241"/>
      <c r="Q2361" s="241"/>
      <c r="R2361" s="241"/>
      <c r="S2361" s="241"/>
      <c r="T2361" s="242"/>
      <c r="U2361" s="13"/>
      <c r="V2361" s="13"/>
      <c r="W2361" s="13"/>
      <c r="X2361" s="13"/>
      <c r="Y2361" s="13"/>
      <c r="Z2361" s="13"/>
      <c r="AA2361" s="13"/>
      <c r="AB2361" s="13"/>
      <c r="AC2361" s="13"/>
      <c r="AD2361" s="13"/>
      <c r="AE2361" s="13"/>
      <c r="AT2361" s="243" t="s">
        <v>168</v>
      </c>
      <c r="AU2361" s="243" t="s">
        <v>87</v>
      </c>
      <c r="AV2361" s="13" t="s">
        <v>87</v>
      </c>
      <c r="AW2361" s="13" t="s">
        <v>32</v>
      </c>
      <c r="AX2361" s="13" t="s">
        <v>77</v>
      </c>
      <c r="AY2361" s="243" t="s">
        <v>159</v>
      </c>
    </row>
    <row r="2362" s="15" customFormat="1">
      <c r="A2362" s="15"/>
      <c r="B2362" s="268"/>
      <c r="C2362" s="269"/>
      <c r="D2362" s="234" t="s">
        <v>168</v>
      </c>
      <c r="E2362" s="270" t="s">
        <v>1</v>
      </c>
      <c r="F2362" s="271" t="s">
        <v>361</v>
      </c>
      <c r="G2362" s="269"/>
      <c r="H2362" s="272">
        <v>31.350000000000001</v>
      </c>
      <c r="I2362" s="273"/>
      <c r="J2362" s="269"/>
      <c r="K2362" s="269"/>
      <c r="L2362" s="274"/>
      <c r="M2362" s="275"/>
      <c r="N2362" s="276"/>
      <c r="O2362" s="276"/>
      <c r="P2362" s="276"/>
      <c r="Q2362" s="276"/>
      <c r="R2362" s="276"/>
      <c r="S2362" s="276"/>
      <c r="T2362" s="277"/>
      <c r="U2362" s="15"/>
      <c r="V2362" s="15"/>
      <c r="W2362" s="15"/>
      <c r="X2362" s="15"/>
      <c r="Y2362" s="15"/>
      <c r="Z2362" s="15"/>
      <c r="AA2362" s="15"/>
      <c r="AB2362" s="15"/>
      <c r="AC2362" s="15"/>
      <c r="AD2362" s="15"/>
      <c r="AE2362" s="15"/>
      <c r="AT2362" s="278" t="s">
        <v>168</v>
      </c>
      <c r="AU2362" s="278" t="s">
        <v>87</v>
      </c>
      <c r="AV2362" s="15" t="s">
        <v>175</v>
      </c>
      <c r="AW2362" s="15" t="s">
        <v>32</v>
      </c>
      <c r="AX2362" s="15" t="s">
        <v>77</v>
      </c>
      <c r="AY2362" s="278" t="s">
        <v>159</v>
      </c>
    </row>
    <row r="2363" s="14" customFormat="1">
      <c r="A2363" s="14"/>
      <c r="B2363" s="244"/>
      <c r="C2363" s="245"/>
      <c r="D2363" s="234" t="s">
        <v>168</v>
      </c>
      <c r="E2363" s="246" t="s">
        <v>1</v>
      </c>
      <c r="F2363" s="247" t="s">
        <v>174</v>
      </c>
      <c r="G2363" s="245"/>
      <c r="H2363" s="248">
        <v>60.75</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168</v>
      </c>
      <c r="AU2363" s="254" t="s">
        <v>87</v>
      </c>
      <c r="AV2363" s="14" t="s">
        <v>166</v>
      </c>
      <c r="AW2363" s="14" t="s">
        <v>32</v>
      </c>
      <c r="AX2363" s="14" t="s">
        <v>85</v>
      </c>
      <c r="AY2363" s="254" t="s">
        <v>159</v>
      </c>
    </row>
    <row r="2364" s="2" customFormat="1" ht="24.15" customHeight="1">
      <c r="A2364" s="39"/>
      <c r="B2364" s="40"/>
      <c r="C2364" s="219" t="s">
        <v>3671</v>
      </c>
      <c r="D2364" s="219" t="s">
        <v>161</v>
      </c>
      <c r="E2364" s="220" t="s">
        <v>3672</v>
      </c>
      <c r="F2364" s="221" t="s">
        <v>3673</v>
      </c>
      <c r="G2364" s="222" t="s">
        <v>164</v>
      </c>
      <c r="H2364" s="223">
        <v>13.26</v>
      </c>
      <c r="I2364" s="224"/>
      <c r="J2364" s="225">
        <f>ROUND(I2364*H2364,2)</f>
        <v>0</v>
      </c>
      <c r="K2364" s="221" t="s">
        <v>1</v>
      </c>
      <c r="L2364" s="45"/>
      <c r="M2364" s="226" t="s">
        <v>1</v>
      </c>
      <c r="N2364" s="227" t="s">
        <v>42</v>
      </c>
      <c r="O2364" s="92"/>
      <c r="P2364" s="228">
        <f>O2364*H2364</f>
        <v>0</v>
      </c>
      <c r="Q2364" s="228">
        <v>0.00027999999999999998</v>
      </c>
      <c r="R2364" s="228">
        <f>Q2364*H2364</f>
        <v>0.0037127999999999996</v>
      </c>
      <c r="S2364" s="228">
        <v>0</v>
      </c>
      <c r="T2364" s="229">
        <f>S2364*H2364</f>
        <v>0</v>
      </c>
      <c r="U2364" s="39"/>
      <c r="V2364" s="39"/>
      <c r="W2364" s="39"/>
      <c r="X2364" s="39"/>
      <c r="Y2364" s="39"/>
      <c r="Z2364" s="39"/>
      <c r="AA2364" s="39"/>
      <c r="AB2364" s="39"/>
      <c r="AC2364" s="39"/>
      <c r="AD2364" s="39"/>
      <c r="AE2364" s="39"/>
      <c r="AR2364" s="230" t="s">
        <v>235</v>
      </c>
      <c r="AT2364" s="230" t="s">
        <v>161</v>
      </c>
      <c r="AU2364" s="230" t="s">
        <v>87</v>
      </c>
      <c r="AY2364" s="18" t="s">
        <v>159</v>
      </c>
      <c r="BE2364" s="231">
        <f>IF(N2364="základní",J2364,0)</f>
        <v>0</v>
      </c>
      <c r="BF2364" s="231">
        <f>IF(N2364="snížená",J2364,0)</f>
        <v>0</v>
      </c>
      <c r="BG2364" s="231">
        <f>IF(N2364="zákl. přenesená",J2364,0)</f>
        <v>0</v>
      </c>
      <c r="BH2364" s="231">
        <f>IF(N2364="sníž. přenesená",J2364,0)</f>
        <v>0</v>
      </c>
      <c r="BI2364" s="231">
        <f>IF(N2364="nulová",J2364,0)</f>
        <v>0</v>
      </c>
      <c r="BJ2364" s="18" t="s">
        <v>85</v>
      </c>
      <c r="BK2364" s="231">
        <f>ROUND(I2364*H2364,2)</f>
        <v>0</v>
      </c>
      <c r="BL2364" s="18" t="s">
        <v>235</v>
      </c>
      <c r="BM2364" s="230" t="s">
        <v>3674</v>
      </c>
    </row>
    <row r="2365" s="13" customFormat="1">
      <c r="A2365" s="13"/>
      <c r="B2365" s="232"/>
      <c r="C2365" s="233"/>
      <c r="D2365" s="234" t="s">
        <v>168</v>
      </c>
      <c r="E2365" s="235" t="s">
        <v>1</v>
      </c>
      <c r="F2365" s="236" t="s">
        <v>3675</v>
      </c>
      <c r="G2365" s="233"/>
      <c r="H2365" s="237">
        <v>13.26</v>
      </c>
      <c r="I2365" s="238"/>
      <c r="J2365" s="233"/>
      <c r="K2365" s="233"/>
      <c r="L2365" s="239"/>
      <c r="M2365" s="240"/>
      <c r="N2365" s="241"/>
      <c r="O2365" s="241"/>
      <c r="P2365" s="241"/>
      <c r="Q2365" s="241"/>
      <c r="R2365" s="241"/>
      <c r="S2365" s="241"/>
      <c r="T2365" s="242"/>
      <c r="U2365" s="13"/>
      <c r="V2365" s="13"/>
      <c r="W2365" s="13"/>
      <c r="X2365" s="13"/>
      <c r="Y2365" s="13"/>
      <c r="Z2365" s="13"/>
      <c r="AA2365" s="13"/>
      <c r="AB2365" s="13"/>
      <c r="AC2365" s="13"/>
      <c r="AD2365" s="13"/>
      <c r="AE2365" s="13"/>
      <c r="AT2365" s="243" t="s">
        <v>168</v>
      </c>
      <c r="AU2365" s="243" t="s">
        <v>87</v>
      </c>
      <c r="AV2365" s="13" t="s">
        <v>87</v>
      </c>
      <c r="AW2365" s="13" t="s">
        <v>32</v>
      </c>
      <c r="AX2365" s="13" t="s">
        <v>85</v>
      </c>
      <c r="AY2365" s="243" t="s">
        <v>159</v>
      </c>
    </row>
    <row r="2366" s="2" customFormat="1" ht="24.15" customHeight="1">
      <c r="A2366" s="39"/>
      <c r="B2366" s="40"/>
      <c r="C2366" s="219" t="s">
        <v>3676</v>
      </c>
      <c r="D2366" s="219" t="s">
        <v>161</v>
      </c>
      <c r="E2366" s="220" t="s">
        <v>3677</v>
      </c>
      <c r="F2366" s="221" t="s">
        <v>3678</v>
      </c>
      <c r="G2366" s="222" t="s">
        <v>164</v>
      </c>
      <c r="H2366" s="223">
        <v>16.574999999999999</v>
      </c>
      <c r="I2366" s="224"/>
      <c r="J2366" s="225">
        <f>ROUND(I2366*H2366,2)</f>
        <v>0</v>
      </c>
      <c r="K2366" s="221" t="s">
        <v>1</v>
      </c>
      <c r="L2366" s="45"/>
      <c r="M2366" s="226" t="s">
        <v>1</v>
      </c>
      <c r="N2366" s="227" t="s">
        <v>42</v>
      </c>
      <c r="O2366" s="92"/>
      <c r="P2366" s="228">
        <f>O2366*H2366</f>
        <v>0</v>
      </c>
      <c r="Q2366" s="228">
        <v>0.00027999999999999998</v>
      </c>
      <c r="R2366" s="228">
        <f>Q2366*H2366</f>
        <v>0.0046409999999999993</v>
      </c>
      <c r="S2366" s="228">
        <v>0</v>
      </c>
      <c r="T2366" s="229">
        <f>S2366*H2366</f>
        <v>0</v>
      </c>
      <c r="U2366" s="39"/>
      <c r="V2366" s="39"/>
      <c r="W2366" s="39"/>
      <c r="X2366" s="39"/>
      <c r="Y2366" s="39"/>
      <c r="Z2366" s="39"/>
      <c r="AA2366" s="39"/>
      <c r="AB2366" s="39"/>
      <c r="AC2366" s="39"/>
      <c r="AD2366" s="39"/>
      <c r="AE2366" s="39"/>
      <c r="AR2366" s="230" t="s">
        <v>235</v>
      </c>
      <c r="AT2366" s="230" t="s">
        <v>161</v>
      </c>
      <c r="AU2366" s="230" t="s">
        <v>87</v>
      </c>
      <c r="AY2366" s="18" t="s">
        <v>159</v>
      </c>
      <c r="BE2366" s="231">
        <f>IF(N2366="základní",J2366,0)</f>
        <v>0</v>
      </c>
      <c r="BF2366" s="231">
        <f>IF(N2366="snížená",J2366,0)</f>
        <v>0</v>
      </c>
      <c r="BG2366" s="231">
        <f>IF(N2366="zákl. přenesená",J2366,0)</f>
        <v>0</v>
      </c>
      <c r="BH2366" s="231">
        <f>IF(N2366="sníž. přenesená",J2366,0)</f>
        <v>0</v>
      </c>
      <c r="BI2366" s="231">
        <f>IF(N2366="nulová",J2366,0)</f>
        <v>0</v>
      </c>
      <c r="BJ2366" s="18" t="s">
        <v>85</v>
      </c>
      <c r="BK2366" s="231">
        <f>ROUND(I2366*H2366,2)</f>
        <v>0</v>
      </c>
      <c r="BL2366" s="18" t="s">
        <v>235</v>
      </c>
      <c r="BM2366" s="230" t="s">
        <v>3679</v>
      </c>
    </row>
    <row r="2367" s="13" customFormat="1">
      <c r="A2367" s="13"/>
      <c r="B2367" s="232"/>
      <c r="C2367" s="233"/>
      <c r="D2367" s="234" t="s">
        <v>168</v>
      </c>
      <c r="E2367" s="235" t="s">
        <v>1</v>
      </c>
      <c r="F2367" s="236" t="s">
        <v>3680</v>
      </c>
      <c r="G2367" s="233"/>
      <c r="H2367" s="237">
        <v>16.574999999999999</v>
      </c>
      <c r="I2367" s="238"/>
      <c r="J2367" s="233"/>
      <c r="K2367" s="233"/>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168</v>
      </c>
      <c r="AU2367" s="243" t="s">
        <v>87</v>
      </c>
      <c r="AV2367" s="13" t="s">
        <v>87</v>
      </c>
      <c r="AW2367" s="13" t="s">
        <v>32</v>
      </c>
      <c r="AX2367" s="13" t="s">
        <v>85</v>
      </c>
      <c r="AY2367" s="243" t="s">
        <v>159</v>
      </c>
    </row>
    <row r="2368" s="2" customFormat="1" ht="24.15" customHeight="1">
      <c r="A2368" s="39"/>
      <c r="B2368" s="40"/>
      <c r="C2368" s="219" t="s">
        <v>3681</v>
      </c>
      <c r="D2368" s="219" t="s">
        <v>161</v>
      </c>
      <c r="E2368" s="220" t="s">
        <v>3682</v>
      </c>
      <c r="F2368" s="221" t="s">
        <v>3683</v>
      </c>
      <c r="G2368" s="222" t="s">
        <v>164</v>
      </c>
      <c r="H2368" s="223">
        <v>13.109999999999999</v>
      </c>
      <c r="I2368" s="224"/>
      <c r="J2368" s="225">
        <f>ROUND(I2368*H2368,2)</f>
        <v>0</v>
      </c>
      <c r="K2368" s="221" t="s">
        <v>1</v>
      </c>
      <c r="L2368" s="45"/>
      <c r="M2368" s="226" t="s">
        <v>1</v>
      </c>
      <c r="N2368" s="227" t="s">
        <v>42</v>
      </c>
      <c r="O2368" s="92"/>
      <c r="P2368" s="228">
        <f>O2368*H2368</f>
        <v>0</v>
      </c>
      <c r="Q2368" s="228">
        <v>0.00027999999999999998</v>
      </c>
      <c r="R2368" s="228">
        <f>Q2368*H2368</f>
        <v>0.0036707999999999997</v>
      </c>
      <c r="S2368" s="228">
        <v>0</v>
      </c>
      <c r="T2368" s="229">
        <f>S2368*H2368</f>
        <v>0</v>
      </c>
      <c r="U2368" s="39"/>
      <c r="V2368" s="39"/>
      <c r="W2368" s="39"/>
      <c r="X2368" s="39"/>
      <c r="Y2368" s="39"/>
      <c r="Z2368" s="39"/>
      <c r="AA2368" s="39"/>
      <c r="AB2368" s="39"/>
      <c r="AC2368" s="39"/>
      <c r="AD2368" s="39"/>
      <c r="AE2368" s="39"/>
      <c r="AR2368" s="230" t="s">
        <v>235</v>
      </c>
      <c r="AT2368" s="230" t="s">
        <v>161</v>
      </c>
      <c r="AU2368" s="230" t="s">
        <v>87</v>
      </c>
      <c r="AY2368" s="18" t="s">
        <v>159</v>
      </c>
      <c r="BE2368" s="231">
        <f>IF(N2368="základní",J2368,0)</f>
        <v>0</v>
      </c>
      <c r="BF2368" s="231">
        <f>IF(N2368="snížená",J2368,0)</f>
        <v>0</v>
      </c>
      <c r="BG2368" s="231">
        <f>IF(N2368="zákl. přenesená",J2368,0)</f>
        <v>0</v>
      </c>
      <c r="BH2368" s="231">
        <f>IF(N2368="sníž. přenesená",J2368,0)</f>
        <v>0</v>
      </c>
      <c r="BI2368" s="231">
        <f>IF(N2368="nulová",J2368,0)</f>
        <v>0</v>
      </c>
      <c r="BJ2368" s="18" t="s">
        <v>85</v>
      </c>
      <c r="BK2368" s="231">
        <f>ROUND(I2368*H2368,2)</f>
        <v>0</v>
      </c>
      <c r="BL2368" s="18" t="s">
        <v>235</v>
      </c>
      <c r="BM2368" s="230" t="s">
        <v>3684</v>
      </c>
    </row>
    <row r="2369" s="13" customFormat="1">
      <c r="A2369" s="13"/>
      <c r="B2369" s="232"/>
      <c r="C2369" s="233"/>
      <c r="D2369" s="234" t="s">
        <v>168</v>
      </c>
      <c r="E2369" s="235" t="s">
        <v>1</v>
      </c>
      <c r="F2369" s="236" t="s">
        <v>3685</v>
      </c>
      <c r="G2369" s="233"/>
      <c r="H2369" s="237">
        <v>13.109999999999999</v>
      </c>
      <c r="I2369" s="238"/>
      <c r="J2369" s="233"/>
      <c r="K2369" s="233"/>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168</v>
      </c>
      <c r="AU2369" s="243" t="s">
        <v>87</v>
      </c>
      <c r="AV2369" s="13" t="s">
        <v>87</v>
      </c>
      <c r="AW2369" s="13" t="s">
        <v>32</v>
      </c>
      <c r="AX2369" s="13" t="s">
        <v>85</v>
      </c>
      <c r="AY2369" s="243" t="s">
        <v>159</v>
      </c>
    </row>
    <row r="2370" s="2" customFormat="1" ht="24.15" customHeight="1">
      <c r="A2370" s="39"/>
      <c r="B2370" s="40"/>
      <c r="C2370" s="219" t="s">
        <v>3686</v>
      </c>
      <c r="D2370" s="219" t="s">
        <v>161</v>
      </c>
      <c r="E2370" s="220" t="s">
        <v>3687</v>
      </c>
      <c r="F2370" s="221" t="s">
        <v>3688</v>
      </c>
      <c r="G2370" s="222" t="s">
        <v>164</v>
      </c>
      <c r="H2370" s="223">
        <v>13.109999999999999</v>
      </c>
      <c r="I2370" s="224"/>
      <c r="J2370" s="225">
        <f>ROUND(I2370*H2370,2)</f>
        <v>0</v>
      </c>
      <c r="K2370" s="221" t="s">
        <v>1</v>
      </c>
      <c r="L2370" s="45"/>
      <c r="M2370" s="226" t="s">
        <v>1</v>
      </c>
      <c r="N2370" s="227" t="s">
        <v>42</v>
      </c>
      <c r="O2370" s="92"/>
      <c r="P2370" s="228">
        <f>O2370*H2370</f>
        <v>0</v>
      </c>
      <c r="Q2370" s="228">
        <v>0.00027999999999999998</v>
      </c>
      <c r="R2370" s="228">
        <f>Q2370*H2370</f>
        <v>0.0036707999999999997</v>
      </c>
      <c r="S2370" s="228">
        <v>0</v>
      </c>
      <c r="T2370" s="229">
        <f>S2370*H2370</f>
        <v>0</v>
      </c>
      <c r="U2370" s="39"/>
      <c r="V2370" s="39"/>
      <c r="W2370" s="39"/>
      <c r="X2370" s="39"/>
      <c r="Y2370" s="39"/>
      <c r="Z2370" s="39"/>
      <c r="AA2370" s="39"/>
      <c r="AB2370" s="39"/>
      <c r="AC2370" s="39"/>
      <c r="AD2370" s="39"/>
      <c r="AE2370" s="39"/>
      <c r="AR2370" s="230" t="s">
        <v>235</v>
      </c>
      <c r="AT2370" s="230" t="s">
        <v>161</v>
      </c>
      <c r="AU2370" s="230" t="s">
        <v>87</v>
      </c>
      <c r="AY2370" s="18" t="s">
        <v>159</v>
      </c>
      <c r="BE2370" s="231">
        <f>IF(N2370="základní",J2370,0)</f>
        <v>0</v>
      </c>
      <c r="BF2370" s="231">
        <f>IF(N2370="snížená",J2370,0)</f>
        <v>0</v>
      </c>
      <c r="BG2370" s="231">
        <f>IF(N2370="zákl. přenesená",J2370,0)</f>
        <v>0</v>
      </c>
      <c r="BH2370" s="231">
        <f>IF(N2370="sníž. přenesená",J2370,0)</f>
        <v>0</v>
      </c>
      <c r="BI2370" s="231">
        <f>IF(N2370="nulová",J2370,0)</f>
        <v>0</v>
      </c>
      <c r="BJ2370" s="18" t="s">
        <v>85</v>
      </c>
      <c r="BK2370" s="231">
        <f>ROUND(I2370*H2370,2)</f>
        <v>0</v>
      </c>
      <c r="BL2370" s="18" t="s">
        <v>235</v>
      </c>
      <c r="BM2370" s="230" t="s">
        <v>3689</v>
      </c>
    </row>
    <row r="2371" s="13" customFormat="1">
      <c r="A2371" s="13"/>
      <c r="B2371" s="232"/>
      <c r="C2371" s="233"/>
      <c r="D2371" s="234" t="s">
        <v>168</v>
      </c>
      <c r="E2371" s="235" t="s">
        <v>1</v>
      </c>
      <c r="F2371" s="236" t="s">
        <v>3685</v>
      </c>
      <c r="G2371" s="233"/>
      <c r="H2371" s="237">
        <v>13.109999999999999</v>
      </c>
      <c r="I2371" s="238"/>
      <c r="J2371" s="233"/>
      <c r="K2371" s="233"/>
      <c r="L2371" s="239"/>
      <c r="M2371" s="240"/>
      <c r="N2371" s="241"/>
      <c r="O2371" s="241"/>
      <c r="P2371" s="241"/>
      <c r="Q2371" s="241"/>
      <c r="R2371" s="241"/>
      <c r="S2371" s="241"/>
      <c r="T2371" s="242"/>
      <c r="U2371" s="13"/>
      <c r="V2371" s="13"/>
      <c r="W2371" s="13"/>
      <c r="X2371" s="13"/>
      <c r="Y2371" s="13"/>
      <c r="Z2371" s="13"/>
      <c r="AA2371" s="13"/>
      <c r="AB2371" s="13"/>
      <c r="AC2371" s="13"/>
      <c r="AD2371" s="13"/>
      <c r="AE2371" s="13"/>
      <c r="AT2371" s="243" t="s">
        <v>168</v>
      </c>
      <c r="AU2371" s="243" t="s">
        <v>87</v>
      </c>
      <c r="AV2371" s="13" t="s">
        <v>87</v>
      </c>
      <c r="AW2371" s="13" t="s">
        <v>32</v>
      </c>
      <c r="AX2371" s="13" t="s">
        <v>85</v>
      </c>
      <c r="AY2371" s="243" t="s">
        <v>159</v>
      </c>
    </row>
    <row r="2372" s="2" customFormat="1" ht="24.15" customHeight="1">
      <c r="A2372" s="39"/>
      <c r="B2372" s="40"/>
      <c r="C2372" s="219" t="s">
        <v>3690</v>
      </c>
      <c r="D2372" s="219" t="s">
        <v>161</v>
      </c>
      <c r="E2372" s="220" t="s">
        <v>3691</v>
      </c>
      <c r="F2372" s="221" t="s">
        <v>3692</v>
      </c>
      <c r="G2372" s="222" t="s">
        <v>164</v>
      </c>
      <c r="H2372" s="223">
        <v>2.9249999999999998</v>
      </c>
      <c r="I2372" s="224"/>
      <c r="J2372" s="225">
        <f>ROUND(I2372*H2372,2)</f>
        <v>0</v>
      </c>
      <c r="K2372" s="221" t="s">
        <v>1</v>
      </c>
      <c r="L2372" s="45"/>
      <c r="M2372" s="226" t="s">
        <v>1</v>
      </c>
      <c r="N2372" s="227" t="s">
        <v>42</v>
      </c>
      <c r="O2372" s="92"/>
      <c r="P2372" s="228">
        <f>O2372*H2372</f>
        <v>0</v>
      </c>
      <c r="Q2372" s="228">
        <v>0.00027999999999999998</v>
      </c>
      <c r="R2372" s="228">
        <f>Q2372*H2372</f>
        <v>0.00081899999999999985</v>
      </c>
      <c r="S2372" s="228">
        <v>0</v>
      </c>
      <c r="T2372" s="229">
        <f>S2372*H2372</f>
        <v>0</v>
      </c>
      <c r="U2372" s="39"/>
      <c r="V2372" s="39"/>
      <c r="W2372" s="39"/>
      <c r="X2372" s="39"/>
      <c r="Y2372" s="39"/>
      <c r="Z2372" s="39"/>
      <c r="AA2372" s="39"/>
      <c r="AB2372" s="39"/>
      <c r="AC2372" s="39"/>
      <c r="AD2372" s="39"/>
      <c r="AE2372" s="39"/>
      <c r="AR2372" s="230" t="s">
        <v>235</v>
      </c>
      <c r="AT2372" s="230" t="s">
        <v>161</v>
      </c>
      <c r="AU2372" s="230" t="s">
        <v>87</v>
      </c>
      <c r="AY2372" s="18" t="s">
        <v>159</v>
      </c>
      <c r="BE2372" s="231">
        <f>IF(N2372="základní",J2372,0)</f>
        <v>0</v>
      </c>
      <c r="BF2372" s="231">
        <f>IF(N2372="snížená",J2372,0)</f>
        <v>0</v>
      </c>
      <c r="BG2372" s="231">
        <f>IF(N2372="zákl. přenesená",J2372,0)</f>
        <v>0</v>
      </c>
      <c r="BH2372" s="231">
        <f>IF(N2372="sníž. přenesená",J2372,0)</f>
        <v>0</v>
      </c>
      <c r="BI2372" s="231">
        <f>IF(N2372="nulová",J2372,0)</f>
        <v>0</v>
      </c>
      <c r="BJ2372" s="18" t="s">
        <v>85</v>
      </c>
      <c r="BK2372" s="231">
        <f>ROUND(I2372*H2372,2)</f>
        <v>0</v>
      </c>
      <c r="BL2372" s="18" t="s">
        <v>235</v>
      </c>
      <c r="BM2372" s="230" t="s">
        <v>3693</v>
      </c>
    </row>
    <row r="2373" s="13" customFormat="1">
      <c r="A2373" s="13"/>
      <c r="B2373" s="232"/>
      <c r="C2373" s="233"/>
      <c r="D2373" s="234" t="s">
        <v>168</v>
      </c>
      <c r="E2373" s="235" t="s">
        <v>1</v>
      </c>
      <c r="F2373" s="236" t="s">
        <v>3694</v>
      </c>
      <c r="G2373" s="233"/>
      <c r="H2373" s="237">
        <v>2.9249999999999998</v>
      </c>
      <c r="I2373" s="238"/>
      <c r="J2373" s="233"/>
      <c r="K2373" s="233"/>
      <c r="L2373" s="239"/>
      <c r="M2373" s="240"/>
      <c r="N2373" s="241"/>
      <c r="O2373" s="241"/>
      <c r="P2373" s="241"/>
      <c r="Q2373" s="241"/>
      <c r="R2373" s="241"/>
      <c r="S2373" s="241"/>
      <c r="T2373" s="242"/>
      <c r="U2373" s="13"/>
      <c r="V2373" s="13"/>
      <c r="W2373" s="13"/>
      <c r="X2373" s="13"/>
      <c r="Y2373" s="13"/>
      <c r="Z2373" s="13"/>
      <c r="AA2373" s="13"/>
      <c r="AB2373" s="13"/>
      <c r="AC2373" s="13"/>
      <c r="AD2373" s="13"/>
      <c r="AE2373" s="13"/>
      <c r="AT2373" s="243" t="s">
        <v>168</v>
      </c>
      <c r="AU2373" s="243" t="s">
        <v>87</v>
      </c>
      <c r="AV2373" s="13" t="s">
        <v>87</v>
      </c>
      <c r="AW2373" s="13" t="s">
        <v>32</v>
      </c>
      <c r="AX2373" s="13" t="s">
        <v>85</v>
      </c>
      <c r="AY2373" s="243" t="s">
        <v>159</v>
      </c>
    </row>
    <row r="2374" s="2" customFormat="1" ht="24.15" customHeight="1">
      <c r="A2374" s="39"/>
      <c r="B2374" s="40"/>
      <c r="C2374" s="219" t="s">
        <v>3695</v>
      </c>
      <c r="D2374" s="219" t="s">
        <v>161</v>
      </c>
      <c r="E2374" s="220" t="s">
        <v>3696</v>
      </c>
      <c r="F2374" s="221" t="s">
        <v>3697</v>
      </c>
      <c r="G2374" s="222" t="s">
        <v>164</v>
      </c>
      <c r="H2374" s="223">
        <v>1.4630000000000001</v>
      </c>
      <c r="I2374" s="224"/>
      <c r="J2374" s="225">
        <f>ROUND(I2374*H2374,2)</f>
        <v>0</v>
      </c>
      <c r="K2374" s="221" t="s">
        <v>1</v>
      </c>
      <c r="L2374" s="45"/>
      <c r="M2374" s="226" t="s">
        <v>1</v>
      </c>
      <c r="N2374" s="227" t="s">
        <v>42</v>
      </c>
      <c r="O2374" s="92"/>
      <c r="P2374" s="228">
        <f>O2374*H2374</f>
        <v>0</v>
      </c>
      <c r="Q2374" s="228">
        <v>0.00027999999999999998</v>
      </c>
      <c r="R2374" s="228">
        <f>Q2374*H2374</f>
        <v>0.00040963999999999996</v>
      </c>
      <c r="S2374" s="228">
        <v>0</v>
      </c>
      <c r="T2374" s="229">
        <f>S2374*H2374</f>
        <v>0</v>
      </c>
      <c r="U2374" s="39"/>
      <c r="V2374" s="39"/>
      <c r="W2374" s="39"/>
      <c r="X2374" s="39"/>
      <c r="Y2374" s="39"/>
      <c r="Z2374" s="39"/>
      <c r="AA2374" s="39"/>
      <c r="AB2374" s="39"/>
      <c r="AC2374" s="39"/>
      <c r="AD2374" s="39"/>
      <c r="AE2374" s="39"/>
      <c r="AR2374" s="230" t="s">
        <v>235</v>
      </c>
      <c r="AT2374" s="230" t="s">
        <v>161</v>
      </c>
      <c r="AU2374" s="230" t="s">
        <v>87</v>
      </c>
      <c r="AY2374" s="18" t="s">
        <v>159</v>
      </c>
      <c r="BE2374" s="231">
        <f>IF(N2374="základní",J2374,0)</f>
        <v>0</v>
      </c>
      <c r="BF2374" s="231">
        <f>IF(N2374="snížená",J2374,0)</f>
        <v>0</v>
      </c>
      <c r="BG2374" s="231">
        <f>IF(N2374="zákl. přenesená",J2374,0)</f>
        <v>0</v>
      </c>
      <c r="BH2374" s="231">
        <f>IF(N2374="sníž. přenesená",J2374,0)</f>
        <v>0</v>
      </c>
      <c r="BI2374" s="231">
        <f>IF(N2374="nulová",J2374,0)</f>
        <v>0</v>
      </c>
      <c r="BJ2374" s="18" t="s">
        <v>85</v>
      </c>
      <c r="BK2374" s="231">
        <f>ROUND(I2374*H2374,2)</f>
        <v>0</v>
      </c>
      <c r="BL2374" s="18" t="s">
        <v>235</v>
      </c>
      <c r="BM2374" s="230" t="s">
        <v>3698</v>
      </c>
    </row>
    <row r="2375" s="13" customFormat="1">
      <c r="A2375" s="13"/>
      <c r="B2375" s="232"/>
      <c r="C2375" s="233"/>
      <c r="D2375" s="234" t="s">
        <v>168</v>
      </c>
      <c r="E2375" s="235" t="s">
        <v>1</v>
      </c>
      <c r="F2375" s="236" t="s">
        <v>3699</v>
      </c>
      <c r="G2375" s="233"/>
      <c r="H2375" s="237">
        <v>1.4630000000000001</v>
      </c>
      <c r="I2375" s="238"/>
      <c r="J2375" s="233"/>
      <c r="K2375" s="233"/>
      <c r="L2375" s="239"/>
      <c r="M2375" s="240"/>
      <c r="N2375" s="241"/>
      <c r="O2375" s="241"/>
      <c r="P2375" s="241"/>
      <c r="Q2375" s="241"/>
      <c r="R2375" s="241"/>
      <c r="S2375" s="241"/>
      <c r="T2375" s="242"/>
      <c r="U2375" s="13"/>
      <c r="V2375" s="13"/>
      <c r="W2375" s="13"/>
      <c r="X2375" s="13"/>
      <c r="Y2375" s="13"/>
      <c r="Z2375" s="13"/>
      <c r="AA2375" s="13"/>
      <c r="AB2375" s="13"/>
      <c r="AC2375" s="13"/>
      <c r="AD2375" s="13"/>
      <c r="AE2375" s="13"/>
      <c r="AT2375" s="243" t="s">
        <v>168</v>
      </c>
      <c r="AU2375" s="243" t="s">
        <v>87</v>
      </c>
      <c r="AV2375" s="13" t="s">
        <v>87</v>
      </c>
      <c r="AW2375" s="13" t="s">
        <v>32</v>
      </c>
      <c r="AX2375" s="13" t="s">
        <v>85</v>
      </c>
      <c r="AY2375" s="243" t="s">
        <v>159</v>
      </c>
    </row>
    <row r="2376" s="2" customFormat="1" ht="24.15" customHeight="1">
      <c r="A2376" s="39"/>
      <c r="B2376" s="40"/>
      <c r="C2376" s="219" t="s">
        <v>3700</v>
      </c>
      <c r="D2376" s="219" t="s">
        <v>161</v>
      </c>
      <c r="E2376" s="220" t="s">
        <v>3701</v>
      </c>
      <c r="F2376" s="221" t="s">
        <v>3702</v>
      </c>
      <c r="G2376" s="222" t="s">
        <v>164</v>
      </c>
      <c r="H2376" s="223">
        <v>13.26</v>
      </c>
      <c r="I2376" s="224"/>
      <c r="J2376" s="225">
        <f>ROUND(I2376*H2376,2)</f>
        <v>0</v>
      </c>
      <c r="K2376" s="221" t="s">
        <v>1</v>
      </c>
      <c r="L2376" s="45"/>
      <c r="M2376" s="226" t="s">
        <v>1</v>
      </c>
      <c r="N2376" s="227" t="s">
        <v>42</v>
      </c>
      <c r="O2376" s="92"/>
      <c r="P2376" s="228">
        <f>O2376*H2376</f>
        <v>0</v>
      </c>
      <c r="Q2376" s="228">
        <v>0.00027999999999999998</v>
      </c>
      <c r="R2376" s="228">
        <f>Q2376*H2376</f>
        <v>0.0037127999999999996</v>
      </c>
      <c r="S2376" s="228">
        <v>0</v>
      </c>
      <c r="T2376" s="229">
        <f>S2376*H2376</f>
        <v>0</v>
      </c>
      <c r="U2376" s="39"/>
      <c r="V2376" s="39"/>
      <c r="W2376" s="39"/>
      <c r="X2376" s="39"/>
      <c r="Y2376" s="39"/>
      <c r="Z2376" s="39"/>
      <c r="AA2376" s="39"/>
      <c r="AB2376" s="39"/>
      <c r="AC2376" s="39"/>
      <c r="AD2376" s="39"/>
      <c r="AE2376" s="39"/>
      <c r="AR2376" s="230" t="s">
        <v>235</v>
      </c>
      <c r="AT2376" s="230" t="s">
        <v>161</v>
      </c>
      <c r="AU2376" s="230" t="s">
        <v>87</v>
      </c>
      <c r="AY2376" s="18" t="s">
        <v>159</v>
      </c>
      <c r="BE2376" s="231">
        <f>IF(N2376="základní",J2376,0)</f>
        <v>0</v>
      </c>
      <c r="BF2376" s="231">
        <f>IF(N2376="snížená",J2376,0)</f>
        <v>0</v>
      </c>
      <c r="BG2376" s="231">
        <f>IF(N2376="zákl. přenesená",J2376,0)</f>
        <v>0</v>
      </c>
      <c r="BH2376" s="231">
        <f>IF(N2376="sníž. přenesená",J2376,0)</f>
        <v>0</v>
      </c>
      <c r="BI2376" s="231">
        <f>IF(N2376="nulová",J2376,0)</f>
        <v>0</v>
      </c>
      <c r="BJ2376" s="18" t="s">
        <v>85</v>
      </c>
      <c r="BK2376" s="231">
        <f>ROUND(I2376*H2376,2)</f>
        <v>0</v>
      </c>
      <c r="BL2376" s="18" t="s">
        <v>235</v>
      </c>
      <c r="BM2376" s="230" t="s">
        <v>3703</v>
      </c>
    </row>
    <row r="2377" s="13" customFormat="1">
      <c r="A2377" s="13"/>
      <c r="B2377" s="232"/>
      <c r="C2377" s="233"/>
      <c r="D2377" s="234" t="s">
        <v>168</v>
      </c>
      <c r="E2377" s="235" t="s">
        <v>1</v>
      </c>
      <c r="F2377" s="236" t="s">
        <v>3675</v>
      </c>
      <c r="G2377" s="233"/>
      <c r="H2377" s="237">
        <v>13.26</v>
      </c>
      <c r="I2377" s="238"/>
      <c r="J2377" s="233"/>
      <c r="K2377" s="233"/>
      <c r="L2377" s="239"/>
      <c r="M2377" s="240"/>
      <c r="N2377" s="241"/>
      <c r="O2377" s="241"/>
      <c r="P2377" s="241"/>
      <c r="Q2377" s="241"/>
      <c r="R2377" s="241"/>
      <c r="S2377" s="241"/>
      <c r="T2377" s="242"/>
      <c r="U2377" s="13"/>
      <c r="V2377" s="13"/>
      <c r="W2377" s="13"/>
      <c r="X2377" s="13"/>
      <c r="Y2377" s="13"/>
      <c r="Z2377" s="13"/>
      <c r="AA2377" s="13"/>
      <c r="AB2377" s="13"/>
      <c r="AC2377" s="13"/>
      <c r="AD2377" s="13"/>
      <c r="AE2377" s="13"/>
      <c r="AT2377" s="243" t="s">
        <v>168</v>
      </c>
      <c r="AU2377" s="243" t="s">
        <v>87</v>
      </c>
      <c r="AV2377" s="13" t="s">
        <v>87</v>
      </c>
      <c r="AW2377" s="13" t="s">
        <v>32</v>
      </c>
      <c r="AX2377" s="13" t="s">
        <v>85</v>
      </c>
      <c r="AY2377" s="243" t="s">
        <v>159</v>
      </c>
    </row>
    <row r="2378" s="2" customFormat="1" ht="24.15" customHeight="1">
      <c r="A2378" s="39"/>
      <c r="B2378" s="40"/>
      <c r="C2378" s="219" t="s">
        <v>3704</v>
      </c>
      <c r="D2378" s="219" t="s">
        <v>161</v>
      </c>
      <c r="E2378" s="220" t="s">
        <v>3705</v>
      </c>
      <c r="F2378" s="221" t="s">
        <v>3706</v>
      </c>
      <c r="G2378" s="222" t="s">
        <v>164</v>
      </c>
      <c r="H2378" s="223">
        <v>4.4850000000000003</v>
      </c>
      <c r="I2378" s="224"/>
      <c r="J2378" s="225">
        <f>ROUND(I2378*H2378,2)</f>
        <v>0</v>
      </c>
      <c r="K2378" s="221" t="s">
        <v>1</v>
      </c>
      <c r="L2378" s="45"/>
      <c r="M2378" s="226" t="s">
        <v>1</v>
      </c>
      <c r="N2378" s="227" t="s">
        <v>42</v>
      </c>
      <c r="O2378" s="92"/>
      <c r="P2378" s="228">
        <f>O2378*H2378</f>
        <v>0</v>
      </c>
      <c r="Q2378" s="228">
        <v>0.00027999999999999998</v>
      </c>
      <c r="R2378" s="228">
        <f>Q2378*H2378</f>
        <v>0.0012558000000000001</v>
      </c>
      <c r="S2378" s="228">
        <v>0</v>
      </c>
      <c r="T2378" s="229">
        <f>S2378*H2378</f>
        <v>0</v>
      </c>
      <c r="U2378" s="39"/>
      <c r="V2378" s="39"/>
      <c r="W2378" s="39"/>
      <c r="X2378" s="39"/>
      <c r="Y2378" s="39"/>
      <c r="Z2378" s="39"/>
      <c r="AA2378" s="39"/>
      <c r="AB2378" s="39"/>
      <c r="AC2378" s="39"/>
      <c r="AD2378" s="39"/>
      <c r="AE2378" s="39"/>
      <c r="AR2378" s="230" t="s">
        <v>235</v>
      </c>
      <c r="AT2378" s="230" t="s">
        <v>161</v>
      </c>
      <c r="AU2378" s="230" t="s">
        <v>87</v>
      </c>
      <c r="AY2378" s="18" t="s">
        <v>159</v>
      </c>
      <c r="BE2378" s="231">
        <f>IF(N2378="základní",J2378,0)</f>
        <v>0</v>
      </c>
      <c r="BF2378" s="231">
        <f>IF(N2378="snížená",J2378,0)</f>
        <v>0</v>
      </c>
      <c r="BG2378" s="231">
        <f>IF(N2378="zákl. přenesená",J2378,0)</f>
        <v>0</v>
      </c>
      <c r="BH2378" s="231">
        <f>IF(N2378="sníž. přenesená",J2378,0)</f>
        <v>0</v>
      </c>
      <c r="BI2378" s="231">
        <f>IF(N2378="nulová",J2378,0)</f>
        <v>0</v>
      </c>
      <c r="BJ2378" s="18" t="s">
        <v>85</v>
      </c>
      <c r="BK2378" s="231">
        <f>ROUND(I2378*H2378,2)</f>
        <v>0</v>
      </c>
      <c r="BL2378" s="18" t="s">
        <v>235</v>
      </c>
      <c r="BM2378" s="230" t="s">
        <v>3707</v>
      </c>
    </row>
    <row r="2379" s="13" customFormat="1">
      <c r="A2379" s="13"/>
      <c r="B2379" s="232"/>
      <c r="C2379" s="233"/>
      <c r="D2379" s="234" t="s">
        <v>168</v>
      </c>
      <c r="E2379" s="235" t="s">
        <v>1</v>
      </c>
      <c r="F2379" s="236" t="s">
        <v>3708</v>
      </c>
      <c r="G2379" s="233"/>
      <c r="H2379" s="237">
        <v>4.4850000000000003</v>
      </c>
      <c r="I2379" s="238"/>
      <c r="J2379" s="233"/>
      <c r="K2379" s="233"/>
      <c r="L2379" s="239"/>
      <c r="M2379" s="240"/>
      <c r="N2379" s="241"/>
      <c r="O2379" s="241"/>
      <c r="P2379" s="241"/>
      <c r="Q2379" s="241"/>
      <c r="R2379" s="241"/>
      <c r="S2379" s="241"/>
      <c r="T2379" s="242"/>
      <c r="U2379" s="13"/>
      <c r="V2379" s="13"/>
      <c r="W2379" s="13"/>
      <c r="X2379" s="13"/>
      <c r="Y2379" s="13"/>
      <c r="Z2379" s="13"/>
      <c r="AA2379" s="13"/>
      <c r="AB2379" s="13"/>
      <c r="AC2379" s="13"/>
      <c r="AD2379" s="13"/>
      <c r="AE2379" s="13"/>
      <c r="AT2379" s="243" t="s">
        <v>168</v>
      </c>
      <c r="AU2379" s="243" t="s">
        <v>87</v>
      </c>
      <c r="AV2379" s="13" t="s">
        <v>87</v>
      </c>
      <c r="AW2379" s="13" t="s">
        <v>32</v>
      </c>
      <c r="AX2379" s="13" t="s">
        <v>85</v>
      </c>
      <c r="AY2379" s="243" t="s">
        <v>159</v>
      </c>
    </row>
    <row r="2380" s="2" customFormat="1" ht="24.15" customHeight="1">
      <c r="A2380" s="39"/>
      <c r="B2380" s="40"/>
      <c r="C2380" s="219" t="s">
        <v>3709</v>
      </c>
      <c r="D2380" s="219" t="s">
        <v>161</v>
      </c>
      <c r="E2380" s="220" t="s">
        <v>3710</v>
      </c>
      <c r="F2380" s="221" t="s">
        <v>3711</v>
      </c>
      <c r="G2380" s="222" t="s">
        <v>164</v>
      </c>
      <c r="H2380" s="223">
        <v>6.6109999999999998</v>
      </c>
      <c r="I2380" s="224"/>
      <c r="J2380" s="225">
        <f>ROUND(I2380*H2380,2)</f>
        <v>0</v>
      </c>
      <c r="K2380" s="221" t="s">
        <v>1</v>
      </c>
      <c r="L2380" s="45"/>
      <c r="M2380" s="226" t="s">
        <v>1</v>
      </c>
      <c r="N2380" s="227" t="s">
        <v>42</v>
      </c>
      <c r="O2380" s="92"/>
      <c r="P2380" s="228">
        <f>O2380*H2380</f>
        <v>0</v>
      </c>
      <c r="Q2380" s="228">
        <v>0.00027999999999999998</v>
      </c>
      <c r="R2380" s="228">
        <f>Q2380*H2380</f>
        <v>0.0018510799999999997</v>
      </c>
      <c r="S2380" s="228">
        <v>0</v>
      </c>
      <c r="T2380" s="229">
        <f>S2380*H2380</f>
        <v>0</v>
      </c>
      <c r="U2380" s="39"/>
      <c r="V2380" s="39"/>
      <c r="W2380" s="39"/>
      <c r="X2380" s="39"/>
      <c r="Y2380" s="39"/>
      <c r="Z2380" s="39"/>
      <c r="AA2380" s="39"/>
      <c r="AB2380" s="39"/>
      <c r="AC2380" s="39"/>
      <c r="AD2380" s="39"/>
      <c r="AE2380" s="39"/>
      <c r="AR2380" s="230" t="s">
        <v>235</v>
      </c>
      <c r="AT2380" s="230" t="s">
        <v>161</v>
      </c>
      <c r="AU2380" s="230" t="s">
        <v>87</v>
      </c>
      <c r="AY2380" s="18" t="s">
        <v>159</v>
      </c>
      <c r="BE2380" s="231">
        <f>IF(N2380="základní",J2380,0)</f>
        <v>0</v>
      </c>
      <c r="BF2380" s="231">
        <f>IF(N2380="snížená",J2380,0)</f>
        <v>0</v>
      </c>
      <c r="BG2380" s="231">
        <f>IF(N2380="zákl. přenesená",J2380,0)</f>
        <v>0</v>
      </c>
      <c r="BH2380" s="231">
        <f>IF(N2380="sníž. přenesená",J2380,0)</f>
        <v>0</v>
      </c>
      <c r="BI2380" s="231">
        <f>IF(N2380="nulová",J2380,0)</f>
        <v>0</v>
      </c>
      <c r="BJ2380" s="18" t="s">
        <v>85</v>
      </c>
      <c r="BK2380" s="231">
        <f>ROUND(I2380*H2380,2)</f>
        <v>0</v>
      </c>
      <c r="BL2380" s="18" t="s">
        <v>235</v>
      </c>
      <c r="BM2380" s="230" t="s">
        <v>3712</v>
      </c>
    </row>
    <row r="2381" s="13" customFormat="1">
      <c r="A2381" s="13"/>
      <c r="B2381" s="232"/>
      <c r="C2381" s="233"/>
      <c r="D2381" s="234" t="s">
        <v>168</v>
      </c>
      <c r="E2381" s="235" t="s">
        <v>1</v>
      </c>
      <c r="F2381" s="236" t="s">
        <v>3713</v>
      </c>
      <c r="G2381" s="233"/>
      <c r="H2381" s="237">
        <v>6.6109999999999998</v>
      </c>
      <c r="I2381" s="238"/>
      <c r="J2381" s="233"/>
      <c r="K2381" s="233"/>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168</v>
      </c>
      <c r="AU2381" s="243" t="s">
        <v>87</v>
      </c>
      <c r="AV2381" s="13" t="s">
        <v>87</v>
      </c>
      <c r="AW2381" s="13" t="s">
        <v>32</v>
      </c>
      <c r="AX2381" s="13" t="s">
        <v>85</v>
      </c>
      <c r="AY2381" s="243" t="s">
        <v>159</v>
      </c>
    </row>
    <row r="2382" s="2" customFormat="1" ht="24.15" customHeight="1">
      <c r="A2382" s="39"/>
      <c r="B2382" s="40"/>
      <c r="C2382" s="219" t="s">
        <v>3714</v>
      </c>
      <c r="D2382" s="219" t="s">
        <v>161</v>
      </c>
      <c r="E2382" s="220" t="s">
        <v>3715</v>
      </c>
      <c r="F2382" s="221" t="s">
        <v>3716</v>
      </c>
      <c r="G2382" s="222" t="s">
        <v>164</v>
      </c>
      <c r="H2382" s="223">
        <v>6.3200000000000003</v>
      </c>
      <c r="I2382" s="224"/>
      <c r="J2382" s="225">
        <f>ROUND(I2382*H2382,2)</f>
        <v>0</v>
      </c>
      <c r="K2382" s="221" t="s">
        <v>1</v>
      </c>
      <c r="L2382" s="45"/>
      <c r="M2382" s="226" t="s">
        <v>1</v>
      </c>
      <c r="N2382" s="227" t="s">
        <v>42</v>
      </c>
      <c r="O2382" s="92"/>
      <c r="P2382" s="228">
        <f>O2382*H2382</f>
        <v>0</v>
      </c>
      <c r="Q2382" s="228">
        <v>0.00027999999999999998</v>
      </c>
      <c r="R2382" s="228">
        <f>Q2382*H2382</f>
        <v>0.0017695999999999999</v>
      </c>
      <c r="S2382" s="228">
        <v>0</v>
      </c>
      <c r="T2382" s="229">
        <f>S2382*H2382</f>
        <v>0</v>
      </c>
      <c r="U2382" s="39"/>
      <c r="V2382" s="39"/>
      <c r="W2382" s="39"/>
      <c r="X2382" s="39"/>
      <c r="Y2382" s="39"/>
      <c r="Z2382" s="39"/>
      <c r="AA2382" s="39"/>
      <c r="AB2382" s="39"/>
      <c r="AC2382" s="39"/>
      <c r="AD2382" s="39"/>
      <c r="AE2382" s="39"/>
      <c r="AR2382" s="230" t="s">
        <v>235</v>
      </c>
      <c r="AT2382" s="230" t="s">
        <v>161</v>
      </c>
      <c r="AU2382" s="230" t="s">
        <v>87</v>
      </c>
      <c r="AY2382" s="18" t="s">
        <v>159</v>
      </c>
      <c r="BE2382" s="231">
        <f>IF(N2382="základní",J2382,0)</f>
        <v>0</v>
      </c>
      <c r="BF2382" s="231">
        <f>IF(N2382="snížená",J2382,0)</f>
        <v>0</v>
      </c>
      <c r="BG2382" s="231">
        <f>IF(N2382="zákl. přenesená",J2382,0)</f>
        <v>0</v>
      </c>
      <c r="BH2382" s="231">
        <f>IF(N2382="sníž. přenesená",J2382,0)</f>
        <v>0</v>
      </c>
      <c r="BI2382" s="231">
        <f>IF(N2382="nulová",J2382,0)</f>
        <v>0</v>
      </c>
      <c r="BJ2382" s="18" t="s">
        <v>85</v>
      </c>
      <c r="BK2382" s="231">
        <f>ROUND(I2382*H2382,2)</f>
        <v>0</v>
      </c>
      <c r="BL2382" s="18" t="s">
        <v>235</v>
      </c>
      <c r="BM2382" s="230" t="s">
        <v>3717</v>
      </c>
    </row>
    <row r="2383" s="13" customFormat="1">
      <c r="A2383" s="13"/>
      <c r="B2383" s="232"/>
      <c r="C2383" s="233"/>
      <c r="D2383" s="234" t="s">
        <v>168</v>
      </c>
      <c r="E2383" s="235" t="s">
        <v>1</v>
      </c>
      <c r="F2383" s="236" t="s">
        <v>3718</v>
      </c>
      <c r="G2383" s="233"/>
      <c r="H2383" s="237">
        <v>6.3200000000000003</v>
      </c>
      <c r="I2383" s="238"/>
      <c r="J2383" s="233"/>
      <c r="K2383" s="233"/>
      <c r="L2383" s="239"/>
      <c r="M2383" s="240"/>
      <c r="N2383" s="241"/>
      <c r="O2383" s="241"/>
      <c r="P2383" s="241"/>
      <c r="Q2383" s="241"/>
      <c r="R2383" s="241"/>
      <c r="S2383" s="241"/>
      <c r="T2383" s="242"/>
      <c r="U2383" s="13"/>
      <c r="V2383" s="13"/>
      <c r="W2383" s="13"/>
      <c r="X2383" s="13"/>
      <c r="Y2383" s="13"/>
      <c r="Z2383" s="13"/>
      <c r="AA2383" s="13"/>
      <c r="AB2383" s="13"/>
      <c r="AC2383" s="13"/>
      <c r="AD2383" s="13"/>
      <c r="AE2383" s="13"/>
      <c r="AT2383" s="243" t="s">
        <v>168</v>
      </c>
      <c r="AU2383" s="243" t="s">
        <v>87</v>
      </c>
      <c r="AV2383" s="13" t="s">
        <v>87</v>
      </c>
      <c r="AW2383" s="13" t="s">
        <v>32</v>
      </c>
      <c r="AX2383" s="13" t="s">
        <v>85</v>
      </c>
      <c r="AY2383" s="243" t="s">
        <v>159</v>
      </c>
    </row>
    <row r="2384" s="2" customFormat="1" ht="24.15" customHeight="1">
      <c r="A2384" s="39"/>
      <c r="B2384" s="40"/>
      <c r="C2384" s="219" t="s">
        <v>3719</v>
      </c>
      <c r="D2384" s="219" t="s">
        <v>161</v>
      </c>
      <c r="E2384" s="220" t="s">
        <v>3720</v>
      </c>
      <c r="F2384" s="221" t="s">
        <v>3721</v>
      </c>
      <c r="G2384" s="222" t="s">
        <v>164</v>
      </c>
      <c r="H2384" s="223">
        <v>5.819</v>
      </c>
      <c r="I2384" s="224"/>
      <c r="J2384" s="225">
        <f>ROUND(I2384*H2384,2)</f>
        <v>0</v>
      </c>
      <c r="K2384" s="221" t="s">
        <v>1</v>
      </c>
      <c r="L2384" s="45"/>
      <c r="M2384" s="226" t="s">
        <v>1</v>
      </c>
      <c r="N2384" s="227" t="s">
        <v>42</v>
      </c>
      <c r="O2384" s="92"/>
      <c r="P2384" s="228">
        <f>O2384*H2384</f>
        <v>0</v>
      </c>
      <c r="Q2384" s="228">
        <v>0.00027999999999999998</v>
      </c>
      <c r="R2384" s="228">
        <f>Q2384*H2384</f>
        <v>0.0016293199999999999</v>
      </c>
      <c r="S2384" s="228">
        <v>0</v>
      </c>
      <c r="T2384" s="229">
        <f>S2384*H2384</f>
        <v>0</v>
      </c>
      <c r="U2384" s="39"/>
      <c r="V2384" s="39"/>
      <c r="W2384" s="39"/>
      <c r="X2384" s="39"/>
      <c r="Y2384" s="39"/>
      <c r="Z2384" s="39"/>
      <c r="AA2384" s="39"/>
      <c r="AB2384" s="39"/>
      <c r="AC2384" s="39"/>
      <c r="AD2384" s="39"/>
      <c r="AE2384" s="39"/>
      <c r="AR2384" s="230" t="s">
        <v>235</v>
      </c>
      <c r="AT2384" s="230" t="s">
        <v>161</v>
      </c>
      <c r="AU2384" s="230" t="s">
        <v>87</v>
      </c>
      <c r="AY2384" s="18" t="s">
        <v>159</v>
      </c>
      <c r="BE2384" s="231">
        <f>IF(N2384="základní",J2384,0)</f>
        <v>0</v>
      </c>
      <c r="BF2384" s="231">
        <f>IF(N2384="snížená",J2384,0)</f>
        <v>0</v>
      </c>
      <c r="BG2384" s="231">
        <f>IF(N2384="zákl. přenesená",J2384,0)</f>
        <v>0</v>
      </c>
      <c r="BH2384" s="231">
        <f>IF(N2384="sníž. přenesená",J2384,0)</f>
        <v>0</v>
      </c>
      <c r="BI2384" s="231">
        <f>IF(N2384="nulová",J2384,0)</f>
        <v>0</v>
      </c>
      <c r="BJ2384" s="18" t="s">
        <v>85</v>
      </c>
      <c r="BK2384" s="231">
        <f>ROUND(I2384*H2384,2)</f>
        <v>0</v>
      </c>
      <c r="BL2384" s="18" t="s">
        <v>235</v>
      </c>
      <c r="BM2384" s="230" t="s">
        <v>3722</v>
      </c>
    </row>
    <row r="2385" s="13" customFormat="1">
      <c r="A2385" s="13"/>
      <c r="B2385" s="232"/>
      <c r="C2385" s="233"/>
      <c r="D2385" s="234" t="s">
        <v>168</v>
      </c>
      <c r="E2385" s="235" t="s">
        <v>1</v>
      </c>
      <c r="F2385" s="236" t="s">
        <v>3723</v>
      </c>
      <c r="G2385" s="233"/>
      <c r="H2385" s="237">
        <v>5.819</v>
      </c>
      <c r="I2385" s="238"/>
      <c r="J2385" s="233"/>
      <c r="K2385" s="233"/>
      <c r="L2385" s="239"/>
      <c r="M2385" s="240"/>
      <c r="N2385" s="241"/>
      <c r="O2385" s="241"/>
      <c r="P2385" s="241"/>
      <c r="Q2385" s="241"/>
      <c r="R2385" s="241"/>
      <c r="S2385" s="241"/>
      <c r="T2385" s="242"/>
      <c r="U2385" s="13"/>
      <c r="V2385" s="13"/>
      <c r="W2385" s="13"/>
      <c r="X2385" s="13"/>
      <c r="Y2385" s="13"/>
      <c r="Z2385" s="13"/>
      <c r="AA2385" s="13"/>
      <c r="AB2385" s="13"/>
      <c r="AC2385" s="13"/>
      <c r="AD2385" s="13"/>
      <c r="AE2385" s="13"/>
      <c r="AT2385" s="243" t="s">
        <v>168</v>
      </c>
      <c r="AU2385" s="243" t="s">
        <v>87</v>
      </c>
      <c r="AV2385" s="13" t="s">
        <v>87</v>
      </c>
      <c r="AW2385" s="13" t="s">
        <v>32</v>
      </c>
      <c r="AX2385" s="13" t="s">
        <v>85</v>
      </c>
      <c r="AY2385" s="243" t="s">
        <v>159</v>
      </c>
    </row>
    <row r="2386" s="2" customFormat="1" ht="24.15" customHeight="1">
      <c r="A2386" s="39"/>
      <c r="B2386" s="40"/>
      <c r="C2386" s="219" t="s">
        <v>3724</v>
      </c>
      <c r="D2386" s="219" t="s">
        <v>161</v>
      </c>
      <c r="E2386" s="220" t="s">
        <v>3725</v>
      </c>
      <c r="F2386" s="221" t="s">
        <v>3726</v>
      </c>
      <c r="G2386" s="222" t="s">
        <v>164</v>
      </c>
      <c r="H2386" s="223">
        <v>5.3019999999999996</v>
      </c>
      <c r="I2386" s="224"/>
      <c r="J2386" s="225">
        <f>ROUND(I2386*H2386,2)</f>
        <v>0</v>
      </c>
      <c r="K2386" s="221" t="s">
        <v>1</v>
      </c>
      <c r="L2386" s="45"/>
      <c r="M2386" s="226" t="s">
        <v>1</v>
      </c>
      <c r="N2386" s="227" t="s">
        <v>42</v>
      </c>
      <c r="O2386" s="92"/>
      <c r="P2386" s="228">
        <f>O2386*H2386</f>
        <v>0</v>
      </c>
      <c r="Q2386" s="228">
        <v>0.00027999999999999998</v>
      </c>
      <c r="R2386" s="228">
        <f>Q2386*H2386</f>
        <v>0.0014845599999999998</v>
      </c>
      <c r="S2386" s="228">
        <v>0</v>
      </c>
      <c r="T2386" s="229">
        <f>S2386*H2386</f>
        <v>0</v>
      </c>
      <c r="U2386" s="39"/>
      <c r="V2386" s="39"/>
      <c r="W2386" s="39"/>
      <c r="X2386" s="39"/>
      <c r="Y2386" s="39"/>
      <c r="Z2386" s="39"/>
      <c r="AA2386" s="39"/>
      <c r="AB2386" s="39"/>
      <c r="AC2386" s="39"/>
      <c r="AD2386" s="39"/>
      <c r="AE2386" s="39"/>
      <c r="AR2386" s="230" t="s">
        <v>235</v>
      </c>
      <c r="AT2386" s="230" t="s">
        <v>161</v>
      </c>
      <c r="AU2386" s="230" t="s">
        <v>87</v>
      </c>
      <c r="AY2386" s="18" t="s">
        <v>159</v>
      </c>
      <c r="BE2386" s="231">
        <f>IF(N2386="základní",J2386,0)</f>
        <v>0</v>
      </c>
      <c r="BF2386" s="231">
        <f>IF(N2386="snížená",J2386,0)</f>
        <v>0</v>
      </c>
      <c r="BG2386" s="231">
        <f>IF(N2386="zákl. přenesená",J2386,0)</f>
        <v>0</v>
      </c>
      <c r="BH2386" s="231">
        <f>IF(N2386="sníž. přenesená",J2386,0)</f>
        <v>0</v>
      </c>
      <c r="BI2386" s="231">
        <f>IF(N2386="nulová",J2386,0)</f>
        <v>0</v>
      </c>
      <c r="BJ2386" s="18" t="s">
        <v>85</v>
      </c>
      <c r="BK2386" s="231">
        <f>ROUND(I2386*H2386,2)</f>
        <v>0</v>
      </c>
      <c r="BL2386" s="18" t="s">
        <v>235</v>
      </c>
      <c r="BM2386" s="230" t="s">
        <v>3727</v>
      </c>
    </row>
    <row r="2387" s="13" customFormat="1">
      <c r="A2387" s="13"/>
      <c r="B2387" s="232"/>
      <c r="C2387" s="233"/>
      <c r="D2387" s="234" t="s">
        <v>168</v>
      </c>
      <c r="E2387" s="235" t="s">
        <v>1</v>
      </c>
      <c r="F2387" s="236" t="s">
        <v>3728</v>
      </c>
      <c r="G2387" s="233"/>
      <c r="H2387" s="237">
        <v>5.3019999999999996</v>
      </c>
      <c r="I2387" s="238"/>
      <c r="J2387" s="233"/>
      <c r="K2387" s="233"/>
      <c r="L2387" s="239"/>
      <c r="M2387" s="240"/>
      <c r="N2387" s="241"/>
      <c r="O2387" s="241"/>
      <c r="P2387" s="241"/>
      <c r="Q2387" s="241"/>
      <c r="R2387" s="241"/>
      <c r="S2387" s="241"/>
      <c r="T2387" s="242"/>
      <c r="U2387" s="13"/>
      <c r="V2387" s="13"/>
      <c r="W2387" s="13"/>
      <c r="X2387" s="13"/>
      <c r="Y2387" s="13"/>
      <c r="Z2387" s="13"/>
      <c r="AA2387" s="13"/>
      <c r="AB2387" s="13"/>
      <c r="AC2387" s="13"/>
      <c r="AD2387" s="13"/>
      <c r="AE2387" s="13"/>
      <c r="AT2387" s="243" t="s">
        <v>168</v>
      </c>
      <c r="AU2387" s="243" t="s">
        <v>87</v>
      </c>
      <c r="AV2387" s="13" t="s">
        <v>87</v>
      </c>
      <c r="AW2387" s="13" t="s">
        <v>32</v>
      </c>
      <c r="AX2387" s="13" t="s">
        <v>85</v>
      </c>
      <c r="AY2387" s="243" t="s">
        <v>159</v>
      </c>
    </row>
    <row r="2388" s="2" customFormat="1" ht="24.15" customHeight="1">
      <c r="A2388" s="39"/>
      <c r="B2388" s="40"/>
      <c r="C2388" s="219" t="s">
        <v>3729</v>
      </c>
      <c r="D2388" s="219" t="s">
        <v>161</v>
      </c>
      <c r="E2388" s="220" t="s">
        <v>3730</v>
      </c>
      <c r="F2388" s="221" t="s">
        <v>3731</v>
      </c>
      <c r="G2388" s="222" t="s">
        <v>164</v>
      </c>
      <c r="H2388" s="223">
        <v>5.6100000000000003</v>
      </c>
      <c r="I2388" s="224"/>
      <c r="J2388" s="225">
        <f>ROUND(I2388*H2388,2)</f>
        <v>0</v>
      </c>
      <c r="K2388" s="221" t="s">
        <v>1</v>
      </c>
      <c r="L2388" s="45"/>
      <c r="M2388" s="226" t="s">
        <v>1</v>
      </c>
      <c r="N2388" s="227" t="s">
        <v>42</v>
      </c>
      <c r="O2388" s="92"/>
      <c r="P2388" s="228">
        <f>O2388*H2388</f>
        <v>0</v>
      </c>
      <c r="Q2388" s="228">
        <v>0.00027999999999999998</v>
      </c>
      <c r="R2388" s="228">
        <f>Q2388*H2388</f>
        <v>0.0015708</v>
      </c>
      <c r="S2388" s="228">
        <v>0</v>
      </c>
      <c r="T2388" s="229">
        <f>S2388*H2388</f>
        <v>0</v>
      </c>
      <c r="U2388" s="39"/>
      <c r="V2388" s="39"/>
      <c r="W2388" s="39"/>
      <c r="X2388" s="39"/>
      <c r="Y2388" s="39"/>
      <c r="Z2388" s="39"/>
      <c r="AA2388" s="39"/>
      <c r="AB2388" s="39"/>
      <c r="AC2388" s="39"/>
      <c r="AD2388" s="39"/>
      <c r="AE2388" s="39"/>
      <c r="AR2388" s="230" t="s">
        <v>235</v>
      </c>
      <c r="AT2388" s="230" t="s">
        <v>161</v>
      </c>
      <c r="AU2388" s="230" t="s">
        <v>87</v>
      </c>
      <c r="AY2388" s="18" t="s">
        <v>159</v>
      </c>
      <c r="BE2388" s="231">
        <f>IF(N2388="základní",J2388,0)</f>
        <v>0</v>
      </c>
      <c r="BF2388" s="231">
        <f>IF(N2388="snížená",J2388,0)</f>
        <v>0</v>
      </c>
      <c r="BG2388" s="231">
        <f>IF(N2388="zákl. přenesená",J2388,0)</f>
        <v>0</v>
      </c>
      <c r="BH2388" s="231">
        <f>IF(N2388="sníž. přenesená",J2388,0)</f>
        <v>0</v>
      </c>
      <c r="BI2388" s="231">
        <f>IF(N2388="nulová",J2388,0)</f>
        <v>0</v>
      </c>
      <c r="BJ2388" s="18" t="s">
        <v>85</v>
      </c>
      <c r="BK2388" s="231">
        <f>ROUND(I2388*H2388,2)</f>
        <v>0</v>
      </c>
      <c r="BL2388" s="18" t="s">
        <v>235</v>
      </c>
      <c r="BM2388" s="230" t="s">
        <v>3732</v>
      </c>
    </row>
    <row r="2389" s="13" customFormat="1">
      <c r="A2389" s="13"/>
      <c r="B2389" s="232"/>
      <c r="C2389" s="233"/>
      <c r="D2389" s="234" t="s">
        <v>168</v>
      </c>
      <c r="E2389" s="235" t="s">
        <v>1</v>
      </c>
      <c r="F2389" s="236" t="s">
        <v>3733</v>
      </c>
      <c r="G2389" s="233"/>
      <c r="H2389" s="237">
        <v>5.6100000000000003</v>
      </c>
      <c r="I2389" s="238"/>
      <c r="J2389" s="233"/>
      <c r="K2389" s="233"/>
      <c r="L2389" s="239"/>
      <c r="M2389" s="240"/>
      <c r="N2389" s="241"/>
      <c r="O2389" s="241"/>
      <c r="P2389" s="241"/>
      <c r="Q2389" s="241"/>
      <c r="R2389" s="241"/>
      <c r="S2389" s="241"/>
      <c r="T2389" s="242"/>
      <c r="U2389" s="13"/>
      <c r="V2389" s="13"/>
      <c r="W2389" s="13"/>
      <c r="X2389" s="13"/>
      <c r="Y2389" s="13"/>
      <c r="Z2389" s="13"/>
      <c r="AA2389" s="13"/>
      <c r="AB2389" s="13"/>
      <c r="AC2389" s="13"/>
      <c r="AD2389" s="13"/>
      <c r="AE2389" s="13"/>
      <c r="AT2389" s="243" t="s">
        <v>168</v>
      </c>
      <c r="AU2389" s="243" t="s">
        <v>87</v>
      </c>
      <c r="AV2389" s="13" t="s">
        <v>87</v>
      </c>
      <c r="AW2389" s="13" t="s">
        <v>32</v>
      </c>
      <c r="AX2389" s="13" t="s">
        <v>85</v>
      </c>
      <c r="AY2389" s="243" t="s">
        <v>159</v>
      </c>
    </row>
    <row r="2390" s="2" customFormat="1" ht="24.15" customHeight="1">
      <c r="A2390" s="39"/>
      <c r="B2390" s="40"/>
      <c r="C2390" s="219" t="s">
        <v>3734</v>
      </c>
      <c r="D2390" s="219" t="s">
        <v>161</v>
      </c>
      <c r="E2390" s="220" t="s">
        <v>3735</v>
      </c>
      <c r="F2390" s="221" t="s">
        <v>3736</v>
      </c>
      <c r="G2390" s="222" t="s">
        <v>164</v>
      </c>
      <c r="H2390" s="223">
        <v>4.8449999999999998</v>
      </c>
      <c r="I2390" s="224"/>
      <c r="J2390" s="225">
        <f>ROUND(I2390*H2390,2)</f>
        <v>0</v>
      </c>
      <c r="K2390" s="221" t="s">
        <v>1</v>
      </c>
      <c r="L2390" s="45"/>
      <c r="M2390" s="226" t="s">
        <v>1</v>
      </c>
      <c r="N2390" s="227" t="s">
        <v>42</v>
      </c>
      <c r="O2390" s="92"/>
      <c r="P2390" s="228">
        <f>O2390*H2390</f>
        <v>0</v>
      </c>
      <c r="Q2390" s="228">
        <v>0.00027999999999999998</v>
      </c>
      <c r="R2390" s="228">
        <f>Q2390*H2390</f>
        <v>0.0013565999999999999</v>
      </c>
      <c r="S2390" s="228">
        <v>0</v>
      </c>
      <c r="T2390" s="229">
        <f>S2390*H2390</f>
        <v>0</v>
      </c>
      <c r="U2390" s="39"/>
      <c r="V2390" s="39"/>
      <c r="W2390" s="39"/>
      <c r="X2390" s="39"/>
      <c r="Y2390" s="39"/>
      <c r="Z2390" s="39"/>
      <c r="AA2390" s="39"/>
      <c r="AB2390" s="39"/>
      <c r="AC2390" s="39"/>
      <c r="AD2390" s="39"/>
      <c r="AE2390" s="39"/>
      <c r="AR2390" s="230" t="s">
        <v>235</v>
      </c>
      <c r="AT2390" s="230" t="s">
        <v>161</v>
      </c>
      <c r="AU2390" s="230" t="s">
        <v>87</v>
      </c>
      <c r="AY2390" s="18" t="s">
        <v>159</v>
      </c>
      <c r="BE2390" s="231">
        <f>IF(N2390="základní",J2390,0)</f>
        <v>0</v>
      </c>
      <c r="BF2390" s="231">
        <f>IF(N2390="snížená",J2390,0)</f>
        <v>0</v>
      </c>
      <c r="BG2390" s="231">
        <f>IF(N2390="zákl. přenesená",J2390,0)</f>
        <v>0</v>
      </c>
      <c r="BH2390" s="231">
        <f>IF(N2390="sníž. přenesená",J2390,0)</f>
        <v>0</v>
      </c>
      <c r="BI2390" s="231">
        <f>IF(N2390="nulová",J2390,0)</f>
        <v>0</v>
      </c>
      <c r="BJ2390" s="18" t="s">
        <v>85</v>
      </c>
      <c r="BK2390" s="231">
        <f>ROUND(I2390*H2390,2)</f>
        <v>0</v>
      </c>
      <c r="BL2390" s="18" t="s">
        <v>235</v>
      </c>
      <c r="BM2390" s="230" t="s">
        <v>3737</v>
      </c>
    </row>
    <row r="2391" s="13" customFormat="1">
      <c r="A2391" s="13"/>
      <c r="B2391" s="232"/>
      <c r="C2391" s="233"/>
      <c r="D2391" s="234" t="s">
        <v>168</v>
      </c>
      <c r="E2391" s="235" t="s">
        <v>1</v>
      </c>
      <c r="F2391" s="236" t="s">
        <v>3738</v>
      </c>
      <c r="G2391" s="233"/>
      <c r="H2391" s="237">
        <v>4.8449999999999998</v>
      </c>
      <c r="I2391" s="238"/>
      <c r="J2391" s="233"/>
      <c r="K2391" s="233"/>
      <c r="L2391" s="239"/>
      <c r="M2391" s="240"/>
      <c r="N2391" s="241"/>
      <c r="O2391" s="241"/>
      <c r="P2391" s="241"/>
      <c r="Q2391" s="241"/>
      <c r="R2391" s="241"/>
      <c r="S2391" s="241"/>
      <c r="T2391" s="242"/>
      <c r="U2391" s="13"/>
      <c r="V2391" s="13"/>
      <c r="W2391" s="13"/>
      <c r="X2391" s="13"/>
      <c r="Y2391" s="13"/>
      <c r="Z2391" s="13"/>
      <c r="AA2391" s="13"/>
      <c r="AB2391" s="13"/>
      <c r="AC2391" s="13"/>
      <c r="AD2391" s="13"/>
      <c r="AE2391" s="13"/>
      <c r="AT2391" s="243" t="s">
        <v>168</v>
      </c>
      <c r="AU2391" s="243" t="s">
        <v>87</v>
      </c>
      <c r="AV2391" s="13" t="s">
        <v>87</v>
      </c>
      <c r="AW2391" s="13" t="s">
        <v>32</v>
      </c>
      <c r="AX2391" s="13" t="s">
        <v>85</v>
      </c>
      <c r="AY2391" s="243" t="s">
        <v>159</v>
      </c>
    </row>
    <row r="2392" s="2" customFormat="1" ht="24.15" customHeight="1">
      <c r="A2392" s="39"/>
      <c r="B2392" s="40"/>
      <c r="C2392" s="219" t="s">
        <v>3739</v>
      </c>
      <c r="D2392" s="219" t="s">
        <v>161</v>
      </c>
      <c r="E2392" s="220" t="s">
        <v>3740</v>
      </c>
      <c r="F2392" s="221" t="s">
        <v>3741</v>
      </c>
      <c r="G2392" s="222" t="s">
        <v>164</v>
      </c>
      <c r="H2392" s="223">
        <v>7.9800000000000004</v>
      </c>
      <c r="I2392" s="224"/>
      <c r="J2392" s="225">
        <f>ROUND(I2392*H2392,2)</f>
        <v>0</v>
      </c>
      <c r="K2392" s="221" t="s">
        <v>1</v>
      </c>
      <c r="L2392" s="45"/>
      <c r="M2392" s="226" t="s">
        <v>1</v>
      </c>
      <c r="N2392" s="227" t="s">
        <v>42</v>
      </c>
      <c r="O2392" s="92"/>
      <c r="P2392" s="228">
        <f>O2392*H2392</f>
        <v>0</v>
      </c>
      <c r="Q2392" s="228">
        <v>0.00027999999999999998</v>
      </c>
      <c r="R2392" s="228">
        <f>Q2392*H2392</f>
        <v>0.0022344000000000001</v>
      </c>
      <c r="S2392" s="228">
        <v>0</v>
      </c>
      <c r="T2392" s="229">
        <f>S2392*H2392</f>
        <v>0</v>
      </c>
      <c r="U2392" s="39"/>
      <c r="V2392" s="39"/>
      <c r="W2392" s="39"/>
      <c r="X2392" s="39"/>
      <c r="Y2392" s="39"/>
      <c r="Z2392" s="39"/>
      <c r="AA2392" s="39"/>
      <c r="AB2392" s="39"/>
      <c r="AC2392" s="39"/>
      <c r="AD2392" s="39"/>
      <c r="AE2392" s="39"/>
      <c r="AR2392" s="230" t="s">
        <v>235</v>
      </c>
      <c r="AT2392" s="230" t="s">
        <v>161</v>
      </c>
      <c r="AU2392" s="230" t="s">
        <v>87</v>
      </c>
      <c r="AY2392" s="18" t="s">
        <v>159</v>
      </c>
      <c r="BE2392" s="231">
        <f>IF(N2392="základní",J2392,0)</f>
        <v>0</v>
      </c>
      <c r="BF2392" s="231">
        <f>IF(N2392="snížená",J2392,0)</f>
        <v>0</v>
      </c>
      <c r="BG2392" s="231">
        <f>IF(N2392="zákl. přenesená",J2392,0)</f>
        <v>0</v>
      </c>
      <c r="BH2392" s="231">
        <f>IF(N2392="sníž. přenesená",J2392,0)</f>
        <v>0</v>
      </c>
      <c r="BI2392" s="231">
        <f>IF(N2392="nulová",J2392,0)</f>
        <v>0</v>
      </c>
      <c r="BJ2392" s="18" t="s">
        <v>85</v>
      </c>
      <c r="BK2392" s="231">
        <f>ROUND(I2392*H2392,2)</f>
        <v>0</v>
      </c>
      <c r="BL2392" s="18" t="s">
        <v>235</v>
      </c>
      <c r="BM2392" s="230" t="s">
        <v>3742</v>
      </c>
    </row>
    <row r="2393" s="13" customFormat="1">
      <c r="A2393" s="13"/>
      <c r="B2393" s="232"/>
      <c r="C2393" s="233"/>
      <c r="D2393" s="234" t="s">
        <v>168</v>
      </c>
      <c r="E2393" s="235" t="s">
        <v>1</v>
      </c>
      <c r="F2393" s="236" t="s">
        <v>3743</v>
      </c>
      <c r="G2393" s="233"/>
      <c r="H2393" s="237">
        <v>7.9800000000000004</v>
      </c>
      <c r="I2393" s="238"/>
      <c r="J2393" s="233"/>
      <c r="K2393" s="233"/>
      <c r="L2393" s="239"/>
      <c r="M2393" s="240"/>
      <c r="N2393" s="241"/>
      <c r="O2393" s="241"/>
      <c r="P2393" s="241"/>
      <c r="Q2393" s="241"/>
      <c r="R2393" s="241"/>
      <c r="S2393" s="241"/>
      <c r="T2393" s="242"/>
      <c r="U2393" s="13"/>
      <c r="V2393" s="13"/>
      <c r="W2393" s="13"/>
      <c r="X2393" s="13"/>
      <c r="Y2393" s="13"/>
      <c r="Z2393" s="13"/>
      <c r="AA2393" s="13"/>
      <c r="AB2393" s="13"/>
      <c r="AC2393" s="13"/>
      <c r="AD2393" s="13"/>
      <c r="AE2393" s="13"/>
      <c r="AT2393" s="243" t="s">
        <v>168</v>
      </c>
      <c r="AU2393" s="243" t="s">
        <v>87</v>
      </c>
      <c r="AV2393" s="13" t="s">
        <v>87</v>
      </c>
      <c r="AW2393" s="13" t="s">
        <v>32</v>
      </c>
      <c r="AX2393" s="13" t="s">
        <v>85</v>
      </c>
      <c r="AY2393" s="243" t="s">
        <v>159</v>
      </c>
    </row>
    <row r="2394" s="2" customFormat="1" ht="24.15" customHeight="1">
      <c r="A2394" s="39"/>
      <c r="B2394" s="40"/>
      <c r="C2394" s="219" t="s">
        <v>3744</v>
      </c>
      <c r="D2394" s="219" t="s">
        <v>161</v>
      </c>
      <c r="E2394" s="220" t="s">
        <v>3745</v>
      </c>
      <c r="F2394" s="221" t="s">
        <v>3746</v>
      </c>
      <c r="G2394" s="222" t="s">
        <v>164</v>
      </c>
      <c r="H2394" s="223">
        <v>8.7599999999999998</v>
      </c>
      <c r="I2394" s="224"/>
      <c r="J2394" s="225">
        <f>ROUND(I2394*H2394,2)</f>
        <v>0</v>
      </c>
      <c r="K2394" s="221" t="s">
        <v>1</v>
      </c>
      <c r="L2394" s="45"/>
      <c r="M2394" s="226" t="s">
        <v>1</v>
      </c>
      <c r="N2394" s="227" t="s">
        <v>42</v>
      </c>
      <c r="O2394" s="92"/>
      <c r="P2394" s="228">
        <f>O2394*H2394</f>
        <v>0</v>
      </c>
      <c r="Q2394" s="228">
        <v>0.00027999999999999998</v>
      </c>
      <c r="R2394" s="228">
        <f>Q2394*H2394</f>
        <v>0.0024527999999999998</v>
      </c>
      <c r="S2394" s="228">
        <v>0</v>
      </c>
      <c r="T2394" s="229">
        <f>S2394*H2394</f>
        <v>0</v>
      </c>
      <c r="U2394" s="39"/>
      <c r="V2394" s="39"/>
      <c r="W2394" s="39"/>
      <c r="X2394" s="39"/>
      <c r="Y2394" s="39"/>
      <c r="Z2394" s="39"/>
      <c r="AA2394" s="39"/>
      <c r="AB2394" s="39"/>
      <c r="AC2394" s="39"/>
      <c r="AD2394" s="39"/>
      <c r="AE2394" s="39"/>
      <c r="AR2394" s="230" t="s">
        <v>235</v>
      </c>
      <c r="AT2394" s="230" t="s">
        <v>161</v>
      </c>
      <c r="AU2394" s="230" t="s">
        <v>87</v>
      </c>
      <c r="AY2394" s="18" t="s">
        <v>159</v>
      </c>
      <c r="BE2394" s="231">
        <f>IF(N2394="základní",J2394,0)</f>
        <v>0</v>
      </c>
      <c r="BF2394" s="231">
        <f>IF(N2394="snížená",J2394,0)</f>
        <v>0</v>
      </c>
      <c r="BG2394" s="231">
        <f>IF(N2394="zákl. přenesená",J2394,0)</f>
        <v>0</v>
      </c>
      <c r="BH2394" s="231">
        <f>IF(N2394="sníž. přenesená",J2394,0)</f>
        <v>0</v>
      </c>
      <c r="BI2394" s="231">
        <f>IF(N2394="nulová",J2394,0)</f>
        <v>0</v>
      </c>
      <c r="BJ2394" s="18" t="s">
        <v>85</v>
      </c>
      <c r="BK2394" s="231">
        <f>ROUND(I2394*H2394,2)</f>
        <v>0</v>
      </c>
      <c r="BL2394" s="18" t="s">
        <v>235</v>
      </c>
      <c r="BM2394" s="230" t="s">
        <v>3747</v>
      </c>
    </row>
    <row r="2395" s="13" customFormat="1">
      <c r="A2395" s="13"/>
      <c r="B2395" s="232"/>
      <c r="C2395" s="233"/>
      <c r="D2395" s="234" t="s">
        <v>168</v>
      </c>
      <c r="E2395" s="235" t="s">
        <v>1</v>
      </c>
      <c r="F2395" s="236" t="s">
        <v>3748</v>
      </c>
      <c r="G2395" s="233"/>
      <c r="H2395" s="237">
        <v>8.7599999999999998</v>
      </c>
      <c r="I2395" s="238"/>
      <c r="J2395" s="233"/>
      <c r="K2395" s="233"/>
      <c r="L2395" s="239"/>
      <c r="M2395" s="240"/>
      <c r="N2395" s="241"/>
      <c r="O2395" s="241"/>
      <c r="P2395" s="241"/>
      <c r="Q2395" s="241"/>
      <c r="R2395" s="241"/>
      <c r="S2395" s="241"/>
      <c r="T2395" s="242"/>
      <c r="U2395" s="13"/>
      <c r="V2395" s="13"/>
      <c r="W2395" s="13"/>
      <c r="X2395" s="13"/>
      <c r="Y2395" s="13"/>
      <c r="Z2395" s="13"/>
      <c r="AA2395" s="13"/>
      <c r="AB2395" s="13"/>
      <c r="AC2395" s="13"/>
      <c r="AD2395" s="13"/>
      <c r="AE2395" s="13"/>
      <c r="AT2395" s="243" t="s">
        <v>168</v>
      </c>
      <c r="AU2395" s="243" t="s">
        <v>87</v>
      </c>
      <c r="AV2395" s="13" t="s">
        <v>87</v>
      </c>
      <c r="AW2395" s="13" t="s">
        <v>32</v>
      </c>
      <c r="AX2395" s="13" t="s">
        <v>85</v>
      </c>
      <c r="AY2395" s="243" t="s">
        <v>159</v>
      </c>
    </row>
    <row r="2396" s="2" customFormat="1" ht="24.15" customHeight="1">
      <c r="A2396" s="39"/>
      <c r="B2396" s="40"/>
      <c r="C2396" s="219" t="s">
        <v>3749</v>
      </c>
      <c r="D2396" s="219" t="s">
        <v>161</v>
      </c>
      <c r="E2396" s="220" t="s">
        <v>3750</v>
      </c>
      <c r="F2396" s="221" t="s">
        <v>3751</v>
      </c>
      <c r="G2396" s="222" t="s">
        <v>268</v>
      </c>
      <c r="H2396" s="223">
        <v>4.5</v>
      </c>
      <c r="I2396" s="224"/>
      <c r="J2396" s="225">
        <f>ROUND(I2396*H2396,2)</f>
        <v>0</v>
      </c>
      <c r="K2396" s="221" t="s">
        <v>1</v>
      </c>
      <c r="L2396" s="45"/>
      <c r="M2396" s="226" t="s">
        <v>1</v>
      </c>
      <c r="N2396" s="227" t="s">
        <v>42</v>
      </c>
      <c r="O2396" s="92"/>
      <c r="P2396" s="228">
        <f>O2396*H2396</f>
        <v>0</v>
      </c>
      <c r="Q2396" s="228">
        <v>0.0020699999999999998</v>
      </c>
      <c r="R2396" s="228">
        <f>Q2396*H2396</f>
        <v>0.0093149999999999986</v>
      </c>
      <c r="S2396" s="228">
        <v>0</v>
      </c>
      <c r="T2396" s="229">
        <f>S2396*H2396</f>
        <v>0</v>
      </c>
      <c r="U2396" s="39"/>
      <c r="V2396" s="39"/>
      <c r="W2396" s="39"/>
      <c r="X2396" s="39"/>
      <c r="Y2396" s="39"/>
      <c r="Z2396" s="39"/>
      <c r="AA2396" s="39"/>
      <c r="AB2396" s="39"/>
      <c r="AC2396" s="39"/>
      <c r="AD2396" s="39"/>
      <c r="AE2396" s="39"/>
      <c r="AR2396" s="230" t="s">
        <v>235</v>
      </c>
      <c r="AT2396" s="230" t="s">
        <v>161</v>
      </c>
      <c r="AU2396" s="230" t="s">
        <v>87</v>
      </c>
      <c r="AY2396" s="18" t="s">
        <v>159</v>
      </c>
      <c r="BE2396" s="231">
        <f>IF(N2396="základní",J2396,0)</f>
        <v>0</v>
      </c>
      <c r="BF2396" s="231">
        <f>IF(N2396="snížená",J2396,0)</f>
        <v>0</v>
      </c>
      <c r="BG2396" s="231">
        <f>IF(N2396="zákl. přenesená",J2396,0)</f>
        <v>0</v>
      </c>
      <c r="BH2396" s="231">
        <f>IF(N2396="sníž. přenesená",J2396,0)</f>
        <v>0</v>
      </c>
      <c r="BI2396" s="231">
        <f>IF(N2396="nulová",J2396,0)</f>
        <v>0</v>
      </c>
      <c r="BJ2396" s="18" t="s">
        <v>85</v>
      </c>
      <c r="BK2396" s="231">
        <f>ROUND(I2396*H2396,2)</f>
        <v>0</v>
      </c>
      <c r="BL2396" s="18" t="s">
        <v>235</v>
      </c>
      <c r="BM2396" s="230" t="s">
        <v>3752</v>
      </c>
    </row>
    <row r="2397" s="2" customFormat="1" ht="33" customHeight="1">
      <c r="A2397" s="39"/>
      <c r="B2397" s="40"/>
      <c r="C2397" s="219" t="s">
        <v>3753</v>
      </c>
      <c r="D2397" s="219" t="s">
        <v>161</v>
      </c>
      <c r="E2397" s="220" t="s">
        <v>3754</v>
      </c>
      <c r="F2397" s="221" t="s">
        <v>3755</v>
      </c>
      <c r="G2397" s="222" t="s">
        <v>215</v>
      </c>
      <c r="H2397" s="223">
        <v>1</v>
      </c>
      <c r="I2397" s="224"/>
      <c r="J2397" s="225">
        <f>ROUND(I2397*H2397,2)</f>
        <v>0</v>
      </c>
      <c r="K2397" s="221" t="s">
        <v>1</v>
      </c>
      <c r="L2397" s="45"/>
      <c r="M2397" s="226" t="s">
        <v>1</v>
      </c>
      <c r="N2397" s="227" t="s">
        <v>42</v>
      </c>
      <c r="O2397" s="92"/>
      <c r="P2397" s="228">
        <f>O2397*H2397</f>
        <v>0</v>
      </c>
      <c r="Q2397" s="228">
        <v>0</v>
      </c>
      <c r="R2397" s="228">
        <f>Q2397*H2397</f>
        <v>0</v>
      </c>
      <c r="S2397" s="228">
        <v>0</v>
      </c>
      <c r="T2397" s="229">
        <f>S2397*H2397</f>
        <v>0</v>
      </c>
      <c r="U2397" s="39"/>
      <c r="V2397" s="39"/>
      <c r="W2397" s="39"/>
      <c r="X2397" s="39"/>
      <c r="Y2397" s="39"/>
      <c r="Z2397" s="39"/>
      <c r="AA2397" s="39"/>
      <c r="AB2397" s="39"/>
      <c r="AC2397" s="39"/>
      <c r="AD2397" s="39"/>
      <c r="AE2397" s="39"/>
      <c r="AR2397" s="230" t="s">
        <v>235</v>
      </c>
      <c r="AT2397" s="230" t="s">
        <v>161</v>
      </c>
      <c r="AU2397" s="230" t="s">
        <v>87</v>
      </c>
      <c r="AY2397" s="18" t="s">
        <v>159</v>
      </c>
      <c r="BE2397" s="231">
        <f>IF(N2397="základní",J2397,0)</f>
        <v>0</v>
      </c>
      <c r="BF2397" s="231">
        <f>IF(N2397="snížená",J2397,0)</f>
        <v>0</v>
      </c>
      <c r="BG2397" s="231">
        <f>IF(N2397="zákl. přenesená",J2397,0)</f>
        <v>0</v>
      </c>
      <c r="BH2397" s="231">
        <f>IF(N2397="sníž. přenesená",J2397,0)</f>
        <v>0</v>
      </c>
      <c r="BI2397" s="231">
        <f>IF(N2397="nulová",J2397,0)</f>
        <v>0</v>
      </c>
      <c r="BJ2397" s="18" t="s">
        <v>85</v>
      </c>
      <c r="BK2397" s="231">
        <f>ROUND(I2397*H2397,2)</f>
        <v>0</v>
      </c>
      <c r="BL2397" s="18" t="s">
        <v>235</v>
      </c>
      <c r="BM2397" s="230" t="s">
        <v>3756</v>
      </c>
    </row>
    <row r="2398" s="2" customFormat="1" ht="33" customHeight="1">
      <c r="A2398" s="39"/>
      <c r="B2398" s="40"/>
      <c r="C2398" s="219" t="s">
        <v>3757</v>
      </c>
      <c r="D2398" s="219" t="s">
        <v>161</v>
      </c>
      <c r="E2398" s="220" t="s">
        <v>3758</v>
      </c>
      <c r="F2398" s="221" t="s">
        <v>3759</v>
      </c>
      <c r="G2398" s="222" t="s">
        <v>215</v>
      </c>
      <c r="H2398" s="223">
        <v>1</v>
      </c>
      <c r="I2398" s="224"/>
      <c r="J2398" s="225">
        <f>ROUND(I2398*H2398,2)</f>
        <v>0</v>
      </c>
      <c r="K2398" s="221" t="s">
        <v>1</v>
      </c>
      <c r="L2398" s="45"/>
      <c r="M2398" s="226" t="s">
        <v>1</v>
      </c>
      <c r="N2398" s="227" t="s">
        <v>42</v>
      </c>
      <c r="O2398" s="92"/>
      <c r="P2398" s="228">
        <f>O2398*H2398</f>
        <v>0</v>
      </c>
      <c r="Q2398" s="228">
        <v>0</v>
      </c>
      <c r="R2398" s="228">
        <f>Q2398*H2398</f>
        <v>0</v>
      </c>
      <c r="S2398" s="228">
        <v>0</v>
      </c>
      <c r="T2398" s="229">
        <f>S2398*H2398</f>
        <v>0</v>
      </c>
      <c r="U2398" s="39"/>
      <c r="V2398" s="39"/>
      <c r="W2398" s="39"/>
      <c r="X2398" s="39"/>
      <c r="Y2398" s="39"/>
      <c r="Z2398" s="39"/>
      <c r="AA2398" s="39"/>
      <c r="AB2398" s="39"/>
      <c r="AC2398" s="39"/>
      <c r="AD2398" s="39"/>
      <c r="AE2398" s="39"/>
      <c r="AR2398" s="230" t="s">
        <v>235</v>
      </c>
      <c r="AT2398" s="230" t="s">
        <v>161</v>
      </c>
      <c r="AU2398" s="230" t="s">
        <v>87</v>
      </c>
      <c r="AY2398" s="18" t="s">
        <v>159</v>
      </c>
      <c r="BE2398" s="231">
        <f>IF(N2398="základní",J2398,0)</f>
        <v>0</v>
      </c>
      <c r="BF2398" s="231">
        <f>IF(N2398="snížená",J2398,0)</f>
        <v>0</v>
      </c>
      <c r="BG2398" s="231">
        <f>IF(N2398="zákl. přenesená",J2398,0)</f>
        <v>0</v>
      </c>
      <c r="BH2398" s="231">
        <f>IF(N2398="sníž. přenesená",J2398,0)</f>
        <v>0</v>
      </c>
      <c r="BI2398" s="231">
        <f>IF(N2398="nulová",J2398,0)</f>
        <v>0</v>
      </c>
      <c r="BJ2398" s="18" t="s">
        <v>85</v>
      </c>
      <c r="BK2398" s="231">
        <f>ROUND(I2398*H2398,2)</f>
        <v>0</v>
      </c>
      <c r="BL2398" s="18" t="s">
        <v>235</v>
      </c>
      <c r="BM2398" s="230" t="s">
        <v>3760</v>
      </c>
    </row>
    <row r="2399" s="2" customFormat="1" ht="24.15" customHeight="1">
      <c r="A2399" s="39"/>
      <c r="B2399" s="40"/>
      <c r="C2399" s="219" t="s">
        <v>3761</v>
      </c>
      <c r="D2399" s="219" t="s">
        <v>161</v>
      </c>
      <c r="E2399" s="220" t="s">
        <v>3762</v>
      </c>
      <c r="F2399" s="221" t="s">
        <v>3763</v>
      </c>
      <c r="G2399" s="222" t="s">
        <v>215</v>
      </c>
      <c r="H2399" s="223">
        <v>9</v>
      </c>
      <c r="I2399" s="224"/>
      <c r="J2399" s="225">
        <f>ROUND(I2399*H2399,2)</f>
        <v>0</v>
      </c>
      <c r="K2399" s="221" t="s">
        <v>165</v>
      </c>
      <c r="L2399" s="45"/>
      <c r="M2399" s="226" t="s">
        <v>1</v>
      </c>
      <c r="N2399" s="227" t="s">
        <v>42</v>
      </c>
      <c r="O2399" s="92"/>
      <c r="P2399" s="228">
        <f>O2399*H2399</f>
        <v>0</v>
      </c>
      <c r="Q2399" s="228">
        <v>0</v>
      </c>
      <c r="R2399" s="228">
        <f>Q2399*H2399</f>
        <v>0</v>
      </c>
      <c r="S2399" s="228">
        <v>0</v>
      </c>
      <c r="T2399" s="229">
        <f>S2399*H2399</f>
        <v>0</v>
      </c>
      <c r="U2399" s="39"/>
      <c r="V2399" s="39"/>
      <c r="W2399" s="39"/>
      <c r="X2399" s="39"/>
      <c r="Y2399" s="39"/>
      <c r="Z2399" s="39"/>
      <c r="AA2399" s="39"/>
      <c r="AB2399" s="39"/>
      <c r="AC2399" s="39"/>
      <c r="AD2399" s="39"/>
      <c r="AE2399" s="39"/>
      <c r="AR2399" s="230" t="s">
        <v>235</v>
      </c>
      <c r="AT2399" s="230" t="s">
        <v>161</v>
      </c>
      <c r="AU2399" s="230" t="s">
        <v>87</v>
      </c>
      <c r="AY2399" s="18" t="s">
        <v>159</v>
      </c>
      <c r="BE2399" s="231">
        <f>IF(N2399="základní",J2399,0)</f>
        <v>0</v>
      </c>
      <c r="BF2399" s="231">
        <f>IF(N2399="snížená",J2399,0)</f>
        <v>0</v>
      </c>
      <c r="BG2399" s="231">
        <f>IF(N2399="zákl. přenesená",J2399,0)</f>
        <v>0</v>
      </c>
      <c r="BH2399" s="231">
        <f>IF(N2399="sníž. přenesená",J2399,0)</f>
        <v>0</v>
      </c>
      <c r="BI2399" s="231">
        <f>IF(N2399="nulová",J2399,0)</f>
        <v>0</v>
      </c>
      <c r="BJ2399" s="18" t="s">
        <v>85</v>
      </c>
      <c r="BK2399" s="231">
        <f>ROUND(I2399*H2399,2)</f>
        <v>0</v>
      </c>
      <c r="BL2399" s="18" t="s">
        <v>235</v>
      </c>
      <c r="BM2399" s="230" t="s">
        <v>3764</v>
      </c>
    </row>
    <row r="2400" s="2" customFormat="1" ht="24.15" customHeight="1">
      <c r="A2400" s="39"/>
      <c r="B2400" s="40"/>
      <c r="C2400" s="255" t="s">
        <v>3765</v>
      </c>
      <c r="D2400" s="255" t="s">
        <v>218</v>
      </c>
      <c r="E2400" s="256" t="s">
        <v>3766</v>
      </c>
      <c r="F2400" s="257" t="s">
        <v>3767</v>
      </c>
      <c r="G2400" s="258" t="s">
        <v>215</v>
      </c>
      <c r="H2400" s="259">
        <v>6</v>
      </c>
      <c r="I2400" s="260"/>
      <c r="J2400" s="261">
        <f>ROUND(I2400*H2400,2)</f>
        <v>0</v>
      </c>
      <c r="K2400" s="257" t="s">
        <v>165</v>
      </c>
      <c r="L2400" s="262"/>
      <c r="M2400" s="263" t="s">
        <v>1</v>
      </c>
      <c r="N2400" s="264" t="s">
        <v>42</v>
      </c>
      <c r="O2400" s="92"/>
      <c r="P2400" s="228">
        <f>O2400*H2400</f>
        <v>0</v>
      </c>
      <c r="Q2400" s="228">
        <v>0.016</v>
      </c>
      <c r="R2400" s="228">
        <f>Q2400*H2400</f>
        <v>0.096000000000000002</v>
      </c>
      <c r="S2400" s="228">
        <v>0</v>
      </c>
      <c r="T2400" s="229">
        <f>S2400*H2400</f>
        <v>0</v>
      </c>
      <c r="U2400" s="39"/>
      <c r="V2400" s="39"/>
      <c r="W2400" s="39"/>
      <c r="X2400" s="39"/>
      <c r="Y2400" s="39"/>
      <c r="Z2400" s="39"/>
      <c r="AA2400" s="39"/>
      <c r="AB2400" s="39"/>
      <c r="AC2400" s="39"/>
      <c r="AD2400" s="39"/>
      <c r="AE2400" s="39"/>
      <c r="AR2400" s="230" t="s">
        <v>316</v>
      </c>
      <c r="AT2400" s="230" t="s">
        <v>218</v>
      </c>
      <c r="AU2400" s="230" t="s">
        <v>87</v>
      </c>
      <c r="AY2400" s="18" t="s">
        <v>159</v>
      </c>
      <c r="BE2400" s="231">
        <f>IF(N2400="základní",J2400,0)</f>
        <v>0</v>
      </c>
      <c r="BF2400" s="231">
        <f>IF(N2400="snížená",J2400,0)</f>
        <v>0</v>
      </c>
      <c r="BG2400" s="231">
        <f>IF(N2400="zákl. přenesená",J2400,0)</f>
        <v>0</v>
      </c>
      <c r="BH2400" s="231">
        <f>IF(N2400="sníž. přenesená",J2400,0)</f>
        <v>0</v>
      </c>
      <c r="BI2400" s="231">
        <f>IF(N2400="nulová",J2400,0)</f>
        <v>0</v>
      </c>
      <c r="BJ2400" s="18" t="s">
        <v>85</v>
      </c>
      <c r="BK2400" s="231">
        <f>ROUND(I2400*H2400,2)</f>
        <v>0</v>
      </c>
      <c r="BL2400" s="18" t="s">
        <v>235</v>
      </c>
      <c r="BM2400" s="230" t="s">
        <v>3768</v>
      </c>
    </row>
    <row r="2401" s="13" customFormat="1">
      <c r="A2401" s="13"/>
      <c r="B2401" s="232"/>
      <c r="C2401" s="233"/>
      <c r="D2401" s="234" t="s">
        <v>168</v>
      </c>
      <c r="E2401" s="235" t="s">
        <v>1</v>
      </c>
      <c r="F2401" s="236" t="s">
        <v>1696</v>
      </c>
      <c r="G2401" s="233"/>
      <c r="H2401" s="237">
        <v>5</v>
      </c>
      <c r="I2401" s="238"/>
      <c r="J2401" s="233"/>
      <c r="K2401" s="233"/>
      <c r="L2401" s="239"/>
      <c r="M2401" s="240"/>
      <c r="N2401" s="241"/>
      <c r="O2401" s="241"/>
      <c r="P2401" s="241"/>
      <c r="Q2401" s="241"/>
      <c r="R2401" s="241"/>
      <c r="S2401" s="241"/>
      <c r="T2401" s="242"/>
      <c r="U2401" s="13"/>
      <c r="V2401" s="13"/>
      <c r="W2401" s="13"/>
      <c r="X2401" s="13"/>
      <c r="Y2401" s="13"/>
      <c r="Z2401" s="13"/>
      <c r="AA2401" s="13"/>
      <c r="AB2401" s="13"/>
      <c r="AC2401" s="13"/>
      <c r="AD2401" s="13"/>
      <c r="AE2401" s="13"/>
      <c r="AT2401" s="243" t="s">
        <v>168</v>
      </c>
      <c r="AU2401" s="243" t="s">
        <v>87</v>
      </c>
      <c r="AV2401" s="13" t="s">
        <v>87</v>
      </c>
      <c r="AW2401" s="13" t="s">
        <v>32</v>
      </c>
      <c r="AX2401" s="13" t="s">
        <v>77</v>
      </c>
      <c r="AY2401" s="243" t="s">
        <v>159</v>
      </c>
    </row>
    <row r="2402" s="13" customFormat="1">
      <c r="A2402" s="13"/>
      <c r="B2402" s="232"/>
      <c r="C2402" s="233"/>
      <c r="D2402" s="234" t="s">
        <v>168</v>
      </c>
      <c r="E2402" s="235" t="s">
        <v>1</v>
      </c>
      <c r="F2402" s="236" t="s">
        <v>1673</v>
      </c>
      <c r="G2402" s="233"/>
      <c r="H2402" s="237">
        <v>1</v>
      </c>
      <c r="I2402" s="238"/>
      <c r="J2402" s="233"/>
      <c r="K2402" s="233"/>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168</v>
      </c>
      <c r="AU2402" s="243" t="s">
        <v>87</v>
      </c>
      <c r="AV2402" s="13" t="s">
        <v>87</v>
      </c>
      <c r="AW2402" s="13" t="s">
        <v>32</v>
      </c>
      <c r="AX2402" s="13" t="s">
        <v>77</v>
      </c>
      <c r="AY2402" s="243" t="s">
        <v>159</v>
      </c>
    </row>
    <row r="2403" s="14" customFormat="1">
      <c r="A2403" s="14"/>
      <c r="B2403" s="244"/>
      <c r="C2403" s="245"/>
      <c r="D2403" s="234" t="s">
        <v>168</v>
      </c>
      <c r="E2403" s="246" t="s">
        <v>1</v>
      </c>
      <c r="F2403" s="247" t="s">
        <v>174</v>
      </c>
      <c r="G2403" s="245"/>
      <c r="H2403" s="248">
        <v>6</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168</v>
      </c>
      <c r="AU2403" s="254" t="s">
        <v>87</v>
      </c>
      <c r="AV2403" s="14" t="s">
        <v>166</v>
      </c>
      <c r="AW2403" s="14" t="s">
        <v>32</v>
      </c>
      <c r="AX2403" s="14" t="s">
        <v>85</v>
      </c>
      <c r="AY2403" s="254" t="s">
        <v>159</v>
      </c>
    </row>
    <row r="2404" s="2" customFormat="1" ht="24.15" customHeight="1">
      <c r="A2404" s="39"/>
      <c r="B2404" s="40"/>
      <c r="C2404" s="255" t="s">
        <v>3769</v>
      </c>
      <c r="D2404" s="255" t="s">
        <v>218</v>
      </c>
      <c r="E2404" s="256" t="s">
        <v>3770</v>
      </c>
      <c r="F2404" s="257" t="s">
        <v>3771</v>
      </c>
      <c r="G2404" s="258" t="s">
        <v>215</v>
      </c>
      <c r="H2404" s="259">
        <v>3</v>
      </c>
      <c r="I2404" s="260"/>
      <c r="J2404" s="261">
        <f>ROUND(I2404*H2404,2)</f>
        <v>0</v>
      </c>
      <c r="K2404" s="257" t="s">
        <v>165</v>
      </c>
      <c r="L2404" s="262"/>
      <c r="M2404" s="263" t="s">
        <v>1</v>
      </c>
      <c r="N2404" s="264" t="s">
        <v>42</v>
      </c>
      <c r="O2404" s="92"/>
      <c r="P2404" s="228">
        <f>O2404*H2404</f>
        <v>0</v>
      </c>
      <c r="Q2404" s="228">
        <v>0.012999999999999999</v>
      </c>
      <c r="R2404" s="228">
        <f>Q2404*H2404</f>
        <v>0.039</v>
      </c>
      <c r="S2404" s="228">
        <v>0</v>
      </c>
      <c r="T2404" s="229">
        <f>S2404*H2404</f>
        <v>0</v>
      </c>
      <c r="U2404" s="39"/>
      <c r="V2404" s="39"/>
      <c r="W2404" s="39"/>
      <c r="X2404" s="39"/>
      <c r="Y2404" s="39"/>
      <c r="Z2404" s="39"/>
      <c r="AA2404" s="39"/>
      <c r="AB2404" s="39"/>
      <c r="AC2404" s="39"/>
      <c r="AD2404" s="39"/>
      <c r="AE2404" s="39"/>
      <c r="AR2404" s="230" t="s">
        <v>316</v>
      </c>
      <c r="AT2404" s="230" t="s">
        <v>218</v>
      </c>
      <c r="AU2404" s="230" t="s">
        <v>87</v>
      </c>
      <c r="AY2404" s="18" t="s">
        <v>159</v>
      </c>
      <c r="BE2404" s="231">
        <f>IF(N2404="základní",J2404,0)</f>
        <v>0</v>
      </c>
      <c r="BF2404" s="231">
        <f>IF(N2404="snížená",J2404,0)</f>
        <v>0</v>
      </c>
      <c r="BG2404" s="231">
        <f>IF(N2404="zákl. přenesená",J2404,0)</f>
        <v>0</v>
      </c>
      <c r="BH2404" s="231">
        <f>IF(N2404="sníž. přenesená",J2404,0)</f>
        <v>0</v>
      </c>
      <c r="BI2404" s="231">
        <f>IF(N2404="nulová",J2404,0)</f>
        <v>0</v>
      </c>
      <c r="BJ2404" s="18" t="s">
        <v>85</v>
      </c>
      <c r="BK2404" s="231">
        <f>ROUND(I2404*H2404,2)</f>
        <v>0</v>
      </c>
      <c r="BL2404" s="18" t="s">
        <v>235</v>
      </c>
      <c r="BM2404" s="230" t="s">
        <v>3772</v>
      </c>
    </row>
    <row r="2405" s="13" customFormat="1">
      <c r="A2405" s="13"/>
      <c r="B2405" s="232"/>
      <c r="C2405" s="233"/>
      <c r="D2405" s="234" t="s">
        <v>168</v>
      </c>
      <c r="E2405" s="235" t="s">
        <v>1</v>
      </c>
      <c r="F2405" s="236" t="s">
        <v>1690</v>
      </c>
      <c r="G2405" s="233"/>
      <c r="H2405" s="237">
        <v>1</v>
      </c>
      <c r="I2405" s="238"/>
      <c r="J2405" s="233"/>
      <c r="K2405" s="233"/>
      <c r="L2405" s="239"/>
      <c r="M2405" s="240"/>
      <c r="N2405" s="241"/>
      <c r="O2405" s="241"/>
      <c r="P2405" s="241"/>
      <c r="Q2405" s="241"/>
      <c r="R2405" s="241"/>
      <c r="S2405" s="241"/>
      <c r="T2405" s="242"/>
      <c r="U2405" s="13"/>
      <c r="V2405" s="13"/>
      <c r="W2405" s="13"/>
      <c r="X2405" s="13"/>
      <c r="Y2405" s="13"/>
      <c r="Z2405" s="13"/>
      <c r="AA2405" s="13"/>
      <c r="AB2405" s="13"/>
      <c r="AC2405" s="13"/>
      <c r="AD2405" s="13"/>
      <c r="AE2405" s="13"/>
      <c r="AT2405" s="243" t="s">
        <v>168</v>
      </c>
      <c r="AU2405" s="243" t="s">
        <v>87</v>
      </c>
      <c r="AV2405" s="13" t="s">
        <v>87</v>
      </c>
      <c r="AW2405" s="13" t="s">
        <v>32</v>
      </c>
      <c r="AX2405" s="13" t="s">
        <v>77</v>
      </c>
      <c r="AY2405" s="243" t="s">
        <v>159</v>
      </c>
    </row>
    <row r="2406" s="13" customFormat="1">
      <c r="A2406" s="13"/>
      <c r="B2406" s="232"/>
      <c r="C2406" s="233"/>
      <c r="D2406" s="234" t="s">
        <v>168</v>
      </c>
      <c r="E2406" s="235" t="s">
        <v>1</v>
      </c>
      <c r="F2406" s="236" t="s">
        <v>1691</v>
      </c>
      <c r="G2406" s="233"/>
      <c r="H2406" s="237">
        <v>2</v>
      </c>
      <c r="I2406" s="238"/>
      <c r="J2406" s="233"/>
      <c r="K2406" s="233"/>
      <c r="L2406" s="239"/>
      <c r="M2406" s="240"/>
      <c r="N2406" s="241"/>
      <c r="O2406" s="241"/>
      <c r="P2406" s="241"/>
      <c r="Q2406" s="241"/>
      <c r="R2406" s="241"/>
      <c r="S2406" s="241"/>
      <c r="T2406" s="242"/>
      <c r="U2406" s="13"/>
      <c r="V2406" s="13"/>
      <c r="W2406" s="13"/>
      <c r="X2406" s="13"/>
      <c r="Y2406" s="13"/>
      <c r="Z2406" s="13"/>
      <c r="AA2406" s="13"/>
      <c r="AB2406" s="13"/>
      <c r="AC2406" s="13"/>
      <c r="AD2406" s="13"/>
      <c r="AE2406" s="13"/>
      <c r="AT2406" s="243" t="s">
        <v>168</v>
      </c>
      <c r="AU2406" s="243" t="s">
        <v>87</v>
      </c>
      <c r="AV2406" s="13" t="s">
        <v>87</v>
      </c>
      <c r="AW2406" s="13" t="s">
        <v>32</v>
      </c>
      <c r="AX2406" s="13" t="s">
        <v>77</v>
      </c>
      <c r="AY2406" s="243" t="s">
        <v>159</v>
      </c>
    </row>
    <row r="2407" s="14" customFormat="1">
      <c r="A2407" s="14"/>
      <c r="B2407" s="244"/>
      <c r="C2407" s="245"/>
      <c r="D2407" s="234" t="s">
        <v>168</v>
      </c>
      <c r="E2407" s="246" t="s">
        <v>1</v>
      </c>
      <c r="F2407" s="247" t="s">
        <v>174</v>
      </c>
      <c r="G2407" s="245"/>
      <c r="H2407" s="248">
        <v>3</v>
      </c>
      <c r="I2407" s="249"/>
      <c r="J2407" s="245"/>
      <c r="K2407" s="245"/>
      <c r="L2407" s="250"/>
      <c r="M2407" s="251"/>
      <c r="N2407" s="252"/>
      <c r="O2407" s="252"/>
      <c r="P2407" s="252"/>
      <c r="Q2407" s="252"/>
      <c r="R2407" s="252"/>
      <c r="S2407" s="252"/>
      <c r="T2407" s="253"/>
      <c r="U2407" s="14"/>
      <c r="V2407" s="14"/>
      <c r="W2407" s="14"/>
      <c r="X2407" s="14"/>
      <c r="Y2407" s="14"/>
      <c r="Z2407" s="14"/>
      <c r="AA2407" s="14"/>
      <c r="AB2407" s="14"/>
      <c r="AC2407" s="14"/>
      <c r="AD2407" s="14"/>
      <c r="AE2407" s="14"/>
      <c r="AT2407" s="254" t="s">
        <v>168</v>
      </c>
      <c r="AU2407" s="254" t="s">
        <v>87</v>
      </c>
      <c r="AV2407" s="14" t="s">
        <v>166</v>
      </c>
      <c r="AW2407" s="14" t="s">
        <v>32</v>
      </c>
      <c r="AX2407" s="14" t="s">
        <v>85</v>
      </c>
      <c r="AY2407" s="254" t="s">
        <v>159</v>
      </c>
    </row>
    <row r="2408" s="2" customFormat="1" ht="24.15" customHeight="1">
      <c r="A2408" s="39"/>
      <c r="B2408" s="40"/>
      <c r="C2408" s="219" t="s">
        <v>3773</v>
      </c>
      <c r="D2408" s="219" t="s">
        <v>161</v>
      </c>
      <c r="E2408" s="220" t="s">
        <v>3774</v>
      </c>
      <c r="F2408" s="221" t="s">
        <v>3775</v>
      </c>
      <c r="G2408" s="222" t="s">
        <v>215</v>
      </c>
      <c r="H2408" s="223">
        <v>4</v>
      </c>
      <c r="I2408" s="224"/>
      <c r="J2408" s="225">
        <f>ROUND(I2408*H2408,2)</f>
        <v>0</v>
      </c>
      <c r="K2408" s="221" t="s">
        <v>165</v>
      </c>
      <c r="L2408" s="45"/>
      <c r="M2408" s="226" t="s">
        <v>1</v>
      </c>
      <c r="N2408" s="227" t="s">
        <v>42</v>
      </c>
      <c r="O2408" s="92"/>
      <c r="P2408" s="228">
        <f>O2408*H2408</f>
        <v>0</v>
      </c>
      <c r="Q2408" s="228">
        <v>0</v>
      </c>
      <c r="R2408" s="228">
        <f>Q2408*H2408</f>
        <v>0</v>
      </c>
      <c r="S2408" s="228">
        <v>0</v>
      </c>
      <c r="T2408" s="229">
        <f>S2408*H2408</f>
        <v>0</v>
      </c>
      <c r="U2408" s="39"/>
      <c r="V2408" s="39"/>
      <c r="W2408" s="39"/>
      <c r="X2408" s="39"/>
      <c r="Y2408" s="39"/>
      <c r="Z2408" s="39"/>
      <c r="AA2408" s="39"/>
      <c r="AB2408" s="39"/>
      <c r="AC2408" s="39"/>
      <c r="AD2408" s="39"/>
      <c r="AE2408" s="39"/>
      <c r="AR2408" s="230" t="s">
        <v>235</v>
      </c>
      <c r="AT2408" s="230" t="s">
        <v>161</v>
      </c>
      <c r="AU2408" s="230" t="s">
        <v>87</v>
      </c>
      <c r="AY2408" s="18" t="s">
        <v>159</v>
      </c>
      <c r="BE2408" s="231">
        <f>IF(N2408="základní",J2408,0)</f>
        <v>0</v>
      </c>
      <c r="BF2408" s="231">
        <f>IF(N2408="snížená",J2408,0)</f>
        <v>0</v>
      </c>
      <c r="BG2408" s="231">
        <f>IF(N2408="zákl. přenesená",J2408,0)</f>
        <v>0</v>
      </c>
      <c r="BH2408" s="231">
        <f>IF(N2408="sníž. přenesená",J2408,0)</f>
        <v>0</v>
      </c>
      <c r="BI2408" s="231">
        <f>IF(N2408="nulová",J2408,0)</f>
        <v>0</v>
      </c>
      <c r="BJ2408" s="18" t="s">
        <v>85</v>
      </c>
      <c r="BK2408" s="231">
        <f>ROUND(I2408*H2408,2)</f>
        <v>0</v>
      </c>
      <c r="BL2408" s="18" t="s">
        <v>235</v>
      </c>
      <c r="BM2408" s="230" t="s">
        <v>3776</v>
      </c>
    </row>
    <row r="2409" s="2" customFormat="1" ht="24.15" customHeight="1">
      <c r="A2409" s="39"/>
      <c r="B2409" s="40"/>
      <c r="C2409" s="255" t="s">
        <v>3777</v>
      </c>
      <c r="D2409" s="255" t="s">
        <v>218</v>
      </c>
      <c r="E2409" s="256" t="s">
        <v>3778</v>
      </c>
      <c r="F2409" s="257" t="s">
        <v>3779</v>
      </c>
      <c r="G2409" s="258" t="s">
        <v>215</v>
      </c>
      <c r="H2409" s="259">
        <v>4</v>
      </c>
      <c r="I2409" s="260"/>
      <c r="J2409" s="261">
        <f>ROUND(I2409*H2409,2)</f>
        <v>0</v>
      </c>
      <c r="K2409" s="257" t="s">
        <v>165</v>
      </c>
      <c r="L2409" s="262"/>
      <c r="M2409" s="263" t="s">
        <v>1</v>
      </c>
      <c r="N2409" s="264" t="s">
        <v>42</v>
      </c>
      <c r="O2409" s="92"/>
      <c r="P2409" s="228">
        <f>O2409*H2409</f>
        <v>0</v>
      </c>
      <c r="Q2409" s="228">
        <v>0.017000000000000001</v>
      </c>
      <c r="R2409" s="228">
        <f>Q2409*H2409</f>
        <v>0.068000000000000005</v>
      </c>
      <c r="S2409" s="228">
        <v>0</v>
      </c>
      <c r="T2409" s="229">
        <f>S2409*H2409</f>
        <v>0</v>
      </c>
      <c r="U2409" s="39"/>
      <c r="V2409" s="39"/>
      <c r="W2409" s="39"/>
      <c r="X2409" s="39"/>
      <c r="Y2409" s="39"/>
      <c r="Z2409" s="39"/>
      <c r="AA2409" s="39"/>
      <c r="AB2409" s="39"/>
      <c r="AC2409" s="39"/>
      <c r="AD2409" s="39"/>
      <c r="AE2409" s="39"/>
      <c r="AR2409" s="230" t="s">
        <v>316</v>
      </c>
      <c r="AT2409" s="230" t="s">
        <v>218</v>
      </c>
      <c r="AU2409" s="230" t="s">
        <v>87</v>
      </c>
      <c r="AY2409" s="18" t="s">
        <v>159</v>
      </c>
      <c r="BE2409" s="231">
        <f>IF(N2409="základní",J2409,0)</f>
        <v>0</v>
      </c>
      <c r="BF2409" s="231">
        <f>IF(N2409="snížená",J2409,0)</f>
        <v>0</v>
      </c>
      <c r="BG2409" s="231">
        <f>IF(N2409="zákl. přenesená",J2409,0)</f>
        <v>0</v>
      </c>
      <c r="BH2409" s="231">
        <f>IF(N2409="sníž. přenesená",J2409,0)</f>
        <v>0</v>
      </c>
      <c r="BI2409" s="231">
        <f>IF(N2409="nulová",J2409,0)</f>
        <v>0</v>
      </c>
      <c r="BJ2409" s="18" t="s">
        <v>85</v>
      </c>
      <c r="BK2409" s="231">
        <f>ROUND(I2409*H2409,2)</f>
        <v>0</v>
      </c>
      <c r="BL2409" s="18" t="s">
        <v>235</v>
      </c>
      <c r="BM2409" s="230" t="s">
        <v>3780</v>
      </c>
    </row>
    <row r="2410" s="13" customFormat="1">
      <c r="A2410" s="13"/>
      <c r="B2410" s="232"/>
      <c r="C2410" s="233"/>
      <c r="D2410" s="234" t="s">
        <v>168</v>
      </c>
      <c r="E2410" s="235" t="s">
        <v>1</v>
      </c>
      <c r="F2410" s="236" t="s">
        <v>1701</v>
      </c>
      <c r="G2410" s="233"/>
      <c r="H2410" s="237">
        <v>1</v>
      </c>
      <c r="I2410" s="238"/>
      <c r="J2410" s="233"/>
      <c r="K2410" s="233"/>
      <c r="L2410" s="239"/>
      <c r="M2410" s="240"/>
      <c r="N2410" s="241"/>
      <c r="O2410" s="241"/>
      <c r="P2410" s="241"/>
      <c r="Q2410" s="241"/>
      <c r="R2410" s="241"/>
      <c r="S2410" s="241"/>
      <c r="T2410" s="242"/>
      <c r="U2410" s="13"/>
      <c r="V2410" s="13"/>
      <c r="W2410" s="13"/>
      <c r="X2410" s="13"/>
      <c r="Y2410" s="13"/>
      <c r="Z2410" s="13"/>
      <c r="AA2410" s="13"/>
      <c r="AB2410" s="13"/>
      <c r="AC2410" s="13"/>
      <c r="AD2410" s="13"/>
      <c r="AE2410" s="13"/>
      <c r="AT2410" s="243" t="s">
        <v>168</v>
      </c>
      <c r="AU2410" s="243" t="s">
        <v>87</v>
      </c>
      <c r="AV2410" s="13" t="s">
        <v>87</v>
      </c>
      <c r="AW2410" s="13" t="s">
        <v>32</v>
      </c>
      <c r="AX2410" s="13" t="s">
        <v>77</v>
      </c>
      <c r="AY2410" s="243" t="s">
        <v>159</v>
      </c>
    </row>
    <row r="2411" s="13" customFormat="1">
      <c r="A2411" s="13"/>
      <c r="B2411" s="232"/>
      <c r="C2411" s="233"/>
      <c r="D2411" s="234" t="s">
        <v>168</v>
      </c>
      <c r="E2411" s="235" t="s">
        <v>1</v>
      </c>
      <c r="F2411" s="236" t="s">
        <v>1702</v>
      </c>
      <c r="G2411" s="233"/>
      <c r="H2411" s="237">
        <v>2</v>
      </c>
      <c r="I2411" s="238"/>
      <c r="J2411" s="233"/>
      <c r="K2411" s="233"/>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168</v>
      </c>
      <c r="AU2411" s="243" t="s">
        <v>87</v>
      </c>
      <c r="AV2411" s="13" t="s">
        <v>87</v>
      </c>
      <c r="AW2411" s="13" t="s">
        <v>32</v>
      </c>
      <c r="AX2411" s="13" t="s">
        <v>77</v>
      </c>
      <c r="AY2411" s="243" t="s">
        <v>159</v>
      </c>
    </row>
    <row r="2412" s="13" customFormat="1">
      <c r="A2412" s="13"/>
      <c r="B2412" s="232"/>
      <c r="C2412" s="233"/>
      <c r="D2412" s="234" t="s">
        <v>168</v>
      </c>
      <c r="E2412" s="235" t="s">
        <v>1</v>
      </c>
      <c r="F2412" s="236" t="s">
        <v>1703</v>
      </c>
      <c r="G2412" s="233"/>
      <c r="H2412" s="237">
        <v>1</v>
      </c>
      <c r="I2412" s="238"/>
      <c r="J2412" s="233"/>
      <c r="K2412" s="233"/>
      <c r="L2412" s="239"/>
      <c r="M2412" s="240"/>
      <c r="N2412" s="241"/>
      <c r="O2412" s="241"/>
      <c r="P2412" s="241"/>
      <c r="Q2412" s="241"/>
      <c r="R2412" s="241"/>
      <c r="S2412" s="241"/>
      <c r="T2412" s="242"/>
      <c r="U2412" s="13"/>
      <c r="V2412" s="13"/>
      <c r="W2412" s="13"/>
      <c r="X2412" s="13"/>
      <c r="Y2412" s="13"/>
      <c r="Z2412" s="13"/>
      <c r="AA2412" s="13"/>
      <c r="AB2412" s="13"/>
      <c r="AC2412" s="13"/>
      <c r="AD2412" s="13"/>
      <c r="AE2412" s="13"/>
      <c r="AT2412" s="243" t="s">
        <v>168</v>
      </c>
      <c r="AU2412" s="243" t="s">
        <v>87</v>
      </c>
      <c r="AV2412" s="13" t="s">
        <v>87</v>
      </c>
      <c r="AW2412" s="13" t="s">
        <v>32</v>
      </c>
      <c r="AX2412" s="13" t="s">
        <v>77</v>
      </c>
      <c r="AY2412" s="243" t="s">
        <v>159</v>
      </c>
    </row>
    <row r="2413" s="14" customFormat="1">
      <c r="A2413" s="14"/>
      <c r="B2413" s="244"/>
      <c r="C2413" s="245"/>
      <c r="D2413" s="234" t="s">
        <v>168</v>
      </c>
      <c r="E2413" s="246" t="s">
        <v>1</v>
      </c>
      <c r="F2413" s="247" t="s">
        <v>174</v>
      </c>
      <c r="G2413" s="245"/>
      <c r="H2413" s="248">
        <v>4</v>
      </c>
      <c r="I2413" s="249"/>
      <c r="J2413" s="245"/>
      <c r="K2413" s="245"/>
      <c r="L2413" s="250"/>
      <c r="M2413" s="251"/>
      <c r="N2413" s="252"/>
      <c r="O2413" s="252"/>
      <c r="P2413" s="252"/>
      <c r="Q2413" s="252"/>
      <c r="R2413" s="252"/>
      <c r="S2413" s="252"/>
      <c r="T2413" s="253"/>
      <c r="U2413" s="14"/>
      <c r="V2413" s="14"/>
      <c r="W2413" s="14"/>
      <c r="X2413" s="14"/>
      <c r="Y2413" s="14"/>
      <c r="Z2413" s="14"/>
      <c r="AA2413" s="14"/>
      <c r="AB2413" s="14"/>
      <c r="AC2413" s="14"/>
      <c r="AD2413" s="14"/>
      <c r="AE2413" s="14"/>
      <c r="AT2413" s="254" t="s">
        <v>168</v>
      </c>
      <c r="AU2413" s="254" t="s">
        <v>87</v>
      </c>
      <c r="AV2413" s="14" t="s">
        <v>166</v>
      </c>
      <c r="AW2413" s="14" t="s">
        <v>32</v>
      </c>
      <c r="AX2413" s="14" t="s">
        <v>85</v>
      </c>
      <c r="AY2413" s="254" t="s">
        <v>159</v>
      </c>
    </row>
    <row r="2414" s="2" customFormat="1" ht="24.15" customHeight="1">
      <c r="A2414" s="39"/>
      <c r="B2414" s="40"/>
      <c r="C2414" s="219" t="s">
        <v>3781</v>
      </c>
      <c r="D2414" s="219" t="s">
        <v>161</v>
      </c>
      <c r="E2414" s="220" t="s">
        <v>3782</v>
      </c>
      <c r="F2414" s="221" t="s">
        <v>3783</v>
      </c>
      <c r="G2414" s="222" t="s">
        <v>215</v>
      </c>
      <c r="H2414" s="223">
        <v>1</v>
      </c>
      <c r="I2414" s="224"/>
      <c r="J2414" s="225">
        <f>ROUND(I2414*H2414,2)</f>
        <v>0</v>
      </c>
      <c r="K2414" s="221" t="s">
        <v>165</v>
      </c>
      <c r="L2414" s="45"/>
      <c r="M2414" s="226" t="s">
        <v>1</v>
      </c>
      <c r="N2414" s="227" t="s">
        <v>42</v>
      </c>
      <c r="O2414" s="92"/>
      <c r="P2414" s="228">
        <f>O2414*H2414</f>
        <v>0</v>
      </c>
      <c r="Q2414" s="228">
        <v>0</v>
      </c>
      <c r="R2414" s="228">
        <f>Q2414*H2414</f>
        <v>0</v>
      </c>
      <c r="S2414" s="228">
        <v>0</v>
      </c>
      <c r="T2414" s="229">
        <f>S2414*H2414</f>
        <v>0</v>
      </c>
      <c r="U2414" s="39"/>
      <c r="V2414" s="39"/>
      <c r="W2414" s="39"/>
      <c r="X2414" s="39"/>
      <c r="Y2414" s="39"/>
      <c r="Z2414" s="39"/>
      <c r="AA2414" s="39"/>
      <c r="AB2414" s="39"/>
      <c r="AC2414" s="39"/>
      <c r="AD2414" s="39"/>
      <c r="AE2414" s="39"/>
      <c r="AR2414" s="230" t="s">
        <v>235</v>
      </c>
      <c r="AT2414" s="230" t="s">
        <v>161</v>
      </c>
      <c r="AU2414" s="230" t="s">
        <v>87</v>
      </c>
      <c r="AY2414" s="18" t="s">
        <v>159</v>
      </c>
      <c r="BE2414" s="231">
        <f>IF(N2414="základní",J2414,0)</f>
        <v>0</v>
      </c>
      <c r="BF2414" s="231">
        <f>IF(N2414="snížená",J2414,0)</f>
        <v>0</v>
      </c>
      <c r="BG2414" s="231">
        <f>IF(N2414="zákl. přenesená",J2414,0)</f>
        <v>0</v>
      </c>
      <c r="BH2414" s="231">
        <f>IF(N2414="sníž. přenesená",J2414,0)</f>
        <v>0</v>
      </c>
      <c r="BI2414" s="231">
        <f>IF(N2414="nulová",J2414,0)</f>
        <v>0</v>
      </c>
      <c r="BJ2414" s="18" t="s">
        <v>85</v>
      </c>
      <c r="BK2414" s="231">
        <f>ROUND(I2414*H2414,2)</f>
        <v>0</v>
      </c>
      <c r="BL2414" s="18" t="s">
        <v>235</v>
      </c>
      <c r="BM2414" s="230" t="s">
        <v>3784</v>
      </c>
    </row>
    <row r="2415" s="2" customFormat="1" ht="24.15" customHeight="1">
      <c r="A2415" s="39"/>
      <c r="B2415" s="40"/>
      <c r="C2415" s="255" t="s">
        <v>3785</v>
      </c>
      <c r="D2415" s="255" t="s">
        <v>218</v>
      </c>
      <c r="E2415" s="256" t="s">
        <v>3786</v>
      </c>
      <c r="F2415" s="257" t="s">
        <v>3787</v>
      </c>
      <c r="G2415" s="258" t="s">
        <v>215</v>
      </c>
      <c r="H2415" s="259">
        <v>1</v>
      </c>
      <c r="I2415" s="260"/>
      <c r="J2415" s="261">
        <f>ROUND(I2415*H2415,2)</f>
        <v>0</v>
      </c>
      <c r="K2415" s="257" t="s">
        <v>165</v>
      </c>
      <c r="L2415" s="262"/>
      <c r="M2415" s="263" t="s">
        <v>1</v>
      </c>
      <c r="N2415" s="264" t="s">
        <v>42</v>
      </c>
      <c r="O2415" s="92"/>
      <c r="P2415" s="228">
        <f>O2415*H2415</f>
        <v>0</v>
      </c>
      <c r="Q2415" s="228">
        <v>0.029000000000000001</v>
      </c>
      <c r="R2415" s="228">
        <f>Q2415*H2415</f>
        <v>0.029000000000000001</v>
      </c>
      <c r="S2415" s="228">
        <v>0</v>
      </c>
      <c r="T2415" s="229">
        <f>S2415*H2415</f>
        <v>0</v>
      </c>
      <c r="U2415" s="39"/>
      <c r="V2415" s="39"/>
      <c r="W2415" s="39"/>
      <c r="X2415" s="39"/>
      <c r="Y2415" s="39"/>
      <c r="Z2415" s="39"/>
      <c r="AA2415" s="39"/>
      <c r="AB2415" s="39"/>
      <c r="AC2415" s="39"/>
      <c r="AD2415" s="39"/>
      <c r="AE2415" s="39"/>
      <c r="AR2415" s="230" t="s">
        <v>316</v>
      </c>
      <c r="AT2415" s="230" t="s">
        <v>218</v>
      </c>
      <c r="AU2415" s="230" t="s">
        <v>87</v>
      </c>
      <c r="AY2415" s="18" t="s">
        <v>159</v>
      </c>
      <c r="BE2415" s="231">
        <f>IF(N2415="základní",J2415,0)</f>
        <v>0</v>
      </c>
      <c r="BF2415" s="231">
        <f>IF(N2415="snížená",J2415,0)</f>
        <v>0</v>
      </c>
      <c r="BG2415" s="231">
        <f>IF(N2415="zákl. přenesená",J2415,0)</f>
        <v>0</v>
      </c>
      <c r="BH2415" s="231">
        <f>IF(N2415="sníž. přenesená",J2415,0)</f>
        <v>0</v>
      </c>
      <c r="BI2415" s="231">
        <f>IF(N2415="nulová",J2415,0)</f>
        <v>0</v>
      </c>
      <c r="BJ2415" s="18" t="s">
        <v>85</v>
      </c>
      <c r="BK2415" s="231">
        <f>ROUND(I2415*H2415,2)</f>
        <v>0</v>
      </c>
      <c r="BL2415" s="18" t="s">
        <v>235</v>
      </c>
      <c r="BM2415" s="230" t="s">
        <v>3788</v>
      </c>
    </row>
    <row r="2416" s="13" customFormat="1">
      <c r="A2416" s="13"/>
      <c r="B2416" s="232"/>
      <c r="C2416" s="233"/>
      <c r="D2416" s="234" t="s">
        <v>168</v>
      </c>
      <c r="E2416" s="235" t="s">
        <v>1</v>
      </c>
      <c r="F2416" s="236" t="s">
        <v>1708</v>
      </c>
      <c r="G2416" s="233"/>
      <c r="H2416" s="237">
        <v>1</v>
      </c>
      <c r="I2416" s="238"/>
      <c r="J2416" s="233"/>
      <c r="K2416" s="233"/>
      <c r="L2416" s="239"/>
      <c r="M2416" s="240"/>
      <c r="N2416" s="241"/>
      <c r="O2416" s="241"/>
      <c r="P2416" s="241"/>
      <c r="Q2416" s="241"/>
      <c r="R2416" s="241"/>
      <c r="S2416" s="241"/>
      <c r="T2416" s="242"/>
      <c r="U2416" s="13"/>
      <c r="V2416" s="13"/>
      <c r="W2416" s="13"/>
      <c r="X2416" s="13"/>
      <c r="Y2416" s="13"/>
      <c r="Z2416" s="13"/>
      <c r="AA2416" s="13"/>
      <c r="AB2416" s="13"/>
      <c r="AC2416" s="13"/>
      <c r="AD2416" s="13"/>
      <c r="AE2416" s="13"/>
      <c r="AT2416" s="243" t="s">
        <v>168</v>
      </c>
      <c r="AU2416" s="243" t="s">
        <v>87</v>
      </c>
      <c r="AV2416" s="13" t="s">
        <v>87</v>
      </c>
      <c r="AW2416" s="13" t="s">
        <v>32</v>
      </c>
      <c r="AX2416" s="13" t="s">
        <v>85</v>
      </c>
      <c r="AY2416" s="243" t="s">
        <v>159</v>
      </c>
    </row>
    <row r="2417" s="2" customFormat="1" ht="24.15" customHeight="1">
      <c r="A2417" s="39"/>
      <c r="B2417" s="40"/>
      <c r="C2417" s="219" t="s">
        <v>3789</v>
      </c>
      <c r="D2417" s="219" t="s">
        <v>161</v>
      </c>
      <c r="E2417" s="220" t="s">
        <v>3790</v>
      </c>
      <c r="F2417" s="221" t="s">
        <v>3791</v>
      </c>
      <c r="G2417" s="222" t="s">
        <v>215</v>
      </c>
      <c r="H2417" s="223">
        <v>4</v>
      </c>
      <c r="I2417" s="224"/>
      <c r="J2417" s="225">
        <f>ROUND(I2417*H2417,2)</f>
        <v>0</v>
      </c>
      <c r="K2417" s="221" t="s">
        <v>165</v>
      </c>
      <c r="L2417" s="45"/>
      <c r="M2417" s="226" t="s">
        <v>1</v>
      </c>
      <c r="N2417" s="227" t="s">
        <v>42</v>
      </c>
      <c r="O2417" s="92"/>
      <c r="P2417" s="228">
        <f>O2417*H2417</f>
        <v>0</v>
      </c>
      <c r="Q2417" s="228">
        <v>0</v>
      </c>
      <c r="R2417" s="228">
        <f>Q2417*H2417</f>
        <v>0</v>
      </c>
      <c r="S2417" s="228">
        <v>0</v>
      </c>
      <c r="T2417" s="229">
        <f>S2417*H2417</f>
        <v>0</v>
      </c>
      <c r="U2417" s="39"/>
      <c r="V2417" s="39"/>
      <c r="W2417" s="39"/>
      <c r="X2417" s="39"/>
      <c r="Y2417" s="39"/>
      <c r="Z2417" s="39"/>
      <c r="AA2417" s="39"/>
      <c r="AB2417" s="39"/>
      <c r="AC2417" s="39"/>
      <c r="AD2417" s="39"/>
      <c r="AE2417" s="39"/>
      <c r="AR2417" s="230" t="s">
        <v>235</v>
      </c>
      <c r="AT2417" s="230" t="s">
        <v>161</v>
      </c>
      <c r="AU2417" s="230" t="s">
        <v>87</v>
      </c>
      <c r="AY2417" s="18" t="s">
        <v>159</v>
      </c>
      <c r="BE2417" s="231">
        <f>IF(N2417="základní",J2417,0)</f>
        <v>0</v>
      </c>
      <c r="BF2417" s="231">
        <f>IF(N2417="snížená",J2417,0)</f>
        <v>0</v>
      </c>
      <c r="BG2417" s="231">
        <f>IF(N2417="zákl. přenesená",J2417,0)</f>
        <v>0</v>
      </c>
      <c r="BH2417" s="231">
        <f>IF(N2417="sníž. přenesená",J2417,0)</f>
        <v>0</v>
      </c>
      <c r="BI2417" s="231">
        <f>IF(N2417="nulová",J2417,0)</f>
        <v>0</v>
      </c>
      <c r="BJ2417" s="18" t="s">
        <v>85</v>
      </c>
      <c r="BK2417" s="231">
        <f>ROUND(I2417*H2417,2)</f>
        <v>0</v>
      </c>
      <c r="BL2417" s="18" t="s">
        <v>235</v>
      </c>
      <c r="BM2417" s="230" t="s">
        <v>3792</v>
      </c>
    </row>
    <row r="2418" s="2" customFormat="1" ht="33" customHeight="1">
      <c r="A2418" s="39"/>
      <c r="B2418" s="40"/>
      <c r="C2418" s="255" t="s">
        <v>3793</v>
      </c>
      <c r="D2418" s="255" t="s">
        <v>218</v>
      </c>
      <c r="E2418" s="256" t="s">
        <v>3794</v>
      </c>
      <c r="F2418" s="257" t="s">
        <v>3795</v>
      </c>
      <c r="G2418" s="258" t="s">
        <v>215</v>
      </c>
      <c r="H2418" s="259">
        <v>2</v>
      </c>
      <c r="I2418" s="260"/>
      <c r="J2418" s="261">
        <f>ROUND(I2418*H2418,2)</f>
        <v>0</v>
      </c>
      <c r="K2418" s="257" t="s">
        <v>1</v>
      </c>
      <c r="L2418" s="262"/>
      <c r="M2418" s="263" t="s">
        <v>1</v>
      </c>
      <c r="N2418" s="264" t="s">
        <v>42</v>
      </c>
      <c r="O2418" s="92"/>
      <c r="P2418" s="228">
        <f>O2418*H2418</f>
        <v>0</v>
      </c>
      <c r="Q2418" s="228">
        <v>0.037999999999999999</v>
      </c>
      <c r="R2418" s="228">
        <f>Q2418*H2418</f>
        <v>0.075999999999999998</v>
      </c>
      <c r="S2418" s="228">
        <v>0</v>
      </c>
      <c r="T2418" s="229">
        <f>S2418*H2418</f>
        <v>0</v>
      </c>
      <c r="U2418" s="39"/>
      <c r="V2418" s="39"/>
      <c r="W2418" s="39"/>
      <c r="X2418" s="39"/>
      <c r="Y2418" s="39"/>
      <c r="Z2418" s="39"/>
      <c r="AA2418" s="39"/>
      <c r="AB2418" s="39"/>
      <c r="AC2418" s="39"/>
      <c r="AD2418" s="39"/>
      <c r="AE2418" s="39"/>
      <c r="AR2418" s="230" t="s">
        <v>316</v>
      </c>
      <c r="AT2418" s="230" t="s">
        <v>218</v>
      </c>
      <c r="AU2418" s="230" t="s">
        <v>87</v>
      </c>
      <c r="AY2418" s="18" t="s">
        <v>159</v>
      </c>
      <c r="BE2418" s="231">
        <f>IF(N2418="základní",J2418,0)</f>
        <v>0</v>
      </c>
      <c r="BF2418" s="231">
        <f>IF(N2418="snížená",J2418,0)</f>
        <v>0</v>
      </c>
      <c r="BG2418" s="231">
        <f>IF(N2418="zákl. přenesená",J2418,0)</f>
        <v>0</v>
      </c>
      <c r="BH2418" s="231">
        <f>IF(N2418="sníž. přenesená",J2418,0)</f>
        <v>0</v>
      </c>
      <c r="BI2418" s="231">
        <f>IF(N2418="nulová",J2418,0)</f>
        <v>0</v>
      </c>
      <c r="BJ2418" s="18" t="s">
        <v>85</v>
      </c>
      <c r="BK2418" s="231">
        <f>ROUND(I2418*H2418,2)</f>
        <v>0</v>
      </c>
      <c r="BL2418" s="18" t="s">
        <v>235</v>
      </c>
      <c r="BM2418" s="230" t="s">
        <v>3796</v>
      </c>
    </row>
    <row r="2419" s="2" customFormat="1" ht="33" customHeight="1">
      <c r="A2419" s="39"/>
      <c r="B2419" s="40"/>
      <c r="C2419" s="255" t="s">
        <v>3797</v>
      </c>
      <c r="D2419" s="255" t="s">
        <v>218</v>
      </c>
      <c r="E2419" s="256" t="s">
        <v>3798</v>
      </c>
      <c r="F2419" s="257" t="s">
        <v>3795</v>
      </c>
      <c r="G2419" s="258" t="s">
        <v>215</v>
      </c>
      <c r="H2419" s="259">
        <v>1</v>
      </c>
      <c r="I2419" s="260"/>
      <c r="J2419" s="261">
        <f>ROUND(I2419*H2419,2)</f>
        <v>0</v>
      </c>
      <c r="K2419" s="257" t="s">
        <v>1</v>
      </c>
      <c r="L2419" s="262"/>
      <c r="M2419" s="263" t="s">
        <v>1</v>
      </c>
      <c r="N2419" s="264" t="s">
        <v>42</v>
      </c>
      <c r="O2419" s="92"/>
      <c r="P2419" s="228">
        <f>O2419*H2419</f>
        <v>0</v>
      </c>
      <c r="Q2419" s="228">
        <v>0.037999999999999999</v>
      </c>
      <c r="R2419" s="228">
        <f>Q2419*H2419</f>
        <v>0.037999999999999999</v>
      </c>
      <c r="S2419" s="228">
        <v>0</v>
      </c>
      <c r="T2419" s="229">
        <f>S2419*H2419</f>
        <v>0</v>
      </c>
      <c r="U2419" s="39"/>
      <c r="V2419" s="39"/>
      <c r="W2419" s="39"/>
      <c r="X2419" s="39"/>
      <c r="Y2419" s="39"/>
      <c r="Z2419" s="39"/>
      <c r="AA2419" s="39"/>
      <c r="AB2419" s="39"/>
      <c r="AC2419" s="39"/>
      <c r="AD2419" s="39"/>
      <c r="AE2419" s="39"/>
      <c r="AR2419" s="230" t="s">
        <v>316</v>
      </c>
      <c r="AT2419" s="230" t="s">
        <v>218</v>
      </c>
      <c r="AU2419" s="230" t="s">
        <v>87</v>
      </c>
      <c r="AY2419" s="18" t="s">
        <v>159</v>
      </c>
      <c r="BE2419" s="231">
        <f>IF(N2419="základní",J2419,0)</f>
        <v>0</v>
      </c>
      <c r="BF2419" s="231">
        <f>IF(N2419="snížená",J2419,0)</f>
        <v>0</v>
      </c>
      <c r="BG2419" s="231">
        <f>IF(N2419="zákl. přenesená",J2419,0)</f>
        <v>0</v>
      </c>
      <c r="BH2419" s="231">
        <f>IF(N2419="sníž. přenesená",J2419,0)</f>
        <v>0</v>
      </c>
      <c r="BI2419" s="231">
        <f>IF(N2419="nulová",J2419,0)</f>
        <v>0</v>
      </c>
      <c r="BJ2419" s="18" t="s">
        <v>85</v>
      </c>
      <c r="BK2419" s="231">
        <f>ROUND(I2419*H2419,2)</f>
        <v>0</v>
      </c>
      <c r="BL2419" s="18" t="s">
        <v>235</v>
      </c>
      <c r="BM2419" s="230" t="s">
        <v>3799</v>
      </c>
    </row>
    <row r="2420" s="2" customFormat="1" ht="33" customHeight="1">
      <c r="A2420" s="39"/>
      <c r="B2420" s="40"/>
      <c r="C2420" s="255" t="s">
        <v>3800</v>
      </c>
      <c r="D2420" s="255" t="s">
        <v>218</v>
      </c>
      <c r="E2420" s="256" t="s">
        <v>3801</v>
      </c>
      <c r="F2420" s="257" t="s">
        <v>3802</v>
      </c>
      <c r="G2420" s="258" t="s">
        <v>215</v>
      </c>
      <c r="H2420" s="259">
        <v>1</v>
      </c>
      <c r="I2420" s="260"/>
      <c r="J2420" s="261">
        <f>ROUND(I2420*H2420,2)</f>
        <v>0</v>
      </c>
      <c r="K2420" s="257" t="s">
        <v>1</v>
      </c>
      <c r="L2420" s="262"/>
      <c r="M2420" s="263" t="s">
        <v>1</v>
      </c>
      <c r="N2420" s="264" t="s">
        <v>42</v>
      </c>
      <c r="O2420" s="92"/>
      <c r="P2420" s="228">
        <f>O2420*H2420</f>
        <v>0</v>
      </c>
      <c r="Q2420" s="228">
        <v>0.037999999999999999</v>
      </c>
      <c r="R2420" s="228">
        <f>Q2420*H2420</f>
        <v>0.037999999999999999</v>
      </c>
      <c r="S2420" s="228">
        <v>0</v>
      </c>
      <c r="T2420" s="229">
        <f>S2420*H2420</f>
        <v>0</v>
      </c>
      <c r="U2420" s="39"/>
      <c r="V2420" s="39"/>
      <c r="W2420" s="39"/>
      <c r="X2420" s="39"/>
      <c r="Y2420" s="39"/>
      <c r="Z2420" s="39"/>
      <c r="AA2420" s="39"/>
      <c r="AB2420" s="39"/>
      <c r="AC2420" s="39"/>
      <c r="AD2420" s="39"/>
      <c r="AE2420" s="39"/>
      <c r="AR2420" s="230" t="s">
        <v>316</v>
      </c>
      <c r="AT2420" s="230" t="s">
        <v>218</v>
      </c>
      <c r="AU2420" s="230" t="s">
        <v>87</v>
      </c>
      <c r="AY2420" s="18" t="s">
        <v>159</v>
      </c>
      <c r="BE2420" s="231">
        <f>IF(N2420="základní",J2420,0)</f>
        <v>0</v>
      </c>
      <c r="BF2420" s="231">
        <f>IF(N2420="snížená",J2420,0)</f>
        <v>0</v>
      </c>
      <c r="BG2420" s="231">
        <f>IF(N2420="zákl. přenesená",J2420,0)</f>
        <v>0</v>
      </c>
      <c r="BH2420" s="231">
        <f>IF(N2420="sníž. přenesená",J2420,0)</f>
        <v>0</v>
      </c>
      <c r="BI2420" s="231">
        <f>IF(N2420="nulová",J2420,0)</f>
        <v>0</v>
      </c>
      <c r="BJ2420" s="18" t="s">
        <v>85</v>
      </c>
      <c r="BK2420" s="231">
        <f>ROUND(I2420*H2420,2)</f>
        <v>0</v>
      </c>
      <c r="BL2420" s="18" t="s">
        <v>235</v>
      </c>
      <c r="BM2420" s="230" t="s">
        <v>3803</v>
      </c>
    </row>
    <row r="2421" s="2" customFormat="1" ht="24.15" customHeight="1">
      <c r="A2421" s="39"/>
      <c r="B2421" s="40"/>
      <c r="C2421" s="219" t="s">
        <v>3804</v>
      </c>
      <c r="D2421" s="219" t="s">
        <v>161</v>
      </c>
      <c r="E2421" s="220" t="s">
        <v>3805</v>
      </c>
      <c r="F2421" s="221" t="s">
        <v>3806</v>
      </c>
      <c r="G2421" s="222" t="s">
        <v>215</v>
      </c>
      <c r="H2421" s="223">
        <v>2</v>
      </c>
      <c r="I2421" s="224"/>
      <c r="J2421" s="225">
        <f>ROUND(I2421*H2421,2)</f>
        <v>0</v>
      </c>
      <c r="K2421" s="221" t="s">
        <v>165</v>
      </c>
      <c r="L2421" s="45"/>
      <c r="M2421" s="226" t="s">
        <v>1</v>
      </c>
      <c r="N2421" s="227" t="s">
        <v>42</v>
      </c>
      <c r="O2421" s="92"/>
      <c r="P2421" s="228">
        <f>O2421*H2421</f>
        <v>0</v>
      </c>
      <c r="Q2421" s="228">
        <v>0</v>
      </c>
      <c r="R2421" s="228">
        <f>Q2421*H2421</f>
        <v>0</v>
      </c>
      <c r="S2421" s="228">
        <v>0</v>
      </c>
      <c r="T2421" s="229">
        <f>S2421*H2421</f>
        <v>0</v>
      </c>
      <c r="U2421" s="39"/>
      <c r="V2421" s="39"/>
      <c r="W2421" s="39"/>
      <c r="X2421" s="39"/>
      <c r="Y2421" s="39"/>
      <c r="Z2421" s="39"/>
      <c r="AA2421" s="39"/>
      <c r="AB2421" s="39"/>
      <c r="AC2421" s="39"/>
      <c r="AD2421" s="39"/>
      <c r="AE2421" s="39"/>
      <c r="AR2421" s="230" t="s">
        <v>235</v>
      </c>
      <c r="AT2421" s="230" t="s">
        <v>161</v>
      </c>
      <c r="AU2421" s="230" t="s">
        <v>87</v>
      </c>
      <c r="AY2421" s="18" t="s">
        <v>159</v>
      </c>
      <c r="BE2421" s="231">
        <f>IF(N2421="základní",J2421,0)</f>
        <v>0</v>
      </c>
      <c r="BF2421" s="231">
        <f>IF(N2421="snížená",J2421,0)</f>
        <v>0</v>
      </c>
      <c r="BG2421" s="231">
        <f>IF(N2421="zákl. přenesená",J2421,0)</f>
        <v>0</v>
      </c>
      <c r="BH2421" s="231">
        <f>IF(N2421="sníž. přenesená",J2421,0)</f>
        <v>0</v>
      </c>
      <c r="BI2421" s="231">
        <f>IF(N2421="nulová",J2421,0)</f>
        <v>0</v>
      </c>
      <c r="BJ2421" s="18" t="s">
        <v>85</v>
      </c>
      <c r="BK2421" s="231">
        <f>ROUND(I2421*H2421,2)</f>
        <v>0</v>
      </c>
      <c r="BL2421" s="18" t="s">
        <v>235</v>
      </c>
      <c r="BM2421" s="230" t="s">
        <v>3807</v>
      </c>
    </row>
    <row r="2422" s="2" customFormat="1" ht="33" customHeight="1">
      <c r="A2422" s="39"/>
      <c r="B2422" s="40"/>
      <c r="C2422" s="255" t="s">
        <v>3808</v>
      </c>
      <c r="D2422" s="255" t="s">
        <v>218</v>
      </c>
      <c r="E2422" s="256" t="s">
        <v>3809</v>
      </c>
      <c r="F2422" s="257" t="s">
        <v>3810</v>
      </c>
      <c r="G2422" s="258" t="s">
        <v>215</v>
      </c>
      <c r="H2422" s="259">
        <v>1</v>
      </c>
      <c r="I2422" s="260"/>
      <c r="J2422" s="261">
        <f>ROUND(I2422*H2422,2)</f>
        <v>0</v>
      </c>
      <c r="K2422" s="257" t="s">
        <v>1</v>
      </c>
      <c r="L2422" s="262"/>
      <c r="M2422" s="263" t="s">
        <v>1</v>
      </c>
      <c r="N2422" s="264" t="s">
        <v>42</v>
      </c>
      <c r="O2422" s="92"/>
      <c r="P2422" s="228">
        <f>O2422*H2422</f>
        <v>0</v>
      </c>
      <c r="Q2422" s="228">
        <v>0.042999999999999997</v>
      </c>
      <c r="R2422" s="228">
        <f>Q2422*H2422</f>
        <v>0.042999999999999997</v>
      </c>
      <c r="S2422" s="228">
        <v>0</v>
      </c>
      <c r="T2422" s="229">
        <f>S2422*H2422</f>
        <v>0</v>
      </c>
      <c r="U2422" s="39"/>
      <c r="V2422" s="39"/>
      <c r="W2422" s="39"/>
      <c r="X2422" s="39"/>
      <c r="Y2422" s="39"/>
      <c r="Z2422" s="39"/>
      <c r="AA2422" s="39"/>
      <c r="AB2422" s="39"/>
      <c r="AC2422" s="39"/>
      <c r="AD2422" s="39"/>
      <c r="AE2422" s="39"/>
      <c r="AR2422" s="230" t="s">
        <v>316</v>
      </c>
      <c r="AT2422" s="230" t="s">
        <v>218</v>
      </c>
      <c r="AU2422" s="230" t="s">
        <v>87</v>
      </c>
      <c r="AY2422" s="18" t="s">
        <v>159</v>
      </c>
      <c r="BE2422" s="231">
        <f>IF(N2422="základní",J2422,0)</f>
        <v>0</v>
      </c>
      <c r="BF2422" s="231">
        <f>IF(N2422="snížená",J2422,0)</f>
        <v>0</v>
      </c>
      <c r="BG2422" s="231">
        <f>IF(N2422="zákl. přenesená",J2422,0)</f>
        <v>0</v>
      </c>
      <c r="BH2422" s="231">
        <f>IF(N2422="sníž. přenesená",J2422,0)</f>
        <v>0</v>
      </c>
      <c r="BI2422" s="231">
        <f>IF(N2422="nulová",J2422,0)</f>
        <v>0</v>
      </c>
      <c r="BJ2422" s="18" t="s">
        <v>85</v>
      </c>
      <c r="BK2422" s="231">
        <f>ROUND(I2422*H2422,2)</f>
        <v>0</v>
      </c>
      <c r="BL2422" s="18" t="s">
        <v>235</v>
      </c>
      <c r="BM2422" s="230" t="s">
        <v>3811</v>
      </c>
    </row>
    <row r="2423" s="2" customFormat="1" ht="33" customHeight="1">
      <c r="A2423" s="39"/>
      <c r="B2423" s="40"/>
      <c r="C2423" s="255" t="s">
        <v>3812</v>
      </c>
      <c r="D2423" s="255" t="s">
        <v>218</v>
      </c>
      <c r="E2423" s="256" t="s">
        <v>3813</v>
      </c>
      <c r="F2423" s="257" t="s">
        <v>3814</v>
      </c>
      <c r="G2423" s="258" t="s">
        <v>215</v>
      </c>
      <c r="H2423" s="259">
        <v>1</v>
      </c>
      <c r="I2423" s="260"/>
      <c r="J2423" s="261">
        <f>ROUND(I2423*H2423,2)</f>
        <v>0</v>
      </c>
      <c r="K2423" s="257" t="s">
        <v>1</v>
      </c>
      <c r="L2423" s="262"/>
      <c r="M2423" s="263" t="s">
        <v>1</v>
      </c>
      <c r="N2423" s="264" t="s">
        <v>42</v>
      </c>
      <c r="O2423" s="92"/>
      <c r="P2423" s="228">
        <f>O2423*H2423</f>
        <v>0</v>
      </c>
      <c r="Q2423" s="228">
        <v>0.042999999999999997</v>
      </c>
      <c r="R2423" s="228">
        <f>Q2423*H2423</f>
        <v>0.042999999999999997</v>
      </c>
      <c r="S2423" s="228">
        <v>0</v>
      </c>
      <c r="T2423" s="229">
        <f>S2423*H2423</f>
        <v>0</v>
      </c>
      <c r="U2423" s="39"/>
      <c r="V2423" s="39"/>
      <c r="W2423" s="39"/>
      <c r="X2423" s="39"/>
      <c r="Y2423" s="39"/>
      <c r="Z2423" s="39"/>
      <c r="AA2423" s="39"/>
      <c r="AB2423" s="39"/>
      <c r="AC2423" s="39"/>
      <c r="AD2423" s="39"/>
      <c r="AE2423" s="39"/>
      <c r="AR2423" s="230" t="s">
        <v>316</v>
      </c>
      <c r="AT2423" s="230" t="s">
        <v>218</v>
      </c>
      <c r="AU2423" s="230" t="s">
        <v>87</v>
      </c>
      <c r="AY2423" s="18" t="s">
        <v>159</v>
      </c>
      <c r="BE2423" s="231">
        <f>IF(N2423="základní",J2423,0)</f>
        <v>0</v>
      </c>
      <c r="BF2423" s="231">
        <f>IF(N2423="snížená",J2423,0)</f>
        <v>0</v>
      </c>
      <c r="BG2423" s="231">
        <f>IF(N2423="zákl. přenesená",J2423,0)</f>
        <v>0</v>
      </c>
      <c r="BH2423" s="231">
        <f>IF(N2423="sníž. přenesená",J2423,0)</f>
        <v>0</v>
      </c>
      <c r="BI2423" s="231">
        <f>IF(N2423="nulová",J2423,0)</f>
        <v>0</v>
      </c>
      <c r="BJ2423" s="18" t="s">
        <v>85</v>
      </c>
      <c r="BK2423" s="231">
        <f>ROUND(I2423*H2423,2)</f>
        <v>0</v>
      </c>
      <c r="BL2423" s="18" t="s">
        <v>235</v>
      </c>
      <c r="BM2423" s="230" t="s">
        <v>3815</v>
      </c>
    </row>
    <row r="2424" s="2" customFormat="1" ht="24.15" customHeight="1">
      <c r="A2424" s="39"/>
      <c r="B2424" s="40"/>
      <c r="C2424" s="219" t="s">
        <v>3816</v>
      </c>
      <c r="D2424" s="219" t="s">
        <v>161</v>
      </c>
      <c r="E2424" s="220" t="s">
        <v>3817</v>
      </c>
      <c r="F2424" s="221" t="s">
        <v>3818</v>
      </c>
      <c r="G2424" s="222" t="s">
        <v>215</v>
      </c>
      <c r="H2424" s="223">
        <v>2</v>
      </c>
      <c r="I2424" s="224"/>
      <c r="J2424" s="225">
        <f>ROUND(I2424*H2424,2)</f>
        <v>0</v>
      </c>
      <c r="K2424" s="221" t="s">
        <v>1</v>
      </c>
      <c r="L2424" s="45"/>
      <c r="M2424" s="226" t="s">
        <v>1</v>
      </c>
      <c r="N2424" s="227" t="s">
        <v>42</v>
      </c>
      <c r="O2424" s="92"/>
      <c r="P2424" s="228">
        <f>O2424*H2424</f>
        <v>0</v>
      </c>
      <c r="Q2424" s="228">
        <v>0.00027</v>
      </c>
      <c r="R2424" s="228">
        <f>Q2424*H2424</f>
        <v>0.00054000000000000001</v>
      </c>
      <c r="S2424" s="228">
        <v>0</v>
      </c>
      <c r="T2424" s="229">
        <f>S2424*H2424</f>
        <v>0</v>
      </c>
      <c r="U2424" s="39"/>
      <c r="V2424" s="39"/>
      <c r="W2424" s="39"/>
      <c r="X2424" s="39"/>
      <c r="Y2424" s="39"/>
      <c r="Z2424" s="39"/>
      <c r="AA2424" s="39"/>
      <c r="AB2424" s="39"/>
      <c r="AC2424" s="39"/>
      <c r="AD2424" s="39"/>
      <c r="AE2424" s="39"/>
      <c r="AR2424" s="230" t="s">
        <v>235</v>
      </c>
      <c r="AT2424" s="230" t="s">
        <v>161</v>
      </c>
      <c r="AU2424" s="230" t="s">
        <v>87</v>
      </c>
      <c r="AY2424" s="18" t="s">
        <v>159</v>
      </c>
      <c r="BE2424" s="231">
        <f>IF(N2424="základní",J2424,0)</f>
        <v>0</v>
      </c>
      <c r="BF2424" s="231">
        <f>IF(N2424="snížená",J2424,0)</f>
        <v>0</v>
      </c>
      <c r="BG2424" s="231">
        <f>IF(N2424="zákl. přenesená",J2424,0)</f>
        <v>0</v>
      </c>
      <c r="BH2424" s="231">
        <f>IF(N2424="sníž. přenesená",J2424,0)</f>
        <v>0</v>
      </c>
      <c r="BI2424" s="231">
        <f>IF(N2424="nulová",J2424,0)</f>
        <v>0</v>
      </c>
      <c r="BJ2424" s="18" t="s">
        <v>85</v>
      </c>
      <c r="BK2424" s="231">
        <f>ROUND(I2424*H2424,2)</f>
        <v>0</v>
      </c>
      <c r="BL2424" s="18" t="s">
        <v>235</v>
      </c>
      <c r="BM2424" s="230" t="s">
        <v>3819</v>
      </c>
    </row>
    <row r="2425" s="2" customFormat="1" ht="24.15" customHeight="1">
      <c r="A2425" s="39"/>
      <c r="B2425" s="40"/>
      <c r="C2425" s="255" t="s">
        <v>3820</v>
      </c>
      <c r="D2425" s="255" t="s">
        <v>218</v>
      </c>
      <c r="E2425" s="256" t="s">
        <v>3821</v>
      </c>
      <c r="F2425" s="257" t="s">
        <v>3822</v>
      </c>
      <c r="G2425" s="258" t="s">
        <v>215</v>
      </c>
      <c r="H2425" s="259">
        <v>2</v>
      </c>
      <c r="I2425" s="260"/>
      <c r="J2425" s="261">
        <f>ROUND(I2425*H2425,2)</f>
        <v>0</v>
      </c>
      <c r="K2425" s="257" t="s">
        <v>1</v>
      </c>
      <c r="L2425" s="262"/>
      <c r="M2425" s="263" t="s">
        <v>1</v>
      </c>
      <c r="N2425" s="264" t="s">
        <v>42</v>
      </c>
      <c r="O2425" s="92"/>
      <c r="P2425" s="228">
        <f>O2425*H2425</f>
        <v>0</v>
      </c>
      <c r="Q2425" s="228">
        <v>0.036200000000000003</v>
      </c>
      <c r="R2425" s="228">
        <f>Q2425*H2425</f>
        <v>0.072400000000000006</v>
      </c>
      <c r="S2425" s="228">
        <v>0</v>
      </c>
      <c r="T2425" s="229">
        <f>S2425*H2425</f>
        <v>0</v>
      </c>
      <c r="U2425" s="39"/>
      <c r="V2425" s="39"/>
      <c r="W2425" s="39"/>
      <c r="X2425" s="39"/>
      <c r="Y2425" s="39"/>
      <c r="Z2425" s="39"/>
      <c r="AA2425" s="39"/>
      <c r="AB2425" s="39"/>
      <c r="AC2425" s="39"/>
      <c r="AD2425" s="39"/>
      <c r="AE2425" s="39"/>
      <c r="AR2425" s="230" t="s">
        <v>316</v>
      </c>
      <c r="AT2425" s="230" t="s">
        <v>218</v>
      </c>
      <c r="AU2425" s="230" t="s">
        <v>87</v>
      </c>
      <c r="AY2425" s="18" t="s">
        <v>159</v>
      </c>
      <c r="BE2425" s="231">
        <f>IF(N2425="základní",J2425,0)</f>
        <v>0</v>
      </c>
      <c r="BF2425" s="231">
        <f>IF(N2425="snížená",J2425,0)</f>
        <v>0</v>
      </c>
      <c r="BG2425" s="231">
        <f>IF(N2425="zákl. přenesená",J2425,0)</f>
        <v>0</v>
      </c>
      <c r="BH2425" s="231">
        <f>IF(N2425="sníž. přenesená",J2425,0)</f>
        <v>0</v>
      </c>
      <c r="BI2425" s="231">
        <f>IF(N2425="nulová",J2425,0)</f>
        <v>0</v>
      </c>
      <c r="BJ2425" s="18" t="s">
        <v>85</v>
      </c>
      <c r="BK2425" s="231">
        <f>ROUND(I2425*H2425,2)</f>
        <v>0</v>
      </c>
      <c r="BL2425" s="18" t="s">
        <v>235</v>
      </c>
      <c r="BM2425" s="230" t="s">
        <v>3823</v>
      </c>
    </row>
    <row r="2426" s="2" customFormat="1" ht="24.15" customHeight="1">
      <c r="A2426" s="39"/>
      <c r="B2426" s="40"/>
      <c r="C2426" s="255" t="s">
        <v>3824</v>
      </c>
      <c r="D2426" s="255" t="s">
        <v>218</v>
      </c>
      <c r="E2426" s="256" t="s">
        <v>3825</v>
      </c>
      <c r="F2426" s="257" t="s">
        <v>3826</v>
      </c>
      <c r="G2426" s="258" t="s">
        <v>215</v>
      </c>
      <c r="H2426" s="259">
        <v>2</v>
      </c>
      <c r="I2426" s="260"/>
      <c r="J2426" s="261">
        <f>ROUND(I2426*H2426,2)</f>
        <v>0</v>
      </c>
      <c r="K2426" s="257" t="s">
        <v>1</v>
      </c>
      <c r="L2426" s="262"/>
      <c r="M2426" s="263" t="s">
        <v>1</v>
      </c>
      <c r="N2426" s="264" t="s">
        <v>42</v>
      </c>
      <c r="O2426" s="92"/>
      <c r="P2426" s="228">
        <f>O2426*H2426</f>
        <v>0</v>
      </c>
      <c r="Q2426" s="228">
        <v>0.0067000000000000002</v>
      </c>
      <c r="R2426" s="228">
        <f>Q2426*H2426</f>
        <v>0.013400000000000001</v>
      </c>
      <c r="S2426" s="228">
        <v>0</v>
      </c>
      <c r="T2426" s="229">
        <f>S2426*H2426</f>
        <v>0</v>
      </c>
      <c r="U2426" s="39"/>
      <c r="V2426" s="39"/>
      <c r="W2426" s="39"/>
      <c r="X2426" s="39"/>
      <c r="Y2426" s="39"/>
      <c r="Z2426" s="39"/>
      <c r="AA2426" s="39"/>
      <c r="AB2426" s="39"/>
      <c r="AC2426" s="39"/>
      <c r="AD2426" s="39"/>
      <c r="AE2426" s="39"/>
      <c r="AR2426" s="230" t="s">
        <v>316</v>
      </c>
      <c r="AT2426" s="230" t="s">
        <v>218</v>
      </c>
      <c r="AU2426" s="230" t="s">
        <v>87</v>
      </c>
      <c r="AY2426" s="18" t="s">
        <v>159</v>
      </c>
      <c r="BE2426" s="231">
        <f>IF(N2426="základní",J2426,0)</f>
        <v>0</v>
      </c>
      <c r="BF2426" s="231">
        <f>IF(N2426="snížená",J2426,0)</f>
        <v>0</v>
      </c>
      <c r="BG2426" s="231">
        <f>IF(N2426="zákl. přenesená",J2426,0)</f>
        <v>0</v>
      </c>
      <c r="BH2426" s="231">
        <f>IF(N2426="sníž. přenesená",J2426,0)</f>
        <v>0</v>
      </c>
      <c r="BI2426" s="231">
        <f>IF(N2426="nulová",J2426,0)</f>
        <v>0</v>
      </c>
      <c r="BJ2426" s="18" t="s">
        <v>85</v>
      </c>
      <c r="BK2426" s="231">
        <f>ROUND(I2426*H2426,2)</f>
        <v>0</v>
      </c>
      <c r="BL2426" s="18" t="s">
        <v>235</v>
      </c>
      <c r="BM2426" s="230" t="s">
        <v>3827</v>
      </c>
    </row>
    <row r="2427" s="2" customFormat="1" ht="24.15" customHeight="1">
      <c r="A2427" s="39"/>
      <c r="B2427" s="40"/>
      <c r="C2427" s="219" t="s">
        <v>3828</v>
      </c>
      <c r="D2427" s="219" t="s">
        <v>161</v>
      </c>
      <c r="E2427" s="220" t="s">
        <v>3829</v>
      </c>
      <c r="F2427" s="221" t="s">
        <v>3830</v>
      </c>
      <c r="G2427" s="222" t="s">
        <v>215</v>
      </c>
      <c r="H2427" s="223">
        <v>3</v>
      </c>
      <c r="I2427" s="224"/>
      <c r="J2427" s="225">
        <f>ROUND(I2427*H2427,2)</f>
        <v>0</v>
      </c>
      <c r="K2427" s="221" t="s">
        <v>1</v>
      </c>
      <c r="L2427" s="45"/>
      <c r="M2427" s="226" t="s">
        <v>1</v>
      </c>
      <c r="N2427" s="227" t="s">
        <v>42</v>
      </c>
      <c r="O2427" s="92"/>
      <c r="P2427" s="228">
        <f>O2427*H2427</f>
        <v>0</v>
      </c>
      <c r="Q2427" s="228">
        <v>0.00025999999999999998</v>
      </c>
      <c r="R2427" s="228">
        <f>Q2427*H2427</f>
        <v>0.00077999999999999988</v>
      </c>
      <c r="S2427" s="228">
        <v>0</v>
      </c>
      <c r="T2427" s="229">
        <f>S2427*H2427</f>
        <v>0</v>
      </c>
      <c r="U2427" s="39"/>
      <c r="V2427" s="39"/>
      <c r="W2427" s="39"/>
      <c r="X2427" s="39"/>
      <c r="Y2427" s="39"/>
      <c r="Z2427" s="39"/>
      <c r="AA2427" s="39"/>
      <c r="AB2427" s="39"/>
      <c r="AC2427" s="39"/>
      <c r="AD2427" s="39"/>
      <c r="AE2427" s="39"/>
      <c r="AR2427" s="230" t="s">
        <v>235</v>
      </c>
      <c r="AT2427" s="230" t="s">
        <v>161</v>
      </c>
      <c r="AU2427" s="230" t="s">
        <v>87</v>
      </c>
      <c r="AY2427" s="18" t="s">
        <v>159</v>
      </c>
      <c r="BE2427" s="231">
        <f>IF(N2427="základní",J2427,0)</f>
        <v>0</v>
      </c>
      <c r="BF2427" s="231">
        <f>IF(N2427="snížená",J2427,0)</f>
        <v>0</v>
      </c>
      <c r="BG2427" s="231">
        <f>IF(N2427="zákl. přenesená",J2427,0)</f>
        <v>0</v>
      </c>
      <c r="BH2427" s="231">
        <f>IF(N2427="sníž. přenesená",J2427,0)</f>
        <v>0</v>
      </c>
      <c r="BI2427" s="231">
        <f>IF(N2427="nulová",J2427,0)</f>
        <v>0</v>
      </c>
      <c r="BJ2427" s="18" t="s">
        <v>85</v>
      </c>
      <c r="BK2427" s="231">
        <f>ROUND(I2427*H2427,2)</f>
        <v>0</v>
      </c>
      <c r="BL2427" s="18" t="s">
        <v>235</v>
      </c>
      <c r="BM2427" s="230" t="s">
        <v>3831</v>
      </c>
    </row>
    <row r="2428" s="2" customFormat="1" ht="24.15" customHeight="1">
      <c r="A2428" s="39"/>
      <c r="B2428" s="40"/>
      <c r="C2428" s="255" t="s">
        <v>3832</v>
      </c>
      <c r="D2428" s="255" t="s">
        <v>218</v>
      </c>
      <c r="E2428" s="256" t="s">
        <v>3833</v>
      </c>
      <c r="F2428" s="257" t="s">
        <v>3834</v>
      </c>
      <c r="G2428" s="258" t="s">
        <v>215</v>
      </c>
      <c r="H2428" s="259">
        <v>3</v>
      </c>
      <c r="I2428" s="260"/>
      <c r="J2428" s="261">
        <f>ROUND(I2428*H2428,2)</f>
        <v>0</v>
      </c>
      <c r="K2428" s="257" t="s">
        <v>165</v>
      </c>
      <c r="L2428" s="262"/>
      <c r="M2428" s="263" t="s">
        <v>1</v>
      </c>
      <c r="N2428" s="264" t="s">
        <v>42</v>
      </c>
      <c r="O2428" s="92"/>
      <c r="P2428" s="228">
        <f>O2428*H2428</f>
        <v>0</v>
      </c>
      <c r="Q2428" s="228">
        <v>0.041000000000000002</v>
      </c>
      <c r="R2428" s="228">
        <f>Q2428*H2428</f>
        <v>0.123</v>
      </c>
      <c r="S2428" s="228">
        <v>0</v>
      </c>
      <c r="T2428" s="229">
        <f>S2428*H2428</f>
        <v>0</v>
      </c>
      <c r="U2428" s="39"/>
      <c r="V2428" s="39"/>
      <c r="W2428" s="39"/>
      <c r="X2428" s="39"/>
      <c r="Y2428" s="39"/>
      <c r="Z2428" s="39"/>
      <c r="AA2428" s="39"/>
      <c r="AB2428" s="39"/>
      <c r="AC2428" s="39"/>
      <c r="AD2428" s="39"/>
      <c r="AE2428" s="39"/>
      <c r="AR2428" s="230" t="s">
        <v>316</v>
      </c>
      <c r="AT2428" s="230" t="s">
        <v>218</v>
      </c>
      <c r="AU2428" s="230" t="s">
        <v>87</v>
      </c>
      <c r="AY2428" s="18" t="s">
        <v>159</v>
      </c>
      <c r="BE2428" s="231">
        <f>IF(N2428="základní",J2428,0)</f>
        <v>0</v>
      </c>
      <c r="BF2428" s="231">
        <f>IF(N2428="snížená",J2428,0)</f>
        <v>0</v>
      </c>
      <c r="BG2428" s="231">
        <f>IF(N2428="zákl. přenesená",J2428,0)</f>
        <v>0</v>
      </c>
      <c r="BH2428" s="231">
        <f>IF(N2428="sníž. přenesená",J2428,0)</f>
        <v>0</v>
      </c>
      <c r="BI2428" s="231">
        <f>IF(N2428="nulová",J2428,0)</f>
        <v>0</v>
      </c>
      <c r="BJ2428" s="18" t="s">
        <v>85</v>
      </c>
      <c r="BK2428" s="231">
        <f>ROUND(I2428*H2428,2)</f>
        <v>0</v>
      </c>
      <c r="BL2428" s="18" t="s">
        <v>235</v>
      </c>
      <c r="BM2428" s="230" t="s">
        <v>3835</v>
      </c>
    </row>
    <row r="2429" s="2" customFormat="1" ht="16.5" customHeight="1">
      <c r="A2429" s="39"/>
      <c r="B2429" s="40"/>
      <c r="C2429" s="255" t="s">
        <v>3836</v>
      </c>
      <c r="D2429" s="255" t="s">
        <v>218</v>
      </c>
      <c r="E2429" s="256" t="s">
        <v>3837</v>
      </c>
      <c r="F2429" s="257" t="s">
        <v>3838</v>
      </c>
      <c r="G2429" s="258" t="s">
        <v>3596</v>
      </c>
      <c r="H2429" s="259">
        <v>3</v>
      </c>
      <c r="I2429" s="260"/>
      <c r="J2429" s="261">
        <f>ROUND(I2429*H2429,2)</f>
        <v>0</v>
      </c>
      <c r="K2429" s="257" t="s">
        <v>165</v>
      </c>
      <c r="L2429" s="262"/>
      <c r="M2429" s="263" t="s">
        <v>1</v>
      </c>
      <c r="N2429" s="264" t="s">
        <v>42</v>
      </c>
      <c r="O2429" s="92"/>
      <c r="P2429" s="228">
        <f>O2429*H2429</f>
        <v>0</v>
      </c>
      <c r="Q2429" s="228">
        <v>0.0027000000000000001</v>
      </c>
      <c r="R2429" s="228">
        <f>Q2429*H2429</f>
        <v>0.0080999999999999996</v>
      </c>
      <c r="S2429" s="228">
        <v>0</v>
      </c>
      <c r="T2429" s="229">
        <f>S2429*H2429</f>
        <v>0</v>
      </c>
      <c r="U2429" s="39"/>
      <c r="V2429" s="39"/>
      <c r="W2429" s="39"/>
      <c r="X2429" s="39"/>
      <c r="Y2429" s="39"/>
      <c r="Z2429" s="39"/>
      <c r="AA2429" s="39"/>
      <c r="AB2429" s="39"/>
      <c r="AC2429" s="39"/>
      <c r="AD2429" s="39"/>
      <c r="AE2429" s="39"/>
      <c r="AR2429" s="230" t="s">
        <v>316</v>
      </c>
      <c r="AT2429" s="230" t="s">
        <v>218</v>
      </c>
      <c r="AU2429" s="230" t="s">
        <v>87</v>
      </c>
      <c r="AY2429" s="18" t="s">
        <v>159</v>
      </c>
      <c r="BE2429" s="231">
        <f>IF(N2429="základní",J2429,0)</f>
        <v>0</v>
      </c>
      <c r="BF2429" s="231">
        <f>IF(N2429="snížená",J2429,0)</f>
        <v>0</v>
      </c>
      <c r="BG2429" s="231">
        <f>IF(N2429="zákl. přenesená",J2429,0)</f>
        <v>0</v>
      </c>
      <c r="BH2429" s="231">
        <f>IF(N2429="sníž. přenesená",J2429,0)</f>
        <v>0</v>
      </c>
      <c r="BI2429" s="231">
        <f>IF(N2429="nulová",J2429,0)</f>
        <v>0</v>
      </c>
      <c r="BJ2429" s="18" t="s">
        <v>85</v>
      </c>
      <c r="BK2429" s="231">
        <f>ROUND(I2429*H2429,2)</f>
        <v>0</v>
      </c>
      <c r="BL2429" s="18" t="s">
        <v>235</v>
      </c>
      <c r="BM2429" s="230" t="s">
        <v>3839</v>
      </c>
    </row>
    <row r="2430" s="2" customFormat="1" ht="24.15" customHeight="1">
      <c r="A2430" s="39"/>
      <c r="B2430" s="40"/>
      <c r="C2430" s="219" t="s">
        <v>3840</v>
      </c>
      <c r="D2430" s="219" t="s">
        <v>161</v>
      </c>
      <c r="E2430" s="220" t="s">
        <v>3841</v>
      </c>
      <c r="F2430" s="221" t="s">
        <v>3842</v>
      </c>
      <c r="G2430" s="222" t="s">
        <v>215</v>
      </c>
      <c r="H2430" s="223">
        <v>3</v>
      </c>
      <c r="I2430" s="224"/>
      <c r="J2430" s="225">
        <f>ROUND(I2430*H2430,2)</f>
        <v>0</v>
      </c>
      <c r="K2430" s="221" t="s">
        <v>1</v>
      </c>
      <c r="L2430" s="45"/>
      <c r="M2430" s="226" t="s">
        <v>1</v>
      </c>
      <c r="N2430" s="227" t="s">
        <v>42</v>
      </c>
      <c r="O2430" s="92"/>
      <c r="P2430" s="228">
        <f>O2430*H2430</f>
        <v>0</v>
      </c>
      <c r="Q2430" s="228">
        <v>0.00027</v>
      </c>
      <c r="R2430" s="228">
        <f>Q2430*H2430</f>
        <v>0.00080999999999999996</v>
      </c>
      <c r="S2430" s="228">
        <v>0</v>
      </c>
      <c r="T2430" s="229">
        <f>S2430*H2430</f>
        <v>0</v>
      </c>
      <c r="U2430" s="39"/>
      <c r="V2430" s="39"/>
      <c r="W2430" s="39"/>
      <c r="X2430" s="39"/>
      <c r="Y2430" s="39"/>
      <c r="Z2430" s="39"/>
      <c r="AA2430" s="39"/>
      <c r="AB2430" s="39"/>
      <c r="AC2430" s="39"/>
      <c r="AD2430" s="39"/>
      <c r="AE2430" s="39"/>
      <c r="AR2430" s="230" t="s">
        <v>235</v>
      </c>
      <c r="AT2430" s="230" t="s">
        <v>161</v>
      </c>
      <c r="AU2430" s="230" t="s">
        <v>87</v>
      </c>
      <c r="AY2430" s="18" t="s">
        <v>159</v>
      </c>
      <c r="BE2430" s="231">
        <f>IF(N2430="základní",J2430,0)</f>
        <v>0</v>
      </c>
      <c r="BF2430" s="231">
        <f>IF(N2430="snížená",J2430,0)</f>
        <v>0</v>
      </c>
      <c r="BG2430" s="231">
        <f>IF(N2430="zákl. přenesená",J2430,0)</f>
        <v>0</v>
      </c>
      <c r="BH2430" s="231">
        <f>IF(N2430="sníž. přenesená",J2430,0)</f>
        <v>0</v>
      </c>
      <c r="BI2430" s="231">
        <f>IF(N2430="nulová",J2430,0)</f>
        <v>0</v>
      </c>
      <c r="BJ2430" s="18" t="s">
        <v>85</v>
      </c>
      <c r="BK2430" s="231">
        <f>ROUND(I2430*H2430,2)</f>
        <v>0</v>
      </c>
      <c r="BL2430" s="18" t="s">
        <v>235</v>
      </c>
      <c r="BM2430" s="230" t="s">
        <v>3843</v>
      </c>
    </row>
    <row r="2431" s="2" customFormat="1" ht="24.15" customHeight="1">
      <c r="A2431" s="39"/>
      <c r="B2431" s="40"/>
      <c r="C2431" s="255" t="s">
        <v>3844</v>
      </c>
      <c r="D2431" s="255" t="s">
        <v>218</v>
      </c>
      <c r="E2431" s="256" t="s">
        <v>3845</v>
      </c>
      <c r="F2431" s="257" t="s">
        <v>3846</v>
      </c>
      <c r="G2431" s="258" t="s">
        <v>215</v>
      </c>
      <c r="H2431" s="259">
        <v>3</v>
      </c>
      <c r="I2431" s="260"/>
      <c r="J2431" s="261">
        <f>ROUND(I2431*H2431,2)</f>
        <v>0</v>
      </c>
      <c r="K2431" s="257" t="s">
        <v>165</v>
      </c>
      <c r="L2431" s="262"/>
      <c r="M2431" s="263" t="s">
        <v>1</v>
      </c>
      <c r="N2431" s="264" t="s">
        <v>42</v>
      </c>
      <c r="O2431" s="92"/>
      <c r="P2431" s="228">
        <f>O2431*H2431</f>
        <v>0</v>
      </c>
      <c r="Q2431" s="228">
        <v>0.066830000000000001</v>
      </c>
      <c r="R2431" s="228">
        <f>Q2431*H2431</f>
        <v>0.20049</v>
      </c>
      <c r="S2431" s="228">
        <v>0</v>
      </c>
      <c r="T2431" s="229">
        <f>S2431*H2431</f>
        <v>0</v>
      </c>
      <c r="U2431" s="39"/>
      <c r="V2431" s="39"/>
      <c r="W2431" s="39"/>
      <c r="X2431" s="39"/>
      <c r="Y2431" s="39"/>
      <c r="Z2431" s="39"/>
      <c r="AA2431" s="39"/>
      <c r="AB2431" s="39"/>
      <c r="AC2431" s="39"/>
      <c r="AD2431" s="39"/>
      <c r="AE2431" s="39"/>
      <c r="AR2431" s="230" t="s">
        <v>316</v>
      </c>
      <c r="AT2431" s="230" t="s">
        <v>218</v>
      </c>
      <c r="AU2431" s="230" t="s">
        <v>87</v>
      </c>
      <c r="AY2431" s="18" t="s">
        <v>159</v>
      </c>
      <c r="BE2431" s="231">
        <f>IF(N2431="základní",J2431,0)</f>
        <v>0</v>
      </c>
      <c r="BF2431" s="231">
        <f>IF(N2431="snížená",J2431,0)</f>
        <v>0</v>
      </c>
      <c r="BG2431" s="231">
        <f>IF(N2431="zákl. přenesená",J2431,0)</f>
        <v>0</v>
      </c>
      <c r="BH2431" s="231">
        <f>IF(N2431="sníž. přenesená",J2431,0)</f>
        <v>0</v>
      </c>
      <c r="BI2431" s="231">
        <f>IF(N2431="nulová",J2431,0)</f>
        <v>0</v>
      </c>
      <c r="BJ2431" s="18" t="s">
        <v>85</v>
      </c>
      <c r="BK2431" s="231">
        <f>ROUND(I2431*H2431,2)</f>
        <v>0</v>
      </c>
      <c r="BL2431" s="18" t="s">
        <v>235</v>
      </c>
      <c r="BM2431" s="230" t="s">
        <v>3847</v>
      </c>
    </row>
    <row r="2432" s="2" customFormat="1" ht="24.15" customHeight="1">
      <c r="A2432" s="39"/>
      <c r="B2432" s="40"/>
      <c r="C2432" s="255" t="s">
        <v>3848</v>
      </c>
      <c r="D2432" s="255" t="s">
        <v>218</v>
      </c>
      <c r="E2432" s="256" t="s">
        <v>3849</v>
      </c>
      <c r="F2432" s="257" t="s">
        <v>3850</v>
      </c>
      <c r="G2432" s="258" t="s">
        <v>215</v>
      </c>
      <c r="H2432" s="259">
        <v>3</v>
      </c>
      <c r="I2432" s="260"/>
      <c r="J2432" s="261">
        <f>ROUND(I2432*H2432,2)</f>
        <v>0</v>
      </c>
      <c r="K2432" s="257" t="s">
        <v>165</v>
      </c>
      <c r="L2432" s="262"/>
      <c r="M2432" s="263" t="s">
        <v>1</v>
      </c>
      <c r="N2432" s="264" t="s">
        <v>42</v>
      </c>
      <c r="O2432" s="92"/>
      <c r="P2432" s="228">
        <f>O2432*H2432</f>
        <v>0</v>
      </c>
      <c r="Q2432" s="228">
        <v>0.0074999999999999997</v>
      </c>
      <c r="R2432" s="228">
        <f>Q2432*H2432</f>
        <v>0.022499999999999999</v>
      </c>
      <c r="S2432" s="228">
        <v>0</v>
      </c>
      <c r="T2432" s="229">
        <f>S2432*H2432</f>
        <v>0</v>
      </c>
      <c r="U2432" s="39"/>
      <c r="V2432" s="39"/>
      <c r="W2432" s="39"/>
      <c r="X2432" s="39"/>
      <c r="Y2432" s="39"/>
      <c r="Z2432" s="39"/>
      <c r="AA2432" s="39"/>
      <c r="AB2432" s="39"/>
      <c r="AC2432" s="39"/>
      <c r="AD2432" s="39"/>
      <c r="AE2432" s="39"/>
      <c r="AR2432" s="230" t="s">
        <v>316</v>
      </c>
      <c r="AT2432" s="230" t="s">
        <v>218</v>
      </c>
      <c r="AU2432" s="230" t="s">
        <v>87</v>
      </c>
      <c r="AY2432" s="18" t="s">
        <v>159</v>
      </c>
      <c r="BE2432" s="231">
        <f>IF(N2432="základní",J2432,0)</f>
        <v>0</v>
      </c>
      <c r="BF2432" s="231">
        <f>IF(N2432="snížená",J2432,0)</f>
        <v>0</v>
      </c>
      <c r="BG2432" s="231">
        <f>IF(N2432="zákl. přenesená",J2432,0)</f>
        <v>0</v>
      </c>
      <c r="BH2432" s="231">
        <f>IF(N2432="sníž. přenesená",J2432,0)</f>
        <v>0</v>
      </c>
      <c r="BI2432" s="231">
        <f>IF(N2432="nulová",J2432,0)</f>
        <v>0</v>
      </c>
      <c r="BJ2432" s="18" t="s">
        <v>85</v>
      </c>
      <c r="BK2432" s="231">
        <f>ROUND(I2432*H2432,2)</f>
        <v>0</v>
      </c>
      <c r="BL2432" s="18" t="s">
        <v>235</v>
      </c>
      <c r="BM2432" s="230" t="s">
        <v>3851</v>
      </c>
    </row>
    <row r="2433" s="2" customFormat="1" ht="21.75" customHeight="1">
      <c r="A2433" s="39"/>
      <c r="B2433" s="40"/>
      <c r="C2433" s="255" t="s">
        <v>3852</v>
      </c>
      <c r="D2433" s="255" t="s">
        <v>218</v>
      </c>
      <c r="E2433" s="256" t="s">
        <v>3853</v>
      </c>
      <c r="F2433" s="257" t="s">
        <v>3854</v>
      </c>
      <c r="G2433" s="258" t="s">
        <v>215</v>
      </c>
      <c r="H2433" s="259">
        <v>3</v>
      </c>
      <c r="I2433" s="260"/>
      <c r="J2433" s="261">
        <f>ROUND(I2433*H2433,2)</f>
        <v>0</v>
      </c>
      <c r="K2433" s="257" t="s">
        <v>165</v>
      </c>
      <c r="L2433" s="262"/>
      <c r="M2433" s="263" t="s">
        <v>1</v>
      </c>
      <c r="N2433" s="264" t="s">
        <v>42</v>
      </c>
      <c r="O2433" s="92"/>
      <c r="P2433" s="228">
        <f>O2433*H2433</f>
        <v>0</v>
      </c>
      <c r="Q2433" s="228">
        <v>0.00091</v>
      </c>
      <c r="R2433" s="228">
        <f>Q2433*H2433</f>
        <v>0.0027299999999999998</v>
      </c>
      <c r="S2433" s="228">
        <v>0</v>
      </c>
      <c r="T2433" s="229">
        <f>S2433*H2433</f>
        <v>0</v>
      </c>
      <c r="U2433" s="39"/>
      <c r="V2433" s="39"/>
      <c r="W2433" s="39"/>
      <c r="X2433" s="39"/>
      <c r="Y2433" s="39"/>
      <c r="Z2433" s="39"/>
      <c r="AA2433" s="39"/>
      <c r="AB2433" s="39"/>
      <c r="AC2433" s="39"/>
      <c r="AD2433" s="39"/>
      <c r="AE2433" s="39"/>
      <c r="AR2433" s="230" t="s">
        <v>316</v>
      </c>
      <c r="AT2433" s="230" t="s">
        <v>218</v>
      </c>
      <c r="AU2433" s="230" t="s">
        <v>87</v>
      </c>
      <c r="AY2433" s="18" t="s">
        <v>159</v>
      </c>
      <c r="BE2433" s="231">
        <f>IF(N2433="základní",J2433,0)</f>
        <v>0</v>
      </c>
      <c r="BF2433" s="231">
        <f>IF(N2433="snížená",J2433,0)</f>
        <v>0</v>
      </c>
      <c r="BG2433" s="231">
        <f>IF(N2433="zákl. přenesená",J2433,0)</f>
        <v>0</v>
      </c>
      <c r="BH2433" s="231">
        <f>IF(N2433="sníž. přenesená",J2433,0)</f>
        <v>0</v>
      </c>
      <c r="BI2433" s="231">
        <f>IF(N2433="nulová",J2433,0)</f>
        <v>0</v>
      </c>
      <c r="BJ2433" s="18" t="s">
        <v>85</v>
      </c>
      <c r="BK2433" s="231">
        <f>ROUND(I2433*H2433,2)</f>
        <v>0</v>
      </c>
      <c r="BL2433" s="18" t="s">
        <v>235</v>
      </c>
      <c r="BM2433" s="230" t="s">
        <v>3855</v>
      </c>
    </row>
    <row r="2434" s="2" customFormat="1" ht="21.75" customHeight="1">
      <c r="A2434" s="39"/>
      <c r="B2434" s="40"/>
      <c r="C2434" s="255" t="s">
        <v>3856</v>
      </c>
      <c r="D2434" s="255" t="s">
        <v>218</v>
      </c>
      <c r="E2434" s="256" t="s">
        <v>3857</v>
      </c>
      <c r="F2434" s="257" t="s">
        <v>3858</v>
      </c>
      <c r="G2434" s="258" t="s">
        <v>215</v>
      </c>
      <c r="H2434" s="259">
        <v>3</v>
      </c>
      <c r="I2434" s="260"/>
      <c r="J2434" s="261">
        <f>ROUND(I2434*H2434,2)</f>
        <v>0</v>
      </c>
      <c r="K2434" s="257" t="s">
        <v>1</v>
      </c>
      <c r="L2434" s="262"/>
      <c r="M2434" s="263" t="s">
        <v>1</v>
      </c>
      <c r="N2434" s="264" t="s">
        <v>42</v>
      </c>
      <c r="O2434" s="92"/>
      <c r="P2434" s="228">
        <f>O2434*H2434</f>
        <v>0</v>
      </c>
      <c r="Q2434" s="228">
        <v>0.0030000000000000001</v>
      </c>
      <c r="R2434" s="228">
        <f>Q2434*H2434</f>
        <v>0.0090000000000000011</v>
      </c>
      <c r="S2434" s="228">
        <v>0</v>
      </c>
      <c r="T2434" s="229">
        <f>S2434*H2434</f>
        <v>0</v>
      </c>
      <c r="U2434" s="39"/>
      <c r="V2434" s="39"/>
      <c r="W2434" s="39"/>
      <c r="X2434" s="39"/>
      <c r="Y2434" s="39"/>
      <c r="Z2434" s="39"/>
      <c r="AA2434" s="39"/>
      <c r="AB2434" s="39"/>
      <c r="AC2434" s="39"/>
      <c r="AD2434" s="39"/>
      <c r="AE2434" s="39"/>
      <c r="AR2434" s="230" t="s">
        <v>316</v>
      </c>
      <c r="AT2434" s="230" t="s">
        <v>218</v>
      </c>
      <c r="AU2434" s="230" t="s">
        <v>87</v>
      </c>
      <c r="AY2434" s="18" t="s">
        <v>159</v>
      </c>
      <c r="BE2434" s="231">
        <f>IF(N2434="základní",J2434,0)</f>
        <v>0</v>
      </c>
      <c r="BF2434" s="231">
        <f>IF(N2434="snížená",J2434,0)</f>
        <v>0</v>
      </c>
      <c r="BG2434" s="231">
        <f>IF(N2434="zákl. přenesená",J2434,0)</f>
        <v>0</v>
      </c>
      <c r="BH2434" s="231">
        <f>IF(N2434="sníž. přenesená",J2434,0)</f>
        <v>0</v>
      </c>
      <c r="BI2434" s="231">
        <f>IF(N2434="nulová",J2434,0)</f>
        <v>0</v>
      </c>
      <c r="BJ2434" s="18" t="s">
        <v>85</v>
      </c>
      <c r="BK2434" s="231">
        <f>ROUND(I2434*H2434,2)</f>
        <v>0</v>
      </c>
      <c r="BL2434" s="18" t="s">
        <v>235</v>
      </c>
      <c r="BM2434" s="230" t="s">
        <v>3859</v>
      </c>
    </row>
    <row r="2435" s="2" customFormat="1" ht="16.5" customHeight="1">
      <c r="A2435" s="39"/>
      <c r="B2435" s="40"/>
      <c r="C2435" s="255" t="s">
        <v>3860</v>
      </c>
      <c r="D2435" s="255" t="s">
        <v>218</v>
      </c>
      <c r="E2435" s="256" t="s">
        <v>3861</v>
      </c>
      <c r="F2435" s="257" t="s">
        <v>3862</v>
      </c>
      <c r="G2435" s="258" t="s">
        <v>215</v>
      </c>
      <c r="H2435" s="259">
        <v>3</v>
      </c>
      <c r="I2435" s="260"/>
      <c r="J2435" s="261">
        <f>ROUND(I2435*H2435,2)</f>
        <v>0</v>
      </c>
      <c r="K2435" s="257" t="s">
        <v>1</v>
      </c>
      <c r="L2435" s="262"/>
      <c r="M2435" s="263" t="s">
        <v>1</v>
      </c>
      <c r="N2435" s="264" t="s">
        <v>42</v>
      </c>
      <c r="O2435" s="92"/>
      <c r="P2435" s="228">
        <f>O2435*H2435</f>
        <v>0</v>
      </c>
      <c r="Q2435" s="228">
        <v>0.00012</v>
      </c>
      <c r="R2435" s="228">
        <f>Q2435*H2435</f>
        <v>0.00036000000000000002</v>
      </c>
      <c r="S2435" s="228">
        <v>0</v>
      </c>
      <c r="T2435" s="229">
        <f>S2435*H2435</f>
        <v>0</v>
      </c>
      <c r="U2435" s="39"/>
      <c r="V2435" s="39"/>
      <c r="W2435" s="39"/>
      <c r="X2435" s="39"/>
      <c r="Y2435" s="39"/>
      <c r="Z2435" s="39"/>
      <c r="AA2435" s="39"/>
      <c r="AB2435" s="39"/>
      <c r="AC2435" s="39"/>
      <c r="AD2435" s="39"/>
      <c r="AE2435" s="39"/>
      <c r="AR2435" s="230" t="s">
        <v>316</v>
      </c>
      <c r="AT2435" s="230" t="s">
        <v>218</v>
      </c>
      <c r="AU2435" s="230" t="s">
        <v>87</v>
      </c>
      <c r="AY2435" s="18" t="s">
        <v>159</v>
      </c>
      <c r="BE2435" s="231">
        <f>IF(N2435="základní",J2435,0)</f>
        <v>0</v>
      </c>
      <c r="BF2435" s="231">
        <f>IF(N2435="snížená",J2435,0)</f>
        <v>0</v>
      </c>
      <c r="BG2435" s="231">
        <f>IF(N2435="zákl. přenesená",J2435,0)</f>
        <v>0</v>
      </c>
      <c r="BH2435" s="231">
        <f>IF(N2435="sníž. přenesená",J2435,0)</f>
        <v>0</v>
      </c>
      <c r="BI2435" s="231">
        <f>IF(N2435="nulová",J2435,0)</f>
        <v>0</v>
      </c>
      <c r="BJ2435" s="18" t="s">
        <v>85</v>
      </c>
      <c r="BK2435" s="231">
        <f>ROUND(I2435*H2435,2)</f>
        <v>0</v>
      </c>
      <c r="BL2435" s="18" t="s">
        <v>235</v>
      </c>
      <c r="BM2435" s="230" t="s">
        <v>3863</v>
      </c>
    </row>
    <row r="2436" s="2" customFormat="1" ht="24.15" customHeight="1">
      <c r="A2436" s="39"/>
      <c r="B2436" s="40"/>
      <c r="C2436" s="219" t="s">
        <v>3864</v>
      </c>
      <c r="D2436" s="219" t="s">
        <v>161</v>
      </c>
      <c r="E2436" s="220" t="s">
        <v>3865</v>
      </c>
      <c r="F2436" s="221" t="s">
        <v>3866</v>
      </c>
      <c r="G2436" s="222" t="s">
        <v>215</v>
      </c>
      <c r="H2436" s="223">
        <v>1</v>
      </c>
      <c r="I2436" s="224"/>
      <c r="J2436" s="225">
        <f>ROUND(I2436*H2436,2)</f>
        <v>0</v>
      </c>
      <c r="K2436" s="221" t="s">
        <v>1</v>
      </c>
      <c r="L2436" s="45"/>
      <c r="M2436" s="226" t="s">
        <v>1</v>
      </c>
      <c r="N2436" s="227" t="s">
        <v>42</v>
      </c>
      <c r="O2436" s="92"/>
      <c r="P2436" s="228">
        <f>O2436*H2436</f>
        <v>0</v>
      </c>
      <c r="Q2436" s="228">
        <v>0.00027</v>
      </c>
      <c r="R2436" s="228">
        <f>Q2436*H2436</f>
        <v>0.00027</v>
      </c>
      <c r="S2436" s="228">
        <v>0</v>
      </c>
      <c r="T2436" s="229">
        <f>S2436*H2436</f>
        <v>0</v>
      </c>
      <c r="U2436" s="39"/>
      <c r="V2436" s="39"/>
      <c r="W2436" s="39"/>
      <c r="X2436" s="39"/>
      <c r="Y2436" s="39"/>
      <c r="Z2436" s="39"/>
      <c r="AA2436" s="39"/>
      <c r="AB2436" s="39"/>
      <c r="AC2436" s="39"/>
      <c r="AD2436" s="39"/>
      <c r="AE2436" s="39"/>
      <c r="AR2436" s="230" t="s">
        <v>235</v>
      </c>
      <c r="AT2436" s="230" t="s">
        <v>161</v>
      </c>
      <c r="AU2436" s="230" t="s">
        <v>87</v>
      </c>
      <c r="AY2436" s="18" t="s">
        <v>159</v>
      </c>
      <c r="BE2436" s="231">
        <f>IF(N2436="základní",J2436,0)</f>
        <v>0</v>
      </c>
      <c r="BF2436" s="231">
        <f>IF(N2436="snížená",J2436,0)</f>
        <v>0</v>
      </c>
      <c r="BG2436" s="231">
        <f>IF(N2436="zákl. přenesená",J2436,0)</f>
        <v>0</v>
      </c>
      <c r="BH2436" s="231">
        <f>IF(N2436="sníž. přenesená",J2436,0)</f>
        <v>0</v>
      </c>
      <c r="BI2436" s="231">
        <f>IF(N2436="nulová",J2436,0)</f>
        <v>0</v>
      </c>
      <c r="BJ2436" s="18" t="s">
        <v>85</v>
      </c>
      <c r="BK2436" s="231">
        <f>ROUND(I2436*H2436,2)</f>
        <v>0</v>
      </c>
      <c r="BL2436" s="18" t="s">
        <v>235</v>
      </c>
      <c r="BM2436" s="230" t="s">
        <v>3867</v>
      </c>
    </row>
    <row r="2437" s="2" customFormat="1" ht="24.15" customHeight="1">
      <c r="A2437" s="39"/>
      <c r="B2437" s="40"/>
      <c r="C2437" s="255" t="s">
        <v>3868</v>
      </c>
      <c r="D2437" s="255" t="s">
        <v>218</v>
      </c>
      <c r="E2437" s="256" t="s">
        <v>3845</v>
      </c>
      <c r="F2437" s="257" t="s">
        <v>3846</v>
      </c>
      <c r="G2437" s="258" t="s">
        <v>215</v>
      </c>
      <c r="H2437" s="259">
        <v>1</v>
      </c>
      <c r="I2437" s="260"/>
      <c r="J2437" s="261">
        <f>ROUND(I2437*H2437,2)</f>
        <v>0</v>
      </c>
      <c r="K2437" s="257" t="s">
        <v>165</v>
      </c>
      <c r="L2437" s="262"/>
      <c r="M2437" s="263" t="s">
        <v>1</v>
      </c>
      <c r="N2437" s="264" t="s">
        <v>42</v>
      </c>
      <c r="O2437" s="92"/>
      <c r="P2437" s="228">
        <f>O2437*H2437</f>
        <v>0</v>
      </c>
      <c r="Q2437" s="228">
        <v>0.066830000000000001</v>
      </c>
      <c r="R2437" s="228">
        <f>Q2437*H2437</f>
        <v>0.066830000000000001</v>
      </c>
      <c r="S2437" s="228">
        <v>0</v>
      </c>
      <c r="T2437" s="229">
        <f>S2437*H2437</f>
        <v>0</v>
      </c>
      <c r="U2437" s="39"/>
      <c r="V2437" s="39"/>
      <c r="W2437" s="39"/>
      <c r="X2437" s="39"/>
      <c r="Y2437" s="39"/>
      <c r="Z2437" s="39"/>
      <c r="AA2437" s="39"/>
      <c r="AB2437" s="39"/>
      <c r="AC2437" s="39"/>
      <c r="AD2437" s="39"/>
      <c r="AE2437" s="39"/>
      <c r="AR2437" s="230" t="s">
        <v>316</v>
      </c>
      <c r="AT2437" s="230" t="s">
        <v>218</v>
      </c>
      <c r="AU2437" s="230" t="s">
        <v>87</v>
      </c>
      <c r="AY2437" s="18" t="s">
        <v>159</v>
      </c>
      <c r="BE2437" s="231">
        <f>IF(N2437="základní",J2437,0)</f>
        <v>0</v>
      </c>
      <c r="BF2437" s="231">
        <f>IF(N2437="snížená",J2437,0)</f>
        <v>0</v>
      </c>
      <c r="BG2437" s="231">
        <f>IF(N2437="zákl. přenesená",J2437,0)</f>
        <v>0</v>
      </c>
      <c r="BH2437" s="231">
        <f>IF(N2437="sníž. přenesená",J2437,0)</f>
        <v>0</v>
      </c>
      <c r="BI2437" s="231">
        <f>IF(N2437="nulová",J2437,0)</f>
        <v>0</v>
      </c>
      <c r="BJ2437" s="18" t="s">
        <v>85</v>
      </c>
      <c r="BK2437" s="231">
        <f>ROUND(I2437*H2437,2)</f>
        <v>0</v>
      </c>
      <c r="BL2437" s="18" t="s">
        <v>235</v>
      </c>
      <c r="BM2437" s="230" t="s">
        <v>3869</v>
      </c>
    </row>
    <row r="2438" s="2" customFormat="1" ht="24.15" customHeight="1">
      <c r="A2438" s="39"/>
      <c r="B2438" s="40"/>
      <c r="C2438" s="255" t="s">
        <v>3870</v>
      </c>
      <c r="D2438" s="255" t="s">
        <v>218</v>
      </c>
      <c r="E2438" s="256" t="s">
        <v>3849</v>
      </c>
      <c r="F2438" s="257" t="s">
        <v>3850</v>
      </c>
      <c r="G2438" s="258" t="s">
        <v>215</v>
      </c>
      <c r="H2438" s="259">
        <v>1</v>
      </c>
      <c r="I2438" s="260"/>
      <c r="J2438" s="261">
        <f>ROUND(I2438*H2438,2)</f>
        <v>0</v>
      </c>
      <c r="K2438" s="257" t="s">
        <v>165</v>
      </c>
      <c r="L2438" s="262"/>
      <c r="M2438" s="263" t="s">
        <v>1</v>
      </c>
      <c r="N2438" s="264" t="s">
        <v>42</v>
      </c>
      <c r="O2438" s="92"/>
      <c r="P2438" s="228">
        <f>O2438*H2438</f>
        <v>0</v>
      </c>
      <c r="Q2438" s="228">
        <v>0.0074999999999999997</v>
      </c>
      <c r="R2438" s="228">
        <f>Q2438*H2438</f>
        <v>0.0074999999999999997</v>
      </c>
      <c r="S2438" s="228">
        <v>0</v>
      </c>
      <c r="T2438" s="229">
        <f>S2438*H2438</f>
        <v>0</v>
      </c>
      <c r="U2438" s="39"/>
      <c r="V2438" s="39"/>
      <c r="W2438" s="39"/>
      <c r="X2438" s="39"/>
      <c r="Y2438" s="39"/>
      <c r="Z2438" s="39"/>
      <c r="AA2438" s="39"/>
      <c r="AB2438" s="39"/>
      <c r="AC2438" s="39"/>
      <c r="AD2438" s="39"/>
      <c r="AE2438" s="39"/>
      <c r="AR2438" s="230" t="s">
        <v>316</v>
      </c>
      <c r="AT2438" s="230" t="s">
        <v>218</v>
      </c>
      <c r="AU2438" s="230" t="s">
        <v>87</v>
      </c>
      <c r="AY2438" s="18" t="s">
        <v>159</v>
      </c>
      <c r="BE2438" s="231">
        <f>IF(N2438="základní",J2438,0)</f>
        <v>0</v>
      </c>
      <c r="BF2438" s="231">
        <f>IF(N2438="snížená",J2438,0)</f>
        <v>0</v>
      </c>
      <c r="BG2438" s="231">
        <f>IF(N2438="zákl. přenesená",J2438,0)</f>
        <v>0</v>
      </c>
      <c r="BH2438" s="231">
        <f>IF(N2438="sníž. přenesená",J2438,0)</f>
        <v>0</v>
      </c>
      <c r="BI2438" s="231">
        <f>IF(N2438="nulová",J2438,0)</f>
        <v>0</v>
      </c>
      <c r="BJ2438" s="18" t="s">
        <v>85</v>
      </c>
      <c r="BK2438" s="231">
        <f>ROUND(I2438*H2438,2)</f>
        <v>0</v>
      </c>
      <c r="BL2438" s="18" t="s">
        <v>235</v>
      </c>
      <c r="BM2438" s="230" t="s">
        <v>3871</v>
      </c>
    </row>
    <row r="2439" s="2" customFormat="1" ht="21.75" customHeight="1">
      <c r="A2439" s="39"/>
      <c r="B2439" s="40"/>
      <c r="C2439" s="255" t="s">
        <v>3872</v>
      </c>
      <c r="D2439" s="255" t="s">
        <v>218</v>
      </c>
      <c r="E2439" s="256" t="s">
        <v>3853</v>
      </c>
      <c r="F2439" s="257" t="s">
        <v>3854</v>
      </c>
      <c r="G2439" s="258" t="s">
        <v>215</v>
      </c>
      <c r="H2439" s="259">
        <v>1</v>
      </c>
      <c r="I2439" s="260"/>
      <c r="J2439" s="261">
        <f>ROUND(I2439*H2439,2)</f>
        <v>0</v>
      </c>
      <c r="K2439" s="257" t="s">
        <v>165</v>
      </c>
      <c r="L2439" s="262"/>
      <c r="M2439" s="263" t="s">
        <v>1</v>
      </c>
      <c r="N2439" s="264" t="s">
        <v>42</v>
      </c>
      <c r="O2439" s="92"/>
      <c r="P2439" s="228">
        <f>O2439*H2439</f>
        <v>0</v>
      </c>
      <c r="Q2439" s="228">
        <v>0.00091</v>
      </c>
      <c r="R2439" s="228">
        <f>Q2439*H2439</f>
        <v>0.00091</v>
      </c>
      <c r="S2439" s="228">
        <v>0</v>
      </c>
      <c r="T2439" s="229">
        <f>S2439*H2439</f>
        <v>0</v>
      </c>
      <c r="U2439" s="39"/>
      <c r="V2439" s="39"/>
      <c r="W2439" s="39"/>
      <c r="X2439" s="39"/>
      <c r="Y2439" s="39"/>
      <c r="Z2439" s="39"/>
      <c r="AA2439" s="39"/>
      <c r="AB2439" s="39"/>
      <c r="AC2439" s="39"/>
      <c r="AD2439" s="39"/>
      <c r="AE2439" s="39"/>
      <c r="AR2439" s="230" t="s">
        <v>316</v>
      </c>
      <c r="AT2439" s="230" t="s">
        <v>218</v>
      </c>
      <c r="AU2439" s="230" t="s">
        <v>87</v>
      </c>
      <c r="AY2439" s="18" t="s">
        <v>159</v>
      </c>
      <c r="BE2439" s="231">
        <f>IF(N2439="základní",J2439,0)</f>
        <v>0</v>
      </c>
      <c r="BF2439" s="231">
        <f>IF(N2439="snížená",J2439,0)</f>
        <v>0</v>
      </c>
      <c r="BG2439" s="231">
        <f>IF(N2439="zákl. přenesená",J2439,0)</f>
        <v>0</v>
      </c>
      <c r="BH2439" s="231">
        <f>IF(N2439="sníž. přenesená",J2439,0)</f>
        <v>0</v>
      </c>
      <c r="BI2439" s="231">
        <f>IF(N2439="nulová",J2439,0)</f>
        <v>0</v>
      </c>
      <c r="BJ2439" s="18" t="s">
        <v>85</v>
      </c>
      <c r="BK2439" s="231">
        <f>ROUND(I2439*H2439,2)</f>
        <v>0</v>
      </c>
      <c r="BL2439" s="18" t="s">
        <v>235</v>
      </c>
      <c r="BM2439" s="230" t="s">
        <v>3873</v>
      </c>
    </row>
    <row r="2440" s="2" customFormat="1" ht="21.75" customHeight="1">
      <c r="A2440" s="39"/>
      <c r="B2440" s="40"/>
      <c r="C2440" s="255" t="s">
        <v>3874</v>
      </c>
      <c r="D2440" s="255" t="s">
        <v>218</v>
      </c>
      <c r="E2440" s="256" t="s">
        <v>3857</v>
      </c>
      <c r="F2440" s="257" t="s">
        <v>3858</v>
      </c>
      <c r="G2440" s="258" t="s">
        <v>215</v>
      </c>
      <c r="H2440" s="259">
        <v>1</v>
      </c>
      <c r="I2440" s="260"/>
      <c r="J2440" s="261">
        <f>ROUND(I2440*H2440,2)</f>
        <v>0</v>
      </c>
      <c r="K2440" s="257" t="s">
        <v>1</v>
      </c>
      <c r="L2440" s="262"/>
      <c r="M2440" s="263" t="s">
        <v>1</v>
      </c>
      <c r="N2440" s="264" t="s">
        <v>42</v>
      </c>
      <c r="O2440" s="92"/>
      <c r="P2440" s="228">
        <f>O2440*H2440</f>
        <v>0</v>
      </c>
      <c r="Q2440" s="228">
        <v>0.0030000000000000001</v>
      </c>
      <c r="R2440" s="228">
        <f>Q2440*H2440</f>
        <v>0.0030000000000000001</v>
      </c>
      <c r="S2440" s="228">
        <v>0</v>
      </c>
      <c r="T2440" s="229">
        <f>S2440*H2440</f>
        <v>0</v>
      </c>
      <c r="U2440" s="39"/>
      <c r="V2440" s="39"/>
      <c r="W2440" s="39"/>
      <c r="X2440" s="39"/>
      <c r="Y2440" s="39"/>
      <c r="Z2440" s="39"/>
      <c r="AA2440" s="39"/>
      <c r="AB2440" s="39"/>
      <c r="AC2440" s="39"/>
      <c r="AD2440" s="39"/>
      <c r="AE2440" s="39"/>
      <c r="AR2440" s="230" t="s">
        <v>316</v>
      </c>
      <c r="AT2440" s="230" t="s">
        <v>218</v>
      </c>
      <c r="AU2440" s="230" t="s">
        <v>87</v>
      </c>
      <c r="AY2440" s="18" t="s">
        <v>159</v>
      </c>
      <c r="BE2440" s="231">
        <f>IF(N2440="základní",J2440,0)</f>
        <v>0</v>
      </c>
      <c r="BF2440" s="231">
        <f>IF(N2440="snížená",J2440,0)</f>
        <v>0</v>
      </c>
      <c r="BG2440" s="231">
        <f>IF(N2440="zákl. přenesená",J2440,0)</f>
        <v>0</v>
      </c>
      <c r="BH2440" s="231">
        <f>IF(N2440="sníž. přenesená",J2440,0)</f>
        <v>0</v>
      </c>
      <c r="BI2440" s="231">
        <f>IF(N2440="nulová",J2440,0)</f>
        <v>0</v>
      </c>
      <c r="BJ2440" s="18" t="s">
        <v>85</v>
      </c>
      <c r="BK2440" s="231">
        <f>ROUND(I2440*H2440,2)</f>
        <v>0</v>
      </c>
      <c r="BL2440" s="18" t="s">
        <v>235</v>
      </c>
      <c r="BM2440" s="230" t="s">
        <v>3875</v>
      </c>
    </row>
    <row r="2441" s="2" customFormat="1" ht="16.5" customHeight="1">
      <c r="A2441" s="39"/>
      <c r="B2441" s="40"/>
      <c r="C2441" s="255" t="s">
        <v>3876</v>
      </c>
      <c r="D2441" s="255" t="s">
        <v>218</v>
      </c>
      <c r="E2441" s="256" t="s">
        <v>3861</v>
      </c>
      <c r="F2441" s="257" t="s">
        <v>3862</v>
      </c>
      <c r="G2441" s="258" t="s">
        <v>215</v>
      </c>
      <c r="H2441" s="259">
        <v>1</v>
      </c>
      <c r="I2441" s="260"/>
      <c r="J2441" s="261">
        <f>ROUND(I2441*H2441,2)</f>
        <v>0</v>
      </c>
      <c r="K2441" s="257" t="s">
        <v>1</v>
      </c>
      <c r="L2441" s="262"/>
      <c r="M2441" s="263" t="s">
        <v>1</v>
      </c>
      <c r="N2441" s="264" t="s">
        <v>42</v>
      </c>
      <c r="O2441" s="92"/>
      <c r="P2441" s="228">
        <f>O2441*H2441</f>
        <v>0</v>
      </c>
      <c r="Q2441" s="228">
        <v>0.00012</v>
      </c>
      <c r="R2441" s="228">
        <f>Q2441*H2441</f>
        <v>0.00012</v>
      </c>
      <c r="S2441" s="228">
        <v>0</v>
      </c>
      <c r="T2441" s="229">
        <f>S2441*H2441</f>
        <v>0</v>
      </c>
      <c r="U2441" s="39"/>
      <c r="V2441" s="39"/>
      <c r="W2441" s="39"/>
      <c r="X2441" s="39"/>
      <c r="Y2441" s="39"/>
      <c r="Z2441" s="39"/>
      <c r="AA2441" s="39"/>
      <c r="AB2441" s="39"/>
      <c r="AC2441" s="39"/>
      <c r="AD2441" s="39"/>
      <c r="AE2441" s="39"/>
      <c r="AR2441" s="230" t="s">
        <v>316</v>
      </c>
      <c r="AT2441" s="230" t="s">
        <v>218</v>
      </c>
      <c r="AU2441" s="230" t="s">
        <v>87</v>
      </c>
      <c r="AY2441" s="18" t="s">
        <v>159</v>
      </c>
      <c r="BE2441" s="231">
        <f>IF(N2441="základní",J2441,0)</f>
        <v>0</v>
      </c>
      <c r="BF2441" s="231">
        <f>IF(N2441="snížená",J2441,0)</f>
        <v>0</v>
      </c>
      <c r="BG2441" s="231">
        <f>IF(N2441="zákl. přenesená",J2441,0)</f>
        <v>0</v>
      </c>
      <c r="BH2441" s="231">
        <f>IF(N2441="sníž. přenesená",J2441,0)</f>
        <v>0</v>
      </c>
      <c r="BI2441" s="231">
        <f>IF(N2441="nulová",J2441,0)</f>
        <v>0</v>
      </c>
      <c r="BJ2441" s="18" t="s">
        <v>85</v>
      </c>
      <c r="BK2441" s="231">
        <f>ROUND(I2441*H2441,2)</f>
        <v>0</v>
      </c>
      <c r="BL2441" s="18" t="s">
        <v>235</v>
      </c>
      <c r="BM2441" s="230" t="s">
        <v>3877</v>
      </c>
    </row>
    <row r="2442" s="2" customFormat="1" ht="24.15" customHeight="1">
      <c r="A2442" s="39"/>
      <c r="B2442" s="40"/>
      <c r="C2442" s="219" t="s">
        <v>3878</v>
      </c>
      <c r="D2442" s="219" t="s">
        <v>161</v>
      </c>
      <c r="E2442" s="220" t="s">
        <v>3879</v>
      </c>
      <c r="F2442" s="221" t="s">
        <v>3880</v>
      </c>
      <c r="G2442" s="222" t="s">
        <v>215</v>
      </c>
      <c r="H2442" s="223">
        <v>8</v>
      </c>
      <c r="I2442" s="224"/>
      <c r="J2442" s="225">
        <f>ROUND(I2442*H2442,2)</f>
        <v>0</v>
      </c>
      <c r="K2442" s="221" t="s">
        <v>165</v>
      </c>
      <c r="L2442" s="45"/>
      <c r="M2442" s="226" t="s">
        <v>1</v>
      </c>
      <c r="N2442" s="227" t="s">
        <v>42</v>
      </c>
      <c r="O2442" s="92"/>
      <c r="P2442" s="228">
        <f>O2442*H2442</f>
        <v>0</v>
      </c>
      <c r="Q2442" s="228">
        <v>0</v>
      </c>
      <c r="R2442" s="228">
        <f>Q2442*H2442</f>
        <v>0</v>
      </c>
      <c r="S2442" s="228">
        <v>0.012500000000000001</v>
      </c>
      <c r="T2442" s="229">
        <f>S2442*H2442</f>
        <v>0.10000000000000001</v>
      </c>
      <c r="U2442" s="39"/>
      <c r="V2442" s="39"/>
      <c r="W2442" s="39"/>
      <c r="X2442" s="39"/>
      <c r="Y2442" s="39"/>
      <c r="Z2442" s="39"/>
      <c r="AA2442" s="39"/>
      <c r="AB2442" s="39"/>
      <c r="AC2442" s="39"/>
      <c r="AD2442" s="39"/>
      <c r="AE2442" s="39"/>
      <c r="AR2442" s="230" t="s">
        <v>235</v>
      </c>
      <c r="AT2442" s="230" t="s">
        <v>161</v>
      </c>
      <c r="AU2442" s="230" t="s">
        <v>87</v>
      </c>
      <c r="AY2442" s="18" t="s">
        <v>159</v>
      </c>
      <c r="BE2442" s="231">
        <f>IF(N2442="základní",J2442,0)</f>
        <v>0</v>
      </c>
      <c r="BF2442" s="231">
        <f>IF(N2442="snížená",J2442,0)</f>
        <v>0</v>
      </c>
      <c r="BG2442" s="231">
        <f>IF(N2442="zákl. přenesená",J2442,0)</f>
        <v>0</v>
      </c>
      <c r="BH2442" s="231">
        <f>IF(N2442="sníž. přenesená",J2442,0)</f>
        <v>0</v>
      </c>
      <c r="BI2442" s="231">
        <f>IF(N2442="nulová",J2442,0)</f>
        <v>0</v>
      </c>
      <c r="BJ2442" s="18" t="s">
        <v>85</v>
      </c>
      <c r="BK2442" s="231">
        <f>ROUND(I2442*H2442,2)</f>
        <v>0</v>
      </c>
      <c r="BL2442" s="18" t="s">
        <v>235</v>
      </c>
      <c r="BM2442" s="230" t="s">
        <v>3881</v>
      </c>
    </row>
    <row r="2443" s="16" customFormat="1">
      <c r="A2443" s="16"/>
      <c r="B2443" s="279"/>
      <c r="C2443" s="280"/>
      <c r="D2443" s="234" t="s">
        <v>168</v>
      </c>
      <c r="E2443" s="281" t="s">
        <v>1</v>
      </c>
      <c r="F2443" s="282" t="s">
        <v>2097</v>
      </c>
      <c r="G2443" s="280"/>
      <c r="H2443" s="281" t="s">
        <v>1</v>
      </c>
      <c r="I2443" s="283"/>
      <c r="J2443" s="280"/>
      <c r="K2443" s="280"/>
      <c r="L2443" s="284"/>
      <c r="M2443" s="285"/>
      <c r="N2443" s="286"/>
      <c r="O2443" s="286"/>
      <c r="P2443" s="286"/>
      <c r="Q2443" s="286"/>
      <c r="R2443" s="286"/>
      <c r="S2443" s="286"/>
      <c r="T2443" s="287"/>
      <c r="U2443" s="16"/>
      <c r="V2443" s="16"/>
      <c r="W2443" s="16"/>
      <c r="X2443" s="16"/>
      <c r="Y2443" s="16"/>
      <c r="Z2443" s="16"/>
      <c r="AA2443" s="16"/>
      <c r="AB2443" s="16"/>
      <c r="AC2443" s="16"/>
      <c r="AD2443" s="16"/>
      <c r="AE2443" s="16"/>
      <c r="AT2443" s="288" t="s">
        <v>168</v>
      </c>
      <c r="AU2443" s="288" t="s">
        <v>87</v>
      </c>
      <c r="AV2443" s="16" t="s">
        <v>85</v>
      </c>
      <c r="AW2443" s="16" t="s">
        <v>32</v>
      </c>
      <c r="AX2443" s="16" t="s">
        <v>77</v>
      </c>
      <c r="AY2443" s="288" t="s">
        <v>159</v>
      </c>
    </row>
    <row r="2444" s="13" customFormat="1">
      <c r="A2444" s="13"/>
      <c r="B2444" s="232"/>
      <c r="C2444" s="233"/>
      <c r="D2444" s="234" t="s">
        <v>168</v>
      </c>
      <c r="E2444" s="235" t="s">
        <v>1</v>
      </c>
      <c r="F2444" s="236" t="s">
        <v>3882</v>
      </c>
      <c r="G2444" s="233"/>
      <c r="H2444" s="237">
        <v>8</v>
      </c>
      <c r="I2444" s="238"/>
      <c r="J2444" s="233"/>
      <c r="K2444" s="233"/>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168</v>
      </c>
      <c r="AU2444" s="243" t="s">
        <v>87</v>
      </c>
      <c r="AV2444" s="13" t="s">
        <v>87</v>
      </c>
      <c r="AW2444" s="13" t="s">
        <v>32</v>
      </c>
      <c r="AX2444" s="13" t="s">
        <v>85</v>
      </c>
      <c r="AY2444" s="243" t="s">
        <v>159</v>
      </c>
    </row>
    <row r="2445" s="2" customFormat="1" ht="24.15" customHeight="1">
      <c r="A2445" s="39"/>
      <c r="B2445" s="40"/>
      <c r="C2445" s="219" t="s">
        <v>3883</v>
      </c>
      <c r="D2445" s="219" t="s">
        <v>161</v>
      </c>
      <c r="E2445" s="220" t="s">
        <v>3884</v>
      </c>
      <c r="F2445" s="221" t="s">
        <v>3885</v>
      </c>
      <c r="G2445" s="222" t="s">
        <v>215</v>
      </c>
      <c r="H2445" s="223">
        <v>41</v>
      </c>
      <c r="I2445" s="224"/>
      <c r="J2445" s="225">
        <f>ROUND(I2445*H2445,2)</f>
        <v>0</v>
      </c>
      <c r="K2445" s="221" t="s">
        <v>165</v>
      </c>
      <c r="L2445" s="45"/>
      <c r="M2445" s="226" t="s">
        <v>1</v>
      </c>
      <c r="N2445" s="227" t="s">
        <v>42</v>
      </c>
      <c r="O2445" s="92"/>
      <c r="P2445" s="228">
        <f>O2445*H2445</f>
        <v>0</v>
      </c>
      <c r="Q2445" s="228">
        <v>0</v>
      </c>
      <c r="R2445" s="228">
        <f>Q2445*H2445</f>
        <v>0</v>
      </c>
      <c r="S2445" s="228">
        <v>0.017000000000000001</v>
      </c>
      <c r="T2445" s="229">
        <f>S2445*H2445</f>
        <v>0.69700000000000006</v>
      </c>
      <c r="U2445" s="39"/>
      <c r="V2445" s="39"/>
      <c r="W2445" s="39"/>
      <c r="X2445" s="39"/>
      <c r="Y2445" s="39"/>
      <c r="Z2445" s="39"/>
      <c r="AA2445" s="39"/>
      <c r="AB2445" s="39"/>
      <c r="AC2445" s="39"/>
      <c r="AD2445" s="39"/>
      <c r="AE2445" s="39"/>
      <c r="AR2445" s="230" t="s">
        <v>235</v>
      </c>
      <c r="AT2445" s="230" t="s">
        <v>161</v>
      </c>
      <c r="AU2445" s="230" t="s">
        <v>87</v>
      </c>
      <c r="AY2445" s="18" t="s">
        <v>159</v>
      </c>
      <c r="BE2445" s="231">
        <f>IF(N2445="základní",J2445,0)</f>
        <v>0</v>
      </c>
      <c r="BF2445" s="231">
        <f>IF(N2445="snížená",J2445,0)</f>
        <v>0</v>
      </c>
      <c r="BG2445" s="231">
        <f>IF(N2445="zákl. přenesená",J2445,0)</f>
        <v>0</v>
      </c>
      <c r="BH2445" s="231">
        <f>IF(N2445="sníž. přenesená",J2445,0)</f>
        <v>0</v>
      </c>
      <c r="BI2445" s="231">
        <f>IF(N2445="nulová",J2445,0)</f>
        <v>0</v>
      </c>
      <c r="BJ2445" s="18" t="s">
        <v>85</v>
      </c>
      <c r="BK2445" s="231">
        <f>ROUND(I2445*H2445,2)</f>
        <v>0</v>
      </c>
      <c r="BL2445" s="18" t="s">
        <v>235</v>
      </c>
      <c r="BM2445" s="230" t="s">
        <v>3886</v>
      </c>
    </row>
    <row r="2446" s="16" customFormat="1">
      <c r="A2446" s="16"/>
      <c r="B2446" s="279"/>
      <c r="C2446" s="280"/>
      <c r="D2446" s="234" t="s">
        <v>168</v>
      </c>
      <c r="E2446" s="281" t="s">
        <v>1</v>
      </c>
      <c r="F2446" s="282" t="s">
        <v>1122</v>
      </c>
      <c r="G2446" s="280"/>
      <c r="H2446" s="281" t="s">
        <v>1</v>
      </c>
      <c r="I2446" s="283"/>
      <c r="J2446" s="280"/>
      <c r="K2446" s="280"/>
      <c r="L2446" s="284"/>
      <c r="M2446" s="285"/>
      <c r="N2446" s="286"/>
      <c r="O2446" s="286"/>
      <c r="P2446" s="286"/>
      <c r="Q2446" s="286"/>
      <c r="R2446" s="286"/>
      <c r="S2446" s="286"/>
      <c r="T2446" s="287"/>
      <c r="U2446" s="16"/>
      <c r="V2446" s="16"/>
      <c r="W2446" s="16"/>
      <c r="X2446" s="16"/>
      <c r="Y2446" s="16"/>
      <c r="Z2446" s="16"/>
      <c r="AA2446" s="16"/>
      <c r="AB2446" s="16"/>
      <c r="AC2446" s="16"/>
      <c r="AD2446" s="16"/>
      <c r="AE2446" s="16"/>
      <c r="AT2446" s="288" t="s">
        <v>168</v>
      </c>
      <c r="AU2446" s="288" t="s">
        <v>87</v>
      </c>
      <c r="AV2446" s="16" t="s">
        <v>85</v>
      </c>
      <c r="AW2446" s="16" t="s">
        <v>32</v>
      </c>
      <c r="AX2446" s="16" t="s">
        <v>77</v>
      </c>
      <c r="AY2446" s="288" t="s">
        <v>159</v>
      </c>
    </row>
    <row r="2447" s="13" customFormat="1">
      <c r="A2447" s="13"/>
      <c r="B2447" s="232"/>
      <c r="C2447" s="233"/>
      <c r="D2447" s="234" t="s">
        <v>168</v>
      </c>
      <c r="E2447" s="235" t="s">
        <v>1</v>
      </c>
      <c r="F2447" s="236" t="s">
        <v>3887</v>
      </c>
      <c r="G2447" s="233"/>
      <c r="H2447" s="237">
        <v>18</v>
      </c>
      <c r="I2447" s="238"/>
      <c r="J2447" s="233"/>
      <c r="K2447" s="233"/>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168</v>
      </c>
      <c r="AU2447" s="243" t="s">
        <v>87</v>
      </c>
      <c r="AV2447" s="13" t="s">
        <v>87</v>
      </c>
      <c r="AW2447" s="13" t="s">
        <v>32</v>
      </c>
      <c r="AX2447" s="13" t="s">
        <v>77</v>
      </c>
      <c r="AY2447" s="243" t="s">
        <v>159</v>
      </c>
    </row>
    <row r="2448" s="16" customFormat="1">
      <c r="A2448" s="16"/>
      <c r="B2448" s="279"/>
      <c r="C2448" s="280"/>
      <c r="D2448" s="234" t="s">
        <v>168</v>
      </c>
      <c r="E2448" s="281" t="s">
        <v>1</v>
      </c>
      <c r="F2448" s="282" t="s">
        <v>1129</v>
      </c>
      <c r="G2448" s="280"/>
      <c r="H2448" s="281" t="s">
        <v>1</v>
      </c>
      <c r="I2448" s="283"/>
      <c r="J2448" s="280"/>
      <c r="K2448" s="280"/>
      <c r="L2448" s="284"/>
      <c r="M2448" s="285"/>
      <c r="N2448" s="286"/>
      <c r="O2448" s="286"/>
      <c r="P2448" s="286"/>
      <c r="Q2448" s="286"/>
      <c r="R2448" s="286"/>
      <c r="S2448" s="286"/>
      <c r="T2448" s="287"/>
      <c r="U2448" s="16"/>
      <c r="V2448" s="16"/>
      <c r="W2448" s="16"/>
      <c r="X2448" s="16"/>
      <c r="Y2448" s="16"/>
      <c r="Z2448" s="16"/>
      <c r="AA2448" s="16"/>
      <c r="AB2448" s="16"/>
      <c r="AC2448" s="16"/>
      <c r="AD2448" s="16"/>
      <c r="AE2448" s="16"/>
      <c r="AT2448" s="288" t="s">
        <v>168</v>
      </c>
      <c r="AU2448" s="288" t="s">
        <v>87</v>
      </c>
      <c r="AV2448" s="16" t="s">
        <v>85</v>
      </c>
      <c r="AW2448" s="16" t="s">
        <v>32</v>
      </c>
      <c r="AX2448" s="16" t="s">
        <v>77</v>
      </c>
      <c r="AY2448" s="288" t="s">
        <v>159</v>
      </c>
    </row>
    <row r="2449" s="13" customFormat="1">
      <c r="A2449" s="13"/>
      <c r="B2449" s="232"/>
      <c r="C2449" s="233"/>
      <c r="D2449" s="234" t="s">
        <v>168</v>
      </c>
      <c r="E2449" s="235" t="s">
        <v>1</v>
      </c>
      <c r="F2449" s="236" t="s">
        <v>3888</v>
      </c>
      <c r="G2449" s="233"/>
      <c r="H2449" s="237">
        <v>23</v>
      </c>
      <c r="I2449" s="238"/>
      <c r="J2449" s="233"/>
      <c r="K2449" s="233"/>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168</v>
      </c>
      <c r="AU2449" s="243" t="s">
        <v>87</v>
      </c>
      <c r="AV2449" s="13" t="s">
        <v>87</v>
      </c>
      <c r="AW2449" s="13" t="s">
        <v>32</v>
      </c>
      <c r="AX2449" s="13" t="s">
        <v>77</v>
      </c>
      <c r="AY2449" s="243" t="s">
        <v>159</v>
      </c>
    </row>
    <row r="2450" s="14" customFormat="1">
      <c r="A2450" s="14"/>
      <c r="B2450" s="244"/>
      <c r="C2450" s="245"/>
      <c r="D2450" s="234" t="s">
        <v>168</v>
      </c>
      <c r="E2450" s="246" t="s">
        <v>1</v>
      </c>
      <c r="F2450" s="247" t="s">
        <v>174</v>
      </c>
      <c r="G2450" s="245"/>
      <c r="H2450" s="248">
        <v>41</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168</v>
      </c>
      <c r="AU2450" s="254" t="s">
        <v>87</v>
      </c>
      <c r="AV2450" s="14" t="s">
        <v>166</v>
      </c>
      <c r="AW2450" s="14" t="s">
        <v>32</v>
      </c>
      <c r="AX2450" s="14" t="s">
        <v>85</v>
      </c>
      <c r="AY2450" s="254" t="s">
        <v>159</v>
      </c>
    </row>
    <row r="2451" s="2" customFormat="1" ht="24.15" customHeight="1">
      <c r="A2451" s="39"/>
      <c r="B2451" s="40"/>
      <c r="C2451" s="219" t="s">
        <v>3889</v>
      </c>
      <c r="D2451" s="219" t="s">
        <v>161</v>
      </c>
      <c r="E2451" s="220" t="s">
        <v>3890</v>
      </c>
      <c r="F2451" s="221" t="s">
        <v>3891</v>
      </c>
      <c r="G2451" s="222" t="s">
        <v>215</v>
      </c>
      <c r="H2451" s="223">
        <v>47</v>
      </c>
      <c r="I2451" s="224"/>
      <c r="J2451" s="225">
        <f>ROUND(I2451*H2451,2)</f>
        <v>0</v>
      </c>
      <c r="K2451" s="221" t="s">
        <v>165</v>
      </c>
      <c r="L2451" s="45"/>
      <c r="M2451" s="226" t="s">
        <v>1</v>
      </c>
      <c r="N2451" s="227" t="s">
        <v>42</v>
      </c>
      <c r="O2451" s="92"/>
      <c r="P2451" s="228">
        <f>O2451*H2451</f>
        <v>0</v>
      </c>
      <c r="Q2451" s="228">
        <v>0</v>
      </c>
      <c r="R2451" s="228">
        <f>Q2451*H2451</f>
        <v>0</v>
      </c>
      <c r="S2451" s="228">
        <v>0.024</v>
      </c>
      <c r="T2451" s="229">
        <f>S2451*H2451</f>
        <v>1.1280000000000001</v>
      </c>
      <c r="U2451" s="39"/>
      <c r="V2451" s="39"/>
      <c r="W2451" s="39"/>
      <c r="X2451" s="39"/>
      <c r="Y2451" s="39"/>
      <c r="Z2451" s="39"/>
      <c r="AA2451" s="39"/>
      <c r="AB2451" s="39"/>
      <c r="AC2451" s="39"/>
      <c r="AD2451" s="39"/>
      <c r="AE2451" s="39"/>
      <c r="AR2451" s="230" t="s">
        <v>235</v>
      </c>
      <c r="AT2451" s="230" t="s">
        <v>161</v>
      </c>
      <c r="AU2451" s="230" t="s">
        <v>87</v>
      </c>
      <c r="AY2451" s="18" t="s">
        <v>159</v>
      </c>
      <c r="BE2451" s="231">
        <f>IF(N2451="základní",J2451,0)</f>
        <v>0</v>
      </c>
      <c r="BF2451" s="231">
        <f>IF(N2451="snížená",J2451,0)</f>
        <v>0</v>
      </c>
      <c r="BG2451" s="231">
        <f>IF(N2451="zákl. přenesená",J2451,0)</f>
        <v>0</v>
      </c>
      <c r="BH2451" s="231">
        <f>IF(N2451="sníž. přenesená",J2451,0)</f>
        <v>0</v>
      </c>
      <c r="BI2451" s="231">
        <f>IF(N2451="nulová",J2451,0)</f>
        <v>0</v>
      </c>
      <c r="BJ2451" s="18" t="s">
        <v>85</v>
      </c>
      <c r="BK2451" s="231">
        <f>ROUND(I2451*H2451,2)</f>
        <v>0</v>
      </c>
      <c r="BL2451" s="18" t="s">
        <v>235</v>
      </c>
      <c r="BM2451" s="230" t="s">
        <v>3892</v>
      </c>
    </row>
    <row r="2452" s="16" customFormat="1">
      <c r="A2452" s="16"/>
      <c r="B2452" s="279"/>
      <c r="C2452" s="280"/>
      <c r="D2452" s="234" t="s">
        <v>168</v>
      </c>
      <c r="E2452" s="281" t="s">
        <v>1</v>
      </c>
      <c r="F2452" s="282" t="s">
        <v>2097</v>
      </c>
      <c r="G2452" s="280"/>
      <c r="H2452" s="281" t="s">
        <v>1</v>
      </c>
      <c r="I2452" s="283"/>
      <c r="J2452" s="280"/>
      <c r="K2452" s="280"/>
      <c r="L2452" s="284"/>
      <c r="M2452" s="285"/>
      <c r="N2452" s="286"/>
      <c r="O2452" s="286"/>
      <c r="P2452" s="286"/>
      <c r="Q2452" s="286"/>
      <c r="R2452" s="286"/>
      <c r="S2452" s="286"/>
      <c r="T2452" s="287"/>
      <c r="U2452" s="16"/>
      <c r="V2452" s="16"/>
      <c r="W2452" s="16"/>
      <c r="X2452" s="16"/>
      <c r="Y2452" s="16"/>
      <c r="Z2452" s="16"/>
      <c r="AA2452" s="16"/>
      <c r="AB2452" s="16"/>
      <c r="AC2452" s="16"/>
      <c r="AD2452" s="16"/>
      <c r="AE2452" s="16"/>
      <c r="AT2452" s="288" t="s">
        <v>168</v>
      </c>
      <c r="AU2452" s="288" t="s">
        <v>87</v>
      </c>
      <c r="AV2452" s="16" t="s">
        <v>85</v>
      </c>
      <c r="AW2452" s="16" t="s">
        <v>32</v>
      </c>
      <c r="AX2452" s="16" t="s">
        <v>77</v>
      </c>
      <c r="AY2452" s="288" t="s">
        <v>159</v>
      </c>
    </row>
    <row r="2453" s="13" customFormat="1">
      <c r="A2453" s="13"/>
      <c r="B2453" s="232"/>
      <c r="C2453" s="233"/>
      <c r="D2453" s="234" t="s">
        <v>168</v>
      </c>
      <c r="E2453" s="235" t="s">
        <v>1</v>
      </c>
      <c r="F2453" s="236" t="s">
        <v>3893</v>
      </c>
      <c r="G2453" s="233"/>
      <c r="H2453" s="237">
        <v>9</v>
      </c>
      <c r="I2453" s="238"/>
      <c r="J2453" s="233"/>
      <c r="K2453" s="233"/>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168</v>
      </c>
      <c r="AU2453" s="243" t="s">
        <v>87</v>
      </c>
      <c r="AV2453" s="13" t="s">
        <v>87</v>
      </c>
      <c r="AW2453" s="13" t="s">
        <v>32</v>
      </c>
      <c r="AX2453" s="13" t="s">
        <v>77</v>
      </c>
      <c r="AY2453" s="243" t="s">
        <v>159</v>
      </c>
    </row>
    <row r="2454" s="16" customFormat="1">
      <c r="A2454" s="16"/>
      <c r="B2454" s="279"/>
      <c r="C2454" s="280"/>
      <c r="D2454" s="234" t="s">
        <v>168</v>
      </c>
      <c r="E2454" s="281" t="s">
        <v>1</v>
      </c>
      <c r="F2454" s="282" t="s">
        <v>2101</v>
      </c>
      <c r="G2454" s="280"/>
      <c r="H2454" s="281" t="s">
        <v>1</v>
      </c>
      <c r="I2454" s="283"/>
      <c r="J2454" s="280"/>
      <c r="K2454" s="280"/>
      <c r="L2454" s="284"/>
      <c r="M2454" s="285"/>
      <c r="N2454" s="286"/>
      <c r="O2454" s="286"/>
      <c r="P2454" s="286"/>
      <c r="Q2454" s="286"/>
      <c r="R2454" s="286"/>
      <c r="S2454" s="286"/>
      <c r="T2454" s="287"/>
      <c r="U2454" s="16"/>
      <c r="V2454" s="16"/>
      <c r="W2454" s="16"/>
      <c r="X2454" s="16"/>
      <c r="Y2454" s="16"/>
      <c r="Z2454" s="16"/>
      <c r="AA2454" s="16"/>
      <c r="AB2454" s="16"/>
      <c r="AC2454" s="16"/>
      <c r="AD2454" s="16"/>
      <c r="AE2454" s="16"/>
      <c r="AT2454" s="288" t="s">
        <v>168</v>
      </c>
      <c r="AU2454" s="288" t="s">
        <v>87</v>
      </c>
      <c r="AV2454" s="16" t="s">
        <v>85</v>
      </c>
      <c r="AW2454" s="16" t="s">
        <v>32</v>
      </c>
      <c r="AX2454" s="16" t="s">
        <v>77</v>
      </c>
      <c r="AY2454" s="288" t="s">
        <v>159</v>
      </c>
    </row>
    <row r="2455" s="13" customFormat="1">
      <c r="A2455" s="13"/>
      <c r="B2455" s="232"/>
      <c r="C2455" s="233"/>
      <c r="D2455" s="234" t="s">
        <v>168</v>
      </c>
      <c r="E2455" s="235" t="s">
        <v>1</v>
      </c>
      <c r="F2455" s="236" t="s">
        <v>3894</v>
      </c>
      <c r="G2455" s="233"/>
      <c r="H2455" s="237">
        <v>10</v>
      </c>
      <c r="I2455" s="238"/>
      <c r="J2455" s="233"/>
      <c r="K2455" s="233"/>
      <c r="L2455" s="239"/>
      <c r="M2455" s="240"/>
      <c r="N2455" s="241"/>
      <c r="O2455" s="241"/>
      <c r="P2455" s="241"/>
      <c r="Q2455" s="241"/>
      <c r="R2455" s="241"/>
      <c r="S2455" s="241"/>
      <c r="T2455" s="242"/>
      <c r="U2455" s="13"/>
      <c r="V2455" s="13"/>
      <c r="W2455" s="13"/>
      <c r="X2455" s="13"/>
      <c r="Y2455" s="13"/>
      <c r="Z2455" s="13"/>
      <c r="AA2455" s="13"/>
      <c r="AB2455" s="13"/>
      <c r="AC2455" s="13"/>
      <c r="AD2455" s="13"/>
      <c r="AE2455" s="13"/>
      <c r="AT2455" s="243" t="s">
        <v>168</v>
      </c>
      <c r="AU2455" s="243" t="s">
        <v>87</v>
      </c>
      <c r="AV2455" s="13" t="s">
        <v>87</v>
      </c>
      <c r="AW2455" s="13" t="s">
        <v>32</v>
      </c>
      <c r="AX2455" s="13" t="s">
        <v>77</v>
      </c>
      <c r="AY2455" s="243" t="s">
        <v>159</v>
      </c>
    </row>
    <row r="2456" s="16" customFormat="1">
      <c r="A2456" s="16"/>
      <c r="B2456" s="279"/>
      <c r="C2456" s="280"/>
      <c r="D2456" s="234" t="s">
        <v>168</v>
      </c>
      <c r="E2456" s="281" t="s">
        <v>1</v>
      </c>
      <c r="F2456" s="282" t="s">
        <v>2104</v>
      </c>
      <c r="G2456" s="280"/>
      <c r="H2456" s="281" t="s">
        <v>1</v>
      </c>
      <c r="I2456" s="283"/>
      <c r="J2456" s="280"/>
      <c r="K2456" s="280"/>
      <c r="L2456" s="284"/>
      <c r="M2456" s="285"/>
      <c r="N2456" s="286"/>
      <c r="O2456" s="286"/>
      <c r="P2456" s="286"/>
      <c r="Q2456" s="286"/>
      <c r="R2456" s="286"/>
      <c r="S2456" s="286"/>
      <c r="T2456" s="287"/>
      <c r="U2456" s="16"/>
      <c r="V2456" s="16"/>
      <c r="W2456" s="16"/>
      <c r="X2456" s="16"/>
      <c r="Y2456" s="16"/>
      <c r="Z2456" s="16"/>
      <c r="AA2456" s="16"/>
      <c r="AB2456" s="16"/>
      <c r="AC2456" s="16"/>
      <c r="AD2456" s="16"/>
      <c r="AE2456" s="16"/>
      <c r="AT2456" s="288" t="s">
        <v>168</v>
      </c>
      <c r="AU2456" s="288" t="s">
        <v>87</v>
      </c>
      <c r="AV2456" s="16" t="s">
        <v>85</v>
      </c>
      <c r="AW2456" s="16" t="s">
        <v>32</v>
      </c>
      <c r="AX2456" s="16" t="s">
        <v>77</v>
      </c>
      <c r="AY2456" s="288" t="s">
        <v>159</v>
      </c>
    </row>
    <row r="2457" s="13" customFormat="1">
      <c r="A2457" s="13"/>
      <c r="B2457" s="232"/>
      <c r="C2457" s="233"/>
      <c r="D2457" s="234" t="s">
        <v>168</v>
      </c>
      <c r="E2457" s="235" t="s">
        <v>1</v>
      </c>
      <c r="F2457" s="236" t="s">
        <v>3895</v>
      </c>
      <c r="G2457" s="233"/>
      <c r="H2457" s="237">
        <v>23</v>
      </c>
      <c r="I2457" s="238"/>
      <c r="J2457" s="233"/>
      <c r="K2457" s="233"/>
      <c r="L2457" s="239"/>
      <c r="M2457" s="240"/>
      <c r="N2457" s="241"/>
      <c r="O2457" s="241"/>
      <c r="P2457" s="241"/>
      <c r="Q2457" s="241"/>
      <c r="R2457" s="241"/>
      <c r="S2457" s="241"/>
      <c r="T2457" s="242"/>
      <c r="U2457" s="13"/>
      <c r="V2457" s="13"/>
      <c r="W2457" s="13"/>
      <c r="X2457" s="13"/>
      <c r="Y2457" s="13"/>
      <c r="Z2457" s="13"/>
      <c r="AA2457" s="13"/>
      <c r="AB2457" s="13"/>
      <c r="AC2457" s="13"/>
      <c r="AD2457" s="13"/>
      <c r="AE2457" s="13"/>
      <c r="AT2457" s="243" t="s">
        <v>168</v>
      </c>
      <c r="AU2457" s="243" t="s">
        <v>87</v>
      </c>
      <c r="AV2457" s="13" t="s">
        <v>87</v>
      </c>
      <c r="AW2457" s="13" t="s">
        <v>32</v>
      </c>
      <c r="AX2457" s="13" t="s">
        <v>77</v>
      </c>
      <c r="AY2457" s="243" t="s">
        <v>159</v>
      </c>
    </row>
    <row r="2458" s="16" customFormat="1">
      <c r="A2458" s="16"/>
      <c r="B2458" s="279"/>
      <c r="C2458" s="280"/>
      <c r="D2458" s="234" t="s">
        <v>168</v>
      </c>
      <c r="E2458" s="281" t="s">
        <v>1</v>
      </c>
      <c r="F2458" s="282" t="s">
        <v>1099</v>
      </c>
      <c r="G2458" s="280"/>
      <c r="H2458" s="281" t="s">
        <v>1</v>
      </c>
      <c r="I2458" s="283"/>
      <c r="J2458" s="280"/>
      <c r="K2458" s="280"/>
      <c r="L2458" s="284"/>
      <c r="M2458" s="285"/>
      <c r="N2458" s="286"/>
      <c r="O2458" s="286"/>
      <c r="P2458" s="286"/>
      <c r="Q2458" s="286"/>
      <c r="R2458" s="286"/>
      <c r="S2458" s="286"/>
      <c r="T2458" s="287"/>
      <c r="U2458" s="16"/>
      <c r="V2458" s="16"/>
      <c r="W2458" s="16"/>
      <c r="X2458" s="16"/>
      <c r="Y2458" s="16"/>
      <c r="Z2458" s="16"/>
      <c r="AA2458" s="16"/>
      <c r="AB2458" s="16"/>
      <c r="AC2458" s="16"/>
      <c r="AD2458" s="16"/>
      <c r="AE2458" s="16"/>
      <c r="AT2458" s="288" t="s">
        <v>168</v>
      </c>
      <c r="AU2458" s="288" t="s">
        <v>87</v>
      </c>
      <c r="AV2458" s="16" t="s">
        <v>85</v>
      </c>
      <c r="AW2458" s="16" t="s">
        <v>32</v>
      </c>
      <c r="AX2458" s="16" t="s">
        <v>77</v>
      </c>
      <c r="AY2458" s="288" t="s">
        <v>159</v>
      </c>
    </row>
    <row r="2459" s="13" customFormat="1">
      <c r="A2459" s="13"/>
      <c r="B2459" s="232"/>
      <c r="C2459" s="233"/>
      <c r="D2459" s="234" t="s">
        <v>168</v>
      </c>
      <c r="E2459" s="235" t="s">
        <v>1</v>
      </c>
      <c r="F2459" s="236" t="s">
        <v>185</v>
      </c>
      <c r="G2459" s="233"/>
      <c r="H2459" s="237">
        <v>5</v>
      </c>
      <c r="I2459" s="238"/>
      <c r="J2459" s="233"/>
      <c r="K2459" s="233"/>
      <c r="L2459" s="239"/>
      <c r="M2459" s="240"/>
      <c r="N2459" s="241"/>
      <c r="O2459" s="241"/>
      <c r="P2459" s="241"/>
      <c r="Q2459" s="241"/>
      <c r="R2459" s="241"/>
      <c r="S2459" s="241"/>
      <c r="T2459" s="242"/>
      <c r="U2459" s="13"/>
      <c r="V2459" s="13"/>
      <c r="W2459" s="13"/>
      <c r="X2459" s="13"/>
      <c r="Y2459" s="13"/>
      <c r="Z2459" s="13"/>
      <c r="AA2459" s="13"/>
      <c r="AB2459" s="13"/>
      <c r="AC2459" s="13"/>
      <c r="AD2459" s="13"/>
      <c r="AE2459" s="13"/>
      <c r="AT2459" s="243" t="s">
        <v>168</v>
      </c>
      <c r="AU2459" s="243" t="s">
        <v>87</v>
      </c>
      <c r="AV2459" s="13" t="s">
        <v>87</v>
      </c>
      <c r="AW2459" s="13" t="s">
        <v>32</v>
      </c>
      <c r="AX2459" s="13" t="s">
        <v>77</v>
      </c>
      <c r="AY2459" s="243" t="s">
        <v>159</v>
      </c>
    </row>
    <row r="2460" s="14" customFormat="1">
      <c r="A2460" s="14"/>
      <c r="B2460" s="244"/>
      <c r="C2460" s="245"/>
      <c r="D2460" s="234" t="s">
        <v>168</v>
      </c>
      <c r="E2460" s="246" t="s">
        <v>1</v>
      </c>
      <c r="F2460" s="247" t="s">
        <v>174</v>
      </c>
      <c r="G2460" s="245"/>
      <c r="H2460" s="248">
        <v>47</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168</v>
      </c>
      <c r="AU2460" s="254" t="s">
        <v>87</v>
      </c>
      <c r="AV2460" s="14" t="s">
        <v>166</v>
      </c>
      <c r="AW2460" s="14" t="s">
        <v>32</v>
      </c>
      <c r="AX2460" s="14" t="s">
        <v>85</v>
      </c>
      <c r="AY2460" s="254" t="s">
        <v>159</v>
      </c>
    </row>
    <row r="2461" s="2" customFormat="1" ht="24.15" customHeight="1">
      <c r="A2461" s="39"/>
      <c r="B2461" s="40"/>
      <c r="C2461" s="219" t="s">
        <v>3896</v>
      </c>
      <c r="D2461" s="219" t="s">
        <v>161</v>
      </c>
      <c r="E2461" s="220" t="s">
        <v>3897</v>
      </c>
      <c r="F2461" s="221" t="s">
        <v>3898</v>
      </c>
      <c r="G2461" s="222" t="s">
        <v>215</v>
      </c>
      <c r="H2461" s="223">
        <v>9</v>
      </c>
      <c r="I2461" s="224"/>
      <c r="J2461" s="225">
        <f>ROUND(I2461*H2461,2)</f>
        <v>0</v>
      </c>
      <c r="K2461" s="221" t="s">
        <v>165</v>
      </c>
      <c r="L2461" s="45"/>
      <c r="M2461" s="226" t="s">
        <v>1</v>
      </c>
      <c r="N2461" s="227" t="s">
        <v>42</v>
      </c>
      <c r="O2461" s="92"/>
      <c r="P2461" s="228">
        <f>O2461*H2461</f>
        <v>0</v>
      </c>
      <c r="Q2461" s="228">
        <v>0</v>
      </c>
      <c r="R2461" s="228">
        <f>Q2461*H2461</f>
        <v>0</v>
      </c>
      <c r="S2461" s="228">
        <v>0.028000000000000001</v>
      </c>
      <c r="T2461" s="229">
        <f>S2461*H2461</f>
        <v>0.252</v>
      </c>
      <c r="U2461" s="39"/>
      <c r="V2461" s="39"/>
      <c r="W2461" s="39"/>
      <c r="X2461" s="39"/>
      <c r="Y2461" s="39"/>
      <c r="Z2461" s="39"/>
      <c r="AA2461" s="39"/>
      <c r="AB2461" s="39"/>
      <c r="AC2461" s="39"/>
      <c r="AD2461" s="39"/>
      <c r="AE2461" s="39"/>
      <c r="AR2461" s="230" t="s">
        <v>235</v>
      </c>
      <c r="AT2461" s="230" t="s">
        <v>161</v>
      </c>
      <c r="AU2461" s="230" t="s">
        <v>87</v>
      </c>
      <c r="AY2461" s="18" t="s">
        <v>159</v>
      </c>
      <c r="BE2461" s="231">
        <f>IF(N2461="základní",J2461,0)</f>
        <v>0</v>
      </c>
      <c r="BF2461" s="231">
        <f>IF(N2461="snížená",J2461,0)</f>
        <v>0</v>
      </c>
      <c r="BG2461" s="231">
        <f>IF(N2461="zákl. přenesená",J2461,0)</f>
        <v>0</v>
      </c>
      <c r="BH2461" s="231">
        <f>IF(N2461="sníž. přenesená",J2461,0)</f>
        <v>0</v>
      </c>
      <c r="BI2461" s="231">
        <f>IF(N2461="nulová",J2461,0)</f>
        <v>0</v>
      </c>
      <c r="BJ2461" s="18" t="s">
        <v>85</v>
      </c>
      <c r="BK2461" s="231">
        <f>ROUND(I2461*H2461,2)</f>
        <v>0</v>
      </c>
      <c r="BL2461" s="18" t="s">
        <v>235</v>
      </c>
      <c r="BM2461" s="230" t="s">
        <v>3899</v>
      </c>
    </row>
    <row r="2462" s="16" customFormat="1">
      <c r="A2462" s="16"/>
      <c r="B2462" s="279"/>
      <c r="C2462" s="280"/>
      <c r="D2462" s="234" t="s">
        <v>168</v>
      </c>
      <c r="E2462" s="281" t="s">
        <v>1</v>
      </c>
      <c r="F2462" s="282" t="s">
        <v>2101</v>
      </c>
      <c r="G2462" s="280"/>
      <c r="H2462" s="281" t="s">
        <v>1</v>
      </c>
      <c r="I2462" s="283"/>
      <c r="J2462" s="280"/>
      <c r="K2462" s="280"/>
      <c r="L2462" s="284"/>
      <c r="M2462" s="285"/>
      <c r="N2462" s="286"/>
      <c r="O2462" s="286"/>
      <c r="P2462" s="286"/>
      <c r="Q2462" s="286"/>
      <c r="R2462" s="286"/>
      <c r="S2462" s="286"/>
      <c r="T2462" s="287"/>
      <c r="U2462" s="16"/>
      <c r="V2462" s="16"/>
      <c r="W2462" s="16"/>
      <c r="X2462" s="16"/>
      <c r="Y2462" s="16"/>
      <c r="Z2462" s="16"/>
      <c r="AA2462" s="16"/>
      <c r="AB2462" s="16"/>
      <c r="AC2462" s="16"/>
      <c r="AD2462" s="16"/>
      <c r="AE2462" s="16"/>
      <c r="AT2462" s="288" t="s">
        <v>168</v>
      </c>
      <c r="AU2462" s="288" t="s">
        <v>87</v>
      </c>
      <c r="AV2462" s="16" t="s">
        <v>85</v>
      </c>
      <c r="AW2462" s="16" t="s">
        <v>32</v>
      </c>
      <c r="AX2462" s="16" t="s">
        <v>77</v>
      </c>
      <c r="AY2462" s="288" t="s">
        <v>159</v>
      </c>
    </row>
    <row r="2463" s="13" customFormat="1">
      <c r="A2463" s="13"/>
      <c r="B2463" s="232"/>
      <c r="C2463" s="233"/>
      <c r="D2463" s="234" t="s">
        <v>168</v>
      </c>
      <c r="E2463" s="235" t="s">
        <v>1</v>
      </c>
      <c r="F2463" s="236" t="s">
        <v>3900</v>
      </c>
      <c r="G2463" s="233"/>
      <c r="H2463" s="237">
        <v>3</v>
      </c>
      <c r="I2463" s="238"/>
      <c r="J2463" s="233"/>
      <c r="K2463" s="233"/>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168</v>
      </c>
      <c r="AU2463" s="243" t="s">
        <v>87</v>
      </c>
      <c r="AV2463" s="13" t="s">
        <v>87</v>
      </c>
      <c r="AW2463" s="13" t="s">
        <v>32</v>
      </c>
      <c r="AX2463" s="13" t="s">
        <v>77</v>
      </c>
      <c r="AY2463" s="243" t="s">
        <v>159</v>
      </c>
    </row>
    <row r="2464" s="13" customFormat="1">
      <c r="A2464" s="13"/>
      <c r="B2464" s="232"/>
      <c r="C2464" s="233"/>
      <c r="D2464" s="234" t="s">
        <v>168</v>
      </c>
      <c r="E2464" s="235" t="s">
        <v>1</v>
      </c>
      <c r="F2464" s="236" t="s">
        <v>3901</v>
      </c>
      <c r="G2464" s="233"/>
      <c r="H2464" s="237">
        <v>3</v>
      </c>
      <c r="I2464" s="238"/>
      <c r="J2464" s="233"/>
      <c r="K2464" s="233"/>
      <c r="L2464" s="239"/>
      <c r="M2464" s="240"/>
      <c r="N2464" s="241"/>
      <c r="O2464" s="241"/>
      <c r="P2464" s="241"/>
      <c r="Q2464" s="241"/>
      <c r="R2464" s="241"/>
      <c r="S2464" s="241"/>
      <c r="T2464" s="242"/>
      <c r="U2464" s="13"/>
      <c r="V2464" s="13"/>
      <c r="W2464" s="13"/>
      <c r="X2464" s="13"/>
      <c r="Y2464" s="13"/>
      <c r="Z2464" s="13"/>
      <c r="AA2464" s="13"/>
      <c r="AB2464" s="13"/>
      <c r="AC2464" s="13"/>
      <c r="AD2464" s="13"/>
      <c r="AE2464" s="13"/>
      <c r="AT2464" s="243" t="s">
        <v>168</v>
      </c>
      <c r="AU2464" s="243" t="s">
        <v>87</v>
      </c>
      <c r="AV2464" s="13" t="s">
        <v>87</v>
      </c>
      <c r="AW2464" s="13" t="s">
        <v>32</v>
      </c>
      <c r="AX2464" s="13" t="s">
        <v>77</v>
      </c>
      <c r="AY2464" s="243" t="s">
        <v>159</v>
      </c>
    </row>
    <row r="2465" s="16" customFormat="1">
      <c r="A2465" s="16"/>
      <c r="B2465" s="279"/>
      <c r="C2465" s="280"/>
      <c r="D2465" s="234" t="s">
        <v>168</v>
      </c>
      <c r="E2465" s="281" t="s">
        <v>1</v>
      </c>
      <c r="F2465" s="282" t="s">
        <v>1129</v>
      </c>
      <c r="G2465" s="280"/>
      <c r="H2465" s="281" t="s">
        <v>1</v>
      </c>
      <c r="I2465" s="283"/>
      <c r="J2465" s="280"/>
      <c r="K2465" s="280"/>
      <c r="L2465" s="284"/>
      <c r="M2465" s="285"/>
      <c r="N2465" s="286"/>
      <c r="O2465" s="286"/>
      <c r="P2465" s="286"/>
      <c r="Q2465" s="286"/>
      <c r="R2465" s="286"/>
      <c r="S2465" s="286"/>
      <c r="T2465" s="287"/>
      <c r="U2465" s="16"/>
      <c r="V2465" s="16"/>
      <c r="W2465" s="16"/>
      <c r="X2465" s="16"/>
      <c r="Y2465" s="16"/>
      <c r="Z2465" s="16"/>
      <c r="AA2465" s="16"/>
      <c r="AB2465" s="16"/>
      <c r="AC2465" s="16"/>
      <c r="AD2465" s="16"/>
      <c r="AE2465" s="16"/>
      <c r="AT2465" s="288" t="s">
        <v>168</v>
      </c>
      <c r="AU2465" s="288" t="s">
        <v>87</v>
      </c>
      <c r="AV2465" s="16" t="s">
        <v>85</v>
      </c>
      <c r="AW2465" s="16" t="s">
        <v>32</v>
      </c>
      <c r="AX2465" s="16" t="s">
        <v>77</v>
      </c>
      <c r="AY2465" s="288" t="s">
        <v>159</v>
      </c>
    </row>
    <row r="2466" s="13" customFormat="1">
      <c r="A2466" s="13"/>
      <c r="B2466" s="232"/>
      <c r="C2466" s="233"/>
      <c r="D2466" s="234" t="s">
        <v>168</v>
      </c>
      <c r="E2466" s="235" t="s">
        <v>1</v>
      </c>
      <c r="F2466" s="236" t="s">
        <v>175</v>
      </c>
      <c r="G2466" s="233"/>
      <c r="H2466" s="237">
        <v>3</v>
      </c>
      <c r="I2466" s="238"/>
      <c r="J2466" s="233"/>
      <c r="K2466" s="233"/>
      <c r="L2466" s="239"/>
      <c r="M2466" s="240"/>
      <c r="N2466" s="241"/>
      <c r="O2466" s="241"/>
      <c r="P2466" s="241"/>
      <c r="Q2466" s="241"/>
      <c r="R2466" s="241"/>
      <c r="S2466" s="241"/>
      <c r="T2466" s="242"/>
      <c r="U2466" s="13"/>
      <c r="V2466" s="13"/>
      <c r="W2466" s="13"/>
      <c r="X2466" s="13"/>
      <c r="Y2466" s="13"/>
      <c r="Z2466" s="13"/>
      <c r="AA2466" s="13"/>
      <c r="AB2466" s="13"/>
      <c r="AC2466" s="13"/>
      <c r="AD2466" s="13"/>
      <c r="AE2466" s="13"/>
      <c r="AT2466" s="243" t="s">
        <v>168</v>
      </c>
      <c r="AU2466" s="243" t="s">
        <v>87</v>
      </c>
      <c r="AV2466" s="13" t="s">
        <v>87</v>
      </c>
      <c r="AW2466" s="13" t="s">
        <v>32</v>
      </c>
      <c r="AX2466" s="13" t="s">
        <v>77</v>
      </c>
      <c r="AY2466" s="243" t="s">
        <v>159</v>
      </c>
    </row>
    <row r="2467" s="14" customFormat="1">
      <c r="A2467" s="14"/>
      <c r="B2467" s="244"/>
      <c r="C2467" s="245"/>
      <c r="D2467" s="234" t="s">
        <v>168</v>
      </c>
      <c r="E2467" s="246" t="s">
        <v>1</v>
      </c>
      <c r="F2467" s="247" t="s">
        <v>174</v>
      </c>
      <c r="G2467" s="245"/>
      <c r="H2467" s="248">
        <v>9</v>
      </c>
      <c r="I2467" s="249"/>
      <c r="J2467" s="245"/>
      <c r="K2467" s="245"/>
      <c r="L2467" s="250"/>
      <c r="M2467" s="251"/>
      <c r="N2467" s="252"/>
      <c r="O2467" s="252"/>
      <c r="P2467" s="252"/>
      <c r="Q2467" s="252"/>
      <c r="R2467" s="252"/>
      <c r="S2467" s="252"/>
      <c r="T2467" s="253"/>
      <c r="U2467" s="14"/>
      <c r="V2467" s="14"/>
      <c r="W2467" s="14"/>
      <c r="X2467" s="14"/>
      <c r="Y2467" s="14"/>
      <c r="Z2467" s="14"/>
      <c r="AA2467" s="14"/>
      <c r="AB2467" s="14"/>
      <c r="AC2467" s="14"/>
      <c r="AD2467" s="14"/>
      <c r="AE2467" s="14"/>
      <c r="AT2467" s="254" t="s">
        <v>168</v>
      </c>
      <c r="AU2467" s="254" t="s">
        <v>87</v>
      </c>
      <c r="AV2467" s="14" t="s">
        <v>166</v>
      </c>
      <c r="AW2467" s="14" t="s">
        <v>32</v>
      </c>
      <c r="AX2467" s="14" t="s">
        <v>85</v>
      </c>
      <c r="AY2467" s="254" t="s">
        <v>159</v>
      </c>
    </row>
    <row r="2468" s="2" customFormat="1" ht="24.15" customHeight="1">
      <c r="A2468" s="39"/>
      <c r="B2468" s="40"/>
      <c r="C2468" s="219" t="s">
        <v>3902</v>
      </c>
      <c r="D2468" s="219" t="s">
        <v>161</v>
      </c>
      <c r="E2468" s="220" t="s">
        <v>3903</v>
      </c>
      <c r="F2468" s="221" t="s">
        <v>3904</v>
      </c>
      <c r="G2468" s="222" t="s">
        <v>268</v>
      </c>
      <c r="H2468" s="223">
        <v>40.5</v>
      </c>
      <c r="I2468" s="224"/>
      <c r="J2468" s="225">
        <f>ROUND(I2468*H2468,2)</f>
        <v>0</v>
      </c>
      <c r="K2468" s="221" t="s">
        <v>262</v>
      </c>
      <c r="L2468" s="45"/>
      <c r="M2468" s="226" t="s">
        <v>1</v>
      </c>
      <c r="N2468" s="227" t="s">
        <v>42</v>
      </c>
      <c r="O2468" s="92"/>
      <c r="P2468" s="228">
        <f>O2468*H2468</f>
        <v>0</v>
      </c>
      <c r="Q2468" s="228">
        <v>0</v>
      </c>
      <c r="R2468" s="228">
        <f>Q2468*H2468</f>
        <v>0</v>
      </c>
      <c r="S2468" s="228">
        <v>0</v>
      </c>
      <c r="T2468" s="229">
        <f>S2468*H2468</f>
        <v>0</v>
      </c>
      <c r="U2468" s="39"/>
      <c r="V2468" s="39"/>
      <c r="W2468" s="39"/>
      <c r="X2468" s="39"/>
      <c r="Y2468" s="39"/>
      <c r="Z2468" s="39"/>
      <c r="AA2468" s="39"/>
      <c r="AB2468" s="39"/>
      <c r="AC2468" s="39"/>
      <c r="AD2468" s="39"/>
      <c r="AE2468" s="39"/>
      <c r="AR2468" s="230" t="s">
        <v>235</v>
      </c>
      <c r="AT2468" s="230" t="s">
        <v>161</v>
      </c>
      <c r="AU2468" s="230" t="s">
        <v>87</v>
      </c>
      <c r="AY2468" s="18" t="s">
        <v>159</v>
      </c>
      <c r="BE2468" s="231">
        <f>IF(N2468="základní",J2468,0)</f>
        <v>0</v>
      </c>
      <c r="BF2468" s="231">
        <f>IF(N2468="snížená",J2468,0)</f>
        <v>0</v>
      </c>
      <c r="BG2468" s="231">
        <f>IF(N2468="zákl. přenesená",J2468,0)</f>
        <v>0</v>
      </c>
      <c r="BH2468" s="231">
        <f>IF(N2468="sníž. přenesená",J2468,0)</f>
        <v>0</v>
      </c>
      <c r="BI2468" s="231">
        <f>IF(N2468="nulová",J2468,0)</f>
        <v>0</v>
      </c>
      <c r="BJ2468" s="18" t="s">
        <v>85</v>
      </c>
      <c r="BK2468" s="231">
        <f>ROUND(I2468*H2468,2)</f>
        <v>0</v>
      </c>
      <c r="BL2468" s="18" t="s">
        <v>235</v>
      </c>
      <c r="BM2468" s="230" t="s">
        <v>3905</v>
      </c>
    </row>
    <row r="2469" s="13" customFormat="1">
      <c r="A2469" s="13"/>
      <c r="B2469" s="232"/>
      <c r="C2469" s="233"/>
      <c r="D2469" s="234" t="s">
        <v>168</v>
      </c>
      <c r="E2469" s="235" t="s">
        <v>1</v>
      </c>
      <c r="F2469" s="236" t="s">
        <v>3906</v>
      </c>
      <c r="G2469" s="233"/>
      <c r="H2469" s="237">
        <v>7.5</v>
      </c>
      <c r="I2469" s="238"/>
      <c r="J2469" s="233"/>
      <c r="K2469" s="233"/>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168</v>
      </c>
      <c r="AU2469" s="243" t="s">
        <v>87</v>
      </c>
      <c r="AV2469" s="13" t="s">
        <v>87</v>
      </c>
      <c r="AW2469" s="13" t="s">
        <v>32</v>
      </c>
      <c r="AX2469" s="13" t="s">
        <v>77</v>
      </c>
      <c r="AY2469" s="243" t="s">
        <v>159</v>
      </c>
    </row>
    <row r="2470" s="13" customFormat="1">
      <c r="A2470" s="13"/>
      <c r="B2470" s="232"/>
      <c r="C2470" s="233"/>
      <c r="D2470" s="234" t="s">
        <v>168</v>
      </c>
      <c r="E2470" s="235" t="s">
        <v>1</v>
      </c>
      <c r="F2470" s="236" t="s">
        <v>3907</v>
      </c>
      <c r="G2470" s="233"/>
      <c r="H2470" s="237">
        <v>3.3999999999999999</v>
      </c>
      <c r="I2470" s="238"/>
      <c r="J2470" s="233"/>
      <c r="K2470" s="233"/>
      <c r="L2470" s="239"/>
      <c r="M2470" s="240"/>
      <c r="N2470" s="241"/>
      <c r="O2470" s="241"/>
      <c r="P2470" s="241"/>
      <c r="Q2470" s="241"/>
      <c r="R2470" s="241"/>
      <c r="S2470" s="241"/>
      <c r="T2470" s="242"/>
      <c r="U2470" s="13"/>
      <c r="V2470" s="13"/>
      <c r="W2470" s="13"/>
      <c r="X2470" s="13"/>
      <c r="Y2470" s="13"/>
      <c r="Z2470" s="13"/>
      <c r="AA2470" s="13"/>
      <c r="AB2470" s="13"/>
      <c r="AC2470" s="13"/>
      <c r="AD2470" s="13"/>
      <c r="AE2470" s="13"/>
      <c r="AT2470" s="243" t="s">
        <v>168</v>
      </c>
      <c r="AU2470" s="243" t="s">
        <v>87</v>
      </c>
      <c r="AV2470" s="13" t="s">
        <v>87</v>
      </c>
      <c r="AW2470" s="13" t="s">
        <v>32</v>
      </c>
      <c r="AX2470" s="13" t="s">
        <v>77</v>
      </c>
      <c r="AY2470" s="243" t="s">
        <v>159</v>
      </c>
    </row>
    <row r="2471" s="13" customFormat="1">
      <c r="A2471" s="13"/>
      <c r="B2471" s="232"/>
      <c r="C2471" s="233"/>
      <c r="D2471" s="234" t="s">
        <v>168</v>
      </c>
      <c r="E2471" s="235" t="s">
        <v>1</v>
      </c>
      <c r="F2471" s="236" t="s">
        <v>3908</v>
      </c>
      <c r="G2471" s="233"/>
      <c r="H2471" s="237">
        <v>1.7</v>
      </c>
      <c r="I2471" s="238"/>
      <c r="J2471" s="233"/>
      <c r="K2471" s="233"/>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168</v>
      </c>
      <c r="AU2471" s="243" t="s">
        <v>87</v>
      </c>
      <c r="AV2471" s="13" t="s">
        <v>87</v>
      </c>
      <c r="AW2471" s="13" t="s">
        <v>32</v>
      </c>
      <c r="AX2471" s="13" t="s">
        <v>77</v>
      </c>
      <c r="AY2471" s="243" t="s">
        <v>159</v>
      </c>
    </row>
    <row r="2472" s="13" customFormat="1">
      <c r="A2472" s="13"/>
      <c r="B2472" s="232"/>
      <c r="C2472" s="233"/>
      <c r="D2472" s="234" t="s">
        <v>168</v>
      </c>
      <c r="E2472" s="235" t="s">
        <v>1</v>
      </c>
      <c r="F2472" s="236" t="s">
        <v>3909</v>
      </c>
      <c r="G2472" s="233"/>
      <c r="H2472" s="237">
        <v>9.0999999999999996</v>
      </c>
      <c r="I2472" s="238"/>
      <c r="J2472" s="233"/>
      <c r="K2472" s="233"/>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168</v>
      </c>
      <c r="AU2472" s="243" t="s">
        <v>87</v>
      </c>
      <c r="AV2472" s="13" t="s">
        <v>87</v>
      </c>
      <c r="AW2472" s="13" t="s">
        <v>32</v>
      </c>
      <c r="AX2472" s="13" t="s">
        <v>77</v>
      </c>
      <c r="AY2472" s="243" t="s">
        <v>159</v>
      </c>
    </row>
    <row r="2473" s="13" customFormat="1">
      <c r="A2473" s="13"/>
      <c r="B2473" s="232"/>
      <c r="C2473" s="233"/>
      <c r="D2473" s="234" t="s">
        <v>168</v>
      </c>
      <c r="E2473" s="235" t="s">
        <v>1</v>
      </c>
      <c r="F2473" s="236" t="s">
        <v>3910</v>
      </c>
      <c r="G2473" s="233"/>
      <c r="H2473" s="237">
        <v>18.800000000000001</v>
      </c>
      <c r="I2473" s="238"/>
      <c r="J2473" s="233"/>
      <c r="K2473" s="233"/>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168</v>
      </c>
      <c r="AU2473" s="243" t="s">
        <v>87</v>
      </c>
      <c r="AV2473" s="13" t="s">
        <v>87</v>
      </c>
      <c r="AW2473" s="13" t="s">
        <v>32</v>
      </c>
      <c r="AX2473" s="13" t="s">
        <v>77</v>
      </c>
      <c r="AY2473" s="243" t="s">
        <v>159</v>
      </c>
    </row>
    <row r="2474" s="14" customFormat="1">
      <c r="A2474" s="14"/>
      <c r="B2474" s="244"/>
      <c r="C2474" s="245"/>
      <c r="D2474" s="234" t="s">
        <v>168</v>
      </c>
      <c r="E2474" s="246" t="s">
        <v>1</v>
      </c>
      <c r="F2474" s="247" t="s">
        <v>174</v>
      </c>
      <c r="G2474" s="245"/>
      <c r="H2474" s="248">
        <v>40.5</v>
      </c>
      <c r="I2474" s="249"/>
      <c r="J2474" s="245"/>
      <c r="K2474" s="245"/>
      <c r="L2474" s="250"/>
      <c r="M2474" s="251"/>
      <c r="N2474" s="252"/>
      <c r="O2474" s="252"/>
      <c r="P2474" s="252"/>
      <c r="Q2474" s="252"/>
      <c r="R2474" s="252"/>
      <c r="S2474" s="252"/>
      <c r="T2474" s="253"/>
      <c r="U2474" s="14"/>
      <c r="V2474" s="14"/>
      <c r="W2474" s="14"/>
      <c r="X2474" s="14"/>
      <c r="Y2474" s="14"/>
      <c r="Z2474" s="14"/>
      <c r="AA2474" s="14"/>
      <c r="AB2474" s="14"/>
      <c r="AC2474" s="14"/>
      <c r="AD2474" s="14"/>
      <c r="AE2474" s="14"/>
      <c r="AT2474" s="254" t="s">
        <v>168</v>
      </c>
      <c r="AU2474" s="254" t="s">
        <v>87</v>
      </c>
      <c r="AV2474" s="14" t="s">
        <v>166</v>
      </c>
      <c r="AW2474" s="14" t="s">
        <v>32</v>
      </c>
      <c r="AX2474" s="14" t="s">
        <v>85</v>
      </c>
      <c r="AY2474" s="254" t="s">
        <v>159</v>
      </c>
    </row>
    <row r="2475" s="2" customFormat="1" ht="16.5" customHeight="1">
      <c r="A2475" s="39"/>
      <c r="B2475" s="40"/>
      <c r="C2475" s="255" t="s">
        <v>3911</v>
      </c>
      <c r="D2475" s="255" t="s">
        <v>218</v>
      </c>
      <c r="E2475" s="256" t="s">
        <v>3912</v>
      </c>
      <c r="F2475" s="257" t="s">
        <v>3913</v>
      </c>
      <c r="G2475" s="258" t="s">
        <v>164</v>
      </c>
      <c r="H2475" s="259">
        <v>5.1189999999999998</v>
      </c>
      <c r="I2475" s="260"/>
      <c r="J2475" s="261">
        <f>ROUND(I2475*H2475,2)</f>
        <v>0</v>
      </c>
      <c r="K2475" s="257" t="s">
        <v>165</v>
      </c>
      <c r="L2475" s="262"/>
      <c r="M2475" s="263" t="s">
        <v>1</v>
      </c>
      <c r="N2475" s="264" t="s">
        <v>42</v>
      </c>
      <c r="O2475" s="92"/>
      <c r="P2475" s="228">
        <f>O2475*H2475</f>
        <v>0</v>
      </c>
      <c r="Q2475" s="228">
        <v>0.010500000000000001</v>
      </c>
      <c r="R2475" s="228">
        <f>Q2475*H2475</f>
        <v>0.053749499999999999</v>
      </c>
      <c r="S2475" s="228">
        <v>0</v>
      </c>
      <c r="T2475" s="229">
        <f>S2475*H2475</f>
        <v>0</v>
      </c>
      <c r="U2475" s="39"/>
      <c r="V2475" s="39"/>
      <c r="W2475" s="39"/>
      <c r="X2475" s="39"/>
      <c r="Y2475" s="39"/>
      <c r="Z2475" s="39"/>
      <c r="AA2475" s="39"/>
      <c r="AB2475" s="39"/>
      <c r="AC2475" s="39"/>
      <c r="AD2475" s="39"/>
      <c r="AE2475" s="39"/>
      <c r="AR2475" s="230" t="s">
        <v>316</v>
      </c>
      <c r="AT2475" s="230" t="s">
        <v>218</v>
      </c>
      <c r="AU2475" s="230" t="s">
        <v>87</v>
      </c>
      <c r="AY2475" s="18" t="s">
        <v>159</v>
      </c>
      <c r="BE2475" s="231">
        <f>IF(N2475="základní",J2475,0)</f>
        <v>0</v>
      </c>
      <c r="BF2475" s="231">
        <f>IF(N2475="snížená",J2475,0)</f>
        <v>0</v>
      </c>
      <c r="BG2475" s="231">
        <f>IF(N2475="zákl. přenesená",J2475,0)</f>
        <v>0</v>
      </c>
      <c r="BH2475" s="231">
        <f>IF(N2475="sníž. přenesená",J2475,0)</f>
        <v>0</v>
      </c>
      <c r="BI2475" s="231">
        <f>IF(N2475="nulová",J2475,0)</f>
        <v>0</v>
      </c>
      <c r="BJ2475" s="18" t="s">
        <v>85</v>
      </c>
      <c r="BK2475" s="231">
        <f>ROUND(I2475*H2475,2)</f>
        <v>0</v>
      </c>
      <c r="BL2475" s="18" t="s">
        <v>235</v>
      </c>
      <c r="BM2475" s="230" t="s">
        <v>3914</v>
      </c>
    </row>
    <row r="2476" s="13" customFormat="1">
      <c r="A2476" s="13"/>
      <c r="B2476" s="232"/>
      <c r="C2476" s="233"/>
      <c r="D2476" s="234" t="s">
        <v>168</v>
      </c>
      <c r="E2476" s="235" t="s">
        <v>1</v>
      </c>
      <c r="F2476" s="236" t="s">
        <v>3915</v>
      </c>
      <c r="G2476" s="233"/>
      <c r="H2476" s="237">
        <v>1.7250000000000001</v>
      </c>
      <c r="I2476" s="238"/>
      <c r="J2476" s="233"/>
      <c r="K2476" s="233"/>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168</v>
      </c>
      <c r="AU2476" s="243" t="s">
        <v>87</v>
      </c>
      <c r="AV2476" s="13" t="s">
        <v>87</v>
      </c>
      <c r="AW2476" s="13" t="s">
        <v>32</v>
      </c>
      <c r="AX2476" s="13" t="s">
        <v>77</v>
      </c>
      <c r="AY2476" s="243" t="s">
        <v>159</v>
      </c>
    </row>
    <row r="2477" s="13" customFormat="1">
      <c r="A2477" s="13"/>
      <c r="B2477" s="232"/>
      <c r="C2477" s="233"/>
      <c r="D2477" s="234" t="s">
        <v>168</v>
      </c>
      <c r="E2477" s="235" t="s">
        <v>1</v>
      </c>
      <c r="F2477" s="236" t="s">
        <v>3916</v>
      </c>
      <c r="G2477" s="233"/>
      <c r="H2477" s="237">
        <v>0.51000000000000001</v>
      </c>
      <c r="I2477" s="238"/>
      <c r="J2477" s="233"/>
      <c r="K2477" s="233"/>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168</v>
      </c>
      <c r="AU2477" s="243" t="s">
        <v>87</v>
      </c>
      <c r="AV2477" s="13" t="s">
        <v>87</v>
      </c>
      <c r="AW2477" s="13" t="s">
        <v>32</v>
      </c>
      <c r="AX2477" s="13" t="s">
        <v>77</v>
      </c>
      <c r="AY2477" s="243" t="s">
        <v>159</v>
      </c>
    </row>
    <row r="2478" s="13" customFormat="1">
      <c r="A2478" s="13"/>
      <c r="B2478" s="232"/>
      <c r="C2478" s="233"/>
      <c r="D2478" s="234" t="s">
        <v>168</v>
      </c>
      <c r="E2478" s="235" t="s">
        <v>1</v>
      </c>
      <c r="F2478" s="236" t="s">
        <v>3917</v>
      </c>
      <c r="G2478" s="233"/>
      <c r="H2478" s="237">
        <v>0.27200000000000002</v>
      </c>
      <c r="I2478" s="238"/>
      <c r="J2478" s="233"/>
      <c r="K2478" s="233"/>
      <c r="L2478" s="239"/>
      <c r="M2478" s="240"/>
      <c r="N2478" s="241"/>
      <c r="O2478" s="241"/>
      <c r="P2478" s="241"/>
      <c r="Q2478" s="241"/>
      <c r="R2478" s="241"/>
      <c r="S2478" s="241"/>
      <c r="T2478" s="242"/>
      <c r="U2478" s="13"/>
      <c r="V2478" s="13"/>
      <c r="W2478" s="13"/>
      <c r="X2478" s="13"/>
      <c r="Y2478" s="13"/>
      <c r="Z2478" s="13"/>
      <c r="AA2478" s="13"/>
      <c r="AB2478" s="13"/>
      <c r="AC2478" s="13"/>
      <c r="AD2478" s="13"/>
      <c r="AE2478" s="13"/>
      <c r="AT2478" s="243" t="s">
        <v>168</v>
      </c>
      <c r="AU2478" s="243" t="s">
        <v>87</v>
      </c>
      <c r="AV2478" s="13" t="s">
        <v>87</v>
      </c>
      <c r="AW2478" s="13" t="s">
        <v>32</v>
      </c>
      <c r="AX2478" s="13" t="s">
        <v>77</v>
      </c>
      <c r="AY2478" s="243" t="s">
        <v>159</v>
      </c>
    </row>
    <row r="2479" s="13" customFormat="1">
      <c r="A2479" s="13"/>
      <c r="B2479" s="232"/>
      <c r="C2479" s="233"/>
      <c r="D2479" s="234" t="s">
        <v>168</v>
      </c>
      <c r="E2479" s="235" t="s">
        <v>1</v>
      </c>
      <c r="F2479" s="236" t="s">
        <v>3918</v>
      </c>
      <c r="G2479" s="233"/>
      <c r="H2479" s="237">
        <v>0.45500000000000002</v>
      </c>
      <c r="I2479" s="238"/>
      <c r="J2479" s="233"/>
      <c r="K2479" s="233"/>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168</v>
      </c>
      <c r="AU2479" s="243" t="s">
        <v>87</v>
      </c>
      <c r="AV2479" s="13" t="s">
        <v>87</v>
      </c>
      <c r="AW2479" s="13" t="s">
        <v>32</v>
      </c>
      <c r="AX2479" s="13" t="s">
        <v>77</v>
      </c>
      <c r="AY2479" s="243" t="s">
        <v>159</v>
      </c>
    </row>
    <row r="2480" s="13" customFormat="1">
      <c r="A2480" s="13"/>
      <c r="B2480" s="232"/>
      <c r="C2480" s="233"/>
      <c r="D2480" s="234" t="s">
        <v>168</v>
      </c>
      <c r="E2480" s="235" t="s">
        <v>1</v>
      </c>
      <c r="F2480" s="236" t="s">
        <v>3919</v>
      </c>
      <c r="G2480" s="233"/>
      <c r="H2480" s="237">
        <v>1.692</v>
      </c>
      <c r="I2480" s="238"/>
      <c r="J2480" s="233"/>
      <c r="K2480" s="233"/>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168</v>
      </c>
      <c r="AU2480" s="243" t="s">
        <v>87</v>
      </c>
      <c r="AV2480" s="13" t="s">
        <v>87</v>
      </c>
      <c r="AW2480" s="13" t="s">
        <v>32</v>
      </c>
      <c r="AX2480" s="13" t="s">
        <v>77</v>
      </c>
      <c r="AY2480" s="243" t="s">
        <v>159</v>
      </c>
    </row>
    <row r="2481" s="14" customFormat="1">
      <c r="A2481" s="14"/>
      <c r="B2481" s="244"/>
      <c r="C2481" s="245"/>
      <c r="D2481" s="234" t="s">
        <v>168</v>
      </c>
      <c r="E2481" s="246" t="s">
        <v>1</v>
      </c>
      <c r="F2481" s="247" t="s">
        <v>174</v>
      </c>
      <c r="G2481" s="245"/>
      <c r="H2481" s="248">
        <v>4.6539999999999999</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168</v>
      </c>
      <c r="AU2481" s="254" t="s">
        <v>87</v>
      </c>
      <c r="AV2481" s="14" t="s">
        <v>166</v>
      </c>
      <c r="AW2481" s="14" t="s">
        <v>32</v>
      </c>
      <c r="AX2481" s="14" t="s">
        <v>85</v>
      </c>
      <c r="AY2481" s="254" t="s">
        <v>159</v>
      </c>
    </row>
    <row r="2482" s="13" customFormat="1">
      <c r="A2482" s="13"/>
      <c r="B2482" s="232"/>
      <c r="C2482" s="233"/>
      <c r="D2482" s="234" t="s">
        <v>168</v>
      </c>
      <c r="E2482" s="233"/>
      <c r="F2482" s="236" t="s">
        <v>3920</v>
      </c>
      <c r="G2482" s="233"/>
      <c r="H2482" s="237">
        <v>5.1189999999999998</v>
      </c>
      <c r="I2482" s="238"/>
      <c r="J2482" s="233"/>
      <c r="K2482" s="233"/>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168</v>
      </c>
      <c r="AU2482" s="243" t="s">
        <v>87</v>
      </c>
      <c r="AV2482" s="13" t="s">
        <v>87</v>
      </c>
      <c r="AW2482" s="13" t="s">
        <v>4</v>
      </c>
      <c r="AX2482" s="13" t="s">
        <v>85</v>
      </c>
      <c r="AY2482" s="243" t="s">
        <v>159</v>
      </c>
    </row>
    <row r="2483" s="2" customFormat="1" ht="24.15" customHeight="1">
      <c r="A2483" s="39"/>
      <c r="B2483" s="40"/>
      <c r="C2483" s="219" t="s">
        <v>3921</v>
      </c>
      <c r="D2483" s="219" t="s">
        <v>161</v>
      </c>
      <c r="E2483" s="220" t="s">
        <v>3922</v>
      </c>
      <c r="F2483" s="221" t="s">
        <v>3923</v>
      </c>
      <c r="G2483" s="222" t="s">
        <v>268</v>
      </c>
      <c r="H2483" s="223">
        <v>4.5</v>
      </c>
      <c r="I2483" s="224"/>
      <c r="J2483" s="225">
        <f>ROUND(I2483*H2483,2)</f>
        <v>0</v>
      </c>
      <c r="K2483" s="221" t="s">
        <v>262</v>
      </c>
      <c r="L2483" s="45"/>
      <c r="M2483" s="226" t="s">
        <v>1</v>
      </c>
      <c r="N2483" s="227" t="s">
        <v>42</v>
      </c>
      <c r="O2483" s="92"/>
      <c r="P2483" s="228">
        <f>O2483*H2483</f>
        <v>0</v>
      </c>
      <c r="Q2483" s="228">
        <v>0</v>
      </c>
      <c r="R2483" s="228">
        <f>Q2483*H2483</f>
        <v>0</v>
      </c>
      <c r="S2483" s="228">
        <v>0</v>
      </c>
      <c r="T2483" s="229">
        <f>S2483*H2483</f>
        <v>0</v>
      </c>
      <c r="U2483" s="39"/>
      <c r="V2483" s="39"/>
      <c r="W2483" s="39"/>
      <c r="X2483" s="39"/>
      <c r="Y2483" s="39"/>
      <c r="Z2483" s="39"/>
      <c r="AA2483" s="39"/>
      <c r="AB2483" s="39"/>
      <c r="AC2483" s="39"/>
      <c r="AD2483" s="39"/>
      <c r="AE2483" s="39"/>
      <c r="AR2483" s="230" t="s">
        <v>235</v>
      </c>
      <c r="AT2483" s="230" t="s">
        <v>161</v>
      </c>
      <c r="AU2483" s="230" t="s">
        <v>87</v>
      </c>
      <c r="AY2483" s="18" t="s">
        <v>159</v>
      </c>
      <c r="BE2483" s="231">
        <f>IF(N2483="základní",J2483,0)</f>
        <v>0</v>
      </c>
      <c r="BF2483" s="231">
        <f>IF(N2483="snížená",J2483,0)</f>
        <v>0</v>
      </c>
      <c r="BG2483" s="231">
        <f>IF(N2483="zákl. přenesená",J2483,0)</f>
        <v>0</v>
      </c>
      <c r="BH2483" s="231">
        <f>IF(N2483="sníž. přenesená",J2483,0)</f>
        <v>0</v>
      </c>
      <c r="BI2483" s="231">
        <f>IF(N2483="nulová",J2483,0)</f>
        <v>0</v>
      </c>
      <c r="BJ2483" s="18" t="s">
        <v>85</v>
      </c>
      <c r="BK2483" s="231">
        <f>ROUND(I2483*H2483,2)</f>
        <v>0</v>
      </c>
      <c r="BL2483" s="18" t="s">
        <v>235</v>
      </c>
      <c r="BM2483" s="230" t="s">
        <v>3924</v>
      </c>
    </row>
    <row r="2484" s="13" customFormat="1">
      <c r="A2484" s="13"/>
      <c r="B2484" s="232"/>
      <c r="C2484" s="233"/>
      <c r="D2484" s="234" t="s">
        <v>168</v>
      </c>
      <c r="E2484" s="235" t="s">
        <v>1</v>
      </c>
      <c r="F2484" s="236" t="s">
        <v>3925</v>
      </c>
      <c r="G2484" s="233"/>
      <c r="H2484" s="237">
        <v>3.3999999999999999</v>
      </c>
      <c r="I2484" s="238"/>
      <c r="J2484" s="233"/>
      <c r="K2484" s="233"/>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168</v>
      </c>
      <c r="AU2484" s="243" t="s">
        <v>87</v>
      </c>
      <c r="AV2484" s="13" t="s">
        <v>87</v>
      </c>
      <c r="AW2484" s="13" t="s">
        <v>32</v>
      </c>
      <c r="AX2484" s="13" t="s">
        <v>77</v>
      </c>
      <c r="AY2484" s="243" t="s">
        <v>159</v>
      </c>
    </row>
    <row r="2485" s="13" customFormat="1">
      <c r="A2485" s="13"/>
      <c r="B2485" s="232"/>
      <c r="C2485" s="233"/>
      <c r="D2485" s="234" t="s">
        <v>168</v>
      </c>
      <c r="E2485" s="235" t="s">
        <v>1</v>
      </c>
      <c r="F2485" s="236" t="s">
        <v>3926</v>
      </c>
      <c r="G2485" s="233"/>
      <c r="H2485" s="237">
        <v>1.1000000000000001</v>
      </c>
      <c r="I2485" s="238"/>
      <c r="J2485" s="233"/>
      <c r="K2485" s="233"/>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168</v>
      </c>
      <c r="AU2485" s="243" t="s">
        <v>87</v>
      </c>
      <c r="AV2485" s="13" t="s">
        <v>87</v>
      </c>
      <c r="AW2485" s="13" t="s">
        <v>32</v>
      </c>
      <c r="AX2485" s="13" t="s">
        <v>77</v>
      </c>
      <c r="AY2485" s="243" t="s">
        <v>159</v>
      </c>
    </row>
    <row r="2486" s="14" customFormat="1">
      <c r="A2486" s="14"/>
      <c r="B2486" s="244"/>
      <c r="C2486" s="245"/>
      <c r="D2486" s="234" t="s">
        <v>168</v>
      </c>
      <c r="E2486" s="246" t="s">
        <v>1</v>
      </c>
      <c r="F2486" s="247" t="s">
        <v>174</v>
      </c>
      <c r="G2486" s="245"/>
      <c r="H2486" s="248">
        <v>4.5</v>
      </c>
      <c r="I2486" s="249"/>
      <c r="J2486" s="245"/>
      <c r="K2486" s="245"/>
      <c r="L2486" s="250"/>
      <c r="M2486" s="251"/>
      <c r="N2486" s="252"/>
      <c r="O2486" s="252"/>
      <c r="P2486" s="252"/>
      <c r="Q2486" s="252"/>
      <c r="R2486" s="252"/>
      <c r="S2486" s="252"/>
      <c r="T2486" s="253"/>
      <c r="U2486" s="14"/>
      <c r="V2486" s="14"/>
      <c r="W2486" s="14"/>
      <c r="X2486" s="14"/>
      <c r="Y2486" s="14"/>
      <c r="Z2486" s="14"/>
      <c r="AA2486" s="14"/>
      <c r="AB2486" s="14"/>
      <c r="AC2486" s="14"/>
      <c r="AD2486" s="14"/>
      <c r="AE2486" s="14"/>
      <c r="AT2486" s="254" t="s">
        <v>168</v>
      </c>
      <c r="AU2486" s="254" t="s">
        <v>87</v>
      </c>
      <c r="AV2486" s="14" t="s">
        <v>166</v>
      </c>
      <c r="AW2486" s="14" t="s">
        <v>32</v>
      </c>
      <c r="AX2486" s="14" t="s">
        <v>85</v>
      </c>
      <c r="AY2486" s="254" t="s">
        <v>159</v>
      </c>
    </row>
    <row r="2487" s="2" customFormat="1" ht="16.5" customHeight="1">
      <c r="A2487" s="39"/>
      <c r="B2487" s="40"/>
      <c r="C2487" s="255" t="s">
        <v>3927</v>
      </c>
      <c r="D2487" s="255" t="s">
        <v>218</v>
      </c>
      <c r="E2487" s="256" t="s">
        <v>3912</v>
      </c>
      <c r="F2487" s="257" t="s">
        <v>3913</v>
      </c>
      <c r="G2487" s="258" t="s">
        <v>164</v>
      </c>
      <c r="H2487" s="259">
        <v>1.7230000000000001</v>
      </c>
      <c r="I2487" s="260"/>
      <c r="J2487" s="261">
        <f>ROUND(I2487*H2487,2)</f>
        <v>0</v>
      </c>
      <c r="K2487" s="257" t="s">
        <v>165</v>
      </c>
      <c r="L2487" s="262"/>
      <c r="M2487" s="263" t="s">
        <v>1</v>
      </c>
      <c r="N2487" s="264" t="s">
        <v>42</v>
      </c>
      <c r="O2487" s="92"/>
      <c r="P2487" s="228">
        <f>O2487*H2487</f>
        <v>0</v>
      </c>
      <c r="Q2487" s="228">
        <v>0.010500000000000001</v>
      </c>
      <c r="R2487" s="228">
        <f>Q2487*H2487</f>
        <v>0.018091500000000003</v>
      </c>
      <c r="S2487" s="228">
        <v>0</v>
      </c>
      <c r="T2487" s="229">
        <f>S2487*H2487</f>
        <v>0</v>
      </c>
      <c r="U2487" s="39"/>
      <c r="V2487" s="39"/>
      <c r="W2487" s="39"/>
      <c r="X2487" s="39"/>
      <c r="Y2487" s="39"/>
      <c r="Z2487" s="39"/>
      <c r="AA2487" s="39"/>
      <c r="AB2487" s="39"/>
      <c r="AC2487" s="39"/>
      <c r="AD2487" s="39"/>
      <c r="AE2487" s="39"/>
      <c r="AR2487" s="230" t="s">
        <v>316</v>
      </c>
      <c r="AT2487" s="230" t="s">
        <v>218</v>
      </c>
      <c r="AU2487" s="230" t="s">
        <v>87</v>
      </c>
      <c r="AY2487" s="18" t="s">
        <v>159</v>
      </c>
      <c r="BE2487" s="231">
        <f>IF(N2487="základní",J2487,0)</f>
        <v>0</v>
      </c>
      <c r="BF2487" s="231">
        <f>IF(N2487="snížená",J2487,0)</f>
        <v>0</v>
      </c>
      <c r="BG2487" s="231">
        <f>IF(N2487="zákl. přenesená",J2487,0)</f>
        <v>0</v>
      </c>
      <c r="BH2487" s="231">
        <f>IF(N2487="sníž. přenesená",J2487,0)</f>
        <v>0</v>
      </c>
      <c r="BI2487" s="231">
        <f>IF(N2487="nulová",J2487,0)</f>
        <v>0</v>
      </c>
      <c r="BJ2487" s="18" t="s">
        <v>85</v>
      </c>
      <c r="BK2487" s="231">
        <f>ROUND(I2487*H2487,2)</f>
        <v>0</v>
      </c>
      <c r="BL2487" s="18" t="s">
        <v>235</v>
      </c>
      <c r="BM2487" s="230" t="s">
        <v>3928</v>
      </c>
    </row>
    <row r="2488" s="13" customFormat="1">
      <c r="A2488" s="13"/>
      <c r="B2488" s="232"/>
      <c r="C2488" s="233"/>
      <c r="D2488" s="234" t="s">
        <v>168</v>
      </c>
      <c r="E2488" s="235" t="s">
        <v>1</v>
      </c>
      <c r="F2488" s="236" t="s">
        <v>3929</v>
      </c>
      <c r="G2488" s="233"/>
      <c r="H2488" s="237">
        <v>1.0540000000000001</v>
      </c>
      <c r="I2488" s="238"/>
      <c r="J2488" s="233"/>
      <c r="K2488" s="233"/>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168</v>
      </c>
      <c r="AU2488" s="243" t="s">
        <v>87</v>
      </c>
      <c r="AV2488" s="13" t="s">
        <v>87</v>
      </c>
      <c r="AW2488" s="13" t="s">
        <v>32</v>
      </c>
      <c r="AX2488" s="13" t="s">
        <v>77</v>
      </c>
      <c r="AY2488" s="243" t="s">
        <v>159</v>
      </c>
    </row>
    <row r="2489" s="13" customFormat="1">
      <c r="A2489" s="13"/>
      <c r="B2489" s="232"/>
      <c r="C2489" s="233"/>
      <c r="D2489" s="234" t="s">
        <v>168</v>
      </c>
      <c r="E2489" s="235" t="s">
        <v>1</v>
      </c>
      <c r="F2489" s="236" t="s">
        <v>3930</v>
      </c>
      <c r="G2489" s="233"/>
      <c r="H2489" s="237">
        <v>0.51200000000000001</v>
      </c>
      <c r="I2489" s="238"/>
      <c r="J2489" s="233"/>
      <c r="K2489" s="233"/>
      <c r="L2489" s="239"/>
      <c r="M2489" s="240"/>
      <c r="N2489" s="241"/>
      <c r="O2489" s="241"/>
      <c r="P2489" s="241"/>
      <c r="Q2489" s="241"/>
      <c r="R2489" s="241"/>
      <c r="S2489" s="241"/>
      <c r="T2489" s="242"/>
      <c r="U2489" s="13"/>
      <c r="V2489" s="13"/>
      <c r="W2489" s="13"/>
      <c r="X2489" s="13"/>
      <c r="Y2489" s="13"/>
      <c r="Z2489" s="13"/>
      <c r="AA2489" s="13"/>
      <c r="AB2489" s="13"/>
      <c r="AC2489" s="13"/>
      <c r="AD2489" s="13"/>
      <c r="AE2489" s="13"/>
      <c r="AT2489" s="243" t="s">
        <v>168</v>
      </c>
      <c r="AU2489" s="243" t="s">
        <v>87</v>
      </c>
      <c r="AV2489" s="13" t="s">
        <v>87</v>
      </c>
      <c r="AW2489" s="13" t="s">
        <v>32</v>
      </c>
      <c r="AX2489" s="13" t="s">
        <v>77</v>
      </c>
      <c r="AY2489" s="243" t="s">
        <v>159</v>
      </c>
    </row>
    <row r="2490" s="14" customFormat="1">
      <c r="A2490" s="14"/>
      <c r="B2490" s="244"/>
      <c r="C2490" s="245"/>
      <c r="D2490" s="234" t="s">
        <v>168</v>
      </c>
      <c r="E2490" s="246" t="s">
        <v>1</v>
      </c>
      <c r="F2490" s="247" t="s">
        <v>174</v>
      </c>
      <c r="G2490" s="245"/>
      <c r="H2490" s="248">
        <v>1.5660000000000001</v>
      </c>
      <c r="I2490" s="249"/>
      <c r="J2490" s="245"/>
      <c r="K2490" s="245"/>
      <c r="L2490" s="250"/>
      <c r="M2490" s="251"/>
      <c r="N2490" s="252"/>
      <c r="O2490" s="252"/>
      <c r="P2490" s="252"/>
      <c r="Q2490" s="252"/>
      <c r="R2490" s="252"/>
      <c r="S2490" s="252"/>
      <c r="T2490" s="253"/>
      <c r="U2490" s="14"/>
      <c r="V2490" s="14"/>
      <c r="W2490" s="14"/>
      <c r="X2490" s="14"/>
      <c r="Y2490" s="14"/>
      <c r="Z2490" s="14"/>
      <c r="AA2490" s="14"/>
      <c r="AB2490" s="14"/>
      <c r="AC2490" s="14"/>
      <c r="AD2490" s="14"/>
      <c r="AE2490" s="14"/>
      <c r="AT2490" s="254" t="s">
        <v>168</v>
      </c>
      <c r="AU2490" s="254" t="s">
        <v>87</v>
      </c>
      <c r="AV2490" s="14" t="s">
        <v>166</v>
      </c>
      <c r="AW2490" s="14" t="s">
        <v>32</v>
      </c>
      <c r="AX2490" s="14" t="s">
        <v>85</v>
      </c>
      <c r="AY2490" s="254" t="s">
        <v>159</v>
      </c>
    </row>
    <row r="2491" s="13" customFormat="1">
      <c r="A2491" s="13"/>
      <c r="B2491" s="232"/>
      <c r="C2491" s="233"/>
      <c r="D2491" s="234" t="s">
        <v>168</v>
      </c>
      <c r="E2491" s="233"/>
      <c r="F2491" s="236" t="s">
        <v>3931</v>
      </c>
      <c r="G2491" s="233"/>
      <c r="H2491" s="237">
        <v>1.7230000000000001</v>
      </c>
      <c r="I2491" s="238"/>
      <c r="J2491" s="233"/>
      <c r="K2491" s="233"/>
      <c r="L2491" s="239"/>
      <c r="M2491" s="240"/>
      <c r="N2491" s="241"/>
      <c r="O2491" s="241"/>
      <c r="P2491" s="241"/>
      <c r="Q2491" s="241"/>
      <c r="R2491" s="241"/>
      <c r="S2491" s="241"/>
      <c r="T2491" s="242"/>
      <c r="U2491" s="13"/>
      <c r="V2491" s="13"/>
      <c r="W2491" s="13"/>
      <c r="X2491" s="13"/>
      <c r="Y2491" s="13"/>
      <c r="Z2491" s="13"/>
      <c r="AA2491" s="13"/>
      <c r="AB2491" s="13"/>
      <c r="AC2491" s="13"/>
      <c r="AD2491" s="13"/>
      <c r="AE2491" s="13"/>
      <c r="AT2491" s="243" t="s">
        <v>168</v>
      </c>
      <c r="AU2491" s="243" t="s">
        <v>87</v>
      </c>
      <c r="AV2491" s="13" t="s">
        <v>87</v>
      </c>
      <c r="AW2491" s="13" t="s">
        <v>4</v>
      </c>
      <c r="AX2491" s="13" t="s">
        <v>85</v>
      </c>
      <c r="AY2491" s="243" t="s">
        <v>159</v>
      </c>
    </row>
    <row r="2492" s="2" customFormat="1" ht="24.15" customHeight="1">
      <c r="A2492" s="39"/>
      <c r="B2492" s="40"/>
      <c r="C2492" s="219" t="s">
        <v>3932</v>
      </c>
      <c r="D2492" s="219" t="s">
        <v>161</v>
      </c>
      <c r="E2492" s="220" t="s">
        <v>3933</v>
      </c>
      <c r="F2492" s="221" t="s">
        <v>3934</v>
      </c>
      <c r="G2492" s="222" t="s">
        <v>582</v>
      </c>
      <c r="H2492" s="289"/>
      <c r="I2492" s="224"/>
      <c r="J2492" s="225">
        <f>ROUND(I2492*H2492,2)</f>
        <v>0</v>
      </c>
      <c r="K2492" s="221" t="s">
        <v>165</v>
      </c>
      <c r="L2492" s="45"/>
      <c r="M2492" s="226" t="s">
        <v>1</v>
      </c>
      <c r="N2492" s="227" t="s">
        <v>42</v>
      </c>
      <c r="O2492" s="92"/>
      <c r="P2492" s="228">
        <f>O2492*H2492</f>
        <v>0</v>
      </c>
      <c r="Q2492" s="228">
        <v>0</v>
      </c>
      <c r="R2492" s="228">
        <f>Q2492*H2492</f>
        <v>0</v>
      </c>
      <c r="S2492" s="228">
        <v>0</v>
      </c>
      <c r="T2492" s="229">
        <f>S2492*H2492</f>
        <v>0</v>
      </c>
      <c r="U2492" s="39"/>
      <c r="V2492" s="39"/>
      <c r="W2492" s="39"/>
      <c r="X2492" s="39"/>
      <c r="Y2492" s="39"/>
      <c r="Z2492" s="39"/>
      <c r="AA2492" s="39"/>
      <c r="AB2492" s="39"/>
      <c r="AC2492" s="39"/>
      <c r="AD2492" s="39"/>
      <c r="AE2492" s="39"/>
      <c r="AR2492" s="230" t="s">
        <v>235</v>
      </c>
      <c r="AT2492" s="230" t="s">
        <v>161</v>
      </c>
      <c r="AU2492" s="230" t="s">
        <v>87</v>
      </c>
      <c r="AY2492" s="18" t="s">
        <v>159</v>
      </c>
      <c r="BE2492" s="231">
        <f>IF(N2492="základní",J2492,0)</f>
        <v>0</v>
      </c>
      <c r="BF2492" s="231">
        <f>IF(N2492="snížená",J2492,0)</f>
        <v>0</v>
      </c>
      <c r="BG2492" s="231">
        <f>IF(N2492="zákl. přenesená",J2492,0)</f>
        <v>0</v>
      </c>
      <c r="BH2492" s="231">
        <f>IF(N2492="sníž. přenesená",J2492,0)</f>
        <v>0</v>
      </c>
      <c r="BI2492" s="231">
        <f>IF(N2492="nulová",J2492,0)</f>
        <v>0</v>
      </c>
      <c r="BJ2492" s="18" t="s">
        <v>85</v>
      </c>
      <c r="BK2492" s="231">
        <f>ROUND(I2492*H2492,2)</f>
        <v>0</v>
      </c>
      <c r="BL2492" s="18" t="s">
        <v>235</v>
      </c>
      <c r="BM2492" s="230" t="s">
        <v>3935</v>
      </c>
    </row>
    <row r="2493" s="2" customFormat="1" ht="24.15" customHeight="1">
      <c r="A2493" s="39"/>
      <c r="B2493" s="40"/>
      <c r="C2493" s="219" t="s">
        <v>3936</v>
      </c>
      <c r="D2493" s="219" t="s">
        <v>161</v>
      </c>
      <c r="E2493" s="220" t="s">
        <v>3937</v>
      </c>
      <c r="F2493" s="221" t="s">
        <v>3938</v>
      </c>
      <c r="G2493" s="222" t="s">
        <v>3939</v>
      </c>
      <c r="H2493" s="223">
        <v>6</v>
      </c>
      <c r="I2493" s="224"/>
      <c r="J2493" s="225">
        <f>ROUND(I2493*H2493,2)</f>
        <v>0</v>
      </c>
      <c r="K2493" s="221" t="s">
        <v>1</v>
      </c>
      <c r="L2493" s="45"/>
      <c r="M2493" s="226" t="s">
        <v>1</v>
      </c>
      <c r="N2493" s="227" t="s">
        <v>42</v>
      </c>
      <c r="O2493" s="92"/>
      <c r="P2493" s="228">
        <f>O2493*H2493</f>
        <v>0</v>
      </c>
      <c r="Q2493" s="228">
        <v>0</v>
      </c>
      <c r="R2493" s="228">
        <f>Q2493*H2493</f>
        <v>0</v>
      </c>
      <c r="S2493" s="228">
        <v>0</v>
      </c>
      <c r="T2493" s="229">
        <f>S2493*H2493</f>
        <v>0</v>
      </c>
      <c r="U2493" s="39"/>
      <c r="V2493" s="39"/>
      <c r="W2493" s="39"/>
      <c r="X2493" s="39"/>
      <c r="Y2493" s="39"/>
      <c r="Z2493" s="39"/>
      <c r="AA2493" s="39"/>
      <c r="AB2493" s="39"/>
      <c r="AC2493" s="39"/>
      <c r="AD2493" s="39"/>
      <c r="AE2493" s="39"/>
      <c r="AR2493" s="230" t="s">
        <v>235</v>
      </c>
      <c r="AT2493" s="230" t="s">
        <v>161</v>
      </c>
      <c r="AU2493" s="230" t="s">
        <v>87</v>
      </c>
      <c r="AY2493" s="18" t="s">
        <v>159</v>
      </c>
      <c r="BE2493" s="231">
        <f>IF(N2493="základní",J2493,0)</f>
        <v>0</v>
      </c>
      <c r="BF2493" s="231">
        <f>IF(N2493="snížená",J2493,0)</f>
        <v>0</v>
      </c>
      <c r="BG2493" s="231">
        <f>IF(N2493="zákl. přenesená",J2493,0)</f>
        <v>0</v>
      </c>
      <c r="BH2493" s="231">
        <f>IF(N2493="sníž. přenesená",J2493,0)</f>
        <v>0</v>
      </c>
      <c r="BI2493" s="231">
        <f>IF(N2493="nulová",J2493,0)</f>
        <v>0</v>
      </c>
      <c r="BJ2493" s="18" t="s">
        <v>85</v>
      </c>
      <c r="BK2493" s="231">
        <f>ROUND(I2493*H2493,2)</f>
        <v>0</v>
      </c>
      <c r="BL2493" s="18" t="s">
        <v>235</v>
      </c>
      <c r="BM2493" s="230" t="s">
        <v>3940</v>
      </c>
    </row>
    <row r="2494" s="2" customFormat="1" ht="24.15" customHeight="1">
      <c r="A2494" s="39"/>
      <c r="B2494" s="40"/>
      <c r="C2494" s="219" t="s">
        <v>3941</v>
      </c>
      <c r="D2494" s="219" t="s">
        <v>161</v>
      </c>
      <c r="E2494" s="220" t="s">
        <v>3942</v>
      </c>
      <c r="F2494" s="221" t="s">
        <v>3943</v>
      </c>
      <c r="G2494" s="222" t="s">
        <v>3939</v>
      </c>
      <c r="H2494" s="223">
        <v>5</v>
      </c>
      <c r="I2494" s="224"/>
      <c r="J2494" s="225">
        <f>ROUND(I2494*H2494,2)</f>
        <v>0</v>
      </c>
      <c r="K2494" s="221" t="s">
        <v>1</v>
      </c>
      <c r="L2494" s="45"/>
      <c r="M2494" s="226" t="s">
        <v>1</v>
      </c>
      <c r="N2494" s="227" t="s">
        <v>42</v>
      </c>
      <c r="O2494" s="92"/>
      <c r="P2494" s="228">
        <f>O2494*H2494</f>
        <v>0</v>
      </c>
      <c r="Q2494" s="228">
        <v>0</v>
      </c>
      <c r="R2494" s="228">
        <f>Q2494*H2494</f>
        <v>0</v>
      </c>
      <c r="S2494" s="228">
        <v>0</v>
      </c>
      <c r="T2494" s="229">
        <f>S2494*H2494</f>
        <v>0</v>
      </c>
      <c r="U2494" s="39"/>
      <c r="V2494" s="39"/>
      <c r="W2494" s="39"/>
      <c r="X2494" s="39"/>
      <c r="Y2494" s="39"/>
      <c r="Z2494" s="39"/>
      <c r="AA2494" s="39"/>
      <c r="AB2494" s="39"/>
      <c r="AC2494" s="39"/>
      <c r="AD2494" s="39"/>
      <c r="AE2494" s="39"/>
      <c r="AR2494" s="230" t="s">
        <v>235</v>
      </c>
      <c r="AT2494" s="230" t="s">
        <v>161</v>
      </c>
      <c r="AU2494" s="230" t="s">
        <v>87</v>
      </c>
      <c r="AY2494" s="18" t="s">
        <v>159</v>
      </c>
      <c r="BE2494" s="231">
        <f>IF(N2494="základní",J2494,0)</f>
        <v>0</v>
      </c>
      <c r="BF2494" s="231">
        <f>IF(N2494="snížená",J2494,0)</f>
        <v>0</v>
      </c>
      <c r="BG2494" s="231">
        <f>IF(N2494="zákl. přenesená",J2494,0)</f>
        <v>0</v>
      </c>
      <c r="BH2494" s="231">
        <f>IF(N2494="sníž. přenesená",J2494,0)</f>
        <v>0</v>
      </c>
      <c r="BI2494" s="231">
        <f>IF(N2494="nulová",J2494,0)</f>
        <v>0</v>
      </c>
      <c r="BJ2494" s="18" t="s">
        <v>85</v>
      </c>
      <c r="BK2494" s="231">
        <f>ROUND(I2494*H2494,2)</f>
        <v>0</v>
      </c>
      <c r="BL2494" s="18" t="s">
        <v>235</v>
      </c>
      <c r="BM2494" s="230" t="s">
        <v>3944</v>
      </c>
    </row>
    <row r="2495" s="2" customFormat="1" ht="24.15" customHeight="1">
      <c r="A2495" s="39"/>
      <c r="B2495" s="40"/>
      <c r="C2495" s="219" t="s">
        <v>3945</v>
      </c>
      <c r="D2495" s="219" t="s">
        <v>161</v>
      </c>
      <c r="E2495" s="220" t="s">
        <v>3946</v>
      </c>
      <c r="F2495" s="221" t="s">
        <v>3947</v>
      </c>
      <c r="G2495" s="222" t="s">
        <v>3939</v>
      </c>
      <c r="H2495" s="223">
        <v>5</v>
      </c>
      <c r="I2495" s="224"/>
      <c r="J2495" s="225">
        <f>ROUND(I2495*H2495,2)</f>
        <v>0</v>
      </c>
      <c r="K2495" s="221" t="s">
        <v>1</v>
      </c>
      <c r="L2495" s="45"/>
      <c r="M2495" s="226" t="s">
        <v>1</v>
      </c>
      <c r="N2495" s="227" t="s">
        <v>42</v>
      </c>
      <c r="O2495" s="92"/>
      <c r="P2495" s="228">
        <f>O2495*H2495</f>
        <v>0</v>
      </c>
      <c r="Q2495" s="228">
        <v>0</v>
      </c>
      <c r="R2495" s="228">
        <f>Q2495*H2495</f>
        <v>0</v>
      </c>
      <c r="S2495" s="228">
        <v>0</v>
      </c>
      <c r="T2495" s="229">
        <f>S2495*H2495</f>
        <v>0</v>
      </c>
      <c r="U2495" s="39"/>
      <c r="V2495" s="39"/>
      <c r="W2495" s="39"/>
      <c r="X2495" s="39"/>
      <c r="Y2495" s="39"/>
      <c r="Z2495" s="39"/>
      <c r="AA2495" s="39"/>
      <c r="AB2495" s="39"/>
      <c r="AC2495" s="39"/>
      <c r="AD2495" s="39"/>
      <c r="AE2495" s="39"/>
      <c r="AR2495" s="230" t="s">
        <v>235</v>
      </c>
      <c r="AT2495" s="230" t="s">
        <v>161</v>
      </c>
      <c r="AU2495" s="230" t="s">
        <v>87</v>
      </c>
      <c r="AY2495" s="18" t="s">
        <v>159</v>
      </c>
      <c r="BE2495" s="231">
        <f>IF(N2495="základní",J2495,0)</f>
        <v>0</v>
      </c>
      <c r="BF2495" s="231">
        <f>IF(N2495="snížená",J2495,0)</f>
        <v>0</v>
      </c>
      <c r="BG2495" s="231">
        <f>IF(N2495="zákl. přenesená",J2495,0)</f>
        <v>0</v>
      </c>
      <c r="BH2495" s="231">
        <f>IF(N2495="sníž. přenesená",J2495,0)</f>
        <v>0</v>
      </c>
      <c r="BI2495" s="231">
        <f>IF(N2495="nulová",J2495,0)</f>
        <v>0</v>
      </c>
      <c r="BJ2495" s="18" t="s">
        <v>85</v>
      </c>
      <c r="BK2495" s="231">
        <f>ROUND(I2495*H2495,2)</f>
        <v>0</v>
      </c>
      <c r="BL2495" s="18" t="s">
        <v>235</v>
      </c>
      <c r="BM2495" s="230" t="s">
        <v>3948</v>
      </c>
    </row>
    <row r="2496" s="2" customFormat="1" ht="24.15" customHeight="1">
      <c r="A2496" s="39"/>
      <c r="B2496" s="40"/>
      <c r="C2496" s="219" t="s">
        <v>3949</v>
      </c>
      <c r="D2496" s="219" t="s">
        <v>161</v>
      </c>
      <c r="E2496" s="220" t="s">
        <v>3950</v>
      </c>
      <c r="F2496" s="221" t="s">
        <v>3951</v>
      </c>
      <c r="G2496" s="222" t="s">
        <v>3939</v>
      </c>
      <c r="H2496" s="223">
        <v>1</v>
      </c>
      <c r="I2496" s="224"/>
      <c r="J2496" s="225">
        <f>ROUND(I2496*H2496,2)</f>
        <v>0</v>
      </c>
      <c r="K2496" s="221" t="s">
        <v>1</v>
      </c>
      <c r="L2496" s="45"/>
      <c r="M2496" s="226" t="s">
        <v>1</v>
      </c>
      <c r="N2496" s="227" t="s">
        <v>42</v>
      </c>
      <c r="O2496" s="92"/>
      <c r="P2496" s="228">
        <f>O2496*H2496</f>
        <v>0</v>
      </c>
      <c r="Q2496" s="228">
        <v>0</v>
      </c>
      <c r="R2496" s="228">
        <f>Q2496*H2496</f>
        <v>0</v>
      </c>
      <c r="S2496" s="228">
        <v>0</v>
      </c>
      <c r="T2496" s="229">
        <f>S2496*H2496</f>
        <v>0</v>
      </c>
      <c r="U2496" s="39"/>
      <c r="V2496" s="39"/>
      <c r="W2496" s="39"/>
      <c r="X2496" s="39"/>
      <c r="Y2496" s="39"/>
      <c r="Z2496" s="39"/>
      <c r="AA2496" s="39"/>
      <c r="AB2496" s="39"/>
      <c r="AC2496" s="39"/>
      <c r="AD2496" s="39"/>
      <c r="AE2496" s="39"/>
      <c r="AR2496" s="230" t="s">
        <v>235</v>
      </c>
      <c r="AT2496" s="230" t="s">
        <v>161</v>
      </c>
      <c r="AU2496" s="230" t="s">
        <v>87</v>
      </c>
      <c r="AY2496" s="18" t="s">
        <v>159</v>
      </c>
      <c r="BE2496" s="231">
        <f>IF(N2496="základní",J2496,0)</f>
        <v>0</v>
      </c>
      <c r="BF2496" s="231">
        <f>IF(N2496="snížená",J2496,0)</f>
        <v>0</v>
      </c>
      <c r="BG2496" s="231">
        <f>IF(N2496="zákl. přenesená",J2496,0)</f>
        <v>0</v>
      </c>
      <c r="BH2496" s="231">
        <f>IF(N2496="sníž. přenesená",J2496,0)</f>
        <v>0</v>
      </c>
      <c r="BI2496" s="231">
        <f>IF(N2496="nulová",J2496,0)</f>
        <v>0</v>
      </c>
      <c r="BJ2496" s="18" t="s">
        <v>85</v>
      </c>
      <c r="BK2496" s="231">
        <f>ROUND(I2496*H2496,2)</f>
        <v>0</v>
      </c>
      <c r="BL2496" s="18" t="s">
        <v>235</v>
      </c>
      <c r="BM2496" s="230" t="s">
        <v>3952</v>
      </c>
    </row>
    <row r="2497" s="2" customFormat="1" ht="24.15" customHeight="1">
      <c r="A2497" s="39"/>
      <c r="B2497" s="40"/>
      <c r="C2497" s="219" t="s">
        <v>3953</v>
      </c>
      <c r="D2497" s="219" t="s">
        <v>161</v>
      </c>
      <c r="E2497" s="220" t="s">
        <v>3954</v>
      </c>
      <c r="F2497" s="221" t="s">
        <v>3955</v>
      </c>
      <c r="G2497" s="222" t="s">
        <v>3939</v>
      </c>
      <c r="H2497" s="223">
        <v>1</v>
      </c>
      <c r="I2497" s="224"/>
      <c r="J2497" s="225">
        <f>ROUND(I2497*H2497,2)</f>
        <v>0</v>
      </c>
      <c r="K2497" s="221" t="s">
        <v>1</v>
      </c>
      <c r="L2497" s="45"/>
      <c r="M2497" s="226" t="s">
        <v>1</v>
      </c>
      <c r="N2497" s="227" t="s">
        <v>42</v>
      </c>
      <c r="O2497" s="92"/>
      <c r="P2497" s="228">
        <f>O2497*H2497</f>
        <v>0</v>
      </c>
      <c r="Q2497" s="228">
        <v>0</v>
      </c>
      <c r="R2497" s="228">
        <f>Q2497*H2497</f>
        <v>0</v>
      </c>
      <c r="S2497" s="228">
        <v>0</v>
      </c>
      <c r="T2497" s="229">
        <f>S2497*H2497</f>
        <v>0</v>
      </c>
      <c r="U2497" s="39"/>
      <c r="V2497" s="39"/>
      <c r="W2497" s="39"/>
      <c r="X2497" s="39"/>
      <c r="Y2497" s="39"/>
      <c r="Z2497" s="39"/>
      <c r="AA2497" s="39"/>
      <c r="AB2497" s="39"/>
      <c r="AC2497" s="39"/>
      <c r="AD2497" s="39"/>
      <c r="AE2497" s="39"/>
      <c r="AR2497" s="230" t="s">
        <v>235</v>
      </c>
      <c r="AT2497" s="230" t="s">
        <v>161</v>
      </c>
      <c r="AU2497" s="230" t="s">
        <v>87</v>
      </c>
      <c r="AY2497" s="18" t="s">
        <v>159</v>
      </c>
      <c r="BE2497" s="231">
        <f>IF(N2497="základní",J2497,0)</f>
        <v>0</v>
      </c>
      <c r="BF2497" s="231">
        <f>IF(N2497="snížená",J2497,0)</f>
        <v>0</v>
      </c>
      <c r="BG2497" s="231">
        <f>IF(N2497="zákl. přenesená",J2497,0)</f>
        <v>0</v>
      </c>
      <c r="BH2497" s="231">
        <f>IF(N2497="sníž. přenesená",J2497,0)</f>
        <v>0</v>
      </c>
      <c r="BI2497" s="231">
        <f>IF(N2497="nulová",J2497,0)</f>
        <v>0</v>
      </c>
      <c r="BJ2497" s="18" t="s">
        <v>85</v>
      </c>
      <c r="BK2497" s="231">
        <f>ROUND(I2497*H2497,2)</f>
        <v>0</v>
      </c>
      <c r="BL2497" s="18" t="s">
        <v>235</v>
      </c>
      <c r="BM2497" s="230" t="s">
        <v>3956</v>
      </c>
    </row>
    <row r="2498" s="2" customFormat="1" ht="33" customHeight="1">
      <c r="A2498" s="39"/>
      <c r="B2498" s="40"/>
      <c r="C2498" s="219" t="s">
        <v>3957</v>
      </c>
      <c r="D2498" s="219" t="s">
        <v>161</v>
      </c>
      <c r="E2498" s="220" t="s">
        <v>3958</v>
      </c>
      <c r="F2498" s="221" t="s">
        <v>3959</v>
      </c>
      <c r="G2498" s="222" t="s">
        <v>3939</v>
      </c>
      <c r="H2498" s="223">
        <v>1</v>
      </c>
      <c r="I2498" s="224"/>
      <c r="J2498" s="225">
        <f>ROUND(I2498*H2498,2)</f>
        <v>0</v>
      </c>
      <c r="K2498" s="221" t="s">
        <v>1</v>
      </c>
      <c r="L2498" s="45"/>
      <c r="M2498" s="226" t="s">
        <v>1</v>
      </c>
      <c r="N2498" s="227" t="s">
        <v>42</v>
      </c>
      <c r="O2498" s="92"/>
      <c r="P2498" s="228">
        <f>O2498*H2498</f>
        <v>0</v>
      </c>
      <c r="Q2498" s="228">
        <v>0</v>
      </c>
      <c r="R2498" s="228">
        <f>Q2498*H2498</f>
        <v>0</v>
      </c>
      <c r="S2498" s="228">
        <v>0</v>
      </c>
      <c r="T2498" s="229">
        <f>S2498*H2498</f>
        <v>0</v>
      </c>
      <c r="U2498" s="39"/>
      <c r="V2498" s="39"/>
      <c r="W2498" s="39"/>
      <c r="X2498" s="39"/>
      <c r="Y2498" s="39"/>
      <c r="Z2498" s="39"/>
      <c r="AA2498" s="39"/>
      <c r="AB2498" s="39"/>
      <c r="AC2498" s="39"/>
      <c r="AD2498" s="39"/>
      <c r="AE2498" s="39"/>
      <c r="AR2498" s="230" t="s">
        <v>235</v>
      </c>
      <c r="AT2498" s="230" t="s">
        <v>161</v>
      </c>
      <c r="AU2498" s="230" t="s">
        <v>87</v>
      </c>
      <c r="AY2498" s="18" t="s">
        <v>159</v>
      </c>
      <c r="BE2498" s="231">
        <f>IF(N2498="základní",J2498,0)</f>
        <v>0</v>
      </c>
      <c r="BF2498" s="231">
        <f>IF(N2498="snížená",J2498,0)</f>
        <v>0</v>
      </c>
      <c r="BG2498" s="231">
        <f>IF(N2498="zákl. přenesená",J2498,0)</f>
        <v>0</v>
      </c>
      <c r="BH2498" s="231">
        <f>IF(N2498="sníž. přenesená",J2498,0)</f>
        <v>0</v>
      </c>
      <c r="BI2498" s="231">
        <f>IF(N2498="nulová",J2498,0)</f>
        <v>0</v>
      </c>
      <c r="BJ2498" s="18" t="s">
        <v>85</v>
      </c>
      <c r="BK2498" s="231">
        <f>ROUND(I2498*H2498,2)</f>
        <v>0</v>
      </c>
      <c r="BL2498" s="18" t="s">
        <v>235</v>
      </c>
      <c r="BM2498" s="230" t="s">
        <v>3960</v>
      </c>
    </row>
    <row r="2499" s="2" customFormat="1" ht="24.15" customHeight="1">
      <c r="A2499" s="39"/>
      <c r="B2499" s="40"/>
      <c r="C2499" s="219" t="s">
        <v>3961</v>
      </c>
      <c r="D2499" s="219" t="s">
        <v>161</v>
      </c>
      <c r="E2499" s="220" t="s">
        <v>3962</v>
      </c>
      <c r="F2499" s="221" t="s">
        <v>3963</v>
      </c>
      <c r="G2499" s="222" t="s">
        <v>3939</v>
      </c>
      <c r="H2499" s="223">
        <v>1</v>
      </c>
      <c r="I2499" s="224"/>
      <c r="J2499" s="225">
        <f>ROUND(I2499*H2499,2)</f>
        <v>0</v>
      </c>
      <c r="K2499" s="221" t="s">
        <v>1</v>
      </c>
      <c r="L2499" s="45"/>
      <c r="M2499" s="226" t="s">
        <v>1</v>
      </c>
      <c r="N2499" s="227" t="s">
        <v>42</v>
      </c>
      <c r="O2499" s="92"/>
      <c r="P2499" s="228">
        <f>O2499*H2499</f>
        <v>0</v>
      </c>
      <c r="Q2499" s="228">
        <v>0</v>
      </c>
      <c r="R2499" s="228">
        <f>Q2499*H2499</f>
        <v>0</v>
      </c>
      <c r="S2499" s="228">
        <v>0</v>
      </c>
      <c r="T2499" s="229">
        <f>S2499*H2499</f>
        <v>0</v>
      </c>
      <c r="U2499" s="39"/>
      <c r="V2499" s="39"/>
      <c r="W2499" s="39"/>
      <c r="X2499" s="39"/>
      <c r="Y2499" s="39"/>
      <c r="Z2499" s="39"/>
      <c r="AA2499" s="39"/>
      <c r="AB2499" s="39"/>
      <c r="AC2499" s="39"/>
      <c r="AD2499" s="39"/>
      <c r="AE2499" s="39"/>
      <c r="AR2499" s="230" t="s">
        <v>235</v>
      </c>
      <c r="AT2499" s="230" t="s">
        <v>161</v>
      </c>
      <c r="AU2499" s="230" t="s">
        <v>87</v>
      </c>
      <c r="AY2499" s="18" t="s">
        <v>159</v>
      </c>
      <c r="BE2499" s="231">
        <f>IF(N2499="základní",J2499,0)</f>
        <v>0</v>
      </c>
      <c r="BF2499" s="231">
        <f>IF(N2499="snížená",J2499,0)</f>
        <v>0</v>
      </c>
      <c r="BG2499" s="231">
        <f>IF(N2499="zákl. přenesená",J2499,0)</f>
        <v>0</v>
      </c>
      <c r="BH2499" s="231">
        <f>IF(N2499="sníž. přenesená",J2499,0)</f>
        <v>0</v>
      </c>
      <c r="BI2499" s="231">
        <f>IF(N2499="nulová",J2499,0)</f>
        <v>0</v>
      </c>
      <c r="BJ2499" s="18" t="s">
        <v>85</v>
      </c>
      <c r="BK2499" s="231">
        <f>ROUND(I2499*H2499,2)</f>
        <v>0</v>
      </c>
      <c r="BL2499" s="18" t="s">
        <v>235</v>
      </c>
      <c r="BM2499" s="230" t="s">
        <v>3964</v>
      </c>
    </row>
    <row r="2500" s="12" customFormat="1" ht="22.8" customHeight="1">
      <c r="A2500" s="12"/>
      <c r="B2500" s="203"/>
      <c r="C2500" s="204"/>
      <c r="D2500" s="205" t="s">
        <v>76</v>
      </c>
      <c r="E2500" s="217" t="s">
        <v>570</v>
      </c>
      <c r="F2500" s="217" t="s">
        <v>571</v>
      </c>
      <c r="G2500" s="204"/>
      <c r="H2500" s="204"/>
      <c r="I2500" s="207"/>
      <c r="J2500" s="218">
        <f>BK2500</f>
        <v>0</v>
      </c>
      <c r="K2500" s="204"/>
      <c r="L2500" s="209"/>
      <c r="M2500" s="210"/>
      <c r="N2500" s="211"/>
      <c r="O2500" s="211"/>
      <c r="P2500" s="212">
        <f>SUM(P2501:P2698)</f>
        <v>0</v>
      </c>
      <c r="Q2500" s="211"/>
      <c r="R2500" s="212">
        <f>SUM(R2501:R2698)</f>
        <v>4.7999154396799995</v>
      </c>
      <c r="S2500" s="211"/>
      <c r="T2500" s="213">
        <f>SUM(T2501:T2698)</f>
        <v>1.3139069999999999</v>
      </c>
      <c r="U2500" s="12"/>
      <c r="V2500" s="12"/>
      <c r="W2500" s="12"/>
      <c r="X2500" s="12"/>
      <c r="Y2500" s="12"/>
      <c r="Z2500" s="12"/>
      <c r="AA2500" s="12"/>
      <c r="AB2500" s="12"/>
      <c r="AC2500" s="12"/>
      <c r="AD2500" s="12"/>
      <c r="AE2500" s="12"/>
      <c r="AR2500" s="214" t="s">
        <v>87</v>
      </c>
      <c r="AT2500" s="215" t="s">
        <v>76</v>
      </c>
      <c r="AU2500" s="215" t="s">
        <v>85</v>
      </c>
      <c r="AY2500" s="214" t="s">
        <v>159</v>
      </c>
      <c r="BK2500" s="216">
        <f>SUM(BK2501:BK2698)</f>
        <v>0</v>
      </c>
    </row>
    <row r="2501" s="2" customFormat="1" ht="24.15" customHeight="1">
      <c r="A2501" s="39"/>
      <c r="B2501" s="40"/>
      <c r="C2501" s="219" t="s">
        <v>3965</v>
      </c>
      <c r="D2501" s="219" t="s">
        <v>161</v>
      </c>
      <c r="E2501" s="220" t="s">
        <v>3966</v>
      </c>
      <c r="F2501" s="221" t="s">
        <v>3967</v>
      </c>
      <c r="G2501" s="222" t="s">
        <v>3939</v>
      </c>
      <c r="H2501" s="223">
        <v>8</v>
      </c>
      <c r="I2501" s="224"/>
      <c r="J2501" s="225">
        <f>ROUND(I2501*H2501,2)</f>
        <v>0</v>
      </c>
      <c r="K2501" s="221" t="s">
        <v>1</v>
      </c>
      <c r="L2501" s="45"/>
      <c r="M2501" s="226" t="s">
        <v>1</v>
      </c>
      <c r="N2501" s="227" t="s">
        <v>42</v>
      </c>
      <c r="O2501" s="92"/>
      <c r="P2501" s="228">
        <f>O2501*H2501</f>
        <v>0</v>
      </c>
      <c r="Q2501" s="228">
        <v>0</v>
      </c>
      <c r="R2501" s="228">
        <f>Q2501*H2501</f>
        <v>0</v>
      </c>
      <c r="S2501" s="228">
        <v>0</v>
      </c>
      <c r="T2501" s="229">
        <f>S2501*H2501</f>
        <v>0</v>
      </c>
      <c r="U2501" s="39"/>
      <c r="V2501" s="39"/>
      <c r="W2501" s="39"/>
      <c r="X2501" s="39"/>
      <c r="Y2501" s="39"/>
      <c r="Z2501" s="39"/>
      <c r="AA2501" s="39"/>
      <c r="AB2501" s="39"/>
      <c r="AC2501" s="39"/>
      <c r="AD2501" s="39"/>
      <c r="AE2501" s="39"/>
      <c r="AR2501" s="230" t="s">
        <v>235</v>
      </c>
      <c r="AT2501" s="230" t="s">
        <v>161</v>
      </c>
      <c r="AU2501" s="230" t="s">
        <v>87</v>
      </c>
      <c r="AY2501" s="18" t="s">
        <v>159</v>
      </c>
      <c r="BE2501" s="231">
        <f>IF(N2501="základní",J2501,0)</f>
        <v>0</v>
      </c>
      <c r="BF2501" s="231">
        <f>IF(N2501="snížená",J2501,0)</f>
        <v>0</v>
      </c>
      <c r="BG2501" s="231">
        <f>IF(N2501="zákl. přenesená",J2501,0)</f>
        <v>0</v>
      </c>
      <c r="BH2501" s="231">
        <f>IF(N2501="sníž. přenesená",J2501,0)</f>
        <v>0</v>
      </c>
      <c r="BI2501" s="231">
        <f>IF(N2501="nulová",J2501,0)</f>
        <v>0</v>
      </c>
      <c r="BJ2501" s="18" t="s">
        <v>85</v>
      </c>
      <c r="BK2501" s="231">
        <f>ROUND(I2501*H2501,2)</f>
        <v>0</v>
      </c>
      <c r="BL2501" s="18" t="s">
        <v>235</v>
      </c>
      <c r="BM2501" s="230" t="s">
        <v>3968</v>
      </c>
    </row>
    <row r="2502" s="2" customFormat="1" ht="24.15" customHeight="1">
      <c r="A2502" s="39"/>
      <c r="B2502" s="40"/>
      <c r="C2502" s="219" t="s">
        <v>3969</v>
      </c>
      <c r="D2502" s="219" t="s">
        <v>161</v>
      </c>
      <c r="E2502" s="220" t="s">
        <v>3970</v>
      </c>
      <c r="F2502" s="221" t="s">
        <v>3971</v>
      </c>
      <c r="G2502" s="222" t="s">
        <v>3939</v>
      </c>
      <c r="H2502" s="223">
        <v>1</v>
      </c>
      <c r="I2502" s="224"/>
      <c r="J2502" s="225">
        <f>ROUND(I2502*H2502,2)</f>
        <v>0</v>
      </c>
      <c r="K2502" s="221" t="s">
        <v>1</v>
      </c>
      <c r="L2502" s="45"/>
      <c r="M2502" s="226" t="s">
        <v>1</v>
      </c>
      <c r="N2502" s="227" t="s">
        <v>42</v>
      </c>
      <c r="O2502" s="92"/>
      <c r="P2502" s="228">
        <f>O2502*H2502</f>
        <v>0</v>
      </c>
      <c r="Q2502" s="228">
        <v>0</v>
      </c>
      <c r="R2502" s="228">
        <f>Q2502*H2502</f>
        <v>0</v>
      </c>
      <c r="S2502" s="228">
        <v>0</v>
      </c>
      <c r="T2502" s="229">
        <f>S2502*H2502</f>
        <v>0</v>
      </c>
      <c r="U2502" s="39"/>
      <c r="V2502" s="39"/>
      <c r="W2502" s="39"/>
      <c r="X2502" s="39"/>
      <c r="Y2502" s="39"/>
      <c r="Z2502" s="39"/>
      <c r="AA2502" s="39"/>
      <c r="AB2502" s="39"/>
      <c r="AC2502" s="39"/>
      <c r="AD2502" s="39"/>
      <c r="AE2502" s="39"/>
      <c r="AR2502" s="230" t="s">
        <v>235</v>
      </c>
      <c r="AT2502" s="230" t="s">
        <v>161</v>
      </c>
      <c r="AU2502" s="230" t="s">
        <v>87</v>
      </c>
      <c r="AY2502" s="18" t="s">
        <v>159</v>
      </c>
      <c r="BE2502" s="231">
        <f>IF(N2502="základní",J2502,0)</f>
        <v>0</v>
      </c>
      <c r="BF2502" s="231">
        <f>IF(N2502="snížená",J2502,0)</f>
        <v>0</v>
      </c>
      <c r="BG2502" s="231">
        <f>IF(N2502="zákl. přenesená",J2502,0)</f>
        <v>0</v>
      </c>
      <c r="BH2502" s="231">
        <f>IF(N2502="sníž. přenesená",J2502,0)</f>
        <v>0</v>
      </c>
      <c r="BI2502" s="231">
        <f>IF(N2502="nulová",J2502,0)</f>
        <v>0</v>
      </c>
      <c r="BJ2502" s="18" t="s">
        <v>85</v>
      </c>
      <c r="BK2502" s="231">
        <f>ROUND(I2502*H2502,2)</f>
        <v>0</v>
      </c>
      <c r="BL2502" s="18" t="s">
        <v>235</v>
      </c>
      <c r="BM2502" s="230" t="s">
        <v>3972</v>
      </c>
    </row>
    <row r="2503" s="2" customFormat="1" ht="24.15" customHeight="1">
      <c r="A2503" s="39"/>
      <c r="B2503" s="40"/>
      <c r="C2503" s="219" t="s">
        <v>3973</v>
      </c>
      <c r="D2503" s="219" t="s">
        <v>161</v>
      </c>
      <c r="E2503" s="220" t="s">
        <v>3974</v>
      </c>
      <c r="F2503" s="221" t="s">
        <v>3975</v>
      </c>
      <c r="G2503" s="222" t="s">
        <v>3939</v>
      </c>
      <c r="H2503" s="223">
        <v>1</v>
      </c>
      <c r="I2503" s="224"/>
      <c r="J2503" s="225">
        <f>ROUND(I2503*H2503,2)</f>
        <v>0</v>
      </c>
      <c r="K2503" s="221" t="s">
        <v>1</v>
      </c>
      <c r="L2503" s="45"/>
      <c r="M2503" s="226" t="s">
        <v>1</v>
      </c>
      <c r="N2503" s="227" t="s">
        <v>42</v>
      </c>
      <c r="O2503" s="92"/>
      <c r="P2503" s="228">
        <f>O2503*H2503</f>
        <v>0</v>
      </c>
      <c r="Q2503" s="228">
        <v>0</v>
      </c>
      <c r="R2503" s="228">
        <f>Q2503*H2503</f>
        <v>0</v>
      </c>
      <c r="S2503" s="228">
        <v>0</v>
      </c>
      <c r="T2503" s="229">
        <f>S2503*H2503</f>
        <v>0</v>
      </c>
      <c r="U2503" s="39"/>
      <c r="V2503" s="39"/>
      <c r="W2503" s="39"/>
      <c r="X2503" s="39"/>
      <c r="Y2503" s="39"/>
      <c r="Z2503" s="39"/>
      <c r="AA2503" s="39"/>
      <c r="AB2503" s="39"/>
      <c r="AC2503" s="39"/>
      <c r="AD2503" s="39"/>
      <c r="AE2503" s="39"/>
      <c r="AR2503" s="230" t="s">
        <v>235</v>
      </c>
      <c r="AT2503" s="230" t="s">
        <v>161</v>
      </c>
      <c r="AU2503" s="230" t="s">
        <v>87</v>
      </c>
      <c r="AY2503" s="18" t="s">
        <v>159</v>
      </c>
      <c r="BE2503" s="231">
        <f>IF(N2503="základní",J2503,0)</f>
        <v>0</v>
      </c>
      <c r="BF2503" s="231">
        <f>IF(N2503="snížená",J2503,0)</f>
        <v>0</v>
      </c>
      <c r="BG2503" s="231">
        <f>IF(N2503="zákl. přenesená",J2503,0)</f>
        <v>0</v>
      </c>
      <c r="BH2503" s="231">
        <f>IF(N2503="sníž. přenesená",J2503,0)</f>
        <v>0</v>
      </c>
      <c r="BI2503" s="231">
        <f>IF(N2503="nulová",J2503,0)</f>
        <v>0</v>
      </c>
      <c r="BJ2503" s="18" t="s">
        <v>85</v>
      </c>
      <c r="BK2503" s="231">
        <f>ROUND(I2503*H2503,2)</f>
        <v>0</v>
      </c>
      <c r="BL2503" s="18" t="s">
        <v>235</v>
      </c>
      <c r="BM2503" s="230" t="s">
        <v>3976</v>
      </c>
    </row>
    <row r="2504" s="2" customFormat="1" ht="24.15" customHeight="1">
      <c r="A2504" s="39"/>
      <c r="B2504" s="40"/>
      <c r="C2504" s="219" t="s">
        <v>3977</v>
      </c>
      <c r="D2504" s="219" t="s">
        <v>161</v>
      </c>
      <c r="E2504" s="220" t="s">
        <v>3978</v>
      </c>
      <c r="F2504" s="221" t="s">
        <v>3979</v>
      </c>
      <c r="G2504" s="222" t="s">
        <v>3939</v>
      </c>
      <c r="H2504" s="223">
        <v>1</v>
      </c>
      <c r="I2504" s="224"/>
      <c r="J2504" s="225">
        <f>ROUND(I2504*H2504,2)</f>
        <v>0</v>
      </c>
      <c r="K2504" s="221" t="s">
        <v>1</v>
      </c>
      <c r="L2504" s="45"/>
      <c r="M2504" s="226" t="s">
        <v>1</v>
      </c>
      <c r="N2504" s="227" t="s">
        <v>42</v>
      </c>
      <c r="O2504" s="92"/>
      <c r="P2504" s="228">
        <f>O2504*H2504</f>
        <v>0</v>
      </c>
      <c r="Q2504" s="228">
        <v>0</v>
      </c>
      <c r="R2504" s="228">
        <f>Q2504*H2504</f>
        <v>0</v>
      </c>
      <c r="S2504" s="228">
        <v>0</v>
      </c>
      <c r="T2504" s="229">
        <f>S2504*H2504</f>
        <v>0</v>
      </c>
      <c r="U2504" s="39"/>
      <c r="V2504" s="39"/>
      <c r="W2504" s="39"/>
      <c r="X2504" s="39"/>
      <c r="Y2504" s="39"/>
      <c r="Z2504" s="39"/>
      <c r="AA2504" s="39"/>
      <c r="AB2504" s="39"/>
      <c r="AC2504" s="39"/>
      <c r="AD2504" s="39"/>
      <c r="AE2504" s="39"/>
      <c r="AR2504" s="230" t="s">
        <v>235</v>
      </c>
      <c r="AT2504" s="230" t="s">
        <v>161</v>
      </c>
      <c r="AU2504" s="230" t="s">
        <v>87</v>
      </c>
      <c r="AY2504" s="18" t="s">
        <v>159</v>
      </c>
      <c r="BE2504" s="231">
        <f>IF(N2504="základní",J2504,0)</f>
        <v>0</v>
      </c>
      <c r="BF2504" s="231">
        <f>IF(N2504="snížená",J2504,0)</f>
        <v>0</v>
      </c>
      <c r="BG2504" s="231">
        <f>IF(N2504="zákl. přenesená",J2504,0)</f>
        <v>0</v>
      </c>
      <c r="BH2504" s="231">
        <f>IF(N2504="sníž. přenesená",J2504,0)</f>
        <v>0</v>
      </c>
      <c r="BI2504" s="231">
        <f>IF(N2504="nulová",J2504,0)</f>
        <v>0</v>
      </c>
      <c r="BJ2504" s="18" t="s">
        <v>85</v>
      </c>
      <c r="BK2504" s="231">
        <f>ROUND(I2504*H2504,2)</f>
        <v>0</v>
      </c>
      <c r="BL2504" s="18" t="s">
        <v>235</v>
      </c>
      <c r="BM2504" s="230" t="s">
        <v>3980</v>
      </c>
    </row>
    <row r="2505" s="2" customFormat="1" ht="24.15" customHeight="1">
      <c r="A2505" s="39"/>
      <c r="B2505" s="40"/>
      <c r="C2505" s="219" t="s">
        <v>3981</v>
      </c>
      <c r="D2505" s="219" t="s">
        <v>161</v>
      </c>
      <c r="E2505" s="220" t="s">
        <v>3982</v>
      </c>
      <c r="F2505" s="221" t="s">
        <v>3983</v>
      </c>
      <c r="G2505" s="222" t="s">
        <v>575</v>
      </c>
      <c r="H2505" s="223">
        <v>14.654999999999999</v>
      </c>
      <c r="I2505" s="224"/>
      <c r="J2505" s="225">
        <f>ROUND(I2505*H2505,2)</f>
        <v>0</v>
      </c>
      <c r="K2505" s="221" t="s">
        <v>1</v>
      </c>
      <c r="L2505" s="45"/>
      <c r="M2505" s="226" t="s">
        <v>1</v>
      </c>
      <c r="N2505" s="227" t="s">
        <v>42</v>
      </c>
      <c r="O2505" s="92"/>
      <c r="P2505" s="228">
        <f>O2505*H2505</f>
        <v>0</v>
      </c>
      <c r="Q2505" s="228">
        <v>0</v>
      </c>
      <c r="R2505" s="228">
        <f>Q2505*H2505</f>
        <v>0</v>
      </c>
      <c r="S2505" s="228">
        <v>0</v>
      </c>
      <c r="T2505" s="229">
        <f>S2505*H2505</f>
        <v>0</v>
      </c>
      <c r="U2505" s="39"/>
      <c r="V2505" s="39"/>
      <c r="W2505" s="39"/>
      <c r="X2505" s="39"/>
      <c r="Y2505" s="39"/>
      <c r="Z2505" s="39"/>
      <c r="AA2505" s="39"/>
      <c r="AB2505" s="39"/>
      <c r="AC2505" s="39"/>
      <c r="AD2505" s="39"/>
      <c r="AE2505" s="39"/>
      <c r="AR2505" s="230" t="s">
        <v>235</v>
      </c>
      <c r="AT2505" s="230" t="s">
        <v>161</v>
      </c>
      <c r="AU2505" s="230" t="s">
        <v>87</v>
      </c>
      <c r="AY2505" s="18" t="s">
        <v>159</v>
      </c>
      <c r="BE2505" s="231">
        <f>IF(N2505="základní",J2505,0)</f>
        <v>0</v>
      </c>
      <c r="BF2505" s="231">
        <f>IF(N2505="snížená",J2505,0)</f>
        <v>0</v>
      </c>
      <c r="BG2505" s="231">
        <f>IF(N2505="zákl. přenesená",J2505,0)</f>
        <v>0</v>
      </c>
      <c r="BH2505" s="231">
        <f>IF(N2505="sníž. přenesená",J2505,0)</f>
        <v>0</v>
      </c>
      <c r="BI2505" s="231">
        <f>IF(N2505="nulová",J2505,0)</f>
        <v>0</v>
      </c>
      <c r="BJ2505" s="18" t="s">
        <v>85</v>
      </c>
      <c r="BK2505" s="231">
        <f>ROUND(I2505*H2505,2)</f>
        <v>0</v>
      </c>
      <c r="BL2505" s="18" t="s">
        <v>235</v>
      </c>
      <c r="BM2505" s="230" t="s">
        <v>3984</v>
      </c>
    </row>
    <row r="2506" s="13" customFormat="1">
      <c r="A2506" s="13"/>
      <c r="B2506" s="232"/>
      <c r="C2506" s="233"/>
      <c r="D2506" s="234" t="s">
        <v>168</v>
      </c>
      <c r="E2506" s="235" t="s">
        <v>1</v>
      </c>
      <c r="F2506" s="236" t="s">
        <v>3985</v>
      </c>
      <c r="G2506" s="233"/>
      <c r="H2506" s="237">
        <v>13.199999999999999</v>
      </c>
      <c r="I2506" s="238"/>
      <c r="J2506" s="233"/>
      <c r="K2506" s="233"/>
      <c r="L2506" s="239"/>
      <c r="M2506" s="240"/>
      <c r="N2506" s="241"/>
      <c r="O2506" s="241"/>
      <c r="P2506" s="241"/>
      <c r="Q2506" s="241"/>
      <c r="R2506" s="241"/>
      <c r="S2506" s="241"/>
      <c r="T2506" s="242"/>
      <c r="U2506" s="13"/>
      <c r="V2506" s="13"/>
      <c r="W2506" s="13"/>
      <c r="X2506" s="13"/>
      <c r="Y2506" s="13"/>
      <c r="Z2506" s="13"/>
      <c r="AA2506" s="13"/>
      <c r="AB2506" s="13"/>
      <c r="AC2506" s="13"/>
      <c r="AD2506" s="13"/>
      <c r="AE2506" s="13"/>
      <c r="AT2506" s="243" t="s">
        <v>168</v>
      </c>
      <c r="AU2506" s="243" t="s">
        <v>87</v>
      </c>
      <c r="AV2506" s="13" t="s">
        <v>87</v>
      </c>
      <c r="AW2506" s="13" t="s">
        <v>32</v>
      </c>
      <c r="AX2506" s="13" t="s">
        <v>77</v>
      </c>
      <c r="AY2506" s="243" t="s">
        <v>159</v>
      </c>
    </row>
    <row r="2507" s="13" customFormat="1">
      <c r="A2507" s="13"/>
      <c r="B2507" s="232"/>
      <c r="C2507" s="233"/>
      <c r="D2507" s="234" t="s">
        <v>168</v>
      </c>
      <c r="E2507" s="235" t="s">
        <v>1</v>
      </c>
      <c r="F2507" s="236" t="s">
        <v>3986</v>
      </c>
      <c r="G2507" s="233"/>
      <c r="H2507" s="237">
        <v>1.4550000000000001</v>
      </c>
      <c r="I2507" s="238"/>
      <c r="J2507" s="233"/>
      <c r="K2507" s="233"/>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168</v>
      </c>
      <c r="AU2507" s="243" t="s">
        <v>87</v>
      </c>
      <c r="AV2507" s="13" t="s">
        <v>87</v>
      </c>
      <c r="AW2507" s="13" t="s">
        <v>32</v>
      </c>
      <c r="AX2507" s="13" t="s">
        <v>77</v>
      </c>
      <c r="AY2507" s="243" t="s">
        <v>159</v>
      </c>
    </row>
    <row r="2508" s="14" customFormat="1">
      <c r="A2508" s="14"/>
      <c r="B2508" s="244"/>
      <c r="C2508" s="245"/>
      <c r="D2508" s="234" t="s">
        <v>168</v>
      </c>
      <c r="E2508" s="246" t="s">
        <v>1</v>
      </c>
      <c r="F2508" s="247" t="s">
        <v>174</v>
      </c>
      <c r="G2508" s="245"/>
      <c r="H2508" s="248">
        <v>14.654999999999999</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168</v>
      </c>
      <c r="AU2508" s="254" t="s">
        <v>87</v>
      </c>
      <c r="AV2508" s="14" t="s">
        <v>166</v>
      </c>
      <c r="AW2508" s="14" t="s">
        <v>32</v>
      </c>
      <c r="AX2508" s="14" t="s">
        <v>85</v>
      </c>
      <c r="AY2508" s="254" t="s">
        <v>159</v>
      </c>
    </row>
    <row r="2509" s="2" customFormat="1" ht="16.5" customHeight="1">
      <c r="A2509" s="39"/>
      <c r="B2509" s="40"/>
      <c r="C2509" s="219" t="s">
        <v>3987</v>
      </c>
      <c r="D2509" s="219" t="s">
        <v>161</v>
      </c>
      <c r="E2509" s="220" t="s">
        <v>3988</v>
      </c>
      <c r="F2509" s="221" t="s">
        <v>3989</v>
      </c>
      <c r="G2509" s="222" t="s">
        <v>164</v>
      </c>
      <c r="H2509" s="223">
        <v>43.409999999999997</v>
      </c>
      <c r="I2509" s="224"/>
      <c r="J2509" s="225">
        <f>ROUND(I2509*H2509,2)</f>
        <v>0</v>
      </c>
      <c r="K2509" s="221" t="s">
        <v>165</v>
      </c>
      <c r="L2509" s="45"/>
      <c r="M2509" s="226" t="s">
        <v>1</v>
      </c>
      <c r="N2509" s="227" t="s">
        <v>42</v>
      </c>
      <c r="O2509" s="92"/>
      <c r="P2509" s="228">
        <f>O2509*H2509</f>
        <v>0</v>
      </c>
      <c r="Q2509" s="228">
        <v>5.5000000000000002E-05</v>
      </c>
      <c r="R2509" s="228">
        <f>Q2509*H2509</f>
        <v>0.00238755</v>
      </c>
      <c r="S2509" s="228">
        <v>0</v>
      </c>
      <c r="T2509" s="229">
        <f>S2509*H2509</f>
        <v>0</v>
      </c>
      <c r="U2509" s="39"/>
      <c r="V2509" s="39"/>
      <c r="W2509" s="39"/>
      <c r="X2509" s="39"/>
      <c r="Y2509" s="39"/>
      <c r="Z2509" s="39"/>
      <c r="AA2509" s="39"/>
      <c r="AB2509" s="39"/>
      <c r="AC2509" s="39"/>
      <c r="AD2509" s="39"/>
      <c r="AE2509" s="39"/>
      <c r="AR2509" s="230" t="s">
        <v>235</v>
      </c>
      <c r="AT2509" s="230" t="s">
        <v>161</v>
      </c>
      <c r="AU2509" s="230" t="s">
        <v>87</v>
      </c>
      <c r="AY2509" s="18" t="s">
        <v>159</v>
      </c>
      <c r="BE2509" s="231">
        <f>IF(N2509="základní",J2509,0)</f>
        <v>0</v>
      </c>
      <c r="BF2509" s="231">
        <f>IF(N2509="snížená",J2509,0)</f>
        <v>0</v>
      </c>
      <c r="BG2509" s="231">
        <f>IF(N2509="zákl. přenesená",J2509,0)</f>
        <v>0</v>
      </c>
      <c r="BH2509" s="231">
        <f>IF(N2509="sníž. přenesená",J2509,0)</f>
        <v>0</v>
      </c>
      <c r="BI2509" s="231">
        <f>IF(N2509="nulová",J2509,0)</f>
        <v>0</v>
      </c>
      <c r="BJ2509" s="18" t="s">
        <v>85</v>
      </c>
      <c r="BK2509" s="231">
        <f>ROUND(I2509*H2509,2)</f>
        <v>0</v>
      </c>
      <c r="BL2509" s="18" t="s">
        <v>235</v>
      </c>
      <c r="BM2509" s="230" t="s">
        <v>3990</v>
      </c>
    </row>
    <row r="2510" s="13" customFormat="1">
      <c r="A2510" s="13"/>
      <c r="B2510" s="232"/>
      <c r="C2510" s="233"/>
      <c r="D2510" s="234" t="s">
        <v>168</v>
      </c>
      <c r="E2510" s="235" t="s">
        <v>1</v>
      </c>
      <c r="F2510" s="236" t="s">
        <v>3991</v>
      </c>
      <c r="G2510" s="233"/>
      <c r="H2510" s="237">
        <v>43.409999999999997</v>
      </c>
      <c r="I2510" s="238"/>
      <c r="J2510" s="233"/>
      <c r="K2510" s="233"/>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168</v>
      </c>
      <c r="AU2510" s="243" t="s">
        <v>87</v>
      </c>
      <c r="AV2510" s="13" t="s">
        <v>87</v>
      </c>
      <c r="AW2510" s="13" t="s">
        <v>32</v>
      </c>
      <c r="AX2510" s="13" t="s">
        <v>85</v>
      </c>
      <c r="AY2510" s="243" t="s">
        <v>159</v>
      </c>
    </row>
    <row r="2511" s="2" customFormat="1" ht="21.75" customHeight="1">
      <c r="A2511" s="39"/>
      <c r="B2511" s="40"/>
      <c r="C2511" s="255" t="s">
        <v>3992</v>
      </c>
      <c r="D2511" s="255" t="s">
        <v>218</v>
      </c>
      <c r="E2511" s="256" t="s">
        <v>3993</v>
      </c>
      <c r="F2511" s="257" t="s">
        <v>3994</v>
      </c>
      <c r="G2511" s="258" t="s">
        <v>201</v>
      </c>
      <c r="H2511" s="259">
        <v>0.33600000000000002</v>
      </c>
      <c r="I2511" s="260"/>
      <c r="J2511" s="261">
        <f>ROUND(I2511*H2511,2)</f>
        <v>0</v>
      </c>
      <c r="K2511" s="257" t="s">
        <v>165</v>
      </c>
      <c r="L2511" s="262"/>
      <c r="M2511" s="263" t="s">
        <v>1</v>
      </c>
      <c r="N2511" s="264" t="s">
        <v>42</v>
      </c>
      <c r="O2511" s="92"/>
      <c r="P2511" s="228">
        <f>O2511*H2511</f>
        <v>0</v>
      </c>
      <c r="Q2511" s="228">
        <v>1</v>
      </c>
      <c r="R2511" s="228">
        <f>Q2511*H2511</f>
        <v>0.33600000000000002</v>
      </c>
      <c r="S2511" s="228">
        <v>0</v>
      </c>
      <c r="T2511" s="229">
        <f>S2511*H2511</f>
        <v>0</v>
      </c>
      <c r="U2511" s="39"/>
      <c r="V2511" s="39"/>
      <c r="W2511" s="39"/>
      <c r="X2511" s="39"/>
      <c r="Y2511" s="39"/>
      <c r="Z2511" s="39"/>
      <c r="AA2511" s="39"/>
      <c r="AB2511" s="39"/>
      <c r="AC2511" s="39"/>
      <c r="AD2511" s="39"/>
      <c r="AE2511" s="39"/>
      <c r="AR2511" s="230" t="s">
        <v>316</v>
      </c>
      <c r="AT2511" s="230" t="s">
        <v>218</v>
      </c>
      <c r="AU2511" s="230" t="s">
        <v>87</v>
      </c>
      <c r="AY2511" s="18" t="s">
        <v>159</v>
      </c>
      <c r="BE2511" s="231">
        <f>IF(N2511="základní",J2511,0)</f>
        <v>0</v>
      </c>
      <c r="BF2511" s="231">
        <f>IF(N2511="snížená",J2511,0)</f>
        <v>0</v>
      </c>
      <c r="BG2511" s="231">
        <f>IF(N2511="zákl. přenesená",J2511,0)</f>
        <v>0</v>
      </c>
      <c r="BH2511" s="231">
        <f>IF(N2511="sníž. přenesená",J2511,0)</f>
        <v>0</v>
      </c>
      <c r="BI2511" s="231">
        <f>IF(N2511="nulová",J2511,0)</f>
        <v>0</v>
      </c>
      <c r="BJ2511" s="18" t="s">
        <v>85</v>
      </c>
      <c r="BK2511" s="231">
        <f>ROUND(I2511*H2511,2)</f>
        <v>0</v>
      </c>
      <c r="BL2511" s="18" t="s">
        <v>235</v>
      </c>
      <c r="BM2511" s="230" t="s">
        <v>3995</v>
      </c>
    </row>
    <row r="2512" s="13" customFormat="1">
      <c r="A2512" s="13"/>
      <c r="B2512" s="232"/>
      <c r="C2512" s="233"/>
      <c r="D2512" s="234" t="s">
        <v>168</v>
      </c>
      <c r="E2512" s="235" t="s">
        <v>1</v>
      </c>
      <c r="F2512" s="236" t="s">
        <v>3996</v>
      </c>
      <c r="G2512" s="233"/>
      <c r="H2512" s="237">
        <v>0.32000000000000001</v>
      </c>
      <c r="I2512" s="238"/>
      <c r="J2512" s="233"/>
      <c r="K2512" s="233"/>
      <c r="L2512" s="239"/>
      <c r="M2512" s="240"/>
      <c r="N2512" s="241"/>
      <c r="O2512" s="241"/>
      <c r="P2512" s="241"/>
      <c r="Q2512" s="241"/>
      <c r="R2512" s="241"/>
      <c r="S2512" s="241"/>
      <c r="T2512" s="242"/>
      <c r="U2512" s="13"/>
      <c r="V2512" s="13"/>
      <c r="W2512" s="13"/>
      <c r="X2512" s="13"/>
      <c r="Y2512" s="13"/>
      <c r="Z2512" s="13"/>
      <c r="AA2512" s="13"/>
      <c r="AB2512" s="13"/>
      <c r="AC2512" s="13"/>
      <c r="AD2512" s="13"/>
      <c r="AE2512" s="13"/>
      <c r="AT2512" s="243" t="s">
        <v>168</v>
      </c>
      <c r="AU2512" s="243" t="s">
        <v>87</v>
      </c>
      <c r="AV2512" s="13" t="s">
        <v>87</v>
      </c>
      <c r="AW2512" s="13" t="s">
        <v>32</v>
      </c>
      <c r="AX2512" s="13" t="s">
        <v>85</v>
      </c>
      <c r="AY2512" s="243" t="s">
        <v>159</v>
      </c>
    </row>
    <row r="2513" s="13" customFormat="1">
      <c r="A2513" s="13"/>
      <c r="B2513" s="232"/>
      <c r="C2513" s="233"/>
      <c r="D2513" s="234" t="s">
        <v>168</v>
      </c>
      <c r="E2513" s="233"/>
      <c r="F2513" s="236" t="s">
        <v>3997</v>
      </c>
      <c r="G2513" s="233"/>
      <c r="H2513" s="237">
        <v>0.33600000000000002</v>
      </c>
      <c r="I2513" s="238"/>
      <c r="J2513" s="233"/>
      <c r="K2513" s="233"/>
      <c r="L2513" s="239"/>
      <c r="M2513" s="240"/>
      <c r="N2513" s="241"/>
      <c r="O2513" s="241"/>
      <c r="P2513" s="241"/>
      <c r="Q2513" s="241"/>
      <c r="R2513" s="241"/>
      <c r="S2513" s="241"/>
      <c r="T2513" s="242"/>
      <c r="U2513" s="13"/>
      <c r="V2513" s="13"/>
      <c r="W2513" s="13"/>
      <c r="X2513" s="13"/>
      <c r="Y2513" s="13"/>
      <c r="Z2513" s="13"/>
      <c r="AA2513" s="13"/>
      <c r="AB2513" s="13"/>
      <c r="AC2513" s="13"/>
      <c r="AD2513" s="13"/>
      <c r="AE2513" s="13"/>
      <c r="AT2513" s="243" t="s">
        <v>168</v>
      </c>
      <c r="AU2513" s="243" t="s">
        <v>87</v>
      </c>
      <c r="AV2513" s="13" t="s">
        <v>87</v>
      </c>
      <c r="AW2513" s="13" t="s">
        <v>4</v>
      </c>
      <c r="AX2513" s="13" t="s">
        <v>85</v>
      </c>
      <c r="AY2513" s="243" t="s">
        <v>159</v>
      </c>
    </row>
    <row r="2514" s="2" customFormat="1" ht="21.75" customHeight="1">
      <c r="A2514" s="39"/>
      <c r="B2514" s="40"/>
      <c r="C2514" s="219" t="s">
        <v>3998</v>
      </c>
      <c r="D2514" s="219" t="s">
        <v>161</v>
      </c>
      <c r="E2514" s="220" t="s">
        <v>3999</v>
      </c>
      <c r="F2514" s="221" t="s">
        <v>4000</v>
      </c>
      <c r="G2514" s="222" t="s">
        <v>575</v>
      </c>
      <c r="H2514" s="223">
        <v>12.300000000000001</v>
      </c>
      <c r="I2514" s="224"/>
      <c r="J2514" s="225">
        <f>ROUND(I2514*H2514,2)</f>
        <v>0</v>
      </c>
      <c r="K2514" s="221" t="s">
        <v>1</v>
      </c>
      <c r="L2514" s="45"/>
      <c r="M2514" s="226" t="s">
        <v>1</v>
      </c>
      <c r="N2514" s="227" t="s">
        <v>42</v>
      </c>
      <c r="O2514" s="92"/>
      <c r="P2514" s="228">
        <f>O2514*H2514</f>
        <v>0</v>
      </c>
      <c r="Q2514" s="228">
        <v>6.0000000000000002E-05</v>
      </c>
      <c r="R2514" s="228">
        <f>Q2514*H2514</f>
        <v>0.00073800000000000005</v>
      </c>
      <c r="S2514" s="228">
        <v>0</v>
      </c>
      <c r="T2514" s="229">
        <f>S2514*H2514</f>
        <v>0</v>
      </c>
      <c r="U2514" s="39"/>
      <c r="V2514" s="39"/>
      <c r="W2514" s="39"/>
      <c r="X2514" s="39"/>
      <c r="Y2514" s="39"/>
      <c r="Z2514" s="39"/>
      <c r="AA2514" s="39"/>
      <c r="AB2514" s="39"/>
      <c r="AC2514" s="39"/>
      <c r="AD2514" s="39"/>
      <c r="AE2514" s="39"/>
      <c r="AR2514" s="230" t="s">
        <v>235</v>
      </c>
      <c r="AT2514" s="230" t="s">
        <v>161</v>
      </c>
      <c r="AU2514" s="230" t="s">
        <v>87</v>
      </c>
      <c r="AY2514" s="18" t="s">
        <v>159</v>
      </c>
      <c r="BE2514" s="231">
        <f>IF(N2514="základní",J2514,0)</f>
        <v>0</v>
      </c>
      <c r="BF2514" s="231">
        <f>IF(N2514="snížená",J2514,0)</f>
        <v>0</v>
      </c>
      <c r="BG2514" s="231">
        <f>IF(N2514="zákl. přenesená",J2514,0)</f>
        <v>0</v>
      </c>
      <c r="BH2514" s="231">
        <f>IF(N2514="sníž. přenesená",J2514,0)</f>
        <v>0</v>
      </c>
      <c r="BI2514" s="231">
        <f>IF(N2514="nulová",J2514,0)</f>
        <v>0</v>
      </c>
      <c r="BJ2514" s="18" t="s">
        <v>85</v>
      </c>
      <c r="BK2514" s="231">
        <f>ROUND(I2514*H2514,2)</f>
        <v>0</v>
      </c>
      <c r="BL2514" s="18" t="s">
        <v>235</v>
      </c>
      <c r="BM2514" s="230" t="s">
        <v>4001</v>
      </c>
    </row>
    <row r="2515" s="13" customFormat="1">
      <c r="A2515" s="13"/>
      <c r="B2515" s="232"/>
      <c r="C2515" s="233"/>
      <c r="D2515" s="234" t="s">
        <v>168</v>
      </c>
      <c r="E2515" s="235" t="s">
        <v>1</v>
      </c>
      <c r="F2515" s="236" t="s">
        <v>4002</v>
      </c>
      <c r="G2515" s="233"/>
      <c r="H2515" s="237">
        <v>8.8000000000000007</v>
      </c>
      <c r="I2515" s="238"/>
      <c r="J2515" s="233"/>
      <c r="K2515" s="233"/>
      <c r="L2515" s="239"/>
      <c r="M2515" s="240"/>
      <c r="N2515" s="241"/>
      <c r="O2515" s="241"/>
      <c r="P2515" s="241"/>
      <c r="Q2515" s="241"/>
      <c r="R2515" s="241"/>
      <c r="S2515" s="241"/>
      <c r="T2515" s="242"/>
      <c r="U2515" s="13"/>
      <c r="V2515" s="13"/>
      <c r="W2515" s="13"/>
      <c r="X2515" s="13"/>
      <c r="Y2515" s="13"/>
      <c r="Z2515" s="13"/>
      <c r="AA2515" s="13"/>
      <c r="AB2515" s="13"/>
      <c r="AC2515" s="13"/>
      <c r="AD2515" s="13"/>
      <c r="AE2515" s="13"/>
      <c r="AT2515" s="243" t="s">
        <v>168</v>
      </c>
      <c r="AU2515" s="243" t="s">
        <v>87</v>
      </c>
      <c r="AV2515" s="13" t="s">
        <v>87</v>
      </c>
      <c r="AW2515" s="13" t="s">
        <v>32</v>
      </c>
      <c r="AX2515" s="13" t="s">
        <v>77</v>
      </c>
      <c r="AY2515" s="243" t="s">
        <v>159</v>
      </c>
    </row>
    <row r="2516" s="13" customFormat="1">
      <c r="A2516" s="13"/>
      <c r="B2516" s="232"/>
      <c r="C2516" s="233"/>
      <c r="D2516" s="234" t="s">
        <v>168</v>
      </c>
      <c r="E2516" s="235" t="s">
        <v>1</v>
      </c>
      <c r="F2516" s="236" t="s">
        <v>4003</v>
      </c>
      <c r="G2516" s="233"/>
      <c r="H2516" s="237">
        <v>3.5</v>
      </c>
      <c r="I2516" s="238"/>
      <c r="J2516" s="233"/>
      <c r="K2516" s="233"/>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168</v>
      </c>
      <c r="AU2516" s="243" t="s">
        <v>87</v>
      </c>
      <c r="AV2516" s="13" t="s">
        <v>87</v>
      </c>
      <c r="AW2516" s="13" t="s">
        <v>32</v>
      </c>
      <c r="AX2516" s="13" t="s">
        <v>77</v>
      </c>
      <c r="AY2516" s="243" t="s">
        <v>159</v>
      </c>
    </row>
    <row r="2517" s="14" customFormat="1">
      <c r="A2517" s="14"/>
      <c r="B2517" s="244"/>
      <c r="C2517" s="245"/>
      <c r="D2517" s="234" t="s">
        <v>168</v>
      </c>
      <c r="E2517" s="246" t="s">
        <v>1</v>
      </c>
      <c r="F2517" s="247" t="s">
        <v>174</v>
      </c>
      <c r="G2517" s="245"/>
      <c r="H2517" s="248">
        <v>12.300000000000001</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168</v>
      </c>
      <c r="AU2517" s="254" t="s">
        <v>87</v>
      </c>
      <c r="AV2517" s="14" t="s">
        <v>166</v>
      </c>
      <c r="AW2517" s="14" t="s">
        <v>32</v>
      </c>
      <c r="AX2517" s="14" t="s">
        <v>85</v>
      </c>
      <c r="AY2517" s="254" t="s">
        <v>159</v>
      </c>
    </row>
    <row r="2518" s="2" customFormat="1" ht="24.15" customHeight="1">
      <c r="A2518" s="39"/>
      <c r="B2518" s="40"/>
      <c r="C2518" s="219" t="s">
        <v>4004</v>
      </c>
      <c r="D2518" s="219" t="s">
        <v>161</v>
      </c>
      <c r="E2518" s="220" t="s">
        <v>4005</v>
      </c>
      <c r="F2518" s="221" t="s">
        <v>4006</v>
      </c>
      <c r="G2518" s="222" t="s">
        <v>575</v>
      </c>
      <c r="H2518" s="223">
        <v>170.09999999999999</v>
      </c>
      <c r="I2518" s="224"/>
      <c r="J2518" s="225">
        <f>ROUND(I2518*H2518,2)</f>
        <v>0</v>
      </c>
      <c r="K2518" s="221" t="s">
        <v>1</v>
      </c>
      <c r="L2518" s="45"/>
      <c r="M2518" s="226" t="s">
        <v>1</v>
      </c>
      <c r="N2518" s="227" t="s">
        <v>42</v>
      </c>
      <c r="O2518" s="92"/>
      <c r="P2518" s="228">
        <f>O2518*H2518</f>
        <v>0</v>
      </c>
      <c r="Q2518" s="228">
        <v>6.0000000000000002E-05</v>
      </c>
      <c r="R2518" s="228">
        <f>Q2518*H2518</f>
        <v>0.010206</v>
      </c>
      <c r="S2518" s="228">
        <v>0</v>
      </c>
      <c r="T2518" s="229">
        <f>S2518*H2518</f>
        <v>0</v>
      </c>
      <c r="U2518" s="39"/>
      <c r="V2518" s="39"/>
      <c r="W2518" s="39"/>
      <c r="X2518" s="39"/>
      <c r="Y2518" s="39"/>
      <c r="Z2518" s="39"/>
      <c r="AA2518" s="39"/>
      <c r="AB2518" s="39"/>
      <c r="AC2518" s="39"/>
      <c r="AD2518" s="39"/>
      <c r="AE2518" s="39"/>
      <c r="AR2518" s="230" t="s">
        <v>235</v>
      </c>
      <c r="AT2518" s="230" t="s">
        <v>161</v>
      </c>
      <c r="AU2518" s="230" t="s">
        <v>87</v>
      </c>
      <c r="AY2518" s="18" t="s">
        <v>159</v>
      </c>
      <c r="BE2518" s="231">
        <f>IF(N2518="základní",J2518,0)</f>
        <v>0</v>
      </c>
      <c r="BF2518" s="231">
        <f>IF(N2518="snížená",J2518,0)</f>
        <v>0</v>
      </c>
      <c r="BG2518" s="231">
        <f>IF(N2518="zákl. přenesená",J2518,0)</f>
        <v>0</v>
      </c>
      <c r="BH2518" s="231">
        <f>IF(N2518="sníž. přenesená",J2518,0)</f>
        <v>0</v>
      </c>
      <c r="BI2518" s="231">
        <f>IF(N2518="nulová",J2518,0)</f>
        <v>0</v>
      </c>
      <c r="BJ2518" s="18" t="s">
        <v>85</v>
      </c>
      <c r="BK2518" s="231">
        <f>ROUND(I2518*H2518,2)</f>
        <v>0</v>
      </c>
      <c r="BL2518" s="18" t="s">
        <v>235</v>
      </c>
      <c r="BM2518" s="230" t="s">
        <v>4007</v>
      </c>
    </row>
    <row r="2519" s="13" customFormat="1">
      <c r="A2519" s="13"/>
      <c r="B2519" s="232"/>
      <c r="C2519" s="233"/>
      <c r="D2519" s="234" t="s">
        <v>168</v>
      </c>
      <c r="E2519" s="235" t="s">
        <v>1</v>
      </c>
      <c r="F2519" s="236" t="s">
        <v>4008</v>
      </c>
      <c r="G2519" s="233"/>
      <c r="H2519" s="237">
        <v>71.200000000000003</v>
      </c>
      <c r="I2519" s="238"/>
      <c r="J2519" s="233"/>
      <c r="K2519" s="233"/>
      <c r="L2519" s="239"/>
      <c r="M2519" s="240"/>
      <c r="N2519" s="241"/>
      <c r="O2519" s="241"/>
      <c r="P2519" s="241"/>
      <c r="Q2519" s="241"/>
      <c r="R2519" s="241"/>
      <c r="S2519" s="241"/>
      <c r="T2519" s="242"/>
      <c r="U2519" s="13"/>
      <c r="V2519" s="13"/>
      <c r="W2519" s="13"/>
      <c r="X2519" s="13"/>
      <c r="Y2519" s="13"/>
      <c r="Z2519" s="13"/>
      <c r="AA2519" s="13"/>
      <c r="AB2519" s="13"/>
      <c r="AC2519" s="13"/>
      <c r="AD2519" s="13"/>
      <c r="AE2519" s="13"/>
      <c r="AT2519" s="243" t="s">
        <v>168</v>
      </c>
      <c r="AU2519" s="243" t="s">
        <v>87</v>
      </c>
      <c r="AV2519" s="13" t="s">
        <v>87</v>
      </c>
      <c r="AW2519" s="13" t="s">
        <v>32</v>
      </c>
      <c r="AX2519" s="13" t="s">
        <v>77</v>
      </c>
      <c r="AY2519" s="243" t="s">
        <v>159</v>
      </c>
    </row>
    <row r="2520" s="13" customFormat="1">
      <c r="A2520" s="13"/>
      <c r="B2520" s="232"/>
      <c r="C2520" s="233"/>
      <c r="D2520" s="234" t="s">
        <v>168</v>
      </c>
      <c r="E2520" s="235" t="s">
        <v>1</v>
      </c>
      <c r="F2520" s="236" t="s">
        <v>4009</v>
      </c>
      <c r="G2520" s="233"/>
      <c r="H2520" s="237">
        <v>69.799999999999997</v>
      </c>
      <c r="I2520" s="238"/>
      <c r="J2520" s="233"/>
      <c r="K2520" s="233"/>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168</v>
      </c>
      <c r="AU2520" s="243" t="s">
        <v>87</v>
      </c>
      <c r="AV2520" s="13" t="s">
        <v>87</v>
      </c>
      <c r="AW2520" s="13" t="s">
        <v>32</v>
      </c>
      <c r="AX2520" s="13" t="s">
        <v>77</v>
      </c>
      <c r="AY2520" s="243" t="s">
        <v>159</v>
      </c>
    </row>
    <row r="2521" s="13" customFormat="1">
      <c r="A2521" s="13"/>
      <c r="B2521" s="232"/>
      <c r="C2521" s="233"/>
      <c r="D2521" s="234" t="s">
        <v>168</v>
      </c>
      <c r="E2521" s="235" t="s">
        <v>1</v>
      </c>
      <c r="F2521" s="236" t="s">
        <v>4010</v>
      </c>
      <c r="G2521" s="233"/>
      <c r="H2521" s="237">
        <v>29.100000000000001</v>
      </c>
      <c r="I2521" s="238"/>
      <c r="J2521" s="233"/>
      <c r="K2521" s="233"/>
      <c r="L2521" s="239"/>
      <c r="M2521" s="240"/>
      <c r="N2521" s="241"/>
      <c r="O2521" s="241"/>
      <c r="P2521" s="241"/>
      <c r="Q2521" s="241"/>
      <c r="R2521" s="241"/>
      <c r="S2521" s="241"/>
      <c r="T2521" s="242"/>
      <c r="U2521" s="13"/>
      <c r="V2521" s="13"/>
      <c r="W2521" s="13"/>
      <c r="X2521" s="13"/>
      <c r="Y2521" s="13"/>
      <c r="Z2521" s="13"/>
      <c r="AA2521" s="13"/>
      <c r="AB2521" s="13"/>
      <c r="AC2521" s="13"/>
      <c r="AD2521" s="13"/>
      <c r="AE2521" s="13"/>
      <c r="AT2521" s="243" t="s">
        <v>168</v>
      </c>
      <c r="AU2521" s="243" t="s">
        <v>87</v>
      </c>
      <c r="AV2521" s="13" t="s">
        <v>87</v>
      </c>
      <c r="AW2521" s="13" t="s">
        <v>32</v>
      </c>
      <c r="AX2521" s="13" t="s">
        <v>77</v>
      </c>
      <c r="AY2521" s="243" t="s">
        <v>159</v>
      </c>
    </row>
    <row r="2522" s="14" customFormat="1">
      <c r="A2522" s="14"/>
      <c r="B2522" s="244"/>
      <c r="C2522" s="245"/>
      <c r="D2522" s="234" t="s">
        <v>168</v>
      </c>
      <c r="E2522" s="246" t="s">
        <v>1</v>
      </c>
      <c r="F2522" s="247" t="s">
        <v>174</v>
      </c>
      <c r="G2522" s="245"/>
      <c r="H2522" s="248">
        <v>170.09999999999999</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168</v>
      </c>
      <c r="AU2522" s="254" t="s">
        <v>87</v>
      </c>
      <c r="AV2522" s="14" t="s">
        <v>166</v>
      </c>
      <c r="AW2522" s="14" t="s">
        <v>32</v>
      </c>
      <c r="AX2522" s="14" t="s">
        <v>85</v>
      </c>
      <c r="AY2522" s="254" t="s">
        <v>159</v>
      </c>
    </row>
    <row r="2523" s="2" customFormat="1" ht="33" customHeight="1">
      <c r="A2523" s="39"/>
      <c r="B2523" s="40"/>
      <c r="C2523" s="219" t="s">
        <v>4011</v>
      </c>
      <c r="D2523" s="219" t="s">
        <v>161</v>
      </c>
      <c r="E2523" s="220" t="s">
        <v>4012</v>
      </c>
      <c r="F2523" s="221" t="s">
        <v>4013</v>
      </c>
      <c r="G2523" s="222" t="s">
        <v>268</v>
      </c>
      <c r="H2523" s="223">
        <v>10.484999999999999</v>
      </c>
      <c r="I2523" s="224"/>
      <c r="J2523" s="225">
        <f>ROUND(I2523*H2523,2)</f>
        <v>0</v>
      </c>
      <c r="K2523" s="221" t="s">
        <v>165</v>
      </c>
      <c r="L2523" s="45"/>
      <c r="M2523" s="226" t="s">
        <v>1</v>
      </c>
      <c r="N2523" s="227" t="s">
        <v>42</v>
      </c>
      <c r="O2523" s="92"/>
      <c r="P2523" s="228">
        <f>O2523*H2523</f>
        <v>0</v>
      </c>
      <c r="Q2523" s="228">
        <v>0</v>
      </c>
      <c r="R2523" s="228">
        <f>Q2523*H2523</f>
        <v>0</v>
      </c>
      <c r="S2523" s="228">
        <v>0.016</v>
      </c>
      <c r="T2523" s="229">
        <f>S2523*H2523</f>
        <v>0.16775999999999999</v>
      </c>
      <c r="U2523" s="39"/>
      <c r="V2523" s="39"/>
      <c r="W2523" s="39"/>
      <c r="X2523" s="39"/>
      <c r="Y2523" s="39"/>
      <c r="Z2523" s="39"/>
      <c r="AA2523" s="39"/>
      <c r="AB2523" s="39"/>
      <c r="AC2523" s="39"/>
      <c r="AD2523" s="39"/>
      <c r="AE2523" s="39"/>
      <c r="AR2523" s="230" t="s">
        <v>235</v>
      </c>
      <c r="AT2523" s="230" t="s">
        <v>161</v>
      </c>
      <c r="AU2523" s="230" t="s">
        <v>87</v>
      </c>
      <c r="AY2523" s="18" t="s">
        <v>159</v>
      </c>
      <c r="BE2523" s="231">
        <f>IF(N2523="základní",J2523,0)</f>
        <v>0</v>
      </c>
      <c r="BF2523" s="231">
        <f>IF(N2523="snížená",J2523,0)</f>
        <v>0</v>
      </c>
      <c r="BG2523" s="231">
        <f>IF(N2523="zákl. přenesená",J2523,0)</f>
        <v>0</v>
      </c>
      <c r="BH2523" s="231">
        <f>IF(N2523="sníž. přenesená",J2523,0)</f>
        <v>0</v>
      </c>
      <c r="BI2523" s="231">
        <f>IF(N2523="nulová",J2523,0)</f>
        <v>0</v>
      </c>
      <c r="BJ2523" s="18" t="s">
        <v>85</v>
      </c>
      <c r="BK2523" s="231">
        <f>ROUND(I2523*H2523,2)</f>
        <v>0</v>
      </c>
      <c r="BL2523" s="18" t="s">
        <v>235</v>
      </c>
      <c r="BM2523" s="230" t="s">
        <v>4014</v>
      </c>
    </row>
    <row r="2524" s="16" customFormat="1">
      <c r="A2524" s="16"/>
      <c r="B2524" s="279"/>
      <c r="C2524" s="280"/>
      <c r="D2524" s="234" t="s">
        <v>168</v>
      </c>
      <c r="E2524" s="281" t="s">
        <v>1</v>
      </c>
      <c r="F2524" s="282" t="s">
        <v>4015</v>
      </c>
      <c r="G2524" s="280"/>
      <c r="H2524" s="281" t="s">
        <v>1</v>
      </c>
      <c r="I2524" s="283"/>
      <c r="J2524" s="280"/>
      <c r="K2524" s="280"/>
      <c r="L2524" s="284"/>
      <c r="M2524" s="285"/>
      <c r="N2524" s="286"/>
      <c r="O2524" s="286"/>
      <c r="P2524" s="286"/>
      <c r="Q2524" s="286"/>
      <c r="R2524" s="286"/>
      <c r="S2524" s="286"/>
      <c r="T2524" s="287"/>
      <c r="U2524" s="16"/>
      <c r="V2524" s="16"/>
      <c r="W2524" s="16"/>
      <c r="X2524" s="16"/>
      <c r="Y2524" s="16"/>
      <c r="Z2524" s="16"/>
      <c r="AA2524" s="16"/>
      <c r="AB2524" s="16"/>
      <c r="AC2524" s="16"/>
      <c r="AD2524" s="16"/>
      <c r="AE2524" s="16"/>
      <c r="AT2524" s="288" t="s">
        <v>168</v>
      </c>
      <c r="AU2524" s="288" t="s">
        <v>87</v>
      </c>
      <c r="AV2524" s="16" t="s">
        <v>85</v>
      </c>
      <c r="AW2524" s="16" t="s">
        <v>32</v>
      </c>
      <c r="AX2524" s="16" t="s">
        <v>77</v>
      </c>
      <c r="AY2524" s="288" t="s">
        <v>159</v>
      </c>
    </row>
    <row r="2525" s="13" customFormat="1">
      <c r="A2525" s="13"/>
      <c r="B2525" s="232"/>
      <c r="C2525" s="233"/>
      <c r="D2525" s="234" t="s">
        <v>168</v>
      </c>
      <c r="E2525" s="235" t="s">
        <v>1</v>
      </c>
      <c r="F2525" s="236" t="s">
        <v>4016</v>
      </c>
      <c r="G2525" s="233"/>
      <c r="H2525" s="237">
        <v>4.5549999999999997</v>
      </c>
      <c r="I2525" s="238"/>
      <c r="J2525" s="233"/>
      <c r="K2525" s="233"/>
      <c r="L2525" s="239"/>
      <c r="M2525" s="240"/>
      <c r="N2525" s="241"/>
      <c r="O2525" s="241"/>
      <c r="P2525" s="241"/>
      <c r="Q2525" s="241"/>
      <c r="R2525" s="241"/>
      <c r="S2525" s="241"/>
      <c r="T2525" s="242"/>
      <c r="U2525" s="13"/>
      <c r="V2525" s="13"/>
      <c r="W2525" s="13"/>
      <c r="X2525" s="13"/>
      <c r="Y2525" s="13"/>
      <c r="Z2525" s="13"/>
      <c r="AA2525" s="13"/>
      <c r="AB2525" s="13"/>
      <c r="AC2525" s="13"/>
      <c r="AD2525" s="13"/>
      <c r="AE2525" s="13"/>
      <c r="AT2525" s="243" t="s">
        <v>168</v>
      </c>
      <c r="AU2525" s="243" t="s">
        <v>87</v>
      </c>
      <c r="AV2525" s="13" t="s">
        <v>87</v>
      </c>
      <c r="AW2525" s="13" t="s">
        <v>32</v>
      </c>
      <c r="AX2525" s="13" t="s">
        <v>77</v>
      </c>
      <c r="AY2525" s="243" t="s">
        <v>159</v>
      </c>
    </row>
    <row r="2526" s="13" customFormat="1">
      <c r="A2526" s="13"/>
      <c r="B2526" s="232"/>
      <c r="C2526" s="233"/>
      <c r="D2526" s="234" t="s">
        <v>168</v>
      </c>
      <c r="E2526" s="235" t="s">
        <v>1</v>
      </c>
      <c r="F2526" s="236" t="s">
        <v>4017</v>
      </c>
      <c r="G2526" s="233"/>
      <c r="H2526" s="237">
        <v>1.47</v>
      </c>
      <c r="I2526" s="238"/>
      <c r="J2526" s="233"/>
      <c r="K2526" s="233"/>
      <c r="L2526" s="239"/>
      <c r="M2526" s="240"/>
      <c r="N2526" s="241"/>
      <c r="O2526" s="241"/>
      <c r="P2526" s="241"/>
      <c r="Q2526" s="241"/>
      <c r="R2526" s="241"/>
      <c r="S2526" s="241"/>
      <c r="T2526" s="242"/>
      <c r="U2526" s="13"/>
      <c r="V2526" s="13"/>
      <c r="W2526" s="13"/>
      <c r="X2526" s="13"/>
      <c r="Y2526" s="13"/>
      <c r="Z2526" s="13"/>
      <c r="AA2526" s="13"/>
      <c r="AB2526" s="13"/>
      <c r="AC2526" s="13"/>
      <c r="AD2526" s="13"/>
      <c r="AE2526" s="13"/>
      <c r="AT2526" s="243" t="s">
        <v>168</v>
      </c>
      <c r="AU2526" s="243" t="s">
        <v>87</v>
      </c>
      <c r="AV2526" s="13" t="s">
        <v>87</v>
      </c>
      <c r="AW2526" s="13" t="s">
        <v>32</v>
      </c>
      <c r="AX2526" s="13" t="s">
        <v>77</v>
      </c>
      <c r="AY2526" s="243" t="s">
        <v>159</v>
      </c>
    </row>
    <row r="2527" s="15" customFormat="1">
      <c r="A2527" s="15"/>
      <c r="B2527" s="268"/>
      <c r="C2527" s="269"/>
      <c r="D2527" s="234" t="s">
        <v>168</v>
      </c>
      <c r="E2527" s="270" t="s">
        <v>1</v>
      </c>
      <c r="F2527" s="271" t="s">
        <v>361</v>
      </c>
      <c r="G2527" s="269"/>
      <c r="H2527" s="272">
        <v>6.0250000000000004</v>
      </c>
      <c r="I2527" s="273"/>
      <c r="J2527" s="269"/>
      <c r="K2527" s="269"/>
      <c r="L2527" s="274"/>
      <c r="M2527" s="275"/>
      <c r="N2527" s="276"/>
      <c r="O2527" s="276"/>
      <c r="P2527" s="276"/>
      <c r="Q2527" s="276"/>
      <c r="R2527" s="276"/>
      <c r="S2527" s="276"/>
      <c r="T2527" s="277"/>
      <c r="U2527" s="15"/>
      <c r="V2527" s="15"/>
      <c r="W2527" s="15"/>
      <c r="X2527" s="15"/>
      <c r="Y2527" s="15"/>
      <c r="Z2527" s="15"/>
      <c r="AA2527" s="15"/>
      <c r="AB2527" s="15"/>
      <c r="AC2527" s="15"/>
      <c r="AD2527" s="15"/>
      <c r="AE2527" s="15"/>
      <c r="AT2527" s="278" t="s">
        <v>168</v>
      </c>
      <c r="AU2527" s="278" t="s">
        <v>87</v>
      </c>
      <c r="AV2527" s="15" t="s">
        <v>175</v>
      </c>
      <c r="AW2527" s="15" t="s">
        <v>32</v>
      </c>
      <c r="AX2527" s="15" t="s">
        <v>77</v>
      </c>
      <c r="AY2527" s="278" t="s">
        <v>159</v>
      </c>
    </row>
    <row r="2528" s="16" customFormat="1">
      <c r="A2528" s="16"/>
      <c r="B2528" s="279"/>
      <c r="C2528" s="280"/>
      <c r="D2528" s="234" t="s">
        <v>168</v>
      </c>
      <c r="E2528" s="281" t="s">
        <v>1</v>
      </c>
      <c r="F2528" s="282" t="s">
        <v>4018</v>
      </c>
      <c r="G2528" s="280"/>
      <c r="H2528" s="281" t="s">
        <v>1</v>
      </c>
      <c r="I2528" s="283"/>
      <c r="J2528" s="280"/>
      <c r="K2528" s="280"/>
      <c r="L2528" s="284"/>
      <c r="M2528" s="285"/>
      <c r="N2528" s="286"/>
      <c r="O2528" s="286"/>
      <c r="P2528" s="286"/>
      <c r="Q2528" s="286"/>
      <c r="R2528" s="286"/>
      <c r="S2528" s="286"/>
      <c r="T2528" s="287"/>
      <c r="U2528" s="16"/>
      <c r="V2528" s="16"/>
      <c r="W2528" s="16"/>
      <c r="X2528" s="16"/>
      <c r="Y2528" s="16"/>
      <c r="Z2528" s="16"/>
      <c r="AA2528" s="16"/>
      <c r="AB2528" s="16"/>
      <c r="AC2528" s="16"/>
      <c r="AD2528" s="16"/>
      <c r="AE2528" s="16"/>
      <c r="AT2528" s="288" t="s">
        <v>168</v>
      </c>
      <c r="AU2528" s="288" t="s">
        <v>87</v>
      </c>
      <c r="AV2528" s="16" t="s">
        <v>85</v>
      </c>
      <c r="AW2528" s="16" t="s">
        <v>32</v>
      </c>
      <c r="AX2528" s="16" t="s">
        <v>77</v>
      </c>
      <c r="AY2528" s="288" t="s">
        <v>159</v>
      </c>
    </row>
    <row r="2529" s="13" customFormat="1">
      <c r="A2529" s="13"/>
      <c r="B2529" s="232"/>
      <c r="C2529" s="233"/>
      <c r="D2529" s="234" t="s">
        <v>168</v>
      </c>
      <c r="E2529" s="235" t="s">
        <v>1</v>
      </c>
      <c r="F2529" s="236" t="s">
        <v>4019</v>
      </c>
      <c r="G2529" s="233"/>
      <c r="H2529" s="237">
        <v>4.46</v>
      </c>
      <c r="I2529" s="238"/>
      <c r="J2529" s="233"/>
      <c r="K2529" s="233"/>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168</v>
      </c>
      <c r="AU2529" s="243" t="s">
        <v>87</v>
      </c>
      <c r="AV2529" s="13" t="s">
        <v>87</v>
      </c>
      <c r="AW2529" s="13" t="s">
        <v>32</v>
      </c>
      <c r="AX2529" s="13" t="s">
        <v>77</v>
      </c>
      <c r="AY2529" s="243" t="s">
        <v>159</v>
      </c>
    </row>
    <row r="2530" s="14" customFormat="1">
      <c r="A2530" s="14"/>
      <c r="B2530" s="244"/>
      <c r="C2530" s="245"/>
      <c r="D2530" s="234" t="s">
        <v>168</v>
      </c>
      <c r="E2530" s="246" t="s">
        <v>1</v>
      </c>
      <c r="F2530" s="247" t="s">
        <v>174</v>
      </c>
      <c r="G2530" s="245"/>
      <c r="H2530" s="248">
        <v>10.484999999999999</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168</v>
      </c>
      <c r="AU2530" s="254" t="s">
        <v>87</v>
      </c>
      <c r="AV2530" s="14" t="s">
        <v>166</v>
      </c>
      <c r="AW2530" s="14" t="s">
        <v>32</v>
      </c>
      <c r="AX2530" s="14" t="s">
        <v>85</v>
      </c>
      <c r="AY2530" s="254" t="s">
        <v>159</v>
      </c>
    </row>
    <row r="2531" s="2" customFormat="1" ht="33" customHeight="1">
      <c r="A2531" s="39"/>
      <c r="B2531" s="40"/>
      <c r="C2531" s="219" t="s">
        <v>4020</v>
      </c>
      <c r="D2531" s="219" t="s">
        <v>161</v>
      </c>
      <c r="E2531" s="220" t="s">
        <v>4021</v>
      </c>
      <c r="F2531" s="221" t="s">
        <v>4022</v>
      </c>
      <c r="G2531" s="222" t="s">
        <v>268</v>
      </c>
      <c r="H2531" s="223">
        <v>5.5999999999999996</v>
      </c>
      <c r="I2531" s="224"/>
      <c r="J2531" s="225">
        <f>ROUND(I2531*H2531,2)</f>
        <v>0</v>
      </c>
      <c r="K2531" s="221" t="s">
        <v>165</v>
      </c>
      <c r="L2531" s="45"/>
      <c r="M2531" s="226" t="s">
        <v>1</v>
      </c>
      <c r="N2531" s="227" t="s">
        <v>42</v>
      </c>
      <c r="O2531" s="92"/>
      <c r="P2531" s="228">
        <f>O2531*H2531</f>
        <v>0</v>
      </c>
      <c r="Q2531" s="228">
        <v>0</v>
      </c>
      <c r="R2531" s="228">
        <f>Q2531*H2531</f>
        <v>0</v>
      </c>
      <c r="S2531" s="228">
        <v>0</v>
      </c>
      <c r="T2531" s="229">
        <f>S2531*H2531</f>
        <v>0</v>
      </c>
      <c r="U2531" s="39"/>
      <c r="V2531" s="39"/>
      <c r="W2531" s="39"/>
      <c r="X2531" s="39"/>
      <c r="Y2531" s="39"/>
      <c r="Z2531" s="39"/>
      <c r="AA2531" s="39"/>
      <c r="AB2531" s="39"/>
      <c r="AC2531" s="39"/>
      <c r="AD2531" s="39"/>
      <c r="AE2531" s="39"/>
      <c r="AR2531" s="230" t="s">
        <v>235</v>
      </c>
      <c r="AT2531" s="230" t="s">
        <v>161</v>
      </c>
      <c r="AU2531" s="230" t="s">
        <v>87</v>
      </c>
      <c r="AY2531" s="18" t="s">
        <v>159</v>
      </c>
      <c r="BE2531" s="231">
        <f>IF(N2531="základní",J2531,0)</f>
        <v>0</v>
      </c>
      <c r="BF2531" s="231">
        <f>IF(N2531="snížená",J2531,0)</f>
        <v>0</v>
      </c>
      <c r="BG2531" s="231">
        <f>IF(N2531="zákl. přenesená",J2531,0)</f>
        <v>0</v>
      </c>
      <c r="BH2531" s="231">
        <f>IF(N2531="sníž. přenesená",J2531,0)</f>
        <v>0</v>
      </c>
      <c r="BI2531" s="231">
        <f>IF(N2531="nulová",J2531,0)</f>
        <v>0</v>
      </c>
      <c r="BJ2531" s="18" t="s">
        <v>85</v>
      </c>
      <c r="BK2531" s="231">
        <f>ROUND(I2531*H2531,2)</f>
        <v>0</v>
      </c>
      <c r="BL2531" s="18" t="s">
        <v>235</v>
      </c>
      <c r="BM2531" s="230" t="s">
        <v>4023</v>
      </c>
    </row>
    <row r="2532" s="13" customFormat="1">
      <c r="A2532" s="13"/>
      <c r="B2532" s="232"/>
      <c r="C2532" s="233"/>
      <c r="D2532" s="234" t="s">
        <v>168</v>
      </c>
      <c r="E2532" s="235" t="s">
        <v>1</v>
      </c>
      <c r="F2532" s="236" t="s">
        <v>4024</v>
      </c>
      <c r="G2532" s="233"/>
      <c r="H2532" s="237">
        <v>5.5999999999999996</v>
      </c>
      <c r="I2532" s="238"/>
      <c r="J2532" s="233"/>
      <c r="K2532" s="233"/>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168</v>
      </c>
      <c r="AU2532" s="243" t="s">
        <v>87</v>
      </c>
      <c r="AV2532" s="13" t="s">
        <v>87</v>
      </c>
      <c r="AW2532" s="13" t="s">
        <v>32</v>
      </c>
      <c r="AX2532" s="13" t="s">
        <v>85</v>
      </c>
      <c r="AY2532" s="243" t="s">
        <v>159</v>
      </c>
    </row>
    <row r="2533" s="2" customFormat="1" ht="16.5" customHeight="1">
      <c r="A2533" s="39"/>
      <c r="B2533" s="40"/>
      <c r="C2533" s="255" t="s">
        <v>4025</v>
      </c>
      <c r="D2533" s="255" t="s">
        <v>218</v>
      </c>
      <c r="E2533" s="256" t="s">
        <v>4026</v>
      </c>
      <c r="F2533" s="257" t="s">
        <v>4027</v>
      </c>
      <c r="G2533" s="258" t="s">
        <v>201</v>
      </c>
      <c r="H2533" s="259">
        <v>0.041000000000000002</v>
      </c>
      <c r="I2533" s="260"/>
      <c r="J2533" s="261">
        <f>ROUND(I2533*H2533,2)</f>
        <v>0</v>
      </c>
      <c r="K2533" s="257" t="s">
        <v>165</v>
      </c>
      <c r="L2533" s="262"/>
      <c r="M2533" s="263" t="s">
        <v>1</v>
      </c>
      <c r="N2533" s="264" t="s">
        <v>42</v>
      </c>
      <c r="O2533" s="92"/>
      <c r="P2533" s="228">
        <f>O2533*H2533</f>
        <v>0</v>
      </c>
      <c r="Q2533" s="228">
        <v>1</v>
      </c>
      <c r="R2533" s="228">
        <f>Q2533*H2533</f>
        <v>0.041000000000000002</v>
      </c>
      <c r="S2533" s="228">
        <v>0</v>
      </c>
      <c r="T2533" s="229">
        <f>S2533*H2533</f>
        <v>0</v>
      </c>
      <c r="U2533" s="39"/>
      <c r="V2533" s="39"/>
      <c r="W2533" s="39"/>
      <c r="X2533" s="39"/>
      <c r="Y2533" s="39"/>
      <c r="Z2533" s="39"/>
      <c r="AA2533" s="39"/>
      <c r="AB2533" s="39"/>
      <c r="AC2533" s="39"/>
      <c r="AD2533" s="39"/>
      <c r="AE2533" s="39"/>
      <c r="AR2533" s="230" t="s">
        <v>316</v>
      </c>
      <c r="AT2533" s="230" t="s">
        <v>218</v>
      </c>
      <c r="AU2533" s="230" t="s">
        <v>87</v>
      </c>
      <c r="AY2533" s="18" t="s">
        <v>159</v>
      </c>
      <c r="BE2533" s="231">
        <f>IF(N2533="základní",J2533,0)</f>
        <v>0</v>
      </c>
      <c r="BF2533" s="231">
        <f>IF(N2533="snížená",J2533,0)</f>
        <v>0</v>
      </c>
      <c r="BG2533" s="231">
        <f>IF(N2533="zákl. přenesená",J2533,0)</f>
        <v>0</v>
      </c>
      <c r="BH2533" s="231">
        <f>IF(N2533="sníž. přenesená",J2533,0)</f>
        <v>0</v>
      </c>
      <c r="BI2533" s="231">
        <f>IF(N2533="nulová",J2533,0)</f>
        <v>0</v>
      </c>
      <c r="BJ2533" s="18" t="s">
        <v>85</v>
      </c>
      <c r="BK2533" s="231">
        <f>ROUND(I2533*H2533,2)</f>
        <v>0</v>
      </c>
      <c r="BL2533" s="18" t="s">
        <v>235</v>
      </c>
      <c r="BM2533" s="230" t="s">
        <v>4028</v>
      </c>
    </row>
    <row r="2534" s="13" customFormat="1">
      <c r="A2534" s="13"/>
      <c r="B2534" s="232"/>
      <c r="C2534" s="233"/>
      <c r="D2534" s="234" t="s">
        <v>168</v>
      </c>
      <c r="E2534" s="235" t="s">
        <v>1</v>
      </c>
      <c r="F2534" s="236" t="s">
        <v>4029</v>
      </c>
      <c r="G2534" s="233"/>
      <c r="H2534" s="237">
        <v>0.039</v>
      </c>
      <c r="I2534" s="238"/>
      <c r="J2534" s="233"/>
      <c r="K2534" s="233"/>
      <c r="L2534" s="239"/>
      <c r="M2534" s="240"/>
      <c r="N2534" s="241"/>
      <c r="O2534" s="241"/>
      <c r="P2534" s="241"/>
      <c r="Q2534" s="241"/>
      <c r="R2534" s="241"/>
      <c r="S2534" s="241"/>
      <c r="T2534" s="242"/>
      <c r="U2534" s="13"/>
      <c r="V2534" s="13"/>
      <c r="W2534" s="13"/>
      <c r="X2534" s="13"/>
      <c r="Y2534" s="13"/>
      <c r="Z2534" s="13"/>
      <c r="AA2534" s="13"/>
      <c r="AB2534" s="13"/>
      <c r="AC2534" s="13"/>
      <c r="AD2534" s="13"/>
      <c r="AE2534" s="13"/>
      <c r="AT2534" s="243" t="s">
        <v>168</v>
      </c>
      <c r="AU2534" s="243" t="s">
        <v>87</v>
      </c>
      <c r="AV2534" s="13" t="s">
        <v>87</v>
      </c>
      <c r="AW2534" s="13" t="s">
        <v>32</v>
      </c>
      <c r="AX2534" s="13" t="s">
        <v>85</v>
      </c>
      <c r="AY2534" s="243" t="s">
        <v>159</v>
      </c>
    </row>
    <row r="2535" s="13" customFormat="1">
      <c r="A2535" s="13"/>
      <c r="B2535" s="232"/>
      <c r="C2535" s="233"/>
      <c r="D2535" s="234" t="s">
        <v>168</v>
      </c>
      <c r="E2535" s="233"/>
      <c r="F2535" s="236" t="s">
        <v>4030</v>
      </c>
      <c r="G2535" s="233"/>
      <c r="H2535" s="237">
        <v>0.041000000000000002</v>
      </c>
      <c r="I2535" s="238"/>
      <c r="J2535" s="233"/>
      <c r="K2535" s="233"/>
      <c r="L2535" s="239"/>
      <c r="M2535" s="240"/>
      <c r="N2535" s="241"/>
      <c r="O2535" s="241"/>
      <c r="P2535" s="241"/>
      <c r="Q2535" s="241"/>
      <c r="R2535" s="241"/>
      <c r="S2535" s="241"/>
      <c r="T2535" s="242"/>
      <c r="U2535" s="13"/>
      <c r="V2535" s="13"/>
      <c r="W2535" s="13"/>
      <c r="X2535" s="13"/>
      <c r="Y2535" s="13"/>
      <c r="Z2535" s="13"/>
      <c r="AA2535" s="13"/>
      <c r="AB2535" s="13"/>
      <c r="AC2535" s="13"/>
      <c r="AD2535" s="13"/>
      <c r="AE2535" s="13"/>
      <c r="AT2535" s="243" t="s">
        <v>168</v>
      </c>
      <c r="AU2535" s="243" t="s">
        <v>87</v>
      </c>
      <c r="AV2535" s="13" t="s">
        <v>87</v>
      </c>
      <c r="AW2535" s="13" t="s">
        <v>4</v>
      </c>
      <c r="AX2535" s="13" t="s">
        <v>85</v>
      </c>
      <c r="AY2535" s="243" t="s">
        <v>159</v>
      </c>
    </row>
    <row r="2536" s="2" customFormat="1" ht="33" customHeight="1">
      <c r="A2536" s="39"/>
      <c r="B2536" s="40"/>
      <c r="C2536" s="219" t="s">
        <v>4031</v>
      </c>
      <c r="D2536" s="219" t="s">
        <v>161</v>
      </c>
      <c r="E2536" s="220" t="s">
        <v>4032</v>
      </c>
      <c r="F2536" s="221" t="s">
        <v>4033</v>
      </c>
      <c r="G2536" s="222" t="s">
        <v>268</v>
      </c>
      <c r="H2536" s="223">
        <v>16.800000000000001</v>
      </c>
      <c r="I2536" s="224"/>
      <c r="J2536" s="225">
        <f>ROUND(I2536*H2536,2)</f>
        <v>0</v>
      </c>
      <c r="K2536" s="221" t="s">
        <v>165</v>
      </c>
      <c r="L2536" s="45"/>
      <c r="M2536" s="226" t="s">
        <v>1</v>
      </c>
      <c r="N2536" s="227" t="s">
        <v>42</v>
      </c>
      <c r="O2536" s="92"/>
      <c r="P2536" s="228">
        <f>O2536*H2536</f>
        <v>0</v>
      </c>
      <c r="Q2536" s="228">
        <v>0</v>
      </c>
      <c r="R2536" s="228">
        <f>Q2536*H2536</f>
        <v>0</v>
      </c>
      <c r="S2536" s="228">
        <v>0</v>
      </c>
      <c r="T2536" s="229">
        <f>S2536*H2536</f>
        <v>0</v>
      </c>
      <c r="U2536" s="39"/>
      <c r="V2536" s="39"/>
      <c r="W2536" s="39"/>
      <c r="X2536" s="39"/>
      <c r="Y2536" s="39"/>
      <c r="Z2536" s="39"/>
      <c r="AA2536" s="39"/>
      <c r="AB2536" s="39"/>
      <c r="AC2536" s="39"/>
      <c r="AD2536" s="39"/>
      <c r="AE2536" s="39"/>
      <c r="AR2536" s="230" t="s">
        <v>235</v>
      </c>
      <c r="AT2536" s="230" t="s">
        <v>161</v>
      </c>
      <c r="AU2536" s="230" t="s">
        <v>87</v>
      </c>
      <c r="AY2536" s="18" t="s">
        <v>159</v>
      </c>
      <c r="BE2536" s="231">
        <f>IF(N2536="základní",J2536,0)</f>
        <v>0</v>
      </c>
      <c r="BF2536" s="231">
        <f>IF(N2536="snížená",J2536,0)</f>
        <v>0</v>
      </c>
      <c r="BG2536" s="231">
        <f>IF(N2536="zákl. přenesená",J2536,0)</f>
        <v>0</v>
      </c>
      <c r="BH2536" s="231">
        <f>IF(N2536="sníž. přenesená",J2536,0)</f>
        <v>0</v>
      </c>
      <c r="BI2536" s="231">
        <f>IF(N2536="nulová",J2536,0)</f>
        <v>0</v>
      </c>
      <c r="BJ2536" s="18" t="s">
        <v>85</v>
      </c>
      <c r="BK2536" s="231">
        <f>ROUND(I2536*H2536,2)</f>
        <v>0</v>
      </c>
      <c r="BL2536" s="18" t="s">
        <v>235</v>
      </c>
      <c r="BM2536" s="230" t="s">
        <v>4034</v>
      </c>
    </row>
    <row r="2537" s="13" customFormat="1">
      <c r="A2537" s="13"/>
      <c r="B2537" s="232"/>
      <c r="C2537" s="233"/>
      <c r="D2537" s="234" t="s">
        <v>168</v>
      </c>
      <c r="E2537" s="235" t="s">
        <v>1</v>
      </c>
      <c r="F2537" s="236" t="s">
        <v>4035</v>
      </c>
      <c r="G2537" s="233"/>
      <c r="H2537" s="237">
        <v>5.5999999999999996</v>
      </c>
      <c r="I2537" s="238"/>
      <c r="J2537" s="233"/>
      <c r="K2537" s="233"/>
      <c r="L2537" s="239"/>
      <c r="M2537" s="240"/>
      <c r="N2537" s="241"/>
      <c r="O2537" s="241"/>
      <c r="P2537" s="241"/>
      <c r="Q2537" s="241"/>
      <c r="R2537" s="241"/>
      <c r="S2537" s="241"/>
      <c r="T2537" s="242"/>
      <c r="U2537" s="13"/>
      <c r="V2537" s="13"/>
      <c r="W2537" s="13"/>
      <c r="X2537" s="13"/>
      <c r="Y2537" s="13"/>
      <c r="Z2537" s="13"/>
      <c r="AA2537" s="13"/>
      <c r="AB2537" s="13"/>
      <c r="AC2537" s="13"/>
      <c r="AD2537" s="13"/>
      <c r="AE2537" s="13"/>
      <c r="AT2537" s="243" t="s">
        <v>168</v>
      </c>
      <c r="AU2537" s="243" t="s">
        <v>87</v>
      </c>
      <c r="AV2537" s="13" t="s">
        <v>87</v>
      </c>
      <c r="AW2537" s="13" t="s">
        <v>32</v>
      </c>
      <c r="AX2537" s="13" t="s">
        <v>77</v>
      </c>
      <c r="AY2537" s="243" t="s">
        <v>159</v>
      </c>
    </row>
    <row r="2538" s="13" customFormat="1">
      <c r="A2538" s="13"/>
      <c r="B2538" s="232"/>
      <c r="C2538" s="233"/>
      <c r="D2538" s="234" t="s">
        <v>168</v>
      </c>
      <c r="E2538" s="235" t="s">
        <v>1</v>
      </c>
      <c r="F2538" s="236" t="s">
        <v>4036</v>
      </c>
      <c r="G2538" s="233"/>
      <c r="H2538" s="237">
        <v>11.199999999999999</v>
      </c>
      <c r="I2538" s="238"/>
      <c r="J2538" s="233"/>
      <c r="K2538" s="233"/>
      <c r="L2538" s="239"/>
      <c r="M2538" s="240"/>
      <c r="N2538" s="241"/>
      <c r="O2538" s="241"/>
      <c r="P2538" s="241"/>
      <c r="Q2538" s="241"/>
      <c r="R2538" s="241"/>
      <c r="S2538" s="241"/>
      <c r="T2538" s="242"/>
      <c r="U2538" s="13"/>
      <c r="V2538" s="13"/>
      <c r="W2538" s="13"/>
      <c r="X2538" s="13"/>
      <c r="Y2538" s="13"/>
      <c r="Z2538" s="13"/>
      <c r="AA2538" s="13"/>
      <c r="AB2538" s="13"/>
      <c r="AC2538" s="13"/>
      <c r="AD2538" s="13"/>
      <c r="AE2538" s="13"/>
      <c r="AT2538" s="243" t="s">
        <v>168</v>
      </c>
      <c r="AU2538" s="243" t="s">
        <v>87</v>
      </c>
      <c r="AV2538" s="13" t="s">
        <v>87</v>
      </c>
      <c r="AW2538" s="13" t="s">
        <v>32</v>
      </c>
      <c r="AX2538" s="13" t="s">
        <v>77</v>
      </c>
      <c r="AY2538" s="243" t="s">
        <v>159</v>
      </c>
    </row>
    <row r="2539" s="14" customFormat="1">
      <c r="A2539" s="14"/>
      <c r="B2539" s="244"/>
      <c r="C2539" s="245"/>
      <c r="D2539" s="234" t="s">
        <v>168</v>
      </c>
      <c r="E2539" s="246" t="s">
        <v>1</v>
      </c>
      <c r="F2539" s="247" t="s">
        <v>174</v>
      </c>
      <c r="G2539" s="245"/>
      <c r="H2539" s="248">
        <v>16.799999999999997</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168</v>
      </c>
      <c r="AU2539" s="254" t="s">
        <v>87</v>
      </c>
      <c r="AV2539" s="14" t="s">
        <v>166</v>
      </c>
      <c r="AW2539" s="14" t="s">
        <v>32</v>
      </c>
      <c r="AX2539" s="14" t="s">
        <v>85</v>
      </c>
      <c r="AY2539" s="254" t="s">
        <v>159</v>
      </c>
    </row>
    <row r="2540" s="2" customFormat="1" ht="16.5" customHeight="1">
      <c r="A2540" s="39"/>
      <c r="B2540" s="40"/>
      <c r="C2540" s="255" t="s">
        <v>4037</v>
      </c>
      <c r="D2540" s="255" t="s">
        <v>218</v>
      </c>
      <c r="E2540" s="256" t="s">
        <v>4026</v>
      </c>
      <c r="F2540" s="257" t="s">
        <v>4027</v>
      </c>
      <c r="G2540" s="258" t="s">
        <v>201</v>
      </c>
      <c r="H2540" s="259">
        <v>0.109</v>
      </c>
      <c r="I2540" s="260"/>
      <c r="J2540" s="261">
        <f>ROUND(I2540*H2540,2)</f>
        <v>0</v>
      </c>
      <c r="K2540" s="257" t="s">
        <v>165</v>
      </c>
      <c r="L2540" s="262"/>
      <c r="M2540" s="263" t="s">
        <v>1</v>
      </c>
      <c r="N2540" s="264" t="s">
        <v>42</v>
      </c>
      <c r="O2540" s="92"/>
      <c r="P2540" s="228">
        <f>O2540*H2540</f>
        <v>0</v>
      </c>
      <c r="Q2540" s="228">
        <v>1</v>
      </c>
      <c r="R2540" s="228">
        <f>Q2540*H2540</f>
        <v>0.109</v>
      </c>
      <c r="S2540" s="228">
        <v>0</v>
      </c>
      <c r="T2540" s="229">
        <f>S2540*H2540</f>
        <v>0</v>
      </c>
      <c r="U2540" s="39"/>
      <c r="V2540" s="39"/>
      <c r="W2540" s="39"/>
      <c r="X2540" s="39"/>
      <c r="Y2540" s="39"/>
      <c r="Z2540" s="39"/>
      <c r="AA2540" s="39"/>
      <c r="AB2540" s="39"/>
      <c r="AC2540" s="39"/>
      <c r="AD2540" s="39"/>
      <c r="AE2540" s="39"/>
      <c r="AR2540" s="230" t="s">
        <v>316</v>
      </c>
      <c r="AT2540" s="230" t="s">
        <v>218</v>
      </c>
      <c r="AU2540" s="230" t="s">
        <v>87</v>
      </c>
      <c r="AY2540" s="18" t="s">
        <v>159</v>
      </c>
      <c r="BE2540" s="231">
        <f>IF(N2540="základní",J2540,0)</f>
        <v>0</v>
      </c>
      <c r="BF2540" s="231">
        <f>IF(N2540="snížená",J2540,0)</f>
        <v>0</v>
      </c>
      <c r="BG2540" s="231">
        <f>IF(N2540="zákl. přenesená",J2540,0)</f>
        <v>0</v>
      </c>
      <c r="BH2540" s="231">
        <f>IF(N2540="sníž. přenesená",J2540,0)</f>
        <v>0</v>
      </c>
      <c r="BI2540" s="231">
        <f>IF(N2540="nulová",J2540,0)</f>
        <v>0</v>
      </c>
      <c r="BJ2540" s="18" t="s">
        <v>85</v>
      </c>
      <c r="BK2540" s="231">
        <f>ROUND(I2540*H2540,2)</f>
        <v>0</v>
      </c>
      <c r="BL2540" s="18" t="s">
        <v>235</v>
      </c>
      <c r="BM2540" s="230" t="s">
        <v>4038</v>
      </c>
    </row>
    <row r="2541" s="13" customFormat="1">
      <c r="A2541" s="13"/>
      <c r="B2541" s="232"/>
      <c r="C2541" s="233"/>
      <c r="D2541" s="234" t="s">
        <v>168</v>
      </c>
      <c r="E2541" s="235" t="s">
        <v>1</v>
      </c>
      <c r="F2541" s="236" t="s">
        <v>4039</v>
      </c>
      <c r="G2541" s="233"/>
      <c r="H2541" s="237">
        <v>0.023</v>
      </c>
      <c r="I2541" s="238"/>
      <c r="J2541" s="233"/>
      <c r="K2541" s="233"/>
      <c r="L2541" s="239"/>
      <c r="M2541" s="240"/>
      <c r="N2541" s="241"/>
      <c r="O2541" s="241"/>
      <c r="P2541" s="241"/>
      <c r="Q2541" s="241"/>
      <c r="R2541" s="241"/>
      <c r="S2541" s="241"/>
      <c r="T2541" s="242"/>
      <c r="U2541" s="13"/>
      <c r="V2541" s="13"/>
      <c r="W2541" s="13"/>
      <c r="X2541" s="13"/>
      <c r="Y2541" s="13"/>
      <c r="Z2541" s="13"/>
      <c r="AA2541" s="13"/>
      <c r="AB2541" s="13"/>
      <c r="AC2541" s="13"/>
      <c r="AD2541" s="13"/>
      <c r="AE2541" s="13"/>
      <c r="AT2541" s="243" t="s">
        <v>168</v>
      </c>
      <c r="AU2541" s="243" t="s">
        <v>87</v>
      </c>
      <c r="AV2541" s="13" t="s">
        <v>87</v>
      </c>
      <c r="AW2541" s="13" t="s">
        <v>32</v>
      </c>
      <c r="AX2541" s="13" t="s">
        <v>77</v>
      </c>
      <c r="AY2541" s="243" t="s">
        <v>159</v>
      </c>
    </row>
    <row r="2542" s="13" customFormat="1">
      <c r="A2542" s="13"/>
      <c r="B2542" s="232"/>
      <c r="C2542" s="233"/>
      <c r="D2542" s="234" t="s">
        <v>168</v>
      </c>
      <c r="E2542" s="235" t="s">
        <v>1</v>
      </c>
      <c r="F2542" s="236" t="s">
        <v>4040</v>
      </c>
      <c r="G2542" s="233"/>
      <c r="H2542" s="237">
        <v>0.081000000000000003</v>
      </c>
      <c r="I2542" s="238"/>
      <c r="J2542" s="233"/>
      <c r="K2542" s="233"/>
      <c r="L2542" s="239"/>
      <c r="M2542" s="240"/>
      <c r="N2542" s="241"/>
      <c r="O2542" s="241"/>
      <c r="P2542" s="241"/>
      <c r="Q2542" s="241"/>
      <c r="R2542" s="241"/>
      <c r="S2542" s="241"/>
      <c r="T2542" s="242"/>
      <c r="U2542" s="13"/>
      <c r="V2542" s="13"/>
      <c r="W2542" s="13"/>
      <c r="X2542" s="13"/>
      <c r="Y2542" s="13"/>
      <c r="Z2542" s="13"/>
      <c r="AA2542" s="13"/>
      <c r="AB2542" s="13"/>
      <c r="AC2542" s="13"/>
      <c r="AD2542" s="13"/>
      <c r="AE2542" s="13"/>
      <c r="AT2542" s="243" t="s">
        <v>168</v>
      </c>
      <c r="AU2542" s="243" t="s">
        <v>87</v>
      </c>
      <c r="AV2542" s="13" t="s">
        <v>87</v>
      </c>
      <c r="AW2542" s="13" t="s">
        <v>32</v>
      </c>
      <c r="AX2542" s="13" t="s">
        <v>77</v>
      </c>
      <c r="AY2542" s="243" t="s">
        <v>159</v>
      </c>
    </row>
    <row r="2543" s="14" customFormat="1">
      <c r="A2543" s="14"/>
      <c r="B2543" s="244"/>
      <c r="C2543" s="245"/>
      <c r="D2543" s="234" t="s">
        <v>168</v>
      </c>
      <c r="E2543" s="246" t="s">
        <v>1</v>
      </c>
      <c r="F2543" s="247" t="s">
        <v>174</v>
      </c>
      <c r="G2543" s="245"/>
      <c r="H2543" s="248">
        <v>0.10400000000000001</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168</v>
      </c>
      <c r="AU2543" s="254" t="s">
        <v>87</v>
      </c>
      <c r="AV2543" s="14" t="s">
        <v>166</v>
      </c>
      <c r="AW2543" s="14" t="s">
        <v>32</v>
      </c>
      <c r="AX2543" s="14" t="s">
        <v>85</v>
      </c>
      <c r="AY2543" s="254" t="s">
        <v>159</v>
      </c>
    </row>
    <row r="2544" s="13" customFormat="1">
      <c r="A2544" s="13"/>
      <c r="B2544" s="232"/>
      <c r="C2544" s="233"/>
      <c r="D2544" s="234" t="s">
        <v>168</v>
      </c>
      <c r="E2544" s="233"/>
      <c r="F2544" s="236" t="s">
        <v>4041</v>
      </c>
      <c r="G2544" s="233"/>
      <c r="H2544" s="237">
        <v>0.109</v>
      </c>
      <c r="I2544" s="238"/>
      <c r="J2544" s="233"/>
      <c r="K2544" s="233"/>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168</v>
      </c>
      <c r="AU2544" s="243" t="s">
        <v>87</v>
      </c>
      <c r="AV2544" s="13" t="s">
        <v>87</v>
      </c>
      <c r="AW2544" s="13" t="s">
        <v>4</v>
      </c>
      <c r="AX2544" s="13" t="s">
        <v>85</v>
      </c>
      <c r="AY2544" s="243" t="s">
        <v>159</v>
      </c>
    </row>
    <row r="2545" s="2" customFormat="1" ht="24.15" customHeight="1">
      <c r="A2545" s="39"/>
      <c r="B2545" s="40"/>
      <c r="C2545" s="219" t="s">
        <v>4042</v>
      </c>
      <c r="D2545" s="219" t="s">
        <v>161</v>
      </c>
      <c r="E2545" s="220" t="s">
        <v>4043</v>
      </c>
      <c r="F2545" s="221" t="s">
        <v>4044</v>
      </c>
      <c r="G2545" s="222" t="s">
        <v>575</v>
      </c>
      <c r="H2545" s="223">
        <v>41.899999999999999</v>
      </c>
      <c r="I2545" s="224"/>
      <c r="J2545" s="225">
        <f>ROUND(I2545*H2545,2)</f>
        <v>0</v>
      </c>
      <c r="K2545" s="221" t="s">
        <v>1</v>
      </c>
      <c r="L2545" s="45"/>
      <c r="M2545" s="226" t="s">
        <v>1</v>
      </c>
      <c r="N2545" s="227" t="s">
        <v>42</v>
      </c>
      <c r="O2545" s="92"/>
      <c r="P2545" s="228">
        <f>O2545*H2545</f>
        <v>0</v>
      </c>
      <c r="Q2545" s="228">
        <v>5.0000000000000002E-05</v>
      </c>
      <c r="R2545" s="228">
        <f>Q2545*H2545</f>
        <v>0.0020950000000000001</v>
      </c>
      <c r="S2545" s="228">
        <v>0</v>
      </c>
      <c r="T2545" s="229">
        <f>S2545*H2545</f>
        <v>0</v>
      </c>
      <c r="U2545" s="39"/>
      <c r="V2545" s="39"/>
      <c r="W2545" s="39"/>
      <c r="X2545" s="39"/>
      <c r="Y2545" s="39"/>
      <c r="Z2545" s="39"/>
      <c r="AA2545" s="39"/>
      <c r="AB2545" s="39"/>
      <c r="AC2545" s="39"/>
      <c r="AD2545" s="39"/>
      <c r="AE2545" s="39"/>
      <c r="AR2545" s="230" t="s">
        <v>235</v>
      </c>
      <c r="AT2545" s="230" t="s">
        <v>161</v>
      </c>
      <c r="AU2545" s="230" t="s">
        <v>87</v>
      </c>
      <c r="AY2545" s="18" t="s">
        <v>159</v>
      </c>
      <c r="BE2545" s="231">
        <f>IF(N2545="základní",J2545,0)</f>
        <v>0</v>
      </c>
      <c r="BF2545" s="231">
        <f>IF(N2545="snížená",J2545,0)</f>
        <v>0</v>
      </c>
      <c r="BG2545" s="231">
        <f>IF(N2545="zákl. přenesená",J2545,0)</f>
        <v>0</v>
      </c>
      <c r="BH2545" s="231">
        <f>IF(N2545="sníž. přenesená",J2545,0)</f>
        <v>0</v>
      </c>
      <c r="BI2545" s="231">
        <f>IF(N2545="nulová",J2545,0)</f>
        <v>0</v>
      </c>
      <c r="BJ2545" s="18" t="s">
        <v>85</v>
      </c>
      <c r="BK2545" s="231">
        <f>ROUND(I2545*H2545,2)</f>
        <v>0</v>
      </c>
      <c r="BL2545" s="18" t="s">
        <v>235</v>
      </c>
      <c r="BM2545" s="230" t="s">
        <v>4045</v>
      </c>
    </row>
    <row r="2546" s="13" customFormat="1">
      <c r="A2546" s="13"/>
      <c r="B2546" s="232"/>
      <c r="C2546" s="233"/>
      <c r="D2546" s="234" t="s">
        <v>168</v>
      </c>
      <c r="E2546" s="235" t="s">
        <v>1</v>
      </c>
      <c r="F2546" s="236" t="s">
        <v>4046</v>
      </c>
      <c r="G2546" s="233"/>
      <c r="H2546" s="237">
        <v>41.899999999999999</v>
      </c>
      <c r="I2546" s="238"/>
      <c r="J2546" s="233"/>
      <c r="K2546" s="233"/>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168</v>
      </c>
      <c r="AU2546" s="243" t="s">
        <v>87</v>
      </c>
      <c r="AV2546" s="13" t="s">
        <v>87</v>
      </c>
      <c r="AW2546" s="13" t="s">
        <v>32</v>
      </c>
      <c r="AX2546" s="13" t="s">
        <v>85</v>
      </c>
      <c r="AY2546" s="243" t="s">
        <v>159</v>
      </c>
    </row>
    <row r="2547" s="2" customFormat="1" ht="24.15" customHeight="1">
      <c r="A2547" s="39"/>
      <c r="B2547" s="40"/>
      <c r="C2547" s="219" t="s">
        <v>4047</v>
      </c>
      <c r="D2547" s="219" t="s">
        <v>161</v>
      </c>
      <c r="E2547" s="220" t="s">
        <v>4048</v>
      </c>
      <c r="F2547" s="221" t="s">
        <v>4049</v>
      </c>
      <c r="G2547" s="222" t="s">
        <v>164</v>
      </c>
      <c r="H2547" s="223">
        <v>7.7999999999999998</v>
      </c>
      <c r="I2547" s="224"/>
      <c r="J2547" s="225">
        <f>ROUND(I2547*H2547,2)</f>
        <v>0</v>
      </c>
      <c r="K2547" s="221" t="s">
        <v>165</v>
      </c>
      <c r="L2547" s="45"/>
      <c r="M2547" s="226" t="s">
        <v>1</v>
      </c>
      <c r="N2547" s="227" t="s">
        <v>42</v>
      </c>
      <c r="O2547" s="92"/>
      <c r="P2547" s="228">
        <f>O2547*H2547</f>
        <v>0</v>
      </c>
      <c r="Q2547" s="228">
        <v>0</v>
      </c>
      <c r="R2547" s="228">
        <f>Q2547*H2547</f>
        <v>0</v>
      </c>
      <c r="S2547" s="228">
        <v>0</v>
      </c>
      <c r="T2547" s="229">
        <f>S2547*H2547</f>
        <v>0</v>
      </c>
      <c r="U2547" s="39"/>
      <c r="V2547" s="39"/>
      <c r="W2547" s="39"/>
      <c r="X2547" s="39"/>
      <c r="Y2547" s="39"/>
      <c r="Z2547" s="39"/>
      <c r="AA2547" s="39"/>
      <c r="AB2547" s="39"/>
      <c r="AC2547" s="39"/>
      <c r="AD2547" s="39"/>
      <c r="AE2547" s="39"/>
      <c r="AR2547" s="230" t="s">
        <v>235</v>
      </c>
      <c r="AT2547" s="230" t="s">
        <v>161</v>
      </c>
      <c r="AU2547" s="230" t="s">
        <v>87</v>
      </c>
      <c r="AY2547" s="18" t="s">
        <v>159</v>
      </c>
      <c r="BE2547" s="231">
        <f>IF(N2547="základní",J2547,0)</f>
        <v>0</v>
      </c>
      <c r="BF2547" s="231">
        <f>IF(N2547="snížená",J2547,0)</f>
        <v>0</v>
      </c>
      <c r="BG2547" s="231">
        <f>IF(N2547="zákl. přenesená",J2547,0)</f>
        <v>0</v>
      </c>
      <c r="BH2547" s="231">
        <f>IF(N2547="sníž. přenesená",J2547,0)</f>
        <v>0</v>
      </c>
      <c r="BI2547" s="231">
        <f>IF(N2547="nulová",J2547,0)</f>
        <v>0</v>
      </c>
      <c r="BJ2547" s="18" t="s">
        <v>85</v>
      </c>
      <c r="BK2547" s="231">
        <f>ROUND(I2547*H2547,2)</f>
        <v>0</v>
      </c>
      <c r="BL2547" s="18" t="s">
        <v>235</v>
      </c>
      <c r="BM2547" s="230" t="s">
        <v>4050</v>
      </c>
    </row>
    <row r="2548" s="16" customFormat="1">
      <c r="A2548" s="16"/>
      <c r="B2548" s="279"/>
      <c r="C2548" s="280"/>
      <c r="D2548" s="234" t="s">
        <v>168</v>
      </c>
      <c r="E2548" s="281" t="s">
        <v>1</v>
      </c>
      <c r="F2548" s="282" t="s">
        <v>4051</v>
      </c>
      <c r="G2548" s="280"/>
      <c r="H2548" s="281" t="s">
        <v>1</v>
      </c>
      <c r="I2548" s="283"/>
      <c r="J2548" s="280"/>
      <c r="K2548" s="280"/>
      <c r="L2548" s="284"/>
      <c r="M2548" s="285"/>
      <c r="N2548" s="286"/>
      <c r="O2548" s="286"/>
      <c r="P2548" s="286"/>
      <c r="Q2548" s="286"/>
      <c r="R2548" s="286"/>
      <c r="S2548" s="286"/>
      <c r="T2548" s="287"/>
      <c r="U2548" s="16"/>
      <c r="V2548" s="16"/>
      <c r="W2548" s="16"/>
      <c r="X2548" s="16"/>
      <c r="Y2548" s="16"/>
      <c r="Z2548" s="16"/>
      <c r="AA2548" s="16"/>
      <c r="AB2548" s="16"/>
      <c r="AC2548" s="16"/>
      <c r="AD2548" s="16"/>
      <c r="AE2548" s="16"/>
      <c r="AT2548" s="288" t="s">
        <v>168</v>
      </c>
      <c r="AU2548" s="288" t="s">
        <v>87</v>
      </c>
      <c r="AV2548" s="16" t="s">
        <v>85</v>
      </c>
      <c r="AW2548" s="16" t="s">
        <v>32</v>
      </c>
      <c r="AX2548" s="16" t="s">
        <v>77</v>
      </c>
      <c r="AY2548" s="288" t="s">
        <v>159</v>
      </c>
    </row>
    <row r="2549" s="13" customFormat="1">
      <c r="A2549" s="13"/>
      <c r="B2549" s="232"/>
      <c r="C2549" s="233"/>
      <c r="D2549" s="234" t="s">
        <v>168</v>
      </c>
      <c r="E2549" s="235" t="s">
        <v>1</v>
      </c>
      <c r="F2549" s="236" t="s">
        <v>4052</v>
      </c>
      <c r="G2549" s="233"/>
      <c r="H2549" s="237">
        <v>7.7999999999999998</v>
      </c>
      <c r="I2549" s="238"/>
      <c r="J2549" s="233"/>
      <c r="K2549" s="233"/>
      <c r="L2549" s="239"/>
      <c r="M2549" s="240"/>
      <c r="N2549" s="241"/>
      <c r="O2549" s="241"/>
      <c r="P2549" s="241"/>
      <c r="Q2549" s="241"/>
      <c r="R2549" s="241"/>
      <c r="S2549" s="241"/>
      <c r="T2549" s="242"/>
      <c r="U2549" s="13"/>
      <c r="V2549" s="13"/>
      <c r="W2549" s="13"/>
      <c r="X2549" s="13"/>
      <c r="Y2549" s="13"/>
      <c r="Z2549" s="13"/>
      <c r="AA2549" s="13"/>
      <c r="AB2549" s="13"/>
      <c r="AC2549" s="13"/>
      <c r="AD2549" s="13"/>
      <c r="AE2549" s="13"/>
      <c r="AT2549" s="243" t="s">
        <v>168</v>
      </c>
      <c r="AU2549" s="243" t="s">
        <v>87</v>
      </c>
      <c r="AV2549" s="13" t="s">
        <v>87</v>
      </c>
      <c r="AW2549" s="13" t="s">
        <v>32</v>
      </c>
      <c r="AX2549" s="13" t="s">
        <v>85</v>
      </c>
      <c r="AY2549" s="243" t="s">
        <v>159</v>
      </c>
    </row>
    <row r="2550" s="2" customFormat="1" ht="16.5" customHeight="1">
      <c r="A2550" s="39"/>
      <c r="B2550" s="40"/>
      <c r="C2550" s="255" t="s">
        <v>4053</v>
      </c>
      <c r="D2550" s="255" t="s">
        <v>218</v>
      </c>
      <c r="E2550" s="256" t="s">
        <v>4054</v>
      </c>
      <c r="F2550" s="257" t="s">
        <v>4055</v>
      </c>
      <c r="G2550" s="258" t="s">
        <v>164</v>
      </c>
      <c r="H2550" s="259">
        <v>7.7999999999999998</v>
      </c>
      <c r="I2550" s="260"/>
      <c r="J2550" s="261">
        <f>ROUND(I2550*H2550,2)</f>
        <v>0</v>
      </c>
      <c r="K2550" s="257" t="s">
        <v>165</v>
      </c>
      <c r="L2550" s="262"/>
      <c r="M2550" s="263" t="s">
        <v>1</v>
      </c>
      <c r="N2550" s="264" t="s">
        <v>42</v>
      </c>
      <c r="O2550" s="92"/>
      <c r="P2550" s="228">
        <f>O2550*H2550</f>
        <v>0</v>
      </c>
      <c r="Q2550" s="228">
        <v>0.017999999999999999</v>
      </c>
      <c r="R2550" s="228">
        <f>Q2550*H2550</f>
        <v>0.1404</v>
      </c>
      <c r="S2550" s="228">
        <v>0</v>
      </c>
      <c r="T2550" s="229">
        <f>S2550*H2550</f>
        <v>0</v>
      </c>
      <c r="U2550" s="39"/>
      <c r="V2550" s="39"/>
      <c r="W2550" s="39"/>
      <c r="X2550" s="39"/>
      <c r="Y2550" s="39"/>
      <c r="Z2550" s="39"/>
      <c r="AA2550" s="39"/>
      <c r="AB2550" s="39"/>
      <c r="AC2550" s="39"/>
      <c r="AD2550" s="39"/>
      <c r="AE2550" s="39"/>
      <c r="AR2550" s="230" t="s">
        <v>316</v>
      </c>
      <c r="AT2550" s="230" t="s">
        <v>218</v>
      </c>
      <c r="AU2550" s="230" t="s">
        <v>87</v>
      </c>
      <c r="AY2550" s="18" t="s">
        <v>159</v>
      </c>
      <c r="BE2550" s="231">
        <f>IF(N2550="základní",J2550,0)</f>
        <v>0</v>
      </c>
      <c r="BF2550" s="231">
        <f>IF(N2550="snížená",J2550,0)</f>
        <v>0</v>
      </c>
      <c r="BG2550" s="231">
        <f>IF(N2550="zákl. přenesená",J2550,0)</f>
        <v>0</v>
      </c>
      <c r="BH2550" s="231">
        <f>IF(N2550="sníž. přenesená",J2550,0)</f>
        <v>0</v>
      </c>
      <c r="BI2550" s="231">
        <f>IF(N2550="nulová",J2550,0)</f>
        <v>0</v>
      </c>
      <c r="BJ2550" s="18" t="s">
        <v>85</v>
      </c>
      <c r="BK2550" s="231">
        <f>ROUND(I2550*H2550,2)</f>
        <v>0</v>
      </c>
      <c r="BL2550" s="18" t="s">
        <v>235</v>
      </c>
      <c r="BM2550" s="230" t="s">
        <v>4056</v>
      </c>
    </row>
    <row r="2551" s="2" customFormat="1" ht="24.15" customHeight="1">
      <c r="A2551" s="39"/>
      <c r="B2551" s="40"/>
      <c r="C2551" s="219" t="s">
        <v>4057</v>
      </c>
      <c r="D2551" s="219" t="s">
        <v>161</v>
      </c>
      <c r="E2551" s="220" t="s">
        <v>4058</v>
      </c>
      <c r="F2551" s="221" t="s">
        <v>4059</v>
      </c>
      <c r="G2551" s="222" t="s">
        <v>268</v>
      </c>
      <c r="H2551" s="223">
        <v>15</v>
      </c>
      <c r="I2551" s="224"/>
      <c r="J2551" s="225">
        <f>ROUND(I2551*H2551,2)</f>
        <v>0</v>
      </c>
      <c r="K2551" s="221" t="s">
        <v>165</v>
      </c>
      <c r="L2551" s="45"/>
      <c r="M2551" s="226" t="s">
        <v>1</v>
      </c>
      <c r="N2551" s="227" t="s">
        <v>42</v>
      </c>
      <c r="O2551" s="92"/>
      <c r="P2551" s="228">
        <f>O2551*H2551</f>
        <v>0</v>
      </c>
      <c r="Q2551" s="228">
        <v>0</v>
      </c>
      <c r="R2551" s="228">
        <f>Q2551*H2551</f>
        <v>0</v>
      </c>
      <c r="S2551" s="228">
        <v>0</v>
      </c>
      <c r="T2551" s="229">
        <f>S2551*H2551</f>
        <v>0</v>
      </c>
      <c r="U2551" s="39"/>
      <c r="V2551" s="39"/>
      <c r="W2551" s="39"/>
      <c r="X2551" s="39"/>
      <c r="Y2551" s="39"/>
      <c r="Z2551" s="39"/>
      <c r="AA2551" s="39"/>
      <c r="AB2551" s="39"/>
      <c r="AC2551" s="39"/>
      <c r="AD2551" s="39"/>
      <c r="AE2551" s="39"/>
      <c r="AR2551" s="230" t="s">
        <v>235</v>
      </c>
      <c r="AT2551" s="230" t="s">
        <v>161</v>
      </c>
      <c r="AU2551" s="230" t="s">
        <v>87</v>
      </c>
      <c r="AY2551" s="18" t="s">
        <v>159</v>
      </c>
      <c r="BE2551" s="231">
        <f>IF(N2551="základní",J2551,0)</f>
        <v>0</v>
      </c>
      <c r="BF2551" s="231">
        <f>IF(N2551="snížená",J2551,0)</f>
        <v>0</v>
      </c>
      <c r="BG2551" s="231">
        <f>IF(N2551="zákl. přenesená",J2551,0)</f>
        <v>0</v>
      </c>
      <c r="BH2551" s="231">
        <f>IF(N2551="sníž. přenesená",J2551,0)</f>
        <v>0</v>
      </c>
      <c r="BI2551" s="231">
        <f>IF(N2551="nulová",J2551,0)</f>
        <v>0</v>
      </c>
      <c r="BJ2551" s="18" t="s">
        <v>85</v>
      </c>
      <c r="BK2551" s="231">
        <f>ROUND(I2551*H2551,2)</f>
        <v>0</v>
      </c>
      <c r="BL2551" s="18" t="s">
        <v>235</v>
      </c>
      <c r="BM2551" s="230" t="s">
        <v>4060</v>
      </c>
    </row>
    <row r="2552" s="2" customFormat="1" ht="21.75" customHeight="1">
      <c r="A2552" s="39"/>
      <c r="B2552" s="40"/>
      <c r="C2552" s="255" t="s">
        <v>4061</v>
      </c>
      <c r="D2552" s="255" t="s">
        <v>218</v>
      </c>
      <c r="E2552" s="256" t="s">
        <v>4062</v>
      </c>
      <c r="F2552" s="257" t="s">
        <v>4063</v>
      </c>
      <c r="G2552" s="258" t="s">
        <v>268</v>
      </c>
      <c r="H2552" s="259">
        <v>15</v>
      </c>
      <c r="I2552" s="260"/>
      <c r="J2552" s="261">
        <f>ROUND(I2552*H2552,2)</f>
        <v>0</v>
      </c>
      <c r="K2552" s="257" t="s">
        <v>165</v>
      </c>
      <c r="L2552" s="262"/>
      <c r="M2552" s="263" t="s">
        <v>1</v>
      </c>
      <c r="N2552" s="264" t="s">
        <v>42</v>
      </c>
      <c r="O2552" s="92"/>
      <c r="P2552" s="228">
        <f>O2552*H2552</f>
        <v>0</v>
      </c>
      <c r="Q2552" s="228">
        <v>0.00020000000000000001</v>
      </c>
      <c r="R2552" s="228">
        <f>Q2552*H2552</f>
        <v>0.0030000000000000001</v>
      </c>
      <c r="S2552" s="228">
        <v>0</v>
      </c>
      <c r="T2552" s="229">
        <f>S2552*H2552</f>
        <v>0</v>
      </c>
      <c r="U2552" s="39"/>
      <c r="V2552" s="39"/>
      <c r="W2552" s="39"/>
      <c r="X2552" s="39"/>
      <c r="Y2552" s="39"/>
      <c r="Z2552" s="39"/>
      <c r="AA2552" s="39"/>
      <c r="AB2552" s="39"/>
      <c r="AC2552" s="39"/>
      <c r="AD2552" s="39"/>
      <c r="AE2552" s="39"/>
      <c r="AR2552" s="230" t="s">
        <v>316</v>
      </c>
      <c r="AT2552" s="230" t="s">
        <v>218</v>
      </c>
      <c r="AU2552" s="230" t="s">
        <v>87</v>
      </c>
      <c r="AY2552" s="18" t="s">
        <v>159</v>
      </c>
      <c r="BE2552" s="231">
        <f>IF(N2552="základní",J2552,0)</f>
        <v>0</v>
      </c>
      <c r="BF2552" s="231">
        <f>IF(N2552="snížená",J2552,0)</f>
        <v>0</v>
      </c>
      <c r="BG2552" s="231">
        <f>IF(N2552="zákl. přenesená",J2552,0)</f>
        <v>0</v>
      </c>
      <c r="BH2552" s="231">
        <f>IF(N2552="sníž. přenesená",J2552,0)</f>
        <v>0</v>
      </c>
      <c r="BI2552" s="231">
        <f>IF(N2552="nulová",J2552,0)</f>
        <v>0</v>
      </c>
      <c r="BJ2552" s="18" t="s">
        <v>85</v>
      </c>
      <c r="BK2552" s="231">
        <f>ROUND(I2552*H2552,2)</f>
        <v>0</v>
      </c>
      <c r="BL2552" s="18" t="s">
        <v>235</v>
      </c>
      <c r="BM2552" s="230" t="s">
        <v>4064</v>
      </c>
    </row>
    <row r="2553" s="2" customFormat="1" ht="21.75" customHeight="1">
      <c r="A2553" s="39"/>
      <c r="B2553" s="40"/>
      <c r="C2553" s="219" t="s">
        <v>4065</v>
      </c>
      <c r="D2553" s="219" t="s">
        <v>161</v>
      </c>
      <c r="E2553" s="220" t="s">
        <v>4066</v>
      </c>
      <c r="F2553" s="221" t="s">
        <v>4067</v>
      </c>
      <c r="G2553" s="222" t="s">
        <v>164</v>
      </c>
      <c r="H2553" s="223">
        <v>180.69999999999999</v>
      </c>
      <c r="I2553" s="224"/>
      <c r="J2553" s="225">
        <f>ROUND(I2553*H2553,2)</f>
        <v>0</v>
      </c>
      <c r="K2553" s="221" t="s">
        <v>1</v>
      </c>
      <c r="L2553" s="45"/>
      <c r="M2553" s="226" t="s">
        <v>1</v>
      </c>
      <c r="N2553" s="227" t="s">
        <v>42</v>
      </c>
      <c r="O2553" s="92"/>
      <c r="P2553" s="228">
        <f>O2553*H2553</f>
        <v>0</v>
      </c>
      <c r="Q2553" s="228">
        <v>3.0000000000000001E-05</v>
      </c>
      <c r="R2553" s="228">
        <f>Q2553*H2553</f>
        <v>0.0054209999999999996</v>
      </c>
      <c r="S2553" s="228">
        <v>0</v>
      </c>
      <c r="T2553" s="229">
        <f>S2553*H2553</f>
        <v>0</v>
      </c>
      <c r="U2553" s="39"/>
      <c r="V2553" s="39"/>
      <c r="W2553" s="39"/>
      <c r="X2553" s="39"/>
      <c r="Y2553" s="39"/>
      <c r="Z2553" s="39"/>
      <c r="AA2553" s="39"/>
      <c r="AB2553" s="39"/>
      <c r="AC2553" s="39"/>
      <c r="AD2553" s="39"/>
      <c r="AE2553" s="39"/>
      <c r="AR2553" s="230" t="s">
        <v>235</v>
      </c>
      <c r="AT2553" s="230" t="s">
        <v>161</v>
      </c>
      <c r="AU2553" s="230" t="s">
        <v>87</v>
      </c>
      <c r="AY2553" s="18" t="s">
        <v>159</v>
      </c>
      <c r="BE2553" s="231">
        <f>IF(N2553="základní",J2553,0)</f>
        <v>0</v>
      </c>
      <c r="BF2553" s="231">
        <f>IF(N2553="snížená",J2553,0)</f>
        <v>0</v>
      </c>
      <c r="BG2553" s="231">
        <f>IF(N2553="zákl. přenesená",J2553,0)</f>
        <v>0</v>
      </c>
      <c r="BH2553" s="231">
        <f>IF(N2553="sníž. přenesená",J2553,0)</f>
        <v>0</v>
      </c>
      <c r="BI2553" s="231">
        <f>IF(N2553="nulová",J2553,0)</f>
        <v>0</v>
      </c>
      <c r="BJ2553" s="18" t="s">
        <v>85</v>
      </c>
      <c r="BK2553" s="231">
        <f>ROUND(I2553*H2553,2)</f>
        <v>0</v>
      </c>
      <c r="BL2553" s="18" t="s">
        <v>235</v>
      </c>
      <c r="BM2553" s="230" t="s">
        <v>4068</v>
      </c>
    </row>
    <row r="2554" s="16" customFormat="1">
      <c r="A2554" s="16"/>
      <c r="B2554" s="279"/>
      <c r="C2554" s="280"/>
      <c r="D2554" s="234" t="s">
        <v>168</v>
      </c>
      <c r="E2554" s="281" t="s">
        <v>1</v>
      </c>
      <c r="F2554" s="282" t="s">
        <v>3232</v>
      </c>
      <c r="G2554" s="280"/>
      <c r="H2554" s="281" t="s">
        <v>1</v>
      </c>
      <c r="I2554" s="283"/>
      <c r="J2554" s="280"/>
      <c r="K2554" s="280"/>
      <c r="L2554" s="284"/>
      <c r="M2554" s="285"/>
      <c r="N2554" s="286"/>
      <c r="O2554" s="286"/>
      <c r="P2554" s="286"/>
      <c r="Q2554" s="286"/>
      <c r="R2554" s="286"/>
      <c r="S2554" s="286"/>
      <c r="T2554" s="287"/>
      <c r="U2554" s="16"/>
      <c r="V2554" s="16"/>
      <c r="W2554" s="16"/>
      <c r="X2554" s="16"/>
      <c r="Y2554" s="16"/>
      <c r="Z2554" s="16"/>
      <c r="AA2554" s="16"/>
      <c r="AB2554" s="16"/>
      <c r="AC2554" s="16"/>
      <c r="AD2554" s="16"/>
      <c r="AE2554" s="16"/>
      <c r="AT2554" s="288" t="s">
        <v>168</v>
      </c>
      <c r="AU2554" s="288" t="s">
        <v>87</v>
      </c>
      <c r="AV2554" s="16" t="s">
        <v>85</v>
      </c>
      <c r="AW2554" s="16" t="s">
        <v>32</v>
      </c>
      <c r="AX2554" s="16" t="s">
        <v>77</v>
      </c>
      <c r="AY2554" s="288" t="s">
        <v>159</v>
      </c>
    </row>
    <row r="2555" s="13" customFormat="1">
      <c r="A2555" s="13"/>
      <c r="B2555" s="232"/>
      <c r="C2555" s="233"/>
      <c r="D2555" s="234" t="s">
        <v>168</v>
      </c>
      <c r="E2555" s="235" t="s">
        <v>1</v>
      </c>
      <c r="F2555" s="236" t="s">
        <v>4069</v>
      </c>
      <c r="G2555" s="233"/>
      <c r="H2555" s="237">
        <v>165.74000000000001</v>
      </c>
      <c r="I2555" s="238"/>
      <c r="J2555" s="233"/>
      <c r="K2555" s="233"/>
      <c r="L2555" s="239"/>
      <c r="M2555" s="240"/>
      <c r="N2555" s="241"/>
      <c r="O2555" s="241"/>
      <c r="P2555" s="241"/>
      <c r="Q2555" s="241"/>
      <c r="R2555" s="241"/>
      <c r="S2555" s="241"/>
      <c r="T2555" s="242"/>
      <c r="U2555" s="13"/>
      <c r="V2555" s="13"/>
      <c r="W2555" s="13"/>
      <c r="X2555" s="13"/>
      <c r="Y2555" s="13"/>
      <c r="Z2555" s="13"/>
      <c r="AA2555" s="13"/>
      <c r="AB2555" s="13"/>
      <c r="AC2555" s="13"/>
      <c r="AD2555" s="13"/>
      <c r="AE2555" s="13"/>
      <c r="AT2555" s="243" t="s">
        <v>168</v>
      </c>
      <c r="AU2555" s="243" t="s">
        <v>87</v>
      </c>
      <c r="AV2555" s="13" t="s">
        <v>87</v>
      </c>
      <c r="AW2555" s="13" t="s">
        <v>32</v>
      </c>
      <c r="AX2555" s="13" t="s">
        <v>77</v>
      </c>
      <c r="AY2555" s="243" t="s">
        <v>159</v>
      </c>
    </row>
    <row r="2556" s="13" customFormat="1">
      <c r="A2556" s="13"/>
      <c r="B2556" s="232"/>
      <c r="C2556" s="233"/>
      <c r="D2556" s="234" t="s">
        <v>168</v>
      </c>
      <c r="E2556" s="235" t="s">
        <v>1</v>
      </c>
      <c r="F2556" s="236" t="s">
        <v>4070</v>
      </c>
      <c r="G2556" s="233"/>
      <c r="H2556" s="237">
        <v>14.960000000000001</v>
      </c>
      <c r="I2556" s="238"/>
      <c r="J2556" s="233"/>
      <c r="K2556" s="233"/>
      <c r="L2556" s="239"/>
      <c r="M2556" s="240"/>
      <c r="N2556" s="241"/>
      <c r="O2556" s="241"/>
      <c r="P2556" s="241"/>
      <c r="Q2556" s="241"/>
      <c r="R2556" s="241"/>
      <c r="S2556" s="241"/>
      <c r="T2556" s="242"/>
      <c r="U2556" s="13"/>
      <c r="V2556" s="13"/>
      <c r="W2556" s="13"/>
      <c r="X2556" s="13"/>
      <c r="Y2556" s="13"/>
      <c r="Z2556" s="13"/>
      <c r="AA2556" s="13"/>
      <c r="AB2556" s="13"/>
      <c r="AC2556" s="13"/>
      <c r="AD2556" s="13"/>
      <c r="AE2556" s="13"/>
      <c r="AT2556" s="243" t="s">
        <v>168</v>
      </c>
      <c r="AU2556" s="243" t="s">
        <v>87</v>
      </c>
      <c r="AV2556" s="13" t="s">
        <v>87</v>
      </c>
      <c r="AW2556" s="13" t="s">
        <v>32</v>
      </c>
      <c r="AX2556" s="13" t="s">
        <v>77</v>
      </c>
      <c r="AY2556" s="243" t="s">
        <v>159</v>
      </c>
    </row>
    <row r="2557" s="14" customFormat="1">
      <c r="A2557" s="14"/>
      <c r="B2557" s="244"/>
      <c r="C2557" s="245"/>
      <c r="D2557" s="234" t="s">
        <v>168</v>
      </c>
      <c r="E2557" s="246" t="s">
        <v>1</v>
      </c>
      <c r="F2557" s="247" t="s">
        <v>174</v>
      </c>
      <c r="G2557" s="245"/>
      <c r="H2557" s="248">
        <v>180.69999999999999</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168</v>
      </c>
      <c r="AU2557" s="254" t="s">
        <v>87</v>
      </c>
      <c r="AV2557" s="14" t="s">
        <v>166</v>
      </c>
      <c r="AW2557" s="14" t="s">
        <v>32</v>
      </c>
      <c r="AX2557" s="14" t="s">
        <v>85</v>
      </c>
      <c r="AY2557" s="254" t="s">
        <v>159</v>
      </c>
    </row>
    <row r="2558" s="2" customFormat="1" ht="21.75" customHeight="1">
      <c r="A2558" s="39"/>
      <c r="B2558" s="40"/>
      <c r="C2558" s="219" t="s">
        <v>4071</v>
      </c>
      <c r="D2558" s="219" t="s">
        <v>161</v>
      </c>
      <c r="E2558" s="220" t="s">
        <v>4072</v>
      </c>
      <c r="F2558" s="221" t="s">
        <v>4073</v>
      </c>
      <c r="G2558" s="222" t="s">
        <v>164</v>
      </c>
      <c r="H2558" s="223">
        <v>95.650000000000006</v>
      </c>
      <c r="I2558" s="224"/>
      <c r="J2558" s="225">
        <f>ROUND(I2558*H2558,2)</f>
        <v>0</v>
      </c>
      <c r="K2558" s="221" t="s">
        <v>1</v>
      </c>
      <c r="L2558" s="45"/>
      <c r="M2558" s="226" t="s">
        <v>1</v>
      </c>
      <c r="N2558" s="227" t="s">
        <v>42</v>
      </c>
      <c r="O2558" s="92"/>
      <c r="P2558" s="228">
        <f>O2558*H2558</f>
        <v>0</v>
      </c>
      <c r="Q2558" s="228">
        <v>3.0000000000000001E-05</v>
      </c>
      <c r="R2558" s="228">
        <f>Q2558*H2558</f>
        <v>0.0028695000000000001</v>
      </c>
      <c r="S2558" s="228">
        <v>0</v>
      </c>
      <c r="T2558" s="229">
        <f>S2558*H2558</f>
        <v>0</v>
      </c>
      <c r="U2558" s="39"/>
      <c r="V2558" s="39"/>
      <c r="W2558" s="39"/>
      <c r="X2558" s="39"/>
      <c r="Y2558" s="39"/>
      <c r="Z2558" s="39"/>
      <c r="AA2558" s="39"/>
      <c r="AB2558" s="39"/>
      <c r="AC2558" s="39"/>
      <c r="AD2558" s="39"/>
      <c r="AE2558" s="39"/>
      <c r="AR2558" s="230" t="s">
        <v>235</v>
      </c>
      <c r="AT2558" s="230" t="s">
        <v>161</v>
      </c>
      <c r="AU2558" s="230" t="s">
        <v>87</v>
      </c>
      <c r="AY2558" s="18" t="s">
        <v>159</v>
      </c>
      <c r="BE2558" s="231">
        <f>IF(N2558="základní",J2558,0)</f>
        <v>0</v>
      </c>
      <c r="BF2558" s="231">
        <f>IF(N2558="snížená",J2558,0)</f>
        <v>0</v>
      </c>
      <c r="BG2558" s="231">
        <f>IF(N2558="zákl. přenesená",J2558,0)</f>
        <v>0</v>
      </c>
      <c r="BH2558" s="231">
        <f>IF(N2558="sníž. přenesená",J2558,0)</f>
        <v>0</v>
      </c>
      <c r="BI2558" s="231">
        <f>IF(N2558="nulová",J2558,0)</f>
        <v>0</v>
      </c>
      <c r="BJ2558" s="18" t="s">
        <v>85</v>
      </c>
      <c r="BK2558" s="231">
        <f>ROUND(I2558*H2558,2)</f>
        <v>0</v>
      </c>
      <c r="BL2558" s="18" t="s">
        <v>235</v>
      </c>
      <c r="BM2558" s="230" t="s">
        <v>4074</v>
      </c>
    </row>
    <row r="2559" s="16" customFormat="1">
      <c r="A2559" s="16"/>
      <c r="B2559" s="279"/>
      <c r="C2559" s="280"/>
      <c r="D2559" s="234" t="s">
        <v>168</v>
      </c>
      <c r="E2559" s="281" t="s">
        <v>1</v>
      </c>
      <c r="F2559" s="282" t="s">
        <v>3234</v>
      </c>
      <c r="G2559" s="280"/>
      <c r="H2559" s="281" t="s">
        <v>1</v>
      </c>
      <c r="I2559" s="283"/>
      <c r="J2559" s="280"/>
      <c r="K2559" s="280"/>
      <c r="L2559" s="284"/>
      <c r="M2559" s="285"/>
      <c r="N2559" s="286"/>
      <c r="O2559" s="286"/>
      <c r="P2559" s="286"/>
      <c r="Q2559" s="286"/>
      <c r="R2559" s="286"/>
      <c r="S2559" s="286"/>
      <c r="T2559" s="287"/>
      <c r="U2559" s="16"/>
      <c r="V2559" s="16"/>
      <c r="W2559" s="16"/>
      <c r="X2559" s="16"/>
      <c r="Y2559" s="16"/>
      <c r="Z2559" s="16"/>
      <c r="AA2559" s="16"/>
      <c r="AB2559" s="16"/>
      <c r="AC2559" s="16"/>
      <c r="AD2559" s="16"/>
      <c r="AE2559" s="16"/>
      <c r="AT2559" s="288" t="s">
        <v>168</v>
      </c>
      <c r="AU2559" s="288" t="s">
        <v>87</v>
      </c>
      <c r="AV2559" s="16" t="s">
        <v>85</v>
      </c>
      <c r="AW2559" s="16" t="s">
        <v>32</v>
      </c>
      <c r="AX2559" s="16" t="s">
        <v>77</v>
      </c>
      <c r="AY2559" s="288" t="s">
        <v>159</v>
      </c>
    </row>
    <row r="2560" s="13" customFormat="1">
      <c r="A2560" s="13"/>
      <c r="B2560" s="232"/>
      <c r="C2560" s="233"/>
      <c r="D2560" s="234" t="s">
        <v>168</v>
      </c>
      <c r="E2560" s="235" t="s">
        <v>1</v>
      </c>
      <c r="F2560" s="236" t="s">
        <v>3235</v>
      </c>
      <c r="G2560" s="233"/>
      <c r="H2560" s="237">
        <v>60.380000000000003</v>
      </c>
      <c r="I2560" s="238"/>
      <c r="J2560" s="233"/>
      <c r="K2560" s="233"/>
      <c r="L2560" s="239"/>
      <c r="M2560" s="240"/>
      <c r="N2560" s="241"/>
      <c r="O2560" s="241"/>
      <c r="P2560" s="241"/>
      <c r="Q2560" s="241"/>
      <c r="R2560" s="241"/>
      <c r="S2560" s="241"/>
      <c r="T2560" s="242"/>
      <c r="U2560" s="13"/>
      <c r="V2560" s="13"/>
      <c r="W2560" s="13"/>
      <c r="X2560" s="13"/>
      <c r="Y2560" s="13"/>
      <c r="Z2560" s="13"/>
      <c r="AA2560" s="13"/>
      <c r="AB2560" s="13"/>
      <c r="AC2560" s="13"/>
      <c r="AD2560" s="13"/>
      <c r="AE2560" s="13"/>
      <c r="AT2560" s="243" t="s">
        <v>168</v>
      </c>
      <c r="AU2560" s="243" t="s">
        <v>87</v>
      </c>
      <c r="AV2560" s="13" t="s">
        <v>87</v>
      </c>
      <c r="AW2560" s="13" t="s">
        <v>32</v>
      </c>
      <c r="AX2560" s="13" t="s">
        <v>77</v>
      </c>
      <c r="AY2560" s="243" t="s">
        <v>159</v>
      </c>
    </row>
    <row r="2561" s="13" customFormat="1">
      <c r="A2561" s="13"/>
      <c r="B2561" s="232"/>
      <c r="C2561" s="233"/>
      <c r="D2561" s="234" t="s">
        <v>168</v>
      </c>
      <c r="E2561" s="235" t="s">
        <v>1</v>
      </c>
      <c r="F2561" s="236" t="s">
        <v>4075</v>
      </c>
      <c r="G2561" s="233"/>
      <c r="H2561" s="237">
        <v>5.0700000000000003</v>
      </c>
      <c r="I2561" s="238"/>
      <c r="J2561" s="233"/>
      <c r="K2561" s="233"/>
      <c r="L2561" s="239"/>
      <c r="M2561" s="240"/>
      <c r="N2561" s="241"/>
      <c r="O2561" s="241"/>
      <c r="P2561" s="241"/>
      <c r="Q2561" s="241"/>
      <c r="R2561" s="241"/>
      <c r="S2561" s="241"/>
      <c r="T2561" s="242"/>
      <c r="U2561" s="13"/>
      <c r="V2561" s="13"/>
      <c r="W2561" s="13"/>
      <c r="X2561" s="13"/>
      <c r="Y2561" s="13"/>
      <c r="Z2561" s="13"/>
      <c r="AA2561" s="13"/>
      <c r="AB2561" s="13"/>
      <c r="AC2561" s="13"/>
      <c r="AD2561" s="13"/>
      <c r="AE2561" s="13"/>
      <c r="AT2561" s="243" t="s">
        <v>168</v>
      </c>
      <c r="AU2561" s="243" t="s">
        <v>87</v>
      </c>
      <c r="AV2561" s="13" t="s">
        <v>87</v>
      </c>
      <c r="AW2561" s="13" t="s">
        <v>32</v>
      </c>
      <c r="AX2561" s="13" t="s">
        <v>77</v>
      </c>
      <c r="AY2561" s="243" t="s">
        <v>159</v>
      </c>
    </row>
    <row r="2562" s="13" customFormat="1">
      <c r="A2562" s="13"/>
      <c r="B2562" s="232"/>
      <c r="C2562" s="233"/>
      <c r="D2562" s="234" t="s">
        <v>168</v>
      </c>
      <c r="E2562" s="235" t="s">
        <v>1</v>
      </c>
      <c r="F2562" s="236" t="s">
        <v>3236</v>
      </c>
      <c r="G2562" s="233"/>
      <c r="H2562" s="237">
        <v>23.100000000000001</v>
      </c>
      <c r="I2562" s="238"/>
      <c r="J2562" s="233"/>
      <c r="K2562" s="233"/>
      <c r="L2562" s="239"/>
      <c r="M2562" s="240"/>
      <c r="N2562" s="241"/>
      <c r="O2562" s="241"/>
      <c r="P2562" s="241"/>
      <c r="Q2562" s="241"/>
      <c r="R2562" s="241"/>
      <c r="S2562" s="241"/>
      <c r="T2562" s="242"/>
      <c r="U2562" s="13"/>
      <c r="V2562" s="13"/>
      <c r="W2562" s="13"/>
      <c r="X2562" s="13"/>
      <c r="Y2562" s="13"/>
      <c r="Z2562" s="13"/>
      <c r="AA2562" s="13"/>
      <c r="AB2562" s="13"/>
      <c r="AC2562" s="13"/>
      <c r="AD2562" s="13"/>
      <c r="AE2562" s="13"/>
      <c r="AT2562" s="243" t="s">
        <v>168</v>
      </c>
      <c r="AU2562" s="243" t="s">
        <v>87</v>
      </c>
      <c r="AV2562" s="13" t="s">
        <v>87</v>
      </c>
      <c r="AW2562" s="13" t="s">
        <v>32</v>
      </c>
      <c r="AX2562" s="13" t="s">
        <v>77</v>
      </c>
      <c r="AY2562" s="243" t="s">
        <v>159</v>
      </c>
    </row>
    <row r="2563" s="13" customFormat="1">
      <c r="A2563" s="13"/>
      <c r="B2563" s="232"/>
      <c r="C2563" s="233"/>
      <c r="D2563" s="234" t="s">
        <v>168</v>
      </c>
      <c r="E2563" s="235" t="s">
        <v>1</v>
      </c>
      <c r="F2563" s="236" t="s">
        <v>4076</v>
      </c>
      <c r="G2563" s="233"/>
      <c r="H2563" s="237">
        <v>7.0999999999999996</v>
      </c>
      <c r="I2563" s="238"/>
      <c r="J2563" s="233"/>
      <c r="K2563" s="233"/>
      <c r="L2563" s="239"/>
      <c r="M2563" s="240"/>
      <c r="N2563" s="241"/>
      <c r="O2563" s="241"/>
      <c r="P2563" s="241"/>
      <c r="Q2563" s="241"/>
      <c r="R2563" s="241"/>
      <c r="S2563" s="241"/>
      <c r="T2563" s="242"/>
      <c r="U2563" s="13"/>
      <c r="V2563" s="13"/>
      <c r="W2563" s="13"/>
      <c r="X2563" s="13"/>
      <c r="Y2563" s="13"/>
      <c r="Z2563" s="13"/>
      <c r="AA2563" s="13"/>
      <c r="AB2563" s="13"/>
      <c r="AC2563" s="13"/>
      <c r="AD2563" s="13"/>
      <c r="AE2563" s="13"/>
      <c r="AT2563" s="243" t="s">
        <v>168</v>
      </c>
      <c r="AU2563" s="243" t="s">
        <v>87</v>
      </c>
      <c r="AV2563" s="13" t="s">
        <v>87</v>
      </c>
      <c r="AW2563" s="13" t="s">
        <v>32</v>
      </c>
      <c r="AX2563" s="13" t="s">
        <v>77</v>
      </c>
      <c r="AY2563" s="243" t="s">
        <v>159</v>
      </c>
    </row>
    <row r="2564" s="14" customFormat="1">
      <c r="A2564" s="14"/>
      <c r="B2564" s="244"/>
      <c r="C2564" s="245"/>
      <c r="D2564" s="234" t="s">
        <v>168</v>
      </c>
      <c r="E2564" s="246" t="s">
        <v>1</v>
      </c>
      <c r="F2564" s="247" t="s">
        <v>174</v>
      </c>
      <c r="G2564" s="245"/>
      <c r="H2564" s="248">
        <v>95.650000000000006</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168</v>
      </c>
      <c r="AU2564" s="254" t="s">
        <v>87</v>
      </c>
      <c r="AV2564" s="14" t="s">
        <v>166</v>
      </c>
      <c r="AW2564" s="14" t="s">
        <v>32</v>
      </c>
      <c r="AX2564" s="14" t="s">
        <v>85</v>
      </c>
      <c r="AY2564" s="254" t="s">
        <v>159</v>
      </c>
    </row>
    <row r="2565" s="2" customFormat="1" ht="24.15" customHeight="1">
      <c r="A2565" s="39"/>
      <c r="B2565" s="40"/>
      <c r="C2565" s="219" t="s">
        <v>4077</v>
      </c>
      <c r="D2565" s="219" t="s">
        <v>161</v>
      </c>
      <c r="E2565" s="220" t="s">
        <v>4078</v>
      </c>
      <c r="F2565" s="221" t="s">
        <v>4079</v>
      </c>
      <c r="G2565" s="222" t="s">
        <v>164</v>
      </c>
      <c r="H2565" s="223">
        <v>9</v>
      </c>
      <c r="I2565" s="224"/>
      <c r="J2565" s="225">
        <f>ROUND(I2565*H2565,2)</f>
        <v>0</v>
      </c>
      <c r="K2565" s="221" t="s">
        <v>1</v>
      </c>
      <c r="L2565" s="45"/>
      <c r="M2565" s="226" t="s">
        <v>1</v>
      </c>
      <c r="N2565" s="227" t="s">
        <v>42</v>
      </c>
      <c r="O2565" s="92"/>
      <c r="P2565" s="228">
        <f>O2565*H2565</f>
        <v>0</v>
      </c>
      <c r="Q2565" s="228">
        <v>3.0000000000000001E-05</v>
      </c>
      <c r="R2565" s="228">
        <f>Q2565*H2565</f>
        <v>0.00027</v>
      </c>
      <c r="S2565" s="228">
        <v>0</v>
      </c>
      <c r="T2565" s="229">
        <f>S2565*H2565</f>
        <v>0</v>
      </c>
      <c r="U2565" s="39"/>
      <c r="V2565" s="39"/>
      <c r="W2565" s="39"/>
      <c r="X2565" s="39"/>
      <c r="Y2565" s="39"/>
      <c r="Z2565" s="39"/>
      <c r="AA2565" s="39"/>
      <c r="AB2565" s="39"/>
      <c r="AC2565" s="39"/>
      <c r="AD2565" s="39"/>
      <c r="AE2565" s="39"/>
      <c r="AR2565" s="230" t="s">
        <v>235</v>
      </c>
      <c r="AT2565" s="230" t="s">
        <v>161</v>
      </c>
      <c r="AU2565" s="230" t="s">
        <v>87</v>
      </c>
      <c r="AY2565" s="18" t="s">
        <v>159</v>
      </c>
      <c r="BE2565" s="231">
        <f>IF(N2565="základní",J2565,0)</f>
        <v>0</v>
      </c>
      <c r="BF2565" s="231">
        <f>IF(N2565="snížená",J2565,0)</f>
        <v>0</v>
      </c>
      <c r="BG2565" s="231">
        <f>IF(N2565="zákl. přenesená",J2565,0)</f>
        <v>0</v>
      </c>
      <c r="BH2565" s="231">
        <f>IF(N2565="sníž. přenesená",J2565,0)</f>
        <v>0</v>
      </c>
      <c r="BI2565" s="231">
        <f>IF(N2565="nulová",J2565,0)</f>
        <v>0</v>
      </c>
      <c r="BJ2565" s="18" t="s">
        <v>85</v>
      </c>
      <c r="BK2565" s="231">
        <f>ROUND(I2565*H2565,2)</f>
        <v>0</v>
      </c>
      <c r="BL2565" s="18" t="s">
        <v>235</v>
      </c>
      <c r="BM2565" s="230" t="s">
        <v>4080</v>
      </c>
    </row>
    <row r="2566" s="13" customFormat="1">
      <c r="A2566" s="13"/>
      <c r="B2566" s="232"/>
      <c r="C2566" s="233"/>
      <c r="D2566" s="234" t="s">
        <v>168</v>
      </c>
      <c r="E2566" s="235" t="s">
        <v>1</v>
      </c>
      <c r="F2566" s="236" t="s">
        <v>4081</v>
      </c>
      <c r="G2566" s="233"/>
      <c r="H2566" s="237">
        <v>9</v>
      </c>
      <c r="I2566" s="238"/>
      <c r="J2566" s="233"/>
      <c r="K2566" s="233"/>
      <c r="L2566" s="239"/>
      <c r="M2566" s="240"/>
      <c r="N2566" s="241"/>
      <c r="O2566" s="241"/>
      <c r="P2566" s="241"/>
      <c r="Q2566" s="241"/>
      <c r="R2566" s="241"/>
      <c r="S2566" s="241"/>
      <c r="T2566" s="242"/>
      <c r="U2566" s="13"/>
      <c r="V2566" s="13"/>
      <c r="W2566" s="13"/>
      <c r="X2566" s="13"/>
      <c r="Y2566" s="13"/>
      <c r="Z2566" s="13"/>
      <c r="AA2566" s="13"/>
      <c r="AB2566" s="13"/>
      <c r="AC2566" s="13"/>
      <c r="AD2566" s="13"/>
      <c r="AE2566" s="13"/>
      <c r="AT2566" s="243" t="s">
        <v>168</v>
      </c>
      <c r="AU2566" s="243" t="s">
        <v>87</v>
      </c>
      <c r="AV2566" s="13" t="s">
        <v>87</v>
      </c>
      <c r="AW2566" s="13" t="s">
        <v>32</v>
      </c>
      <c r="AX2566" s="13" t="s">
        <v>85</v>
      </c>
      <c r="AY2566" s="243" t="s">
        <v>159</v>
      </c>
    </row>
    <row r="2567" s="2" customFormat="1" ht="33" customHeight="1">
      <c r="A2567" s="39"/>
      <c r="B2567" s="40"/>
      <c r="C2567" s="219" t="s">
        <v>4082</v>
      </c>
      <c r="D2567" s="219" t="s">
        <v>161</v>
      </c>
      <c r="E2567" s="220" t="s">
        <v>4083</v>
      </c>
      <c r="F2567" s="221" t="s">
        <v>4084</v>
      </c>
      <c r="G2567" s="222" t="s">
        <v>215</v>
      </c>
      <c r="H2567" s="223">
        <v>1</v>
      </c>
      <c r="I2567" s="224"/>
      <c r="J2567" s="225">
        <f>ROUND(I2567*H2567,2)</f>
        <v>0</v>
      </c>
      <c r="K2567" s="221" t="s">
        <v>1</v>
      </c>
      <c r="L2567" s="45"/>
      <c r="M2567" s="226" t="s">
        <v>1</v>
      </c>
      <c r="N2567" s="227" t="s">
        <v>42</v>
      </c>
      <c r="O2567" s="92"/>
      <c r="P2567" s="228">
        <f>O2567*H2567</f>
        <v>0</v>
      </c>
      <c r="Q2567" s="228">
        <v>0</v>
      </c>
      <c r="R2567" s="228">
        <f>Q2567*H2567</f>
        <v>0</v>
      </c>
      <c r="S2567" s="228">
        <v>0</v>
      </c>
      <c r="T2567" s="229">
        <f>S2567*H2567</f>
        <v>0</v>
      </c>
      <c r="U2567" s="39"/>
      <c r="V2567" s="39"/>
      <c r="W2567" s="39"/>
      <c r="X2567" s="39"/>
      <c r="Y2567" s="39"/>
      <c r="Z2567" s="39"/>
      <c r="AA2567" s="39"/>
      <c r="AB2567" s="39"/>
      <c r="AC2567" s="39"/>
      <c r="AD2567" s="39"/>
      <c r="AE2567" s="39"/>
      <c r="AR2567" s="230" t="s">
        <v>235</v>
      </c>
      <c r="AT2567" s="230" t="s">
        <v>161</v>
      </c>
      <c r="AU2567" s="230" t="s">
        <v>87</v>
      </c>
      <c r="AY2567" s="18" t="s">
        <v>159</v>
      </c>
      <c r="BE2567" s="231">
        <f>IF(N2567="základní",J2567,0)</f>
        <v>0</v>
      </c>
      <c r="BF2567" s="231">
        <f>IF(N2567="snížená",J2567,0)</f>
        <v>0</v>
      </c>
      <c r="BG2567" s="231">
        <f>IF(N2567="zákl. přenesená",J2567,0)</f>
        <v>0</v>
      </c>
      <c r="BH2567" s="231">
        <f>IF(N2567="sníž. přenesená",J2567,0)</f>
        <v>0</v>
      </c>
      <c r="BI2567" s="231">
        <f>IF(N2567="nulová",J2567,0)</f>
        <v>0</v>
      </c>
      <c r="BJ2567" s="18" t="s">
        <v>85</v>
      </c>
      <c r="BK2567" s="231">
        <f>ROUND(I2567*H2567,2)</f>
        <v>0</v>
      </c>
      <c r="BL2567" s="18" t="s">
        <v>235</v>
      </c>
      <c r="BM2567" s="230" t="s">
        <v>4085</v>
      </c>
    </row>
    <row r="2568" s="2" customFormat="1" ht="37.8" customHeight="1">
      <c r="A2568" s="39"/>
      <c r="B2568" s="40"/>
      <c r="C2568" s="219" t="s">
        <v>4086</v>
      </c>
      <c r="D2568" s="219" t="s">
        <v>161</v>
      </c>
      <c r="E2568" s="220" t="s">
        <v>4087</v>
      </c>
      <c r="F2568" s="221" t="s">
        <v>4088</v>
      </c>
      <c r="G2568" s="222" t="s">
        <v>215</v>
      </c>
      <c r="H2568" s="223">
        <v>1</v>
      </c>
      <c r="I2568" s="224"/>
      <c r="J2568" s="225">
        <f>ROUND(I2568*H2568,2)</f>
        <v>0</v>
      </c>
      <c r="K2568" s="221" t="s">
        <v>1</v>
      </c>
      <c r="L2568" s="45"/>
      <c r="M2568" s="226" t="s">
        <v>1</v>
      </c>
      <c r="N2568" s="227" t="s">
        <v>42</v>
      </c>
      <c r="O2568" s="92"/>
      <c r="P2568" s="228">
        <f>O2568*H2568</f>
        <v>0</v>
      </c>
      <c r="Q2568" s="228">
        <v>0</v>
      </c>
      <c r="R2568" s="228">
        <f>Q2568*H2568</f>
        <v>0</v>
      </c>
      <c r="S2568" s="228">
        <v>0</v>
      </c>
      <c r="T2568" s="229">
        <f>S2568*H2568</f>
        <v>0</v>
      </c>
      <c r="U2568" s="39"/>
      <c r="V2568" s="39"/>
      <c r="W2568" s="39"/>
      <c r="X2568" s="39"/>
      <c r="Y2568" s="39"/>
      <c r="Z2568" s="39"/>
      <c r="AA2568" s="39"/>
      <c r="AB2568" s="39"/>
      <c r="AC2568" s="39"/>
      <c r="AD2568" s="39"/>
      <c r="AE2568" s="39"/>
      <c r="AR2568" s="230" t="s">
        <v>235</v>
      </c>
      <c r="AT2568" s="230" t="s">
        <v>161</v>
      </c>
      <c r="AU2568" s="230" t="s">
        <v>87</v>
      </c>
      <c r="AY2568" s="18" t="s">
        <v>159</v>
      </c>
      <c r="BE2568" s="231">
        <f>IF(N2568="základní",J2568,0)</f>
        <v>0</v>
      </c>
      <c r="BF2568" s="231">
        <f>IF(N2568="snížená",J2568,0)</f>
        <v>0</v>
      </c>
      <c r="BG2568" s="231">
        <f>IF(N2568="zákl. přenesená",J2568,0)</f>
        <v>0</v>
      </c>
      <c r="BH2568" s="231">
        <f>IF(N2568="sníž. přenesená",J2568,0)</f>
        <v>0</v>
      </c>
      <c r="BI2568" s="231">
        <f>IF(N2568="nulová",J2568,0)</f>
        <v>0</v>
      </c>
      <c r="BJ2568" s="18" t="s">
        <v>85</v>
      </c>
      <c r="BK2568" s="231">
        <f>ROUND(I2568*H2568,2)</f>
        <v>0</v>
      </c>
      <c r="BL2568" s="18" t="s">
        <v>235</v>
      </c>
      <c r="BM2568" s="230" t="s">
        <v>4089</v>
      </c>
    </row>
    <row r="2569" s="2" customFormat="1" ht="33" customHeight="1">
      <c r="A2569" s="39"/>
      <c r="B2569" s="40"/>
      <c r="C2569" s="219" t="s">
        <v>4090</v>
      </c>
      <c r="D2569" s="219" t="s">
        <v>161</v>
      </c>
      <c r="E2569" s="220" t="s">
        <v>4091</v>
      </c>
      <c r="F2569" s="221" t="s">
        <v>4092</v>
      </c>
      <c r="G2569" s="222" t="s">
        <v>215</v>
      </c>
      <c r="H2569" s="223">
        <v>1</v>
      </c>
      <c r="I2569" s="224"/>
      <c r="J2569" s="225">
        <f>ROUND(I2569*H2569,2)</f>
        <v>0</v>
      </c>
      <c r="K2569" s="221" t="s">
        <v>1</v>
      </c>
      <c r="L2569" s="45"/>
      <c r="M2569" s="226" t="s">
        <v>1</v>
      </c>
      <c r="N2569" s="227" t="s">
        <v>42</v>
      </c>
      <c r="O2569" s="92"/>
      <c r="P2569" s="228">
        <f>O2569*H2569</f>
        <v>0</v>
      </c>
      <c r="Q2569" s="228">
        <v>0</v>
      </c>
      <c r="R2569" s="228">
        <f>Q2569*H2569</f>
        <v>0</v>
      </c>
      <c r="S2569" s="228">
        <v>0</v>
      </c>
      <c r="T2569" s="229">
        <f>S2569*H2569</f>
        <v>0</v>
      </c>
      <c r="U2569" s="39"/>
      <c r="V2569" s="39"/>
      <c r="W2569" s="39"/>
      <c r="X2569" s="39"/>
      <c r="Y2569" s="39"/>
      <c r="Z2569" s="39"/>
      <c r="AA2569" s="39"/>
      <c r="AB2569" s="39"/>
      <c r="AC2569" s="39"/>
      <c r="AD2569" s="39"/>
      <c r="AE2569" s="39"/>
      <c r="AR2569" s="230" t="s">
        <v>235</v>
      </c>
      <c r="AT2569" s="230" t="s">
        <v>161</v>
      </c>
      <c r="AU2569" s="230" t="s">
        <v>87</v>
      </c>
      <c r="AY2569" s="18" t="s">
        <v>159</v>
      </c>
      <c r="BE2569" s="231">
        <f>IF(N2569="základní",J2569,0)</f>
        <v>0</v>
      </c>
      <c r="BF2569" s="231">
        <f>IF(N2569="snížená",J2569,0)</f>
        <v>0</v>
      </c>
      <c r="BG2569" s="231">
        <f>IF(N2569="zákl. přenesená",J2569,0)</f>
        <v>0</v>
      </c>
      <c r="BH2569" s="231">
        <f>IF(N2569="sníž. přenesená",J2569,0)</f>
        <v>0</v>
      </c>
      <c r="BI2569" s="231">
        <f>IF(N2569="nulová",J2569,0)</f>
        <v>0</v>
      </c>
      <c r="BJ2569" s="18" t="s">
        <v>85</v>
      </c>
      <c r="BK2569" s="231">
        <f>ROUND(I2569*H2569,2)</f>
        <v>0</v>
      </c>
      <c r="BL2569" s="18" t="s">
        <v>235</v>
      </c>
      <c r="BM2569" s="230" t="s">
        <v>4093</v>
      </c>
    </row>
    <row r="2570" s="2" customFormat="1" ht="24.15" customHeight="1">
      <c r="A2570" s="39"/>
      <c r="B2570" s="40"/>
      <c r="C2570" s="219" t="s">
        <v>4094</v>
      </c>
      <c r="D2570" s="219" t="s">
        <v>161</v>
      </c>
      <c r="E2570" s="220" t="s">
        <v>4095</v>
      </c>
      <c r="F2570" s="221" t="s">
        <v>4096</v>
      </c>
      <c r="G2570" s="222" t="s">
        <v>215</v>
      </c>
      <c r="H2570" s="223">
        <v>1</v>
      </c>
      <c r="I2570" s="224"/>
      <c r="J2570" s="225">
        <f>ROUND(I2570*H2570,2)</f>
        <v>0</v>
      </c>
      <c r="K2570" s="221" t="s">
        <v>1</v>
      </c>
      <c r="L2570" s="45"/>
      <c r="M2570" s="226" t="s">
        <v>1</v>
      </c>
      <c r="N2570" s="227" t="s">
        <v>42</v>
      </c>
      <c r="O2570" s="92"/>
      <c r="P2570" s="228">
        <f>O2570*H2570</f>
        <v>0</v>
      </c>
      <c r="Q2570" s="228">
        <v>0</v>
      </c>
      <c r="R2570" s="228">
        <f>Q2570*H2570</f>
        <v>0</v>
      </c>
      <c r="S2570" s="228">
        <v>0</v>
      </c>
      <c r="T2570" s="229">
        <f>S2570*H2570</f>
        <v>0</v>
      </c>
      <c r="U2570" s="39"/>
      <c r="V2570" s="39"/>
      <c r="W2570" s="39"/>
      <c r="X2570" s="39"/>
      <c r="Y2570" s="39"/>
      <c r="Z2570" s="39"/>
      <c r="AA2570" s="39"/>
      <c r="AB2570" s="39"/>
      <c r="AC2570" s="39"/>
      <c r="AD2570" s="39"/>
      <c r="AE2570" s="39"/>
      <c r="AR2570" s="230" t="s">
        <v>235</v>
      </c>
      <c r="AT2570" s="230" t="s">
        <v>161</v>
      </c>
      <c r="AU2570" s="230" t="s">
        <v>87</v>
      </c>
      <c r="AY2570" s="18" t="s">
        <v>159</v>
      </c>
      <c r="BE2570" s="231">
        <f>IF(N2570="základní",J2570,0)</f>
        <v>0</v>
      </c>
      <c r="BF2570" s="231">
        <f>IF(N2570="snížená",J2570,0)</f>
        <v>0</v>
      </c>
      <c r="BG2570" s="231">
        <f>IF(N2570="zákl. přenesená",J2570,0)</f>
        <v>0</v>
      </c>
      <c r="BH2570" s="231">
        <f>IF(N2570="sníž. přenesená",J2570,0)</f>
        <v>0</v>
      </c>
      <c r="BI2570" s="231">
        <f>IF(N2570="nulová",J2570,0)</f>
        <v>0</v>
      </c>
      <c r="BJ2570" s="18" t="s">
        <v>85</v>
      </c>
      <c r="BK2570" s="231">
        <f>ROUND(I2570*H2570,2)</f>
        <v>0</v>
      </c>
      <c r="BL2570" s="18" t="s">
        <v>235</v>
      </c>
      <c r="BM2570" s="230" t="s">
        <v>4097</v>
      </c>
    </row>
    <row r="2571" s="2" customFormat="1" ht="24.15" customHeight="1">
      <c r="A2571" s="39"/>
      <c r="B2571" s="40"/>
      <c r="C2571" s="219" t="s">
        <v>4098</v>
      </c>
      <c r="D2571" s="219" t="s">
        <v>161</v>
      </c>
      <c r="E2571" s="220" t="s">
        <v>4099</v>
      </c>
      <c r="F2571" s="221" t="s">
        <v>4100</v>
      </c>
      <c r="G2571" s="222" t="s">
        <v>215</v>
      </c>
      <c r="H2571" s="223">
        <v>2</v>
      </c>
      <c r="I2571" s="224"/>
      <c r="J2571" s="225">
        <f>ROUND(I2571*H2571,2)</f>
        <v>0</v>
      </c>
      <c r="K2571" s="221" t="s">
        <v>1</v>
      </c>
      <c r="L2571" s="45"/>
      <c r="M2571" s="226" t="s">
        <v>1</v>
      </c>
      <c r="N2571" s="227" t="s">
        <v>42</v>
      </c>
      <c r="O2571" s="92"/>
      <c r="P2571" s="228">
        <f>O2571*H2571</f>
        <v>0</v>
      </c>
      <c r="Q2571" s="228">
        <v>0</v>
      </c>
      <c r="R2571" s="228">
        <f>Q2571*H2571</f>
        <v>0</v>
      </c>
      <c r="S2571" s="228">
        <v>0</v>
      </c>
      <c r="T2571" s="229">
        <f>S2571*H2571</f>
        <v>0</v>
      </c>
      <c r="U2571" s="39"/>
      <c r="V2571" s="39"/>
      <c r="W2571" s="39"/>
      <c r="X2571" s="39"/>
      <c r="Y2571" s="39"/>
      <c r="Z2571" s="39"/>
      <c r="AA2571" s="39"/>
      <c r="AB2571" s="39"/>
      <c r="AC2571" s="39"/>
      <c r="AD2571" s="39"/>
      <c r="AE2571" s="39"/>
      <c r="AR2571" s="230" t="s">
        <v>235</v>
      </c>
      <c r="AT2571" s="230" t="s">
        <v>161</v>
      </c>
      <c r="AU2571" s="230" t="s">
        <v>87</v>
      </c>
      <c r="AY2571" s="18" t="s">
        <v>159</v>
      </c>
      <c r="BE2571" s="231">
        <f>IF(N2571="základní",J2571,0)</f>
        <v>0</v>
      </c>
      <c r="BF2571" s="231">
        <f>IF(N2571="snížená",J2571,0)</f>
        <v>0</v>
      </c>
      <c r="BG2571" s="231">
        <f>IF(N2571="zákl. přenesená",J2571,0)</f>
        <v>0</v>
      </c>
      <c r="BH2571" s="231">
        <f>IF(N2571="sníž. přenesená",J2571,0)</f>
        <v>0</v>
      </c>
      <c r="BI2571" s="231">
        <f>IF(N2571="nulová",J2571,0)</f>
        <v>0</v>
      </c>
      <c r="BJ2571" s="18" t="s">
        <v>85</v>
      </c>
      <c r="BK2571" s="231">
        <f>ROUND(I2571*H2571,2)</f>
        <v>0</v>
      </c>
      <c r="BL2571" s="18" t="s">
        <v>235</v>
      </c>
      <c r="BM2571" s="230" t="s">
        <v>4101</v>
      </c>
    </row>
    <row r="2572" s="2" customFormat="1" ht="24.15" customHeight="1">
      <c r="A2572" s="39"/>
      <c r="B2572" s="40"/>
      <c r="C2572" s="219" t="s">
        <v>4102</v>
      </c>
      <c r="D2572" s="219" t="s">
        <v>161</v>
      </c>
      <c r="E2572" s="220" t="s">
        <v>4103</v>
      </c>
      <c r="F2572" s="221" t="s">
        <v>4104</v>
      </c>
      <c r="G2572" s="222" t="s">
        <v>215</v>
      </c>
      <c r="H2572" s="223">
        <v>2</v>
      </c>
      <c r="I2572" s="224"/>
      <c r="J2572" s="225">
        <f>ROUND(I2572*H2572,2)</f>
        <v>0</v>
      </c>
      <c r="K2572" s="221" t="s">
        <v>1</v>
      </c>
      <c r="L2572" s="45"/>
      <c r="M2572" s="226" t="s">
        <v>1</v>
      </c>
      <c r="N2572" s="227" t="s">
        <v>42</v>
      </c>
      <c r="O2572" s="92"/>
      <c r="P2572" s="228">
        <f>O2572*H2572</f>
        <v>0</v>
      </c>
      <c r="Q2572" s="228">
        <v>0</v>
      </c>
      <c r="R2572" s="228">
        <f>Q2572*H2572</f>
        <v>0</v>
      </c>
      <c r="S2572" s="228">
        <v>0</v>
      </c>
      <c r="T2572" s="229">
        <f>S2572*H2572</f>
        <v>0</v>
      </c>
      <c r="U2572" s="39"/>
      <c r="V2572" s="39"/>
      <c r="W2572" s="39"/>
      <c r="X2572" s="39"/>
      <c r="Y2572" s="39"/>
      <c r="Z2572" s="39"/>
      <c r="AA2572" s="39"/>
      <c r="AB2572" s="39"/>
      <c r="AC2572" s="39"/>
      <c r="AD2572" s="39"/>
      <c r="AE2572" s="39"/>
      <c r="AR2572" s="230" t="s">
        <v>235</v>
      </c>
      <c r="AT2572" s="230" t="s">
        <v>161</v>
      </c>
      <c r="AU2572" s="230" t="s">
        <v>87</v>
      </c>
      <c r="AY2572" s="18" t="s">
        <v>159</v>
      </c>
      <c r="BE2572" s="231">
        <f>IF(N2572="základní",J2572,0)</f>
        <v>0</v>
      </c>
      <c r="BF2572" s="231">
        <f>IF(N2572="snížená",J2572,0)</f>
        <v>0</v>
      </c>
      <c r="BG2572" s="231">
        <f>IF(N2572="zákl. přenesená",J2572,0)</f>
        <v>0</v>
      </c>
      <c r="BH2572" s="231">
        <f>IF(N2572="sníž. přenesená",J2572,0)</f>
        <v>0</v>
      </c>
      <c r="BI2572" s="231">
        <f>IF(N2572="nulová",J2572,0)</f>
        <v>0</v>
      </c>
      <c r="BJ2572" s="18" t="s">
        <v>85</v>
      </c>
      <c r="BK2572" s="231">
        <f>ROUND(I2572*H2572,2)</f>
        <v>0</v>
      </c>
      <c r="BL2572" s="18" t="s">
        <v>235</v>
      </c>
      <c r="BM2572" s="230" t="s">
        <v>4105</v>
      </c>
    </row>
    <row r="2573" s="2" customFormat="1" ht="24.15" customHeight="1">
      <c r="A2573" s="39"/>
      <c r="B2573" s="40"/>
      <c r="C2573" s="219" t="s">
        <v>4106</v>
      </c>
      <c r="D2573" s="219" t="s">
        <v>161</v>
      </c>
      <c r="E2573" s="220" t="s">
        <v>4107</v>
      </c>
      <c r="F2573" s="221" t="s">
        <v>4108</v>
      </c>
      <c r="G2573" s="222" t="s">
        <v>215</v>
      </c>
      <c r="H2573" s="223">
        <v>2</v>
      </c>
      <c r="I2573" s="224"/>
      <c r="J2573" s="225">
        <f>ROUND(I2573*H2573,2)</f>
        <v>0</v>
      </c>
      <c r="K2573" s="221" t="s">
        <v>1</v>
      </c>
      <c r="L2573" s="45"/>
      <c r="M2573" s="226" t="s">
        <v>1</v>
      </c>
      <c r="N2573" s="227" t="s">
        <v>42</v>
      </c>
      <c r="O2573" s="92"/>
      <c r="P2573" s="228">
        <f>O2573*H2573</f>
        <v>0</v>
      </c>
      <c r="Q2573" s="228">
        <v>0</v>
      </c>
      <c r="R2573" s="228">
        <f>Q2573*H2573</f>
        <v>0</v>
      </c>
      <c r="S2573" s="228">
        <v>0</v>
      </c>
      <c r="T2573" s="229">
        <f>S2573*H2573</f>
        <v>0</v>
      </c>
      <c r="U2573" s="39"/>
      <c r="V2573" s="39"/>
      <c r="W2573" s="39"/>
      <c r="X2573" s="39"/>
      <c r="Y2573" s="39"/>
      <c r="Z2573" s="39"/>
      <c r="AA2573" s="39"/>
      <c r="AB2573" s="39"/>
      <c r="AC2573" s="39"/>
      <c r="AD2573" s="39"/>
      <c r="AE2573" s="39"/>
      <c r="AR2573" s="230" t="s">
        <v>235</v>
      </c>
      <c r="AT2573" s="230" t="s">
        <v>161</v>
      </c>
      <c r="AU2573" s="230" t="s">
        <v>87</v>
      </c>
      <c r="AY2573" s="18" t="s">
        <v>159</v>
      </c>
      <c r="BE2573" s="231">
        <f>IF(N2573="základní",J2573,0)</f>
        <v>0</v>
      </c>
      <c r="BF2573" s="231">
        <f>IF(N2573="snížená",J2573,0)</f>
        <v>0</v>
      </c>
      <c r="BG2573" s="231">
        <f>IF(N2573="zákl. přenesená",J2573,0)</f>
        <v>0</v>
      </c>
      <c r="BH2573" s="231">
        <f>IF(N2573="sníž. přenesená",J2573,0)</f>
        <v>0</v>
      </c>
      <c r="BI2573" s="231">
        <f>IF(N2573="nulová",J2573,0)</f>
        <v>0</v>
      </c>
      <c r="BJ2573" s="18" t="s">
        <v>85</v>
      </c>
      <c r="BK2573" s="231">
        <f>ROUND(I2573*H2573,2)</f>
        <v>0</v>
      </c>
      <c r="BL2573" s="18" t="s">
        <v>235</v>
      </c>
      <c r="BM2573" s="230" t="s">
        <v>4109</v>
      </c>
    </row>
    <row r="2574" s="2" customFormat="1" ht="24.15" customHeight="1">
      <c r="A2574" s="39"/>
      <c r="B2574" s="40"/>
      <c r="C2574" s="219" t="s">
        <v>4110</v>
      </c>
      <c r="D2574" s="219" t="s">
        <v>161</v>
      </c>
      <c r="E2574" s="220" t="s">
        <v>4111</v>
      </c>
      <c r="F2574" s="221" t="s">
        <v>4112</v>
      </c>
      <c r="G2574" s="222" t="s">
        <v>215</v>
      </c>
      <c r="H2574" s="223">
        <v>1</v>
      </c>
      <c r="I2574" s="224"/>
      <c r="J2574" s="225">
        <f>ROUND(I2574*H2574,2)</f>
        <v>0</v>
      </c>
      <c r="K2574" s="221" t="s">
        <v>1</v>
      </c>
      <c r="L2574" s="45"/>
      <c r="M2574" s="226" t="s">
        <v>1</v>
      </c>
      <c r="N2574" s="227" t="s">
        <v>42</v>
      </c>
      <c r="O2574" s="92"/>
      <c r="P2574" s="228">
        <f>O2574*H2574</f>
        <v>0</v>
      </c>
      <c r="Q2574" s="228">
        <v>0</v>
      </c>
      <c r="R2574" s="228">
        <f>Q2574*H2574</f>
        <v>0</v>
      </c>
      <c r="S2574" s="228">
        <v>0</v>
      </c>
      <c r="T2574" s="229">
        <f>S2574*H2574</f>
        <v>0</v>
      </c>
      <c r="U2574" s="39"/>
      <c r="V2574" s="39"/>
      <c r="W2574" s="39"/>
      <c r="X2574" s="39"/>
      <c r="Y2574" s="39"/>
      <c r="Z2574" s="39"/>
      <c r="AA2574" s="39"/>
      <c r="AB2574" s="39"/>
      <c r="AC2574" s="39"/>
      <c r="AD2574" s="39"/>
      <c r="AE2574" s="39"/>
      <c r="AR2574" s="230" t="s">
        <v>235</v>
      </c>
      <c r="AT2574" s="230" t="s">
        <v>161</v>
      </c>
      <c r="AU2574" s="230" t="s">
        <v>87</v>
      </c>
      <c r="AY2574" s="18" t="s">
        <v>159</v>
      </c>
      <c r="BE2574" s="231">
        <f>IF(N2574="základní",J2574,0)</f>
        <v>0</v>
      </c>
      <c r="BF2574" s="231">
        <f>IF(N2574="snížená",J2574,0)</f>
        <v>0</v>
      </c>
      <c r="BG2574" s="231">
        <f>IF(N2574="zákl. přenesená",J2574,0)</f>
        <v>0</v>
      </c>
      <c r="BH2574" s="231">
        <f>IF(N2574="sníž. přenesená",J2574,0)</f>
        <v>0</v>
      </c>
      <c r="BI2574" s="231">
        <f>IF(N2574="nulová",J2574,0)</f>
        <v>0</v>
      </c>
      <c r="BJ2574" s="18" t="s">
        <v>85</v>
      </c>
      <c r="BK2574" s="231">
        <f>ROUND(I2574*H2574,2)</f>
        <v>0</v>
      </c>
      <c r="BL2574" s="18" t="s">
        <v>235</v>
      </c>
      <c r="BM2574" s="230" t="s">
        <v>4113</v>
      </c>
    </row>
    <row r="2575" s="2" customFormat="1" ht="24.15" customHeight="1">
      <c r="A2575" s="39"/>
      <c r="B2575" s="40"/>
      <c r="C2575" s="219" t="s">
        <v>4114</v>
      </c>
      <c r="D2575" s="219" t="s">
        <v>161</v>
      </c>
      <c r="E2575" s="220" t="s">
        <v>4115</v>
      </c>
      <c r="F2575" s="221" t="s">
        <v>4116</v>
      </c>
      <c r="G2575" s="222" t="s">
        <v>215</v>
      </c>
      <c r="H2575" s="223">
        <v>1</v>
      </c>
      <c r="I2575" s="224"/>
      <c r="J2575" s="225">
        <f>ROUND(I2575*H2575,2)</f>
        <v>0</v>
      </c>
      <c r="K2575" s="221" t="s">
        <v>1</v>
      </c>
      <c r="L2575" s="45"/>
      <c r="M2575" s="226" t="s">
        <v>1</v>
      </c>
      <c r="N2575" s="227" t="s">
        <v>42</v>
      </c>
      <c r="O2575" s="92"/>
      <c r="P2575" s="228">
        <f>O2575*H2575</f>
        <v>0</v>
      </c>
      <c r="Q2575" s="228">
        <v>0</v>
      </c>
      <c r="R2575" s="228">
        <f>Q2575*H2575</f>
        <v>0</v>
      </c>
      <c r="S2575" s="228">
        <v>0</v>
      </c>
      <c r="T2575" s="229">
        <f>S2575*H2575</f>
        <v>0</v>
      </c>
      <c r="U2575" s="39"/>
      <c r="V2575" s="39"/>
      <c r="W2575" s="39"/>
      <c r="X2575" s="39"/>
      <c r="Y2575" s="39"/>
      <c r="Z2575" s="39"/>
      <c r="AA2575" s="39"/>
      <c r="AB2575" s="39"/>
      <c r="AC2575" s="39"/>
      <c r="AD2575" s="39"/>
      <c r="AE2575" s="39"/>
      <c r="AR2575" s="230" t="s">
        <v>235</v>
      </c>
      <c r="AT2575" s="230" t="s">
        <v>161</v>
      </c>
      <c r="AU2575" s="230" t="s">
        <v>87</v>
      </c>
      <c r="AY2575" s="18" t="s">
        <v>159</v>
      </c>
      <c r="BE2575" s="231">
        <f>IF(N2575="základní",J2575,0)</f>
        <v>0</v>
      </c>
      <c r="BF2575" s="231">
        <f>IF(N2575="snížená",J2575,0)</f>
        <v>0</v>
      </c>
      <c r="BG2575" s="231">
        <f>IF(N2575="zákl. přenesená",J2575,0)</f>
        <v>0</v>
      </c>
      <c r="BH2575" s="231">
        <f>IF(N2575="sníž. přenesená",J2575,0)</f>
        <v>0</v>
      </c>
      <c r="BI2575" s="231">
        <f>IF(N2575="nulová",J2575,0)</f>
        <v>0</v>
      </c>
      <c r="BJ2575" s="18" t="s">
        <v>85</v>
      </c>
      <c r="BK2575" s="231">
        <f>ROUND(I2575*H2575,2)</f>
        <v>0</v>
      </c>
      <c r="BL2575" s="18" t="s">
        <v>235</v>
      </c>
      <c r="BM2575" s="230" t="s">
        <v>4117</v>
      </c>
    </row>
    <row r="2576" s="2" customFormat="1" ht="24.15" customHeight="1">
      <c r="A2576" s="39"/>
      <c r="B2576" s="40"/>
      <c r="C2576" s="219" t="s">
        <v>4118</v>
      </c>
      <c r="D2576" s="219" t="s">
        <v>161</v>
      </c>
      <c r="E2576" s="220" t="s">
        <v>4119</v>
      </c>
      <c r="F2576" s="221" t="s">
        <v>4120</v>
      </c>
      <c r="G2576" s="222" t="s">
        <v>215</v>
      </c>
      <c r="H2576" s="223">
        <v>1</v>
      </c>
      <c r="I2576" s="224"/>
      <c r="J2576" s="225">
        <f>ROUND(I2576*H2576,2)</f>
        <v>0</v>
      </c>
      <c r="K2576" s="221" t="s">
        <v>1</v>
      </c>
      <c r="L2576" s="45"/>
      <c r="M2576" s="226" t="s">
        <v>1</v>
      </c>
      <c r="N2576" s="227" t="s">
        <v>42</v>
      </c>
      <c r="O2576" s="92"/>
      <c r="P2576" s="228">
        <f>O2576*H2576</f>
        <v>0</v>
      </c>
      <c r="Q2576" s="228">
        <v>0</v>
      </c>
      <c r="R2576" s="228">
        <f>Q2576*H2576</f>
        <v>0</v>
      </c>
      <c r="S2576" s="228">
        <v>0</v>
      </c>
      <c r="T2576" s="229">
        <f>S2576*H2576</f>
        <v>0</v>
      </c>
      <c r="U2576" s="39"/>
      <c r="V2576" s="39"/>
      <c r="W2576" s="39"/>
      <c r="X2576" s="39"/>
      <c r="Y2576" s="39"/>
      <c r="Z2576" s="39"/>
      <c r="AA2576" s="39"/>
      <c r="AB2576" s="39"/>
      <c r="AC2576" s="39"/>
      <c r="AD2576" s="39"/>
      <c r="AE2576" s="39"/>
      <c r="AR2576" s="230" t="s">
        <v>235</v>
      </c>
      <c r="AT2576" s="230" t="s">
        <v>161</v>
      </c>
      <c r="AU2576" s="230" t="s">
        <v>87</v>
      </c>
      <c r="AY2576" s="18" t="s">
        <v>159</v>
      </c>
      <c r="BE2576" s="231">
        <f>IF(N2576="základní",J2576,0)</f>
        <v>0</v>
      </c>
      <c r="BF2576" s="231">
        <f>IF(N2576="snížená",J2576,0)</f>
        <v>0</v>
      </c>
      <c r="BG2576" s="231">
        <f>IF(N2576="zákl. přenesená",J2576,0)</f>
        <v>0</v>
      </c>
      <c r="BH2576" s="231">
        <f>IF(N2576="sníž. přenesená",J2576,0)</f>
        <v>0</v>
      </c>
      <c r="BI2576" s="231">
        <f>IF(N2576="nulová",J2576,0)</f>
        <v>0</v>
      </c>
      <c r="BJ2576" s="18" t="s">
        <v>85</v>
      </c>
      <c r="BK2576" s="231">
        <f>ROUND(I2576*H2576,2)</f>
        <v>0</v>
      </c>
      <c r="BL2576" s="18" t="s">
        <v>235</v>
      </c>
      <c r="BM2576" s="230" t="s">
        <v>4121</v>
      </c>
    </row>
    <row r="2577" s="2" customFormat="1" ht="24.15" customHeight="1">
      <c r="A2577" s="39"/>
      <c r="B2577" s="40"/>
      <c r="C2577" s="219" t="s">
        <v>4122</v>
      </c>
      <c r="D2577" s="219" t="s">
        <v>161</v>
      </c>
      <c r="E2577" s="220" t="s">
        <v>4123</v>
      </c>
      <c r="F2577" s="221" t="s">
        <v>4124</v>
      </c>
      <c r="G2577" s="222" t="s">
        <v>215</v>
      </c>
      <c r="H2577" s="223">
        <v>1</v>
      </c>
      <c r="I2577" s="224"/>
      <c r="J2577" s="225">
        <f>ROUND(I2577*H2577,2)</f>
        <v>0</v>
      </c>
      <c r="K2577" s="221" t="s">
        <v>1</v>
      </c>
      <c r="L2577" s="45"/>
      <c r="M2577" s="226" t="s">
        <v>1</v>
      </c>
      <c r="N2577" s="227" t="s">
        <v>42</v>
      </c>
      <c r="O2577" s="92"/>
      <c r="P2577" s="228">
        <f>O2577*H2577</f>
        <v>0</v>
      </c>
      <c r="Q2577" s="228">
        <v>0</v>
      </c>
      <c r="R2577" s="228">
        <f>Q2577*H2577</f>
        <v>0</v>
      </c>
      <c r="S2577" s="228">
        <v>0</v>
      </c>
      <c r="T2577" s="229">
        <f>S2577*H2577</f>
        <v>0</v>
      </c>
      <c r="U2577" s="39"/>
      <c r="V2577" s="39"/>
      <c r="W2577" s="39"/>
      <c r="X2577" s="39"/>
      <c r="Y2577" s="39"/>
      <c r="Z2577" s="39"/>
      <c r="AA2577" s="39"/>
      <c r="AB2577" s="39"/>
      <c r="AC2577" s="39"/>
      <c r="AD2577" s="39"/>
      <c r="AE2577" s="39"/>
      <c r="AR2577" s="230" t="s">
        <v>235</v>
      </c>
      <c r="AT2577" s="230" t="s">
        <v>161</v>
      </c>
      <c r="AU2577" s="230" t="s">
        <v>87</v>
      </c>
      <c r="AY2577" s="18" t="s">
        <v>159</v>
      </c>
      <c r="BE2577" s="231">
        <f>IF(N2577="základní",J2577,0)</f>
        <v>0</v>
      </c>
      <c r="BF2577" s="231">
        <f>IF(N2577="snížená",J2577,0)</f>
        <v>0</v>
      </c>
      <c r="BG2577" s="231">
        <f>IF(N2577="zákl. přenesená",J2577,0)</f>
        <v>0</v>
      </c>
      <c r="BH2577" s="231">
        <f>IF(N2577="sníž. přenesená",J2577,0)</f>
        <v>0</v>
      </c>
      <c r="BI2577" s="231">
        <f>IF(N2577="nulová",J2577,0)</f>
        <v>0</v>
      </c>
      <c r="BJ2577" s="18" t="s">
        <v>85</v>
      </c>
      <c r="BK2577" s="231">
        <f>ROUND(I2577*H2577,2)</f>
        <v>0</v>
      </c>
      <c r="BL2577" s="18" t="s">
        <v>235</v>
      </c>
      <c r="BM2577" s="230" t="s">
        <v>4125</v>
      </c>
    </row>
    <row r="2578" s="2" customFormat="1" ht="24.15" customHeight="1">
      <c r="A2578" s="39"/>
      <c r="B2578" s="40"/>
      <c r="C2578" s="219" t="s">
        <v>4126</v>
      </c>
      <c r="D2578" s="219" t="s">
        <v>161</v>
      </c>
      <c r="E2578" s="220" t="s">
        <v>4127</v>
      </c>
      <c r="F2578" s="221" t="s">
        <v>4128</v>
      </c>
      <c r="G2578" s="222" t="s">
        <v>215</v>
      </c>
      <c r="H2578" s="223">
        <v>1</v>
      </c>
      <c r="I2578" s="224"/>
      <c r="J2578" s="225">
        <f>ROUND(I2578*H2578,2)</f>
        <v>0</v>
      </c>
      <c r="K2578" s="221" t="s">
        <v>1</v>
      </c>
      <c r="L2578" s="45"/>
      <c r="M2578" s="226" t="s">
        <v>1</v>
      </c>
      <c r="N2578" s="227" t="s">
        <v>42</v>
      </c>
      <c r="O2578" s="92"/>
      <c r="P2578" s="228">
        <f>O2578*H2578</f>
        <v>0</v>
      </c>
      <c r="Q2578" s="228">
        <v>0</v>
      </c>
      <c r="R2578" s="228">
        <f>Q2578*H2578</f>
        <v>0</v>
      </c>
      <c r="S2578" s="228">
        <v>0</v>
      </c>
      <c r="T2578" s="229">
        <f>S2578*H2578</f>
        <v>0</v>
      </c>
      <c r="U2578" s="39"/>
      <c r="V2578" s="39"/>
      <c r="W2578" s="39"/>
      <c r="X2578" s="39"/>
      <c r="Y2578" s="39"/>
      <c r="Z2578" s="39"/>
      <c r="AA2578" s="39"/>
      <c r="AB2578" s="39"/>
      <c r="AC2578" s="39"/>
      <c r="AD2578" s="39"/>
      <c r="AE2578" s="39"/>
      <c r="AR2578" s="230" t="s">
        <v>235</v>
      </c>
      <c r="AT2578" s="230" t="s">
        <v>161</v>
      </c>
      <c r="AU2578" s="230" t="s">
        <v>87</v>
      </c>
      <c r="AY2578" s="18" t="s">
        <v>159</v>
      </c>
      <c r="BE2578" s="231">
        <f>IF(N2578="základní",J2578,0)</f>
        <v>0</v>
      </c>
      <c r="BF2578" s="231">
        <f>IF(N2578="snížená",J2578,0)</f>
        <v>0</v>
      </c>
      <c r="BG2578" s="231">
        <f>IF(N2578="zákl. přenesená",J2578,0)</f>
        <v>0</v>
      </c>
      <c r="BH2578" s="231">
        <f>IF(N2578="sníž. přenesená",J2578,0)</f>
        <v>0</v>
      </c>
      <c r="BI2578" s="231">
        <f>IF(N2578="nulová",J2578,0)</f>
        <v>0</v>
      </c>
      <c r="BJ2578" s="18" t="s">
        <v>85</v>
      </c>
      <c r="BK2578" s="231">
        <f>ROUND(I2578*H2578,2)</f>
        <v>0</v>
      </c>
      <c r="BL2578" s="18" t="s">
        <v>235</v>
      </c>
      <c r="BM2578" s="230" t="s">
        <v>4129</v>
      </c>
    </row>
    <row r="2579" s="2" customFormat="1" ht="24.15" customHeight="1">
      <c r="A2579" s="39"/>
      <c r="B2579" s="40"/>
      <c r="C2579" s="219" t="s">
        <v>4130</v>
      </c>
      <c r="D2579" s="219" t="s">
        <v>161</v>
      </c>
      <c r="E2579" s="220" t="s">
        <v>4131</v>
      </c>
      <c r="F2579" s="221" t="s">
        <v>4132</v>
      </c>
      <c r="G2579" s="222" t="s">
        <v>215</v>
      </c>
      <c r="H2579" s="223">
        <v>1</v>
      </c>
      <c r="I2579" s="224"/>
      <c r="J2579" s="225">
        <f>ROUND(I2579*H2579,2)</f>
        <v>0</v>
      </c>
      <c r="K2579" s="221" t="s">
        <v>1</v>
      </c>
      <c r="L2579" s="45"/>
      <c r="M2579" s="226" t="s">
        <v>1</v>
      </c>
      <c r="N2579" s="227" t="s">
        <v>42</v>
      </c>
      <c r="O2579" s="92"/>
      <c r="P2579" s="228">
        <f>O2579*H2579</f>
        <v>0</v>
      </c>
      <c r="Q2579" s="228">
        <v>0</v>
      </c>
      <c r="R2579" s="228">
        <f>Q2579*H2579</f>
        <v>0</v>
      </c>
      <c r="S2579" s="228">
        <v>0</v>
      </c>
      <c r="T2579" s="229">
        <f>S2579*H2579</f>
        <v>0</v>
      </c>
      <c r="U2579" s="39"/>
      <c r="V2579" s="39"/>
      <c r="W2579" s="39"/>
      <c r="X2579" s="39"/>
      <c r="Y2579" s="39"/>
      <c r="Z2579" s="39"/>
      <c r="AA2579" s="39"/>
      <c r="AB2579" s="39"/>
      <c r="AC2579" s="39"/>
      <c r="AD2579" s="39"/>
      <c r="AE2579" s="39"/>
      <c r="AR2579" s="230" t="s">
        <v>235</v>
      </c>
      <c r="AT2579" s="230" t="s">
        <v>161</v>
      </c>
      <c r="AU2579" s="230" t="s">
        <v>87</v>
      </c>
      <c r="AY2579" s="18" t="s">
        <v>159</v>
      </c>
      <c r="BE2579" s="231">
        <f>IF(N2579="základní",J2579,0)</f>
        <v>0</v>
      </c>
      <c r="BF2579" s="231">
        <f>IF(N2579="snížená",J2579,0)</f>
        <v>0</v>
      </c>
      <c r="BG2579" s="231">
        <f>IF(N2579="zákl. přenesená",J2579,0)</f>
        <v>0</v>
      </c>
      <c r="BH2579" s="231">
        <f>IF(N2579="sníž. přenesená",J2579,0)</f>
        <v>0</v>
      </c>
      <c r="BI2579" s="231">
        <f>IF(N2579="nulová",J2579,0)</f>
        <v>0</v>
      </c>
      <c r="BJ2579" s="18" t="s">
        <v>85</v>
      </c>
      <c r="BK2579" s="231">
        <f>ROUND(I2579*H2579,2)</f>
        <v>0</v>
      </c>
      <c r="BL2579" s="18" t="s">
        <v>235</v>
      </c>
      <c r="BM2579" s="230" t="s">
        <v>4133</v>
      </c>
    </row>
    <row r="2580" s="2" customFormat="1" ht="33" customHeight="1">
      <c r="A2580" s="39"/>
      <c r="B2580" s="40"/>
      <c r="C2580" s="219" t="s">
        <v>4134</v>
      </c>
      <c r="D2580" s="219" t="s">
        <v>161</v>
      </c>
      <c r="E2580" s="220" t="s">
        <v>4135</v>
      </c>
      <c r="F2580" s="221" t="s">
        <v>4136</v>
      </c>
      <c r="G2580" s="222" t="s">
        <v>215</v>
      </c>
      <c r="H2580" s="223">
        <v>1</v>
      </c>
      <c r="I2580" s="224"/>
      <c r="J2580" s="225">
        <f>ROUND(I2580*H2580,2)</f>
        <v>0</v>
      </c>
      <c r="K2580" s="221" t="s">
        <v>1</v>
      </c>
      <c r="L2580" s="45"/>
      <c r="M2580" s="226" t="s">
        <v>1</v>
      </c>
      <c r="N2580" s="227" t="s">
        <v>42</v>
      </c>
      <c r="O2580" s="92"/>
      <c r="P2580" s="228">
        <f>O2580*H2580</f>
        <v>0</v>
      </c>
      <c r="Q2580" s="228">
        <v>0</v>
      </c>
      <c r="R2580" s="228">
        <f>Q2580*H2580</f>
        <v>0</v>
      </c>
      <c r="S2580" s="228">
        <v>0</v>
      </c>
      <c r="T2580" s="229">
        <f>S2580*H2580</f>
        <v>0</v>
      </c>
      <c r="U2580" s="39"/>
      <c r="V2580" s="39"/>
      <c r="W2580" s="39"/>
      <c r="X2580" s="39"/>
      <c r="Y2580" s="39"/>
      <c r="Z2580" s="39"/>
      <c r="AA2580" s="39"/>
      <c r="AB2580" s="39"/>
      <c r="AC2580" s="39"/>
      <c r="AD2580" s="39"/>
      <c r="AE2580" s="39"/>
      <c r="AR2580" s="230" t="s">
        <v>235</v>
      </c>
      <c r="AT2580" s="230" t="s">
        <v>161</v>
      </c>
      <c r="AU2580" s="230" t="s">
        <v>87</v>
      </c>
      <c r="AY2580" s="18" t="s">
        <v>159</v>
      </c>
      <c r="BE2580" s="231">
        <f>IF(N2580="základní",J2580,0)</f>
        <v>0</v>
      </c>
      <c r="BF2580" s="231">
        <f>IF(N2580="snížená",J2580,0)</f>
        <v>0</v>
      </c>
      <c r="BG2580" s="231">
        <f>IF(N2580="zákl. přenesená",J2580,0)</f>
        <v>0</v>
      </c>
      <c r="BH2580" s="231">
        <f>IF(N2580="sníž. přenesená",J2580,0)</f>
        <v>0</v>
      </c>
      <c r="BI2580" s="231">
        <f>IF(N2580="nulová",J2580,0)</f>
        <v>0</v>
      </c>
      <c r="BJ2580" s="18" t="s">
        <v>85</v>
      </c>
      <c r="BK2580" s="231">
        <f>ROUND(I2580*H2580,2)</f>
        <v>0</v>
      </c>
      <c r="BL2580" s="18" t="s">
        <v>235</v>
      </c>
      <c r="BM2580" s="230" t="s">
        <v>4137</v>
      </c>
    </row>
    <row r="2581" s="2" customFormat="1" ht="33" customHeight="1">
      <c r="A2581" s="39"/>
      <c r="B2581" s="40"/>
      <c r="C2581" s="219" t="s">
        <v>4138</v>
      </c>
      <c r="D2581" s="219" t="s">
        <v>161</v>
      </c>
      <c r="E2581" s="220" t="s">
        <v>4139</v>
      </c>
      <c r="F2581" s="221" t="s">
        <v>4136</v>
      </c>
      <c r="G2581" s="222" t="s">
        <v>215</v>
      </c>
      <c r="H2581" s="223">
        <v>1</v>
      </c>
      <c r="I2581" s="224"/>
      <c r="J2581" s="225">
        <f>ROUND(I2581*H2581,2)</f>
        <v>0</v>
      </c>
      <c r="K2581" s="221" t="s">
        <v>1</v>
      </c>
      <c r="L2581" s="45"/>
      <c r="M2581" s="226" t="s">
        <v>1</v>
      </c>
      <c r="N2581" s="227" t="s">
        <v>42</v>
      </c>
      <c r="O2581" s="92"/>
      <c r="P2581" s="228">
        <f>O2581*H2581</f>
        <v>0</v>
      </c>
      <c r="Q2581" s="228">
        <v>0</v>
      </c>
      <c r="R2581" s="228">
        <f>Q2581*H2581</f>
        <v>0</v>
      </c>
      <c r="S2581" s="228">
        <v>0</v>
      </c>
      <c r="T2581" s="229">
        <f>S2581*H2581</f>
        <v>0</v>
      </c>
      <c r="U2581" s="39"/>
      <c r="V2581" s="39"/>
      <c r="W2581" s="39"/>
      <c r="X2581" s="39"/>
      <c r="Y2581" s="39"/>
      <c r="Z2581" s="39"/>
      <c r="AA2581" s="39"/>
      <c r="AB2581" s="39"/>
      <c r="AC2581" s="39"/>
      <c r="AD2581" s="39"/>
      <c r="AE2581" s="39"/>
      <c r="AR2581" s="230" t="s">
        <v>235</v>
      </c>
      <c r="AT2581" s="230" t="s">
        <v>161</v>
      </c>
      <c r="AU2581" s="230" t="s">
        <v>87</v>
      </c>
      <c r="AY2581" s="18" t="s">
        <v>159</v>
      </c>
      <c r="BE2581" s="231">
        <f>IF(N2581="základní",J2581,0)</f>
        <v>0</v>
      </c>
      <c r="BF2581" s="231">
        <f>IF(N2581="snížená",J2581,0)</f>
        <v>0</v>
      </c>
      <c r="BG2581" s="231">
        <f>IF(N2581="zákl. přenesená",J2581,0)</f>
        <v>0</v>
      </c>
      <c r="BH2581" s="231">
        <f>IF(N2581="sníž. přenesená",J2581,0)</f>
        <v>0</v>
      </c>
      <c r="BI2581" s="231">
        <f>IF(N2581="nulová",J2581,0)</f>
        <v>0</v>
      </c>
      <c r="BJ2581" s="18" t="s">
        <v>85</v>
      </c>
      <c r="BK2581" s="231">
        <f>ROUND(I2581*H2581,2)</f>
        <v>0</v>
      </c>
      <c r="BL2581" s="18" t="s">
        <v>235</v>
      </c>
      <c r="BM2581" s="230" t="s">
        <v>4140</v>
      </c>
    </row>
    <row r="2582" s="2" customFormat="1" ht="24.15" customHeight="1">
      <c r="A2582" s="39"/>
      <c r="B2582" s="40"/>
      <c r="C2582" s="219" t="s">
        <v>4141</v>
      </c>
      <c r="D2582" s="219" t="s">
        <v>161</v>
      </c>
      <c r="E2582" s="220" t="s">
        <v>4142</v>
      </c>
      <c r="F2582" s="221" t="s">
        <v>4143</v>
      </c>
      <c r="G2582" s="222" t="s">
        <v>215</v>
      </c>
      <c r="H2582" s="223">
        <v>1</v>
      </c>
      <c r="I2582" s="224"/>
      <c r="J2582" s="225">
        <f>ROUND(I2582*H2582,2)</f>
        <v>0</v>
      </c>
      <c r="K2582" s="221" t="s">
        <v>1</v>
      </c>
      <c r="L2582" s="45"/>
      <c r="M2582" s="226" t="s">
        <v>1</v>
      </c>
      <c r="N2582" s="227" t="s">
        <v>42</v>
      </c>
      <c r="O2582" s="92"/>
      <c r="P2582" s="228">
        <f>O2582*H2582</f>
        <v>0</v>
      </c>
      <c r="Q2582" s="228">
        <v>0</v>
      </c>
      <c r="R2582" s="228">
        <f>Q2582*H2582</f>
        <v>0</v>
      </c>
      <c r="S2582" s="228">
        <v>0</v>
      </c>
      <c r="T2582" s="229">
        <f>S2582*H2582</f>
        <v>0</v>
      </c>
      <c r="U2582" s="39"/>
      <c r="V2582" s="39"/>
      <c r="W2582" s="39"/>
      <c r="X2582" s="39"/>
      <c r="Y2582" s="39"/>
      <c r="Z2582" s="39"/>
      <c r="AA2582" s="39"/>
      <c r="AB2582" s="39"/>
      <c r="AC2582" s="39"/>
      <c r="AD2582" s="39"/>
      <c r="AE2582" s="39"/>
      <c r="AR2582" s="230" t="s">
        <v>235</v>
      </c>
      <c r="AT2582" s="230" t="s">
        <v>161</v>
      </c>
      <c r="AU2582" s="230" t="s">
        <v>87</v>
      </c>
      <c r="AY2582" s="18" t="s">
        <v>159</v>
      </c>
      <c r="BE2582" s="231">
        <f>IF(N2582="základní",J2582,0)</f>
        <v>0</v>
      </c>
      <c r="BF2582" s="231">
        <f>IF(N2582="snížená",J2582,0)</f>
        <v>0</v>
      </c>
      <c r="BG2582" s="231">
        <f>IF(N2582="zákl. přenesená",J2582,0)</f>
        <v>0</v>
      </c>
      <c r="BH2582" s="231">
        <f>IF(N2582="sníž. přenesená",J2582,0)</f>
        <v>0</v>
      </c>
      <c r="BI2582" s="231">
        <f>IF(N2582="nulová",J2582,0)</f>
        <v>0</v>
      </c>
      <c r="BJ2582" s="18" t="s">
        <v>85</v>
      </c>
      <c r="BK2582" s="231">
        <f>ROUND(I2582*H2582,2)</f>
        <v>0</v>
      </c>
      <c r="BL2582" s="18" t="s">
        <v>235</v>
      </c>
      <c r="BM2582" s="230" t="s">
        <v>4144</v>
      </c>
    </row>
    <row r="2583" s="2" customFormat="1" ht="33" customHeight="1">
      <c r="A2583" s="39"/>
      <c r="B2583" s="40"/>
      <c r="C2583" s="219" t="s">
        <v>4145</v>
      </c>
      <c r="D2583" s="219" t="s">
        <v>161</v>
      </c>
      <c r="E2583" s="220" t="s">
        <v>4146</v>
      </c>
      <c r="F2583" s="221" t="s">
        <v>4147</v>
      </c>
      <c r="G2583" s="222" t="s">
        <v>215</v>
      </c>
      <c r="H2583" s="223">
        <v>1</v>
      </c>
      <c r="I2583" s="224"/>
      <c r="J2583" s="225">
        <f>ROUND(I2583*H2583,2)</f>
        <v>0</v>
      </c>
      <c r="K2583" s="221" t="s">
        <v>1</v>
      </c>
      <c r="L2583" s="45"/>
      <c r="M2583" s="226" t="s">
        <v>1</v>
      </c>
      <c r="N2583" s="227" t="s">
        <v>42</v>
      </c>
      <c r="O2583" s="92"/>
      <c r="P2583" s="228">
        <f>O2583*H2583</f>
        <v>0</v>
      </c>
      <c r="Q2583" s="228">
        <v>0</v>
      </c>
      <c r="R2583" s="228">
        <f>Q2583*H2583</f>
        <v>0</v>
      </c>
      <c r="S2583" s="228">
        <v>0</v>
      </c>
      <c r="T2583" s="229">
        <f>S2583*H2583</f>
        <v>0</v>
      </c>
      <c r="U2583" s="39"/>
      <c r="V2583" s="39"/>
      <c r="W2583" s="39"/>
      <c r="X2583" s="39"/>
      <c r="Y2583" s="39"/>
      <c r="Z2583" s="39"/>
      <c r="AA2583" s="39"/>
      <c r="AB2583" s="39"/>
      <c r="AC2583" s="39"/>
      <c r="AD2583" s="39"/>
      <c r="AE2583" s="39"/>
      <c r="AR2583" s="230" t="s">
        <v>235</v>
      </c>
      <c r="AT2583" s="230" t="s">
        <v>161</v>
      </c>
      <c r="AU2583" s="230" t="s">
        <v>87</v>
      </c>
      <c r="AY2583" s="18" t="s">
        <v>159</v>
      </c>
      <c r="BE2583" s="231">
        <f>IF(N2583="základní",J2583,0)</f>
        <v>0</v>
      </c>
      <c r="BF2583" s="231">
        <f>IF(N2583="snížená",J2583,0)</f>
        <v>0</v>
      </c>
      <c r="BG2583" s="231">
        <f>IF(N2583="zákl. přenesená",J2583,0)</f>
        <v>0</v>
      </c>
      <c r="BH2583" s="231">
        <f>IF(N2583="sníž. přenesená",J2583,0)</f>
        <v>0</v>
      </c>
      <c r="BI2583" s="231">
        <f>IF(N2583="nulová",J2583,0)</f>
        <v>0</v>
      </c>
      <c r="BJ2583" s="18" t="s">
        <v>85</v>
      </c>
      <c r="BK2583" s="231">
        <f>ROUND(I2583*H2583,2)</f>
        <v>0</v>
      </c>
      <c r="BL2583" s="18" t="s">
        <v>235</v>
      </c>
      <c r="BM2583" s="230" t="s">
        <v>4148</v>
      </c>
    </row>
    <row r="2584" s="2" customFormat="1" ht="33" customHeight="1">
      <c r="A2584" s="39"/>
      <c r="B2584" s="40"/>
      <c r="C2584" s="219" t="s">
        <v>4149</v>
      </c>
      <c r="D2584" s="219" t="s">
        <v>161</v>
      </c>
      <c r="E2584" s="220" t="s">
        <v>4150</v>
      </c>
      <c r="F2584" s="221" t="s">
        <v>4151</v>
      </c>
      <c r="G2584" s="222" t="s">
        <v>215</v>
      </c>
      <c r="H2584" s="223">
        <v>1</v>
      </c>
      <c r="I2584" s="224"/>
      <c r="J2584" s="225">
        <f>ROUND(I2584*H2584,2)</f>
        <v>0</v>
      </c>
      <c r="K2584" s="221" t="s">
        <v>1</v>
      </c>
      <c r="L2584" s="45"/>
      <c r="M2584" s="226" t="s">
        <v>1</v>
      </c>
      <c r="N2584" s="227" t="s">
        <v>42</v>
      </c>
      <c r="O2584" s="92"/>
      <c r="P2584" s="228">
        <f>O2584*H2584</f>
        <v>0</v>
      </c>
      <c r="Q2584" s="228">
        <v>0</v>
      </c>
      <c r="R2584" s="228">
        <f>Q2584*H2584</f>
        <v>0</v>
      </c>
      <c r="S2584" s="228">
        <v>0</v>
      </c>
      <c r="T2584" s="229">
        <f>S2584*H2584</f>
        <v>0</v>
      </c>
      <c r="U2584" s="39"/>
      <c r="V2584" s="39"/>
      <c r="W2584" s="39"/>
      <c r="X2584" s="39"/>
      <c r="Y2584" s="39"/>
      <c r="Z2584" s="39"/>
      <c r="AA2584" s="39"/>
      <c r="AB2584" s="39"/>
      <c r="AC2584" s="39"/>
      <c r="AD2584" s="39"/>
      <c r="AE2584" s="39"/>
      <c r="AR2584" s="230" t="s">
        <v>235</v>
      </c>
      <c r="AT2584" s="230" t="s">
        <v>161</v>
      </c>
      <c r="AU2584" s="230" t="s">
        <v>87</v>
      </c>
      <c r="AY2584" s="18" t="s">
        <v>159</v>
      </c>
      <c r="BE2584" s="231">
        <f>IF(N2584="základní",J2584,0)</f>
        <v>0</v>
      </c>
      <c r="BF2584" s="231">
        <f>IF(N2584="snížená",J2584,0)</f>
        <v>0</v>
      </c>
      <c r="BG2584" s="231">
        <f>IF(N2584="zákl. přenesená",J2584,0)</f>
        <v>0</v>
      </c>
      <c r="BH2584" s="231">
        <f>IF(N2584="sníž. přenesená",J2584,0)</f>
        <v>0</v>
      </c>
      <c r="BI2584" s="231">
        <f>IF(N2584="nulová",J2584,0)</f>
        <v>0</v>
      </c>
      <c r="BJ2584" s="18" t="s">
        <v>85</v>
      </c>
      <c r="BK2584" s="231">
        <f>ROUND(I2584*H2584,2)</f>
        <v>0</v>
      </c>
      <c r="BL2584" s="18" t="s">
        <v>235</v>
      </c>
      <c r="BM2584" s="230" t="s">
        <v>4152</v>
      </c>
    </row>
    <row r="2585" s="2" customFormat="1" ht="24.15" customHeight="1">
      <c r="A2585" s="39"/>
      <c r="B2585" s="40"/>
      <c r="C2585" s="219" t="s">
        <v>4153</v>
      </c>
      <c r="D2585" s="219" t="s">
        <v>161</v>
      </c>
      <c r="E2585" s="220" t="s">
        <v>4154</v>
      </c>
      <c r="F2585" s="221" t="s">
        <v>4155</v>
      </c>
      <c r="G2585" s="222" t="s">
        <v>215</v>
      </c>
      <c r="H2585" s="223">
        <v>1</v>
      </c>
      <c r="I2585" s="224"/>
      <c r="J2585" s="225">
        <f>ROUND(I2585*H2585,2)</f>
        <v>0</v>
      </c>
      <c r="K2585" s="221" t="s">
        <v>1</v>
      </c>
      <c r="L2585" s="45"/>
      <c r="M2585" s="226" t="s">
        <v>1</v>
      </c>
      <c r="N2585" s="227" t="s">
        <v>42</v>
      </c>
      <c r="O2585" s="92"/>
      <c r="P2585" s="228">
        <f>O2585*H2585</f>
        <v>0</v>
      </c>
      <c r="Q2585" s="228">
        <v>0</v>
      </c>
      <c r="R2585" s="228">
        <f>Q2585*H2585</f>
        <v>0</v>
      </c>
      <c r="S2585" s="228">
        <v>0</v>
      </c>
      <c r="T2585" s="229">
        <f>S2585*H2585</f>
        <v>0</v>
      </c>
      <c r="U2585" s="39"/>
      <c r="V2585" s="39"/>
      <c r="W2585" s="39"/>
      <c r="X2585" s="39"/>
      <c r="Y2585" s="39"/>
      <c r="Z2585" s="39"/>
      <c r="AA2585" s="39"/>
      <c r="AB2585" s="39"/>
      <c r="AC2585" s="39"/>
      <c r="AD2585" s="39"/>
      <c r="AE2585" s="39"/>
      <c r="AR2585" s="230" t="s">
        <v>235</v>
      </c>
      <c r="AT2585" s="230" t="s">
        <v>161</v>
      </c>
      <c r="AU2585" s="230" t="s">
        <v>87</v>
      </c>
      <c r="AY2585" s="18" t="s">
        <v>159</v>
      </c>
      <c r="BE2585" s="231">
        <f>IF(N2585="základní",J2585,0)</f>
        <v>0</v>
      </c>
      <c r="BF2585" s="231">
        <f>IF(N2585="snížená",J2585,0)</f>
        <v>0</v>
      </c>
      <c r="BG2585" s="231">
        <f>IF(N2585="zákl. přenesená",J2585,0)</f>
        <v>0</v>
      </c>
      <c r="BH2585" s="231">
        <f>IF(N2585="sníž. přenesená",J2585,0)</f>
        <v>0</v>
      </c>
      <c r="BI2585" s="231">
        <f>IF(N2585="nulová",J2585,0)</f>
        <v>0</v>
      </c>
      <c r="BJ2585" s="18" t="s">
        <v>85</v>
      </c>
      <c r="BK2585" s="231">
        <f>ROUND(I2585*H2585,2)</f>
        <v>0</v>
      </c>
      <c r="BL2585" s="18" t="s">
        <v>235</v>
      </c>
      <c r="BM2585" s="230" t="s">
        <v>4156</v>
      </c>
    </row>
    <row r="2586" s="2" customFormat="1" ht="24.15" customHeight="1">
      <c r="A2586" s="39"/>
      <c r="B2586" s="40"/>
      <c r="C2586" s="219" t="s">
        <v>4157</v>
      </c>
      <c r="D2586" s="219" t="s">
        <v>161</v>
      </c>
      <c r="E2586" s="220" t="s">
        <v>4158</v>
      </c>
      <c r="F2586" s="221" t="s">
        <v>4159</v>
      </c>
      <c r="G2586" s="222" t="s">
        <v>215</v>
      </c>
      <c r="H2586" s="223">
        <v>1</v>
      </c>
      <c r="I2586" s="224"/>
      <c r="J2586" s="225">
        <f>ROUND(I2586*H2586,2)</f>
        <v>0</v>
      </c>
      <c r="K2586" s="221" t="s">
        <v>1</v>
      </c>
      <c r="L2586" s="45"/>
      <c r="M2586" s="226" t="s">
        <v>1</v>
      </c>
      <c r="N2586" s="227" t="s">
        <v>42</v>
      </c>
      <c r="O2586" s="92"/>
      <c r="P2586" s="228">
        <f>O2586*H2586</f>
        <v>0</v>
      </c>
      <c r="Q2586" s="228">
        <v>0</v>
      </c>
      <c r="R2586" s="228">
        <f>Q2586*H2586</f>
        <v>0</v>
      </c>
      <c r="S2586" s="228">
        <v>0</v>
      </c>
      <c r="T2586" s="229">
        <f>S2586*H2586</f>
        <v>0</v>
      </c>
      <c r="U2586" s="39"/>
      <c r="V2586" s="39"/>
      <c r="W2586" s="39"/>
      <c r="X2586" s="39"/>
      <c r="Y2586" s="39"/>
      <c r="Z2586" s="39"/>
      <c r="AA2586" s="39"/>
      <c r="AB2586" s="39"/>
      <c r="AC2586" s="39"/>
      <c r="AD2586" s="39"/>
      <c r="AE2586" s="39"/>
      <c r="AR2586" s="230" t="s">
        <v>235</v>
      </c>
      <c r="AT2586" s="230" t="s">
        <v>161</v>
      </c>
      <c r="AU2586" s="230" t="s">
        <v>87</v>
      </c>
      <c r="AY2586" s="18" t="s">
        <v>159</v>
      </c>
      <c r="BE2586" s="231">
        <f>IF(N2586="základní",J2586,0)</f>
        <v>0</v>
      </c>
      <c r="BF2586" s="231">
        <f>IF(N2586="snížená",J2586,0)</f>
        <v>0</v>
      </c>
      <c r="BG2586" s="231">
        <f>IF(N2586="zákl. přenesená",J2586,0)</f>
        <v>0</v>
      </c>
      <c r="BH2586" s="231">
        <f>IF(N2586="sníž. přenesená",J2586,0)</f>
        <v>0</v>
      </c>
      <c r="BI2586" s="231">
        <f>IF(N2586="nulová",J2586,0)</f>
        <v>0</v>
      </c>
      <c r="BJ2586" s="18" t="s">
        <v>85</v>
      </c>
      <c r="BK2586" s="231">
        <f>ROUND(I2586*H2586,2)</f>
        <v>0</v>
      </c>
      <c r="BL2586" s="18" t="s">
        <v>235</v>
      </c>
      <c r="BM2586" s="230" t="s">
        <v>4160</v>
      </c>
    </row>
    <row r="2587" s="2" customFormat="1" ht="33" customHeight="1">
      <c r="A2587" s="39"/>
      <c r="B2587" s="40"/>
      <c r="C2587" s="219" t="s">
        <v>4161</v>
      </c>
      <c r="D2587" s="219" t="s">
        <v>161</v>
      </c>
      <c r="E2587" s="220" t="s">
        <v>4162</v>
      </c>
      <c r="F2587" s="221" t="s">
        <v>4163</v>
      </c>
      <c r="G2587" s="222" t="s">
        <v>215</v>
      </c>
      <c r="H2587" s="223">
        <v>1</v>
      </c>
      <c r="I2587" s="224"/>
      <c r="J2587" s="225">
        <f>ROUND(I2587*H2587,2)</f>
        <v>0</v>
      </c>
      <c r="K2587" s="221" t="s">
        <v>1</v>
      </c>
      <c r="L2587" s="45"/>
      <c r="M2587" s="226" t="s">
        <v>1</v>
      </c>
      <c r="N2587" s="227" t="s">
        <v>42</v>
      </c>
      <c r="O2587" s="92"/>
      <c r="P2587" s="228">
        <f>O2587*H2587</f>
        <v>0</v>
      </c>
      <c r="Q2587" s="228">
        <v>0</v>
      </c>
      <c r="R2587" s="228">
        <f>Q2587*H2587</f>
        <v>0</v>
      </c>
      <c r="S2587" s="228">
        <v>0</v>
      </c>
      <c r="T2587" s="229">
        <f>S2587*H2587</f>
        <v>0</v>
      </c>
      <c r="U2587" s="39"/>
      <c r="V2587" s="39"/>
      <c r="W2587" s="39"/>
      <c r="X2587" s="39"/>
      <c r="Y2587" s="39"/>
      <c r="Z2587" s="39"/>
      <c r="AA2587" s="39"/>
      <c r="AB2587" s="39"/>
      <c r="AC2587" s="39"/>
      <c r="AD2587" s="39"/>
      <c r="AE2587" s="39"/>
      <c r="AR2587" s="230" t="s">
        <v>235</v>
      </c>
      <c r="AT2587" s="230" t="s">
        <v>161</v>
      </c>
      <c r="AU2587" s="230" t="s">
        <v>87</v>
      </c>
      <c r="AY2587" s="18" t="s">
        <v>159</v>
      </c>
      <c r="BE2587" s="231">
        <f>IF(N2587="základní",J2587,0)</f>
        <v>0</v>
      </c>
      <c r="BF2587" s="231">
        <f>IF(N2587="snížená",J2587,0)</f>
        <v>0</v>
      </c>
      <c r="BG2587" s="231">
        <f>IF(N2587="zákl. přenesená",J2587,0)</f>
        <v>0</v>
      </c>
      <c r="BH2587" s="231">
        <f>IF(N2587="sníž. přenesená",J2587,0)</f>
        <v>0</v>
      </c>
      <c r="BI2587" s="231">
        <f>IF(N2587="nulová",J2587,0)</f>
        <v>0</v>
      </c>
      <c r="BJ2587" s="18" t="s">
        <v>85</v>
      </c>
      <c r="BK2587" s="231">
        <f>ROUND(I2587*H2587,2)</f>
        <v>0</v>
      </c>
      <c r="BL2587" s="18" t="s">
        <v>235</v>
      </c>
      <c r="BM2587" s="230" t="s">
        <v>4164</v>
      </c>
    </row>
    <row r="2588" s="2" customFormat="1" ht="33" customHeight="1">
      <c r="A2588" s="39"/>
      <c r="B2588" s="40"/>
      <c r="C2588" s="219" t="s">
        <v>4165</v>
      </c>
      <c r="D2588" s="219" t="s">
        <v>161</v>
      </c>
      <c r="E2588" s="220" t="s">
        <v>4166</v>
      </c>
      <c r="F2588" s="221" t="s">
        <v>4167</v>
      </c>
      <c r="G2588" s="222" t="s">
        <v>215</v>
      </c>
      <c r="H2588" s="223">
        <v>1</v>
      </c>
      <c r="I2588" s="224"/>
      <c r="J2588" s="225">
        <f>ROUND(I2588*H2588,2)</f>
        <v>0</v>
      </c>
      <c r="K2588" s="221" t="s">
        <v>1</v>
      </c>
      <c r="L2588" s="45"/>
      <c r="M2588" s="226" t="s">
        <v>1</v>
      </c>
      <c r="N2588" s="227" t="s">
        <v>42</v>
      </c>
      <c r="O2588" s="92"/>
      <c r="P2588" s="228">
        <f>O2588*H2588</f>
        <v>0</v>
      </c>
      <c r="Q2588" s="228">
        <v>0</v>
      </c>
      <c r="R2588" s="228">
        <f>Q2588*H2588</f>
        <v>0</v>
      </c>
      <c r="S2588" s="228">
        <v>0</v>
      </c>
      <c r="T2588" s="229">
        <f>S2588*H2588</f>
        <v>0</v>
      </c>
      <c r="U2588" s="39"/>
      <c r="V2588" s="39"/>
      <c r="W2588" s="39"/>
      <c r="X2588" s="39"/>
      <c r="Y2588" s="39"/>
      <c r="Z2588" s="39"/>
      <c r="AA2588" s="39"/>
      <c r="AB2588" s="39"/>
      <c r="AC2588" s="39"/>
      <c r="AD2588" s="39"/>
      <c r="AE2588" s="39"/>
      <c r="AR2588" s="230" t="s">
        <v>235</v>
      </c>
      <c r="AT2588" s="230" t="s">
        <v>161</v>
      </c>
      <c r="AU2588" s="230" t="s">
        <v>87</v>
      </c>
      <c r="AY2588" s="18" t="s">
        <v>159</v>
      </c>
      <c r="BE2588" s="231">
        <f>IF(N2588="základní",J2588,0)</f>
        <v>0</v>
      </c>
      <c r="BF2588" s="231">
        <f>IF(N2588="snížená",J2588,0)</f>
        <v>0</v>
      </c>
      <c r="BG2588" s="231">
        <f>IF(N2588="zákl. přenesená",J2588,0)</f>
        <v>0</v>
      </c>
      <c r="BH2588" s="231">
        <f>IF(N2588="sníž. přenesená",J2588,0)</f>
        <v>0</v>
      </c>
      <c r="BI2588" s="231">
        <f>IF(N2588="nulová",J2588,0)</f>
        <v>0</v>
      </c>
      <c r="BJ2588" s="18" t="s">
        <v>85</v>
      </c>
      <c r="BK2588" s="231">
        <f>ROUND(I2588*H2588,2)</f>
        <v>0</v>
      </c>
      <c r="BL2588" s="18" t="s">
        <v>235</v>
      </c>
      <c r="BM2588" s="230" t="s">
        <v>4168</v>
      </c>
    </row>
    <row r="2589" s="2" customFormat="1" ht="24.15" customHeight="1">
      <c r="A2589" s="39"/>
      <c r="B2589" s="40"/>
      <c r="C2589" s="219" t="s">
        <v>4169</v>
      </c>
      <c r="D2589" s="219" t="s">
        <v>161</v>
      </c>
      <c r="E2589" s="220" t="s">
        <v>4170</v>
      </c>
      <c r="F2589" s="221" t="s">
        <v>4171</v>
      </c>
      <c r="G2589" s="222" t="s">
        <v>215</v>
      </c>
      <c r="H2589" s="223">
        <v>1</v>
      </c>
      <c r="I2589" s="224"/>
      <c r="J2589" s="225">
        <f>ROUND(I2589*H2589,2)</f>
        <v>0</v>
      </c>
      <c r="K2589" s="221" t="s">
        <v>1</v>
      </c>
      <c r="L2589" s="45"/>
      <c r="M2589" s="226" t="s">
        <v>1</v>
      </c>
      <c r="N2589" s="227" t="s">
        <v>42</v>
      </c>
      <c r="O2589" s="92"/>
      <c r="P2589" s="228">
        <f>O2589*H2589</f>
        <v>0</v>
      </c>
      <c r="Q2589" s="228">
        <v>0</v>
      </c>
      <c r="R2589" s="228">
        <f>Q2589*H2589</f>
        <v>0</v>
      </c>
      <c r="S2589" s="228">
        <v>0</v>
      </c>
      <c r="T2589" s="229">
        <f>S2589*H2589</f>
        <v>0</v>
      </c>
      <c r="U2589" s="39"/>
      <c r="V2589" s="39"/>
      <c r="W2589" s="39"/>
      <c r="X2589" s="39"/>
      <c r="Y2589" s="39"/>
      <c r="Z2589" s="39"/>
      <c r="AA2589" s="39"/>
      <c r="AB2589" s="39"/>
      <c r="AC2589" s="39"/>
      <c r="AD2589" s="39"/>
      <c r="AE2589" s="39"/>
      <c r="AR2589" s="230" t="s">
        <v>235</v>
      </c>
      <c r="AT2589" s="230" t="s">
        <v>161</v>
      </c>
      <c r="AU2589" s="230" t="s">
        <v>87</v>
      </c>
      <c r="AY2589" s="18" t="s">
        <v>159</v>
      </c>
      <c r="BE2589" s="231">
        <f>IF(N2589="základní",J2589,0)</f>
        <v>0</v>
      </c>
      <c r="BF2589" s="231">
        <f>IF(N2589="snížená",J2589,0)</f>
        <v>0</v>
      </c>
      <c r="BG2589" s="231">
        <f>IF(N2589="zákl. přenesená",J2589,0)</f>
        <v>0</v>
      </c>
      <c r="BH2589" s="231">
        <f>IF(N2589="sníž. přenesená",J2589,0)</f>
        <v>0</v>
      </c>
      <c r="BI2589" s="231">
        <f>IF(N2589="nulová",J2589,0)</f>
        <v>0</v>
      </c>
      <c r="BJ2589" s="18" t="s">
        <v>85</v>
      </c>
      <c r="BK2589" s="231">
        <f>ROUND(I2589*H2589,2)</f>
        <v>0</v>
      </c>
      <c r="BL2589" s="18" t="s">
        <v>235</v>
      </c>
      <c r="BM2589" s="230" t="s">
        <v>4172</v>
      </c>
    </row>
    <row r="2590" s="2" customFormat="1" ht="24.15" customHeight="1">
      <c r="A2590" s="39"/>
      <c r="B2590" s="40"/>
      <c r="C2590" s="219" t="s">
        <v>4173</v>
      </c>
      <c r="D2590" s="219" t="s">
        <v>161</v>
      </c>
      <c r="E2590" s="220" t="s">
        <v>4174</v>
      </c>
      <c r="F2590" s="221" t="s">
        <v>4175</v>
      </c>
      <c r="G2590" s="222" t="s">
        <v>215</v>
      </c>
      <c r="H2590" s="223">
        <v>1</v>
      </c>
      <c r="I2590" s="224"/>
      <c r="J2590" s="225">
        <f>ROUND(I2590*H2590,2)</f>
        <v>0</v>
      </c>
      <c r="K2590" s="221" t="s">
        <v>1</v>
      </c>
      <c r="L2590" s="45"/>
      <c r="M2590" s="226" t="s">
        <v>1</v>
      </c>
      <c r="N2590" s="227" t="s">
        <v>42</v>
      </c>
      <c r="O2590" s="92"/>
      <c r="P2590" s="228">
        <f>O2590*H2590</f>
        <v>0</v>
      </c>
      <c r="Q2590" s="228">
        <v>0</v>
      </c>
      <c r="R2590" s="228">
        <f>Q2590*H2590</f>
        <v>0</v>
      </c>
      <c r="S2590" s="228">
        <v>0</v>
      </c>
      <c r="T2590" s="229">
        <f>S2590*H2590</f>
        <v>0</v>
      </c>
      <c r="U2590" s="39"/>
      <c r="V2590" s="39"/>
      <c r="W2590" s="39"/>
      <c r="X2590" s="39"/>
      <c r="Y2590" s="39"/>
      <c r="Z2590" s="39"/>
      <c r="AA2590" s="39"/>
      <c r="AB2590" s="39"/>
      <c r="AC2590" s="39"/>
      <c r="AD2590" s="39"/>
      <c r="AE2590" s="39"/>
      <c r="AR2590" s="230" t="s">
        <v>235</v>
      </c>
      <c r="AT2590" s="230" t="s">
        <v>161</v>
      </c>
      <c r="AU2590" s="230" t="s">
        <v>87</v>
      </c>
      <c r="AY2590" s="18" t="s">
        <v>159</v>
      </c>
      <c r="BE2590" s="231">
        <f>IF(N2590="základní",J2590,0)</f>
        <v>0</v>
      </c>
      <c r="BF2590" s="231">
        <f>IF(N2590="snížená",J2590,0)</f>
        <v>0</v>
      </c>
      <c r="BG2590" s="231">
        <f>IF(N2590="zákl. přenesená",J2590,0)</f>
        <v>0</v>
      </c>
      <c r="BH2590" s="231">
        <f>IF(N2590="sníž. přenesená",J2590,0)</f>
        <v>0</v>
      </c>
      <c r="BI2590" s="231">
        <f>IF(N2590="nulová",J2590,0)</f>
        <v>0</v>
      </c>
      <c r="BJ2590" s="18" t="s">
        <v>85</v>
      </c>
      <c r="BK2590" s="231">
        <f>ROUND(I2590*H2590,2)</f>
        <v>0</v>
      </c>
      <c r="BL2590" s="18" t="s">
        <v>235</v>
      </c>
      <c r="BM2590" s="230" t="s">
        <v>4176</v>
      </c>
    </row>
    <row r="2591" s="2" customFormat="1" ht="21.75" customHeight="1">
      <c r="A2591" s="39"/>
      <c r="B2591" s="40"/>
      <c r="C2591" s="219" t="s">
        <v>4177</v>
      </c>
      <c r="D2591" s="219" t="s">
        <v>161</v>
      </c>
      <c r="E2591" s="220" t="s">
        <v>4178</v>
      </c>
      <c r="F2591" s="221" t="s">
        <v>4179</v>
      </c>
      <c r="G2591" s="222" t="s">
        <v>215</v>
      </c>
      <c r="H2591" s="223">
        <v>1</v>
      </c>
      <c r="I2591" s="224"/>
      <c r="J2591" s="225">
        <f>ROUND(I2591*H2591,2)</f>
        <v>0</v>
      </c>
      <c r="K2591" s="221" t="s">
        <v>1</v>
      </c>
      <c r="L2591" s="45"/>
      <c r="M2591" s="226" t="s">
        <v>1</v>
      </c>
      <c r="N2591" s="227" t="s">
        <v>42</v>
      </c>
      <c r="O2591" s="92"/>
      <c r="P2591" s="228">
        <f>O2591*H2591</f>
        <v>0</v>
      </c>
      <c r="Q2591" s="228">
        <v>0</v>
      </c>
      <c r="R2591" s="228">
        <f>Q2591*H2591</f>
        <v>0</v>
      </c>
      <c r="S2591" s="228">
        <v>0</v>
      </c>
      <c r="T2591" s="229">
        <f>S2591*H2591</f>
        <v>0</v>
      </c>
      <c r="U2591" s="39"/>
      <c r="V2591" s="39"/>
      <c r="W2591" s="39"/>
      <c r="X2591" s="39"/>
      <c r="Y2591" s="39"/>
      <c r="Z2591" s="39"/>
      <c r="AA2591" s="39"/>
      <c r="AB2591" s="39"/>
      <c r="AC2591" s="39"/>
      <c r="AD2591" s="39"/>
      <c r="AE2591" s="39"/>
      <c r="AR2591" s="230" t="s">
        <v>235</v>
      </c>
      <c r="AT2591" s="230" t="s">
        <v>161</v>
      </c>
      <c r="AU2591" s="230" t="s">
        <v>87</v>
      </c>
      <c r="AY2591" s="18" t="s">
        <v>159</v>
      </c>
      <c r="BE2591" s="231">
        <f>IF(N2591="základní",J2591,0)</f>
        <v>0</v>
      </c>
      <c r="BF2591" s="231">
        <f>IF(N2591="snížená",J2591,0)</f>
        <v>0</v>
      </c>
      <c r="BG2591" s="231">
        <f>IF(N2591="zákl. přenesená",J2591,0)</f>
        <v>0</v>
      </c>
      <c r="BH2591" s="231">
        <f>IF(N2591="sníž. přenesená",J2591,0)</f>
        <v>0</v>
      </c>
      <c r="BI2591" s="231">
        <f>IF(N2591="nulová",J2591,0)</f>
        <v>0</v>
      </c>
      <c r="BJ2591" s="18" t="s">
        <v>85</v>
      </c>
      <c r="BK2591" s="231">
        <f>ROUND(I2591*H2591,2)</f>
        <v>0</v>
      </c>
      <c r="BL2591" s="18" t="s">
        <v>235</v>
      </c>
      <c r="BM2591" s="230" t="s">
        <v>4180</v>
      </c>
    </row>
    <row r="2592" s="2" customFormat="1" ht="21.75" customHeight="1">
      <c r="A2592" s="39"/>
      <c r="B2592" s="40"/>
      <c r="C2592" s="219" t="s">
        <v>4181</v>
      </c>
      <c r="D2592" s="219" t="s">
        <v>161</v>
      </c>
      <c r="E2592" s="220" t="s">
        <v>4182</v>
      </c>
      <c r="F2592" s="221" t="s">
        <v>4183</v>
      </c>
      <c r="G2592" s="222" t="s">
        <v>164</v>
      </c>
      <c r="H2592" s="223">
        <v>10.943</v>
      </c>
      <c r="I2592" s="224"/>
      <c r="J2592" s="225">
        <f>ROUND(I2592*H2592,2)</f>
        <v>0</v>
      </c>
      <c r="K2592" s="221" t="s">
        <v>165</v>
      </c>
      <c r="L2592" s="45"/>
      <c r="M2592" s="226" t="s">
        <v>1</v>
      </c>
      <c r="N2592" s="227" t="s">
        <v>42</v>
      </c>
      <c r="O2592" s="92"/>
      <c r="P2592" s="228">
        <f>O2592*H2592</f>
        <v>0</v>
      </c>
      <c r="Q2592" s="228">
        <v>0</v>
      </c>
      <c r="R2592" s="228">
        <f>Q2592*H2592</f>
        <v>0</v>
      </c>
      <c r="S2592" s="228">
        <v>0.012999999999999999</v>
      </c>
      <c r="T2592" s="229">
        <f>S2592*H2592</f>
        <v>0.142259</v>
      </c>
      <c r="U2592" s="39"/>
      <c r="V2592" s="39"/>
      <c r="W2592" s="39"/>
      <c r="X2592" s="39"/>
      <c r="Y2592" s="39"/>
      <c r="Z2592" s="39"/>
      <c r="AA2592" s="39"/>
      <c r="AB2592" s="39"/>
      <c r="AC2592" s="39"/>
      <c r="AD2592" s="39"/>
      <c r="AE2592" s="39"/>
      <c r="AR2592" s="230" t="s">
        <v>235</v>
      </c>
      <c r="AT2592" s="230" t="s">
        <v>161</v>
      </c>
      <c r="AU2592" s="230" t="s">
        <v>87</v>
      </c>
      <c r="AY2592" s="18" t="s">
        <v>159</v>
      </c>
      <c r="BE2592" s="231">
        <f>IF(N2592="základní",J2592,0)</f>
        <v>0</v>
      </c>
      <c r="BF2592" s="231">
        <f>IF(N2592="snížená",J2592,0)</f>
        <v>0</v>
      </c>
      <c r="BG2592" s="231">
        <f>IF(N2592="zákl. přenesená",J2592,0)</f>
        <v>0</v>
      </c>
      <c r="BH2592" s="231">
        <f>IF(N2592="sníž. přenesená",J2592,0)</f>
        <v>0</v>
      </c>
      <c r="BI2592" s="231">
        <f>IF(N2592="nulová",J2592,0)</f>
        <v>0</v>
      </c>
      <c r="BJ2592" s="18" t="s">
        <v>85</v>
      </c>
      <c r="BK2592" s="231">
        <f>ROUND(I2592*H2592,2)</f>
        <v>0</v>
      </c>
      <c r="BL2592" s="18" t="s">
        <v>235</v>
      </c>
      <c r="BM2592" s="230" t="s">
        <v>4184</v>
      </c>
    </row>
    <row r="2593" s="16" customFormat="1">
      <c r="A2593" s="16"/>
      <c r="B2593" s="279"/>
      <c r="C2593" s="280"/>
      <c r="D2593" s="234" t="s">
        <v>168</v>
      </c>
      <c r="E2593" s="281" t="s">
        <v>1</v>
      </c>
      <c r="F2593" s="282" t="s">
        <v>4185</v>
      </c>
      <c r="G2593" s="280"/>
      <c r="H2593" s="281" t="s">
        <v>1</v>
      </c>
      <c r="I2593" s="283"/>
      <c r="J2593" s="280"/>
      <c r="K2593" s="280"/>
      <c r="L2593" s="284"/>
      <c r="M2593" s="285"/>
      <c r="N2593" s="286"/>
      <c r="O2593" s="286"/>
      <c r="P2593" s="286"/>
      <c r="Q2593" s="286"/>
      <c r="R2593" s="286"/>
      <c r="S2593" s="286"/>
      <c r="T2593" s="287"/>
      <c r="U2593" s="16"/>
      <c r="V2593" s="16"/>
      <c r="W2593" s="16"/>
      <c r="X2593" s="16"/>
      <c r="Y2593" s="16"/>
      <c r="Z2593" s="16"/>
      <c r="AA2593" s="16"/>
      <c r="AB2593" s="16"/>
      <c r="AC2593" s="16"/>
      <c r="AD2593" s="16"/>
      <c r="AE2593" s="16"/>
      <c r="AT2593" s="288" t="s">
        <v>168</v>
      </c>
      <c r="AU2593" s="288" t="s">
        <v>87</v>
      </c>
      <c r="AV2593" s="16" t="s">
        <v>85</v>
      </c>
      <c r="AW2593" s="16" t="s">
        <v>32</v>
      </c>
      <c r="AX2593" s="16" t="s">
        <v>77</v>
      </c>
      <c r="AY2593" s="288" t="s">
        <v>159</v>
      </c>
    </row>
    <row r="2594" s="13" customFormat="1">
      <c r="A2594" s="13"/>
      <c r="B2594" s="232"/>
      <c r="C2594" s="233"/>
      <c r="D2594" s="234" t="s">
        <v>168</v>
      </c>
      <c r="E2594" s="235" t="s">
        <v>1</v>
      </c>
      <c r="F2594" s="236" t="s">
        <v>4186</v>
      </c>
      <c r="G2594" s="233"/>
      <c r="H2594" s="237">
        <v>3.5529999999999999</v>
      </c>
      <c r="I2594" s="238"/>
      <c r="J2594" s="233"/>
      <c r="K2594" s="233"/>
      <c r="L2594" s="239"/>
      <c r="M2594" s="240"/>
      <c r="N2594" s="241"/>
      <c r="O2594" s="241"/>
      <c r="P2594" s="241"/>
      <c r="Q2594" s="241"/>
      <c r="R2594" s="241"/>
      <c r="S2594" s="241"/>
      <c r="T2594" s="242"/>
      <c r="U2594" s="13"/>
      <c r="V2594" s="13"/>
      <c r="W2594" s="13"/>
      <c r="X2594" s="13"/>
      <c r="Y2594" s="13"/>
      <c r="Z2594" s="13"/>
      <c r="AA2594" s="13"/>
      <c r="AB2594" s="13"/>
      <c r="AC2594" s="13"/>
      <c r="AD2594" s="13"/>
      <c r="AE2594" s="13"/>
      <c r="AT2594" s="243" t="s">
        <v>168</v>
      </c>
      <c r="AU2594" s="243" t="s">
        <v>87</v>
      </c>
      <c r="AV2594" s="13" t="s">
        <v>87</v>
      </c>
      <c r="AW2594" s="13" t="s">
        <v>32</v>
      </c>
      <c r="AX2594" s="13" t="s">
        <v>77</v>
      </c>
      <c r="AY2594" s="243" t="s">
        <v>159</v>
      </c>
    </row>
    <row r="2595" s="13" customFormat="1">
      <c r="A2595" s="13"/>
      <c r="B2595" s="232"/>
      <c r="C2595" s="233"/>
      <c r="D2595" s="234" t="s">
        <v>168</v>
      </c>
      <c r="E2595" s="235" t="s">
        <v>1</v>
      </c>
      <c r="F2595" s="236" t="s">
        <v>4187</v>
      </c>
      <c r="G2595" s="233"/>
      <c r="H2595" s="237">
        <v>3.7919999999999998</v>
      </c>
      <c r="I2595" s="238"/>
      <c r="J2595" s="233"/>
      <c r="K2595" s="233"/>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168</v>
      </c>
      <c r="AU2595" s="243" t="s">
        <v>87</v>
      </c>
      <c r="AV2595" s="13" t="s">
        <v>87</v>
      </c>
      <c r="AW2595" s="13" t="s">
        <v>32</v>
      </c>
      <c r="AX2595" s="13" t="s">
        <v>77</v>
      </c>
      <c r="AY2595" s="243" t="s">
        <v>159</v>
      </c>
    </row>
    <row r="2596" s="13" customFormat="1">
      <c r="A2596" s="13"/>
      <c r="B2596" s="232"/>
      <c r="C2596" s="233"/>
      <c r="D2596" s="234" t="s">
        <v>168</v>
      </c>
      <c r="E2596" s="235" t="s">
        <v>1</v>
      </c>
      <c r="F2596" s="236" t="s">
        <v>4188</v>
      </c>
      <c r="G2596" s="233"/>
      <c r="H2596" s="237">
        <v>1.7729999999999999</v>
      </c>
      <c r="I2596" s="238"/>
      <c r="J2596" s="233"/>
      <c r="K2596" s="233"/>
      <c r="L2596" s="239"/>
      <c r="M2596" s="240"/>
      <c r="N2596" s="241"/>
      <c r="O2596" s="241"/>
      <c r="P2596" s="241"/>
      <c r="Q2596" s="241"/>
      <c r="R2596" s="241"/>
      <c r="S2596" s="241"/>
      <c r="T2596" s="242"/>
      <c r="U2596" s="13"/>
      <c r="V2596" s="13"/>
      <c r="W2596" s="13"/>
      <c r="X2596" s="13"/>
      <c r="Y2596" s="13"/>
      <c r="Z2596" s="13"/>
      <c r="AA2596" s="13"/>
      <c r="AB2596" s="13"/>
      <c r="AC2596" s="13"/>
      <c r="AD2596" s="13"/>
      <c r="AE2596" s="13"/>
      <c r="AT2596" s="243" t="s">
        <v>168</v>
      </c>
      <c r="AU2596" s="243" t="s">
        <v>87</v>
      </c>
      <c r="AV2596" s="13" t="s">
        <v>87</v>
      </c>
      <c r="AW2596" s="13" t="s">
        <v>32</v>
      </c>
      <c r="AX2596" s="13" t="s">
        <v>77</v>
      </c>
      <c r="AY2596" s="243" t="s">
        <v>159</v>
      </c>
    </row>
    <row r="2597" s="16" customFormat="1">
      <c r="A2597" s="16"/>
      <c r="B2597" s="279"/>
      <c r="C2597" s="280"/>
      <c r="D2597" s="234" t="s">
        <v>168</v>
      </c>
      <c r="E2597" s="281" t="s">
        <v>1</v>
      </c>
      <c r="F2597" s="282" t="s">
        <v>4189</v>
      </c>
      <c r="G2597" s="280"/>
      <c r="H2597" s="281" t="s">
        <v>1</v>
      </c>
      <c r="I2597" s="283"/>
      <c r="J2597" s="280"/>
      <c r="K2597" s="280"/>
      <c r="L2597" s="284"/>
      <c r="M2597" s="285"/>
      <c r="N2597" s="286"/>
      <c r="O2597" s="286"/>
      <c r="P2597" s="286"/>
      <c r="Q2597" s="286"/>
      <c r="R2597" s="286"/>
      <c r="S2597" s="286"/>
      <c r="T2597" s="287"/>
      <c r="U2597" s="16"/>
      <c r="V2597" s="16"/>
      <c r="W2597" s="16"/>
      <c r="X2597" s="16"/>
      <c r="Y2597" s="16"/>
      <c r="Z2597" s="16"/>
      <c r="AA2597" s="16"/>
      <c r="AB2597" s="16"/>
      <c r="AC2597" s="16"/>
      <c r="AD2597" s="16"/>
      <c r="AE2597" s="16"/>
      <c r="AT2597" s="288" t="s">
        <v>168</v>
      </c>
      <c r="AU2597" s="288" t="s">
        <v>87</v>
      </c>
      <c r="AV2597" s="16" t="s">
        <v>85</v>
      </c>
      <c r="AW2597" s="16" t="s">
        <v>32</v>
      </c>
      <c r="AX2597" s="16" t="s">
        <v>77</v>
      </c>
      <c r="AY2597" s="288" t="s">
        <v>159</v>
      </c>
    </row>
    <row r="2598" s="13" customFormat="1">
      <c r="A2598" s="13"/>
      <c r="B2598" s="232"/>
      <c r="C2598" s="233"/>
      <c r="D2598" s="234" t="s">
        <v>168</v>
      </c>
      <c r="E2598" s="235" t="s">
        <v>1</v>
      </c>
      <c r="F2598" s="236" t="s">
        <v>4190</v>
      </c>
      <c r="G2598" s="233"/>
      <c r="H2598" s="237">
        <v>1.825</v>
      </c>
      <c r="I2598" s="238"/>
      <c r="J2598" s="233"/>
      <c r="K2598" s="233"/>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168</v>
      </c>
      <c r="AU2598" s="243" t="s">
        <v>87</v>
      </c>
      <c r="AV2598" s="13" t="s">
        <v>87</v>
      </c>
      <c r="AW2598" s="13" t="s">
        <v>32</v>
      </c>
      <c r="AX2598" s="13" t="s">
        <v>77</v>
      </c>
      <c r="AY2598" s="243" t="s">
        <v>159</v>
      </c>
    </row>
    <row r="2599" s="14" customFormat="1">
      <c r="A2599" s="14"/>
      <c r="B2599" s="244"/>
      <c r="C2599" s="245"/>
      <c r="D2599" s="234" t="s">
        <v>168</v>
      </c>
      <c r="E2599" s="246" t="s">
        <v>1</v>
      </c>
      <c r="F2599" s="247" t="s">
        <v>174</v>
      </c>
      <c r="G2599" s="245"/>
      <c r="H2599" s="248">
        <v>10.943</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168</v>
      </c>
      <c r="AU2599" s="254" t="s">
        <v>87</v>
      </c>
      <c r="AV2599" s="14" t="s">
        <v>166</v>
      </c>
      <c r="AW2599" s="14" t="s">
        <v>32</v>
      </c>
      <c r="AX2599" s="14" t="s">
        <v>85</v>
      </c>
      <c r="AY2599" s="254" t="s">
        <v>159</v>
      </c>
    </row>
    <row r="2600" s="2" customFormat="1" ht="24.15" customHeight="1">
      <c r="A2600" s="39"/>
      <c r="B2600" s="40"/>
      <c r="C2600" s="219" t="s">
        <v>4191</v>
      </c>
      <c r="D2600" s="219" t="s">
        <v>161</v>
      </c>
      <c r="E2600" s="220" t="s">
        <v>4192</v>
      </c>
      <c r="F2600" s="221" t="s">
        <v>4193</v>
      </c>
      <c r="G2600" s="222" t="s">
        <v>215</v>
      </c>
      <c r="H2600" s="223">
        <v>1</v>
      </c>
      <c r="I2600" s="224"/>
      <c r="J2600" s="225">
        <f>ROUND(I2600*H2600,2)</f>
        <v>0</v>
      </c>
      <c r="K2600" s="221" t="s">
        <v>262</v>
      </c>
      <c r="L2600" s="45"/>
      <c r="M2600" s="226" t="s">
        <v>1</v>
      </c>
      <c r="N2600" s="227" t="s">
        <v>42</v>
      </c>
      <c r="O2600" s="92"/>
      <c r="P2600" s="228">
        <f>O2600*H2600</f>
        <v>0</v>
      </c>
      <c r="Q2600" s="228">
        <v>0</v>
      </c>
      <c r="R2600" s="228">
        <f>Q2600*H2600</f>
        <v>0</v>
      </c>
      <c r="S2600" s="228">
        <v>0</v>
      </c>
      <c r="T2600" s="229">
        <f>S2600*H2600</f>
        <v>0</v>
      </c>
      <c r="U2600" s="39"/>
      <c r="V2600" s="39"/>
      <c r="W2600" s="39"/>
      <c r="X2600" s="39"/>
      <c r="Y2600" s="39"/>
      <c r="Z2600" s="39"/>
      <c r="AA2600" s="39"/>
      <c r="AB2600" s="39"/>
      <c r="AC2600" s="39"/>
      <c r="AD2600" s="39"/>
      <c r="AE2600" s="39"/>
      <c r="AR2600" s="230" t="s">
        <v>235</v>
      </c>
      <c r="AT2600" s="230" t="s">
        <v>161</v>
      </c>
      <c r="AU2600" s="230" t="s">
        <v>87</v>
      </c>
      <c r="AY2600" s="18" t="s">
        <v>159</v>
      </c>
      <c r="BE2600" s="231">
        <f>IF(N2600="základní",J2600,0)</f>
        <v>0</v>
      </c>
      <c r="BF2600" s="231">
        <f>IF(N2600="snížená",J2600,0)</f>
        <v>0</v>
      </c>
      <c r="BG2600" s="231">
        <f>IF(N2600="zákl. přenesená",J2600,0)</f>
        <v>0</v>
      </c>
      <c r="BH2600" s="231">
        <f>IF(N2600="sníž. přenesená",J2600,0)</f>
        <v>0</v>
      </c>
      <c r="BI2600" s="231">
        <f>IF(N2600="nulová",J2600,0)</f>
        <v>0</v>
      </c>
      <c r="BJ2600" s="18" t="s">
        <v>85</v>
      </c>
      <c r="BK2600" s="231">
        <f>ROUND(I2600*H2600,2)</f>
        <v>0</v>
      </c>
      <c r="BL2600" s="18" t="s">
        <v>235</v>
      </c>
      <c r="BM2600" s="230" t="s">
        <v>4194</v>
      </c>
    </row>
    <row r="2601" s="13" customFormat="1">
      <c r="A2601" s="13"/>
      <c r="B2601" s="232"/>
      <c r="C2601" s="233"/>
      <c r="D2601" s="234" t="s">
        <v>168</v>
      </c>
      <c r="E2601" s="235" t="s">
        <v>1</v>
      </c>
      <c r="F2601" s="236" t="s">
        <v>4195</v>
      </c>
      <c r="G2601" s="233"/>
      <c r="H2601" s="237">
        <v>1</v>
      </c>
      <c r="I2601" s="238"/>
      <c r="J2601" s="233"/>
      <c r="K2601" s="233"/>
      <c r="L2601" s="239"/>
      <c r="M2601" s="240"/>
      <c r="N2601" s="241"/>
      <c r="O2601" s="241"/>
      <c r="P2601" s="241"/>
      <c r="Q2601" s="241"/>
      <c r="R2601" s="241"/>
      <c r="S2601" s="241"/>
      <c r="T2601" s="242"/>
      <c r="U2601" s="13"/>
      <c r="V2601" s="13"/>
      <c r="W2601" s="13"/>
      <c r="X2601" s="13"/>
      <c r="Y2601" s="13"/>
      <c r="Z2601" s="13"/>
      <c r="AA2601" s="13"/>
      <c r="AB2601" s="13"/>
      <c r="AC2601" s="13"/>
      <c r="AD2601" s="13"/>
      <c r="AE2601" s="13"/>
      <c r="AT2601" s="243" t="s">
        <v>168</v>
      </c>
      <c r="AU2601" s="243" t="s">
        <v>87</v>
      </c>
      <c r="AV2601" s="13" t="s">
        <v>87</v>
      </c>
      <c r="AW2601" s="13" t="s">
        <v>32</v>
      </c>
      <c r="AX2601" s="13" t="s">
        <v>85</v>
      </c>
      <c r="AY2601" s="243" t="s">
        <v>159</v>
      </c>
    </row>
    <row r="2602" s="2" customFormat="1" ht="24.15" customHeight="1">
      <c r="A2602" s="39"/>
      <c r="B2602" s="40"/>
      <c r="C2602" s="255" t="s">
        <v>4196</v>
      </c>
      <c r="D2602" s="255" t="s">
        <v>218</v>
      </c>
      <c r="E2602" s="256" t="s">
        <v>4197</v>
      </c>
      <c r="F2602" s="257" t="s">
        <v>4198</v>
      </c>
      <c r="G2602" s="258" t="s">
        <v>215</v>
      </c>
      <c r="H2602" s="259">
        <v>1</v>
      </c>
      <c r="I2602" s="260"/>
      <c r="J2602" s="261">
        <f>ROUND(I2602*H2602,2)</f>
        <v>0</v>
      </c>
      <c r="K2602" s="257" t="s">
        <v>165</v>
      </c>
      <c r="L2602" s="262"/>
      <c r="M2602" s="263" t="s">
        <v>1</v>
      </c>
      <c r="N2602" s="264" t="s">
        <v>42</v>
      </c>
      <c r="O2602" s="92"/>
      <c r="P2602" s="228">
        <f>O2602*H2602</f>
        <v>0</v>
      </c>
      <c r="Q2602" s="228">
        <v>0.0023999999999999998</v>
      </c>
      <c r="R2602" s="228">
        <f>Q2602*H2602</f>
        <v>0.0023999999999999998</v>
      </c>
      <c r="S2602" s="228">
        <v>0</v>
      </c>
      <c r="T2602" s="229">
        <f>S2602*H2602</f>
        <v>0</v>
      </c>
      <c r="U2602" s="39"/>
      <c r="V2602" s="39"/>
      <c r="W2602" s="39"/>
      <c r="X2602" s="39"/>
      <c r="Y2602" s="39"/>
      <c r="Z2602" s="39"/>
      <c r="AA2602" s="39"/>
      <c r="AB2602" s="39"/>
      <c r="AC2602" s="39"/>
      <c r="AD2602" s="39"/>
      <c r="AE2602" s="39"/>
      <c r="AR2602" s="230" t="s">
        <v>316</v>
      </c>
      <c r="AT2602" s="230" t="s">
        <v>218</v>
      </c>
      <c r="AU2602" s="230" t="s">
        <v>87</v>
      </c>
      <c r="AY2602" s="18" t="s">
        <v>159</v>
      </c>
      <c r="BE2602" s="231">
        <f>IF(N2602="základní",J2602,0)</f>
        <v>0</v>
      </c>
      <c r="BF2602" s="231">
        <f>IF(N2602="snížená",J2602,0)</f>
        <v>0</v>
      </c>
      <c r="BG2602" s="231">
        <f>IF(N2602="zákl. přenesená",J2602,0)</f>
        <v>0</v>
      </c>
      <c r="BH2602" s="231">
        <f>IF(N2602="sníž. přenesená",J2602,0)</f>
        <v>0</v>
      </c>
      <c r="BI2602" s="231">
        <f>IF(N2602="nulová",J2602,0)</f>
        <v>0</v>
      </c>
      <c r="BJ2602" s="18" t="s">
        <v>85</v>
      </c>
      <c r="BK2602" s="231">
        <f>ROUND(I2602*H2602,2)</f>
        <v>0</v>
      </c>
      <c r="BL2602" s="18" t="s">
        <v>235</v>
      </c>
      <c r="BM2602" s="230" t="s">
        <v>4199</v>
      </c>
    </row>
    <row r="2603" s="2" customFormat="1" ht="16.5" customHeight="1">
      <c r="A2603" s="39"/>
      <c r="B2603" s="40"/>
      <c r="C2603" s="219" t="s">
        <v>4200</v>
      </c>
      <c r="D2603" s="219" t="s">
        <v>161</v>
      </c>
      <c r="E2603" s="220" t="s">
        <v>4201</v>
      </c>
      <c r="F2603" s="221" t="s">
        <v>4202</v>
      </c>
      <c r="G2603" s="222" t="s">
        <v>164</v>
      </c>
      <c r="H2603" s="223">
        <v>19.532</v>
      </c>
      <c r="I2603" s="224"/>
      <c r="J2603" s="225">
        <f>ROUND(I2603*H2603,2)</f>
        <v>0</v>
      </c>
      <c r="K2603" s="221" t="s">
        <v>165</v>
      </c>
      <c r="L2603" s="45"/>
      <c r="M2603" s="226" t="s">
        <v>1</v>
      </c>
      <c r="N2603" s="227" t="s">
        <v>42</v>
      </c>
      <c r="O2603" s="92"/>
      <c r="P2603" s="228">
        <f>O2603*H2603</f>
        <v>0</v>
      </c>
      <c r="Q2603" s="228">
        <v>0</v>
      </c>
      <c r="R2603" s="228">
        <f>Q2603*H2603</f>
        <v>0</v>
      </c>
      <c r="S2603" s="228">
        <v>0.02</v>
      </c>
      <c r="T2603" s="229">
        <f>S2603*H2603</f>
        <v>0.39063999999999999</v>
      </c>
      <c r="U2603" s="39"/>
      <c r="V2603" s="39"/>
      <c r="W2603" s="39"/>
      <c r="X2603" s="39"/>
      <c r="Y2603" s="39"/>
      <c r="Z2603" s="39"/>
      <c r="AA2603" s="39"/>
      <c r="AB2603" s="39"/>
      <c r="AC2603" s="39"/>
      <c r="AD2603" s="39"/>
      <c r="AE2603" s="39"/>
      <c r="AR2603" s="230" t="s">
        <v>235</v>
      </c>
      <c r="AT2603" s="230" t="s">
        <v>161</v>
      </c>
      <c r="AU2603" s="230" t="s">
        <v>87</v>
      </c>
      <c r="AY2603" s="18" t="s">
        <v>159</v>
      </c>
      <c r="BE2603" s="231">
        <f>IF(N2603="základní",J2603,0)</f>
        <v>0</v>
      </c>
      <c r="BF2603" s="231">
        <f>IF(N2603="snížená",J2603,0)</f>
        <v>0</v>
      </c>
      <c r="BG2603" s="231">
        <f>IF(N2603="zákl. přenesená",J2603,0)</f>
        <v>0</v>
      </c>
      <c r="BH2603" s="231">
        <f>IF(N2603="sníž. přenesená",J2603,0)</f>
        <v>0</v>
      </c>
      <c r="BI2603" s="231">
        <f>IF(N2603="nulová",J2603,0)</f>
        <v>0</v>
      </c>
      <c r="BJ2603" s="18" t="s">
        <v>85</v>
      </c>
      <c r="BK2603" s="231">
        <f>ROUND(I2603*H2603,2)</f>
        <v>0</v>
      </c>
      <c r="BL2603" s="18" t="s">
        <v>235</v>
      </c>
      <c r="BM2603" s="230" t="s">
        <v>4203</v>
      </c>
    </row>
    <row r="2604" s="16" customFormat="1">
      <c r="A2604" s="16"/>
      <c r="B2604" s="279"/>
      <c r="C2604" s="280"/>
      <c r="D2604" s="234" t="s">
        <v>168</v>
      </c>
      <c r="E2604" s="281" t="s">
        <v>1</v>
      </c>
      <c r="F2604" s="282" t="s">
        <v>4204</v>
      </c>
      <c r="G2604" s="280"/>
      <c r="H2604" s="281" t="s">
        <v>1</v>
      </c>
      <c r="I2604" s="283"/>
      <c r="J2604" s="280"/>
      <c r="K2604" s="280"/>
      <c r="L2604" s="284"/>
      <c r="M2604" s="285"/>
      <c r="N2604" s="286"/>
      <c r="O2604" s="286"/>
      <c r="P2604" s="286"/>
      <c r="Q2604" s="286"/>
      <c r="R2604" s="286"/>
      <c r="S2604" s="286"/>
      <c r="T2604" s="287"/>
      <c r="U2604" s="16"/>
      <c r="V2604" s="16"/>
      <c r="W2604" s="16"/>
      <c r="X2604" s="16"/>
      <c r="Y2604" s="16"/>
      <c r="Z2604" s="16"/>
      <c r="AA2604" s="16"/>
      <c r="AB2604" s="16"/>
      <c r="AC2604" s="16"/>
      <c r="AD2604" s="16"/>
      <c r="AE2604" s="16"/>
      <c r="AT2604" s="288" t="s">
        <v>168</v>
      </c>
      <c r="AU2604" s="288" t="s">
        <v>87</v>
      </c>
      <c r="AV2604" s="16" t="s">
        <v>85</v>
      </c>
      <c r="AW2604" s="16" t="s">
        <v>32</v>
      </c>
      <c r="AX2604" s="16" t="s">
        <v>77</v>
      </c>
      <c r="AY2604" s="288" t="s">
        <v>159</v>
      </c>
    </row>
    <row r="2605" s="13" customFormat="1">
      <c r="A2605" s="13"/>
      <c r="B2605" s="232"/>
      <c r="C2605" s="233"/>
      <c r="D2605" s="234" t="s">
        <v>168</v>
      </c>
      <c r="E2605" s="235" t="s">
        <v>1</v>
      </c>
      <c r="F2605" s="236" t="s">
        <v>4205</v>
      </c>
      <c r="G2605" s="233"/>
      <c r="H2605" s="237">
        <v>0.83199999999999996</v>
      </c>
      <c r="I2605" s="238"/>
      <c r="J2605" s="233"/>
      <c r="K2605" s="233"/>
      <c r="L2605" s="239"/>
      <c r="M2605" s="240"/>
      <c r="N2605" s="241"/>
      <c r="O2605" s="241"/>
      <c r="P2605" s="241"/>
      <c r="Q2605" s="241"/>
      <c r="R2605" s="241"/>
      <c r="S2605" s="241"/>
      <c r="T2605" s="242"/>
      <c r="U2605" s="13"/>
      <c r="V2605" s="13"/>
      <c r="W2605" s="13"/>
      <c r="X2605" s="13"/>
      <c r="Y2605" s="13"/>
      <c r="Z2605" s="13"/>
      <c r="AA2605" s="13"/>
      <c r="AB2605" s="13"/>
      <c r="AC2605" s="13"/>
      <c r="AD2605" s="13"/>
      <c r="AE2605" s="13"/>
      <c r="AT2605" s="243" t="s">
        <v>168</v>
      </c>
      <c r="AU2605" s="243" t="s">
        <v>87</v>
      </c>
      <c r="AV2605" s="13" t="s">
        <v>87</v>
      </c>
      <c r="AW2605" s="13" t="s">
        <v>32</v>
      </c>
      <c r="AX2605" s="13" t="s">
        <v>77</v>
      </c>
      <c r="AY2605" s="243" t="s">
        <v>159</v>
      </c>
    </row>
    <row r="2606" s="13" customFormat="1">
      <c r="A2606" s="13"/>
      <c r="B2606" s="232"/>
      <c r="C2606" s="233"/>
      <c r="D2606" s="234" t="s">
        <v>168</v>
      </c>
      <c r="E2606" s="235" t="s">
        <v>1</v>
      </c>
      <c r="F2606" s="236" t="s">
        <v>4206</v>
      </c>
      <c r="G2606" s="233"/>
      <c r="H2606" s="237">
        <v>1.5</v>
      </c>
      <c r="I2606" s="238"/>
      <c r="J2606" s="233"/>
      <c r="K2606" s="233"/>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168</v>
      </c>
      <c r="AU2606" s="243" t="s">
        <v>87</v>
      </c>
      <c r="AV2606" s="13" t="s">
        <v>87</v>
      </c>
      <c r="AW2606" s="13" t="s">
        <v>32</v>
      </c>
      <c r="AX2606" s="13" t="s">
        <v>77</v>
      </c>
      <c r="AY2606" s="243" t="s">
        <v>159</v>
      </c>
    </row>
    <row r="2607" s="15" customFormat="1">
      <c r="A2607" s="15"/>
      <c r="B2607" s="268"/>
      <c r="C2607" s="269"/>
      <c r="D2607" s="234" t="s">
        <v>168</v>
      </c>
      <c r="E2607" s="270" t="s">
        <v>1</v>
      </c>
      <c r="F2607" s="271" t="s">
        <v>361</v>
      </c>
      <c r="G2607" s="269"/>
      <c r="H2607" s="272">
        <v>2.3319999999999999</v>
      </c>
      <c r="I2607" s="273"/>
      <c r="J2607" s="269"/>
      <c r="K2607" s="269"/>
      <c r="L2607" s="274"/>
      <c r="M2607" s="275"/>
      <c r="N2607" s="276"/>
      <c r="O2607" s="276"/>
      <c r="P2607" s="276"/>
      <c r="Q2607" s="276"/>
      <c r="R2607" s="276"/>
      <c r="S2607" s="276"/>
      <c r="T2607" s="277"/>
      <c r="U2607" s="15"/>
      <c r="V2607" s="15"/>
      <c r="W2607" s="15"/>
      <c r="X2607" s="15"/>
      <c r="Y2607" s="15"/>
      <c r="Z2607" s="15"/>
      <c r="AA2607" s="15"/>
      <c r="AB2607" s="15"/>
      <c r="AC2607" s="15"/>
      <c r="AD2607" s="15"/>
      <c r="AE2607" s="15"/>
      <c r="AT2607" s="278" t="s">
        <v>168</v>
      </c>
      <c r="AU2607" s="278" t="s">
        <v>87</v>
      </c>
      <c r="AV2607" s="15" t="s">
        <v>175</v>
      </c>
      <c r="AW2607" s="15" t="s">
        <v>32</v>
      </c>
      <c r="AX2607" s="15" t="s">
        <v>77</v>
      </c>
      <c r="AY2607" s="278" t="s">
        <v>159</v>
      </c>
    </row>
    <row r="2608" s="16" customFormat="1">
      <c r="A2608" s="16"/>
      <c r="B2608" s="279"/>
      <c r="C2608" s="280"/>
      <c r="D2608" s="234" t="s">
        <v>168</v>
      </c>
      <c r="E2608" s="281" t="s">
        <v>1</v>
      </c>
      <c r="F2608" s="282" t="s">
        <v>4207</v>
      </c>
      <c r="G2608" s="280"/>
      <c r="H2608" s="281" t="s">
        <v>1</v>
      </c>
      <c r="I2608" s="283"/>
      <c r="J2608" s="280"/>
      <c r="K2608" s="280"/>
      <c r="L2608" s="284"/>
      <c r="M2608" s="285"/>
      <c r="N2608" s="286"/>
      <c r="O2608" s="286"/>
      <c r="P2608" s="286"/>
      <c r="Q2608" s="286"/>
      <c r="R2608" s="286"/>
      <c r="S2608" s="286"/>
      <c r="T2608" s="287"/>
      <c r="U2608" s="16"/>
      <c r="V2608" s="16"/>
      <c r="W2608" s="16"/>
      <c r="X2608" s="16"/>
      <c r="Y2608" s="16"/>
      <c r="Z2608" s="16"/>
      <c r="AA2608" s="16"/>
      <c r="AB2608" s="16"/>
      <c r="AC2608" s="16"/>
      <c r="AD2608" s="16"/>
      <c r="AE2608" s="16"/>
      <c r="AT2608" s="288" t="s">
        <v>168</v>
      </c>
      <c r="AU2608" s="288" t="s">
        <v>87</v>
      </c>
      <c r="AV2608" s="16" t="s">
        <v>85</v>
      </c>
      <c r="AW2608" s="16" t="s">
        <v>32</v>
      </c>
      <c r="AX2608" s="16" t="s">
        <v>77</v>
      </c>
      <c r="AY2608" s="288" t="s">
        <v>159</v>
      </c>
    </row>
    <row r="2609" s="13" customFormat="1">
      <c r="A2609" s="13"/>
      <c r="B2609" s="232"/>
      <c r="C2609" s="233"/>
      <c r="D2609" s="234" t="s">
        <v>168</v>
      </c>
      <c r="E2609" s="235" t="s">
        <v>1</v>
      </c>
      <c r="F2609" s="236" t="s">
        <v>4208</v>
      </c>
      <c r="G2609" s="233"/>
      <c r="H2609" s="237">
        <v>10.75</v>
      </c>
      <c r="I2609" s="238"/>
      <c r="J2609" s="233"/>
      <c r="K2609" s="233"/>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168</v>
      </c>
      <c r="AU2609" s="243" t="s">
        <v>87</v>
      </c>
      <c r="AV2609" s="13" t="s">
        <v>87</v>
      </c>
      <c r="AW2609" s="13" t="s">
        <v>32</v>
      </c>
      <c r="AX2609" s="13" t="s">
        <v>77</v>
      </c>
      <c r="AY2609" s="243" t="s">
        <v>159</v>
      </c>
    </row>
    <row r="2610" s="13" customFormat="1">
      <c r="A2610" s="13"/>
      <c r="B2610" s="232"/>
      <c r="C2610" s="233"/>
      <c r="D2610" s="234" t="s">
        <v>168</v>
      </c>
      <c r="E2610" s="235" t="s">
        <v>1</v>
      </c>
      <c r="F2610" s="236" t="s">
        <v>4209</v>
      </c>
      <c r="G2610" s="233"/>
      <c r="H2610" s="237">
        <v>6.4500000000000002</v>
      </c>
      <c r="I2610" s="238"/>
      <c r="J2610" s="233"/>
      <c r="K2610" s="233"/>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168</v>
      </c>
      <c r="AU2610" s="243" t="s">
        <v>87</v>
      </c>
      <c r="AV2610" s="13" t="s">
        <v>87</v>
      </c>
      <c r="AW2610" s="13" t="s">
        <v>32</v>
      </c>
      <c r="AX2610" s="13" t="s">
        <v>77</v>
      </c>
      <c r="AY2610" s="243" t="s">
        <v>159</v>
      </c>
    </row>
    <row r="2611" s="15" customFormat="1">
      <c r="A2611" s="15"/>
      <c r="B2611" s="268"/>
      <c r="C2611" s="269"/>
      <c r="D2611" s="234" t="s">
        <v>168</v>
      </c>
      <c r="E2611" s="270" t="s">
        <v>1</v>
      </c>
      <c r="F2611" s="271" t="s">
        <v>361</v>
      </c>
      <c r="G2611" s="269"/>
      <c r="H2611" s="272">
        <v>17.199999999999999</v>
      </c>
      <c r="I2611" s="273"/>
      <c r="J2611" s="269"/>
      <c r="K2611" s="269"/>
      <c r="L2611" s="274"/>
      <c r="M2611" s="275"/>
      <c r="N2611" s="276"/>
      <c r="O2611" s="276"/>
      <c r="P2611" s="276"/>
      <c r="Q2611" s="276"/>
      <c r="R2611" s="276"/>
      <c r="S2611" s="276"/>
      <c r="T2611" s="277"/>
      <c r="U2611" s="15"/>
      <c r="V2611" s="15"/>
      <c r="W2611" s="15"/>
      <c r="X2611" s="15"/>
      <c r="Y2611" s="15"/>
      <c r="Z2611" s="15"/>
      <c r="AA2611" s="15"/>
      <c r="AB2611" s="15"/>
      <c r="AC2611" s="15"/>
      <c r="AD2611" s="15"/>
      <c r="AE2611" s="15"/>
      <c r="AT2611" s="278" t="s">
        <v>168</v>
      </c>
      <c r="AU2611" s="278" t="s">
        <v>87</v>
      </c>
      <c r="AV2611" s="15" t="s">
        <v>175</v>
      </c>
      <c r="AW2611" s="15" t="s">
        <v>32</v>
      </c>
      <c r="AX2611" s="15" t="s">
        <v>77</v>
      </c>
      <c r="AY2611" s="278" t="s">
        <v>159</v>
      </c>
    </row>
    <row r="2612" s="14" customFormat="1">
      <c r="A2612" s="14"/>
      <c r="B2612" s="244"/>
      <c r="C2612" s="245"/>
      <c r="D2612" s="234" t="s">
        <v>168</v>
      </c>
      <c r="E2612" s="246" t="s">
        <v>1</v>
      </c>
      <c r="F2612" s="247" t="s">
        <v>174</v>
      </c>
      <c r="G2612" s="245"/>
      <c r="H2612" s="248">
        <v>19.532</v>
      </c>
      <c r="I2612" s="249"/>
      <c r="J2612" s="245"/>
      <c r="K2612" s="245"/>
      <c r="L2612" s="250"/>
      <c r="M2612" s="251"/>
      <c r="N2612" s="252"/>
      <c r="O2612" s="252"/>
      <c r="P2612" s="252"/>
      <c r="Q2612" s="252"/>
      <c r="R2612" s="252"/>
      <c r="S2612" s="252"/>
      <c r="T2612" s="253"/>
      <c r="U2612" s="14"/>
      <c r="V2612" s="14"/>
      <c r="W2612" s="14"/>
      <c r="X2612" s="14"/>
      <c r="Y2612" s="14"/>
      <c r="Z2612" s="14"/>
      <c r="AA2612" s="14"/>
      <c r="AB2612" s="14"/>
      <c r="AC2612" s="14"/>
      <c r="AD2612" s="14"/>
      <c r="AE2612" s="14"/>
      <c r="AT2612" s="254" t="s">
        <v>168</v>
      </c>
      <c r="AU2612" s="254" t="s">
        <v>87</v>
      </c>
      <c r="AV2612" s="14" t="s">
        <v>166</v>
      </c>
      <c r="AW2612" s="14" t="s">
        <v>32</v>
      </c>
      <c r="AX2612" s="14" t="s">
        <v>85</v>
      </c>
      <c r="AY2612" s="254" t="s">
        <v>159</v>
      </c>
    </row>
    <row r="2613" s="2" customFormat="1" ht="16.5" customHeight="1">
      <c r="A2613" s="39"/>
      <c r="B2613" s="40"/>
      <c r="C2613" s="219" t="s">
        <v>4210</v>
      </c>
      <c r="D2613" s="219" t="s">
        <v>161</v>
      </c>
      <c r="E2613" s="220" t="s">
        <v>4211</v>
      </c>
      <c r="F2613" s="221" t="s">
        <v>4212</v>
      </c>
      <c r="G2613" s="222" t="s">
        <v>164</v>
      </c>
      <c r="H2613" s="223">
        <v>1.9199999999999999</v>
      </c>
      <c r="I2613" s="224"/>
      <c r="J2613" s="225">
        <f>ROUND(I2613*H2613,2)</f>
        <v>0</v>
      </c>
      <c r="K2613" s="221" t="s">
        <v>165</v>
      </c>
      <c r="L2613" s="45"/>
      <c r="M2613" s="226" t="s">
        <v>1</v>
      </c>
      <c r="N2613" s="227" t="s">
        <v>42</v>
      </c>
      <c r="O2613" s="92"/>
      <c r="P2613" s="228">
        <f>O2613*H2613</f>
        <v>0</v>
      </c>
      <c r="Q2613" s="228">
        <v>5.5415000000000002E-06</v>
      </c>
      <c r="R2613" s="228">
        <f>Q2613*H2613</f>
        <v>1.0639679999999999E-05</v>
      </c>
      <c r="S2613" s="228">
        <v>0</v>
      </c>
      <c r="T2613" s="229">
        <f>S2613*H2613</f>
        <v>0</v>
      </c>
      <c r="U2613" s="39"/>
      <c r="V2613" s="39"/>
      <c r="W2613" s="39"/>
      <c r="X2613" s="39"/>
      <c r="Y2613" s="39"/>
      <c r="Z2613" s="39"/>
      <c r="AA2613" s="39"/>
      <c r="AB2613" s="39"/>
      <c r="AC2613" s="39"/>
      <c r="AD2613" s="39"/>
      <c r="AE2613" s="39"/>
      <c r="AR2613" s="230" t="s">
        <v>235</v>
      </c>
      <c r="AT2613" s="230" t="s">
        <v>161</v>
      </c>
      <c r="AU2613" s="230" t="s">
        <v>87</v>
      </c>
      <c r="AY2613" s="18" t="s">
        <v>159</v>
      </c>
      <c r="BE2613" s="231">
        <f>IF(N2613="základní",J2613,0)</f>
        <v>0</v>
      </c>
      <c r="BF2613" s="231">
        <f>IF(N2613="snížená",J2613,0)</f>
        <v>0</v>
      </c>
      <c r="BG2613" s="231">
        <f>IF(N2613="zákl. přenesená",J2613,0)</f>
        <v>0</v>
      </c>
      <c r="BH2613" s="231">
        <f>IF(N2613="sníž. přenesená",J2613,0)</f>
        <v>0</v>
      </c>
      <c r="BI2613" s="231">
        <f>IF(N2613="nulová",J2613,0)</f>
        <v>0</v>
      </c>
      <c r="BJ2613" s="18" t="s">
        <v>85</v>
      </c>
      <c r="BK2613" s="231">
        <f>ROUND(I2613*H2613,2)</f>
        <v>0</v>
      </c>
      <c r="BL2613" s="18" t="s">
        <v>235</v>
      </c>
      <c r="BM2613" s="230" t="s">
        <v>4213</v>
      </c>
    </row>
    <row r="2614" s="16" customFormat="1">
      <c r="A2614" s="16"/>
      <c r="B2614" s="279"/>
      <c r="C2614" s="280"/>
      <c r="D2614" s="234" t="s">
        <v>168</v>
      </c>
      <c r="E2614" s="281" t="s">
        <v>1</v>
      </c>
      <c r="F2614" s="282" t="s">
        <v>4214</v>
      </c>
      <c r="G2614" s="280"/>
      <c r="H2614" s="281" t="s">
        <v>1</v>
      </c>
      <c r="I2614" s="283"/>
      <c r="J2614" s="280"/>
      <c r="K2614" s="280"/>
      <c r="L2614" s="284"/>
      <c r="M2614" s="285"/>
      <c r="N2614" s="286"/>
      <c r="O2614" s="286"/>
      <c r="P2614" s="286"/>
      <c r="Q2614" s="286"/>
      <c r="R2614" s="286"/>
      <c r="S2614" s="286"/>
      <c r="T2614" s="287"/>
      <c r="U2614" s="16"/>
      <c r="V2614" s="16"/>
      <c r="W2614" s="16"/>
      <c r="X2614" s="16"/>
      <c r="Y2614" s="16"/>
      <c r="Z2614" s="16"/>
      <c r="AA2614" s="16"/>
      <c r="AB2614" s="16"/>
      <c r="AC2614" s="16"/>
      <c r="AD2614" s="16"/>
      <c r="AE2614" s="16"/>
      <c r="AT2614" s="288" t="s">
        <v>168</v>
      </c>
      <c r="AU2614" s="288" t="s">
        <v>87</v>
      </c>
      <c r="AV2614" s="16" t="s">
        <v>85</v>
      </c>
      <c r="AW2614" s="16" t="s">
        <v>32</v>
      </c>
      <c r="AX2614" s="16" t="s">
        <v>77</v>
      </c>
      <c r="AY2614" s="288" t="s">
        <v>159</v>
      </c>
    </row>
    <row r="2615" s="13" customFormat="1">
      <c r="A2615" s="13"/>
      <c r="B2615" s="232"/>
      <c r="C2615" s="233"/>
      <c r="D2615" s="234" t="s">
        <v>168</v>
      </c>
      <c r="E2615" s="235" t="s">
        <v>1</v>
      </c>
      <c r="F2615" s="236" t="s">
        <v>4215</v>
      </c>
      <c r="G2615" s="233"/>
      <c r="H2615" s="237">
        <v>1.9199999999999999</v>
      </c>
      <c r="I2615" s="238"/>
      <c r="J2615" s="233"/>
      <c r="K2615" s="233"/>
      <c r="L2615" s="239"/>
      <c r="M2615" s="240"/>
      <c r="N2615" s="241"/>
      <c r="O2615" s="241"/>
      <c r="P2615" s="241"/>
      <c r="Q2615" s="241"/>
      <c r="R2615" s="241"/>
      <c r="S2615" s="241"/>
      <c r="T2615" s="242"/>
      <c r="U2615" s="13"/>
      <c r="V2615" s="13"/>
      <c r="W2615" s="13"/>
      <c r="X2615" s="13"/>
      <c r="Y2615" s="13"/>
      <c r="Z2615" s="13"/>
      <c r="AA2615" s="13"/>
      <c r="AB2615" s="13"/>
      <c r="AC2615" s="13"/>
      <c r="AD2615" s="13"/>
      <c r="AE2615" s="13"/>
      <c r="AT2615" s="243" t="s">
        <v>168</v>
      </c>
      <c r="AU2615" s="243" t="s">
        <v>87</v>
      </c>
      <c r="AV2615" s="13" t="s">
        <v>87</v>
      </c>
      <c r="AW2615" s="13" t="s">
        <v>32</v>
      </c>
      <c r="AX2615" s="13" t="s">
        <v>85</v>
      </c>
      <c r="AY2615" s="243" t="s">
        <v>159</v>
      </c>
    </row>
    <row r="2616" s="2" customFormat="1" ht="24.15" customHeight="1">
      <c r="A2616" s="39"/>
      <c r="B2616" s="40"/>
      <c r="C2616" s="255" t="s">
        <v>4216</v>
      </c>
      <c r="D2616" s="255" t="s">
        <v>218</v>
      </c>
      <c r="E2616" s="256" t="s">
        <v>4217</v>
      </c>
      <c r="F2616" s="257" t="s">
        <v>4218</v>
      </c>
      <c r="G2616" s="258" t="s">
        <v>164</v>
      </c>
      <c r="H2616" s="259">
        <v>1.9199999999999999</v>
      </c>
      <c r="I2616" s="260"/>
      <c r="J2616" s="261">
        <f>ROUND(I2616*H2616,2)</f>
        <v>0</v>
      </c>
      <c r="K2616" s="257" t="s">
        <v>1</v>
      </c>
      <c r="L2616" s="262"/>
      <c r="M2616" s="263" t="s">
        <v>1</v>
      </c>
      <c r="N2616" s="264" t="s">
        <v>42</v>
      </c>
      <c r="O2616" s="92"/>
      <c r="P2616" s="228">
        <f>O2616*H2616</f>
        <v>0</v>
      </c>
      <c r="Q2616" s="228">
        <v>0.01</v>
      </c>
      <c r="R2616" s="228">
        <f>Q2616*H2616</f>
        <v>0.019199999999999998</v>
      </c>
      <c r="S2616" s="228">
        <v>0</v>
      </c>
      <c r="T2616" s="229">
        <f>S2616*H2616</f>
        <v>0</v>
      </c>
      <c r="U2616" s="39"/>
      <c r="V2616" s="39"/>
      <c r="W2616" s="39"/>
      <c r="X2616" s="39"/>
      <c r="Y2616" s="39"/>
      <c r="Z2616" s="39"/>
      <c r="AA2616" s="39"/>
      <c r="AB2616" s="39"/>
      <c r="AC2616" s="39"/>
      <c r="AD2616" s="39"/>
      <c r="AE2616" s="39"/>
      <c r="AR2616" s="230" t="s">
        <v>316</v>
      </c>
      <c r="AT2616" s="230" t="s">
        <v>218</v>
      </c>
      <c r="AU2616" s="230" t="s">
        <v>87</v>
      </c>
      <c r="AY2616" s="18" t="s">
        <v>159</v>
      </c>
      <c r="BE2616" s="231">
        <f>IF(N2616="základní",J2616,0)</f>
        <v>0</v>
      </c>
      <c r="BF2616" s="231">
        <f>IF(N2616="snížená",J2616,0)</f>
        <v>0</v>
      </c>
      <c r="BG2616" s="231">
        <f>IF(N2616="zákl. přenesená",J2616,0)</f>
        <v>0</v>
      </c>
      <c r="BH2616" s="231">
        <f>IF(N2616="sníž. přenesená",J2616,0)</f>
        <v>0</v>
      </c>
      <c r="BI2616" s="231">
        <f>IF(N2616="nulová",J2616,0)</f>
        <v>0</v>
      </c>
      <c r="BJ2616" s="18" t="s">
        <v>85</v>
      </c>
      <c r="BK2616" s="231">
        <f>ROUND(I2616*H2616,2)</f>
        <v>0</v>
      </c>
      <c r="BL2616" s="18" t="s">
        <v>235</v>
      </c>
      <c r="BM2616" s="230" t="s">
        <v>4219</v>
      </c>
    </row>
    <row r="2617" s="2" customFormat="1" ht="24.15" customHeight="1">
      <c r="A2617" s="39"/>
      <c r="B2617" s="40"/>
      <c r="C2617" s="219" t="s">
        <v>4220</v>
      </c>
      <c r="D2617" s="219" t="s">
        <v>161</v>
      </c>
      <c r="E2617" s="220" t="s">
        <v>4221</v>
      </c>
      <c r="F2617" s="221" t="s">
        <v>4222</v>
      </c>
      <c r="G2617" s="222" t="s">
        <v>215</v>
      </c>
      <c r="H2617" s="223">
        <v>6</v>
      </c>
      <c r="I2617" s="224"/>
      <c r="J2617" s="225">
        <f>ROUND(I2617*H2617,2)</f>
        <v>0</v>
      </c>
      <c r="K2617" s="221" t="s">
        <v>165</v>
      </c>
      <c r="L2617" s="45"/>
      <c r="M2617" s="226" t="s">
        <v>1</v>
      </c>
      <c r="N2617" s="227" t="s">
        <v>42</v>
      </c>
      <c r="O2617" s="92"/>
      <c r="P2617" s="228">
        <f>O2617*H2617</f>
        <v>0</v>
      </c>
      <c r="Q2617" s="228">
        <v>0</v>
      </c>
      <c r="R2617" s="228">
        <f>Q2617*H2617</f>
        <v>0</v>
      </c>
      <c r="S2617" s="228">
        <v>0</v>
      </c>
      <c r="T2617" s="229">
        <f>S2617*H2617</f>
        <v>0</v>
      </c>
      <c r="U2617" s="39"/>
      <c r="V2617" s="39"/>
      <c r="W2617" s="39"/>
      <c r="X2617" s="39"/>
      <c r="Y2617" s="39"/>
      <c r="Z2617" s="39"/>
      <c r="AA2617" s="39"/>
      <c r="AB2617" s="39"/>
      <c r="AC2617" s="39"/>
      <c r="AD2617" s="39"/>
      <c r="AE2617" s="39"/>
      <c r="AR2617" s="230" t="s">
        <v>235</v>
      </c>
      <c r="AT2617" s="230" t="s">
        <v>161</v>
      </c>
      <c r="AU2617" s="230" t="s">
        <v>87</v>
      </c>
      <c r="AY2617" s="18" t="s">
        <v>159</v>
      </c>
      <c r="BE2617" s="231">
        <f>IF(N2617="základní",J2617,0)</f>
        <v>0</v>
      </c>
      <c r="BF2617" s="231">
        <f>IF(N2617="snížená",J2617,0)</f>
        <v>0</v>
      </c>
      <c r="BG2617" s="231">
        <f>IF(N2617="zákl. přenesená",J2617,0)</f>
        <v>0</v>
      </c>
      <c r="BH2617" s="231">
        <f>IF(N2617="sníž. přenesená",J2617,0)</f>
        <v>0</v>
      </c>
      <c r="BI2617" s="231">
        <f>IF(N2617="nulová",J2617,0)</f>
        <v>0</v>
      </c>
      <c r="BJ2617" s="18" t="s">
        <v>85</v>
      </c>
      <c r="BK2617" s="231">
        <f>ROUND(I2617*H2617,2)</f>
        <v>0</v>
      </c>
      <c r="BL2617" s="18" t="s">
        <v>235</v>
      </c>
      <c r="BM2617" s="230" t="s">
        <v>4223</v>
      </c>
    </row>
    <row r="2618" s="13" customFormat="1">
      <c r="A2618" s="13"/>
      <c r="B2618" s="232"/>
      <c r="C2618" s="233"/>
      <c r="D2618" s="234" t="s">
        <v>168</v>
      </c>
      <c r="E2618" s="235" t="s">
        <v>1</v>
      </c>
      <c r="F2618" s="236" t="s">
        <v>4224</v>
      </c>
      <c r="G2618" s="233"/>
      <c r="H2618" s="237">
        <v>6</v>
      </c>
      <c r="I2618" s="238"/>
      <c r="J2618" s="233"/>
      <c r="K2618" s="233"/>
      <c r="L2618" s="239"/>
      <c r="M2618" s="240"/>
      <c r="N2618" s="241"/>
      <c r="O2618" s="241"/>
      <c r="P2618" s="241"/>
      <c r="Q2618" s="241"/>
      <c r="R2618" s="241"/>
      <c r="S2618" s="241"/>
      <c r="T2618" s="242"/>
      <c r="U2618" s="13"/>
      <c r="V2618" s="13"/>
      <c r="W2618" s="13"/>
      <c r="X2618" s="13"/>
      <c r="Y2618" s="13"/>
      <c r="Z2618" s="13"/>
      <c r="AA2618" s="13"/>
      <c r="AB2618" s="13"/>
      <c r="AC2618" s="13"/>
      <c r="AD2618" s="13"/>
      <c r="AE2618" s="13"/>
      <c r="AT2618" s="243" t="s">
        <v>168</v>
      </c>
      <c r="AU2618" s="243" t="s">
        <v>87</v>
      </c>
      <c r="AV2618" s="13" t="s">
        <v>87</v>
      </c>
      <c r="AW2618" s="13" t="s">
        <v>32</v>
      </c>
      <c r="AX2618" s="13" t="s">
        <v>85</v>
      </c>
      <c r="AY2618" s="243" t="s">
        <v>159</v>
      </c>
    </row>
    <row r="2619" s="2" customFormat="1" ht="16.5" customHeight="1">
      <c r="A2619" s="39"/>
      <c r="B2619" s="40"/>
      <c r="C2619" s="255" t="s">
        <v>4225</v>
      </c>
      <c r="D2619" s="255" t="s">
        <v>218</v>
      </c>
      <c r="E2619" s="256" t="s">
        <v>4226</v>
      </c>
      <c r="F2619" s="257" t="s">
        <v>4227</v>
      </c>
      <c r="G2619" s="258" t="s">
        <v>215</v>
      </c>
      <c r="H2619" s="259">
        <v>6</v>
      </c>
      <c r="I2619" s="260"/>
      <c r="J2619" s="261">
        <f>ROUND(I2619*H2619,2)</f>
        <v>0</v>
      </c>
      <c r="K2619" s="257" t="s">
        <v>165</v>
      </c>
      <c r="L2619" s="262"/>
      <c r="M2619" s="263" t="s">
        <v>1</v>
      </c>
      <c r="N2619" s="264" t="s">
        <v>42</v>
      </c>
      <c r="O2619" s="92"/>
      <c r="P2619" s="228">
        <f>O2619*H2619</f>
        <v>0</v>
      </c>
      <c r="Q2619" s="228">
        <v>0.00059000000000000003</v>
      </c>
      <c r="R2619" s="228">
        <f>Q2619*H2619</f>
        <v>0.0035400000000000002</v>
      </c>
      <c r="S2619" s="228">
        <v>0</v>
      </c>
      <c r="T2619" s="229">
        <f>S2619*H2619</f>
        <v>0</v>
      </c>
      <c r="U2619" s="39"/>
      <c r="V2619" s="39"/>
      <c r="W2619" s="39"/>
      <c r="X2619" s="39"/>
      <c r="Y2619" s="39"/>
      <c r="Z2619" s="39"/>
      <c r="AA2619" s="39"/>
      <c r="AB2619" s="39"/>
      <c r="AC2619" s="39"/>
      <c r="AD2619" s="39"/>
      <c r="AE2619" s="39"/>
      <c r="AR2619" s="230" t="s">
        <v>316</v>
      </c>
      <c r="AT2619" s="230" t="s">
        <v>218</v>
      </c>
      <c r="AU2619" s="230" t="s">
        <v>87</v>
      </c>
      <c r="AY2619" s="18" t="s">
        <v>159</v>
      </c>
      <c r="BE2619" s="231">
        <f>IF(N2619="základní",J2619,0)</f>
        <v>0</v>
      </c>
      <c r="BF2619" s="231">
        <f>IF(N2619="snížená",J2619,0)</f>
        <v>0</v>
      </c>
      <c r="BG2619" s="231">
        <f>IF(N2619="zákl. přenesená",J2619,0)</f>
        <v>0</v>
      </c>
      <c r="BH2619" s="231">
        <f>IF(N2619="sníž. přenesená",J2619,0)</f>
        <v>0</v>
      </c>
      <c r="BI2619" s="231">
        <f>IF(N2619="nulová",J2619,0)</f>
        <v>0</v>
      </c>
      <c r="BJ2619" s="18" t="s">
        <v>85</v>
      </c>
      <c r="BK2619" s="231">
        <f>ROUND(I2619*H2619,2)</f>
        <v>0</v>
      </c>
      <c r="BL2619" s="18" t="s">
        <v>235</v>
      </c>
      <c r="BM2619" s="230" t="s">
        <v>4228</v>
      </c>
    </row>
    <row r="2620" s="2" customFormat="1" ht="24.15" customHeight="1">
      <c r="A2620" s="39"/>
      <c r="B2620" s="40"/>
      <c r="C2620" s="219" t="s">
        <v>4229</v>
      </c>
      <c r="D2620" s="219" t="s">
        <v>161</v>
      </c>
      <c r="E2620" s="220" t="s">
        <v>4230</v>
      </c>
      <c r="F2620" s="221" t="s">
        <v>4231</v>
      </c>
      <c r="G2620" s="222" t="s">
        <v>215</v>
      </c>
      <c r="H2620" s="223">
        <v>2</v>
      </c>
      <c r="I2620" s="224"/>
      <c r="J2620" s="225">
        <f>ROUND(I2620*H2620,2)</f>
        <v>0</v>
      </c>
      <c r="K2620" s="221" t="s">
        <v>165</v>
      </c>
      <c r="L2620" s="45"/>
      <c r="M2620" s="226" t="s">
        <v>1</v>
      </c>
      <c r="N2620" s="227" t="s">
        <v>42</v>
      </c>
      <c r="O2620" s="92"/>
      <c r="P2620" s="228">
        <f>O2620*H2620</f>
        <v>0</v>
      </c>
      <c r="Q2620" s="228">
        <v>4.9799999999999998E-05</v>
      </c>
      <c r="R2620" s="228">
        <f>Q2620*H2620</f>
        <v>9.9599999999999995E-05</v>
      </c>
      <c r="S2620" s="228">
        <v>0</v>
      </c>
      <c r="T2620" s="229">
        <f>S2620*H2620</f>
        <v>0</v>
      </c>
      <c r="U2620" s="39"/>
      <c r="V2620" s="39"/>
      <c r="W2620" s="39"/>
      <c r="X2620" s="39"/>
      <c r="Y2620" s="39"/>
      <c r="Z2620" s="39"/>
      <c r="AA2620" s="39"/>
      <c r="AB2620" s="39"/>
      <c r="AC2620" s="39"/>
      <c r="AD2620" s="39"/>
      <c r="AE2620" s="39"/>
      <c r="AR2620" s="230" t="s">
        <v>235</v>
      </c>
      <c r="AT2620" s="230" t="s">
        <v>161</v>
      </c>
      <c r="AU2620" s="230" t="s">
        <v>87</v>
      </c>
      <c r="AY2620" s="18" t="s">
        <v>159</v>
      </c>
      <c r="BE2620" s="231">
        <f>IF(N2620="základní",J2620,0)</f>
        <v>0</v>
      </c>
      <c r="BF2620" s="231">
        <f>IF(N2620="snížená",J2620,0)</f>
        <v>0</v>
      </c>
      <c r="BG2620" s="231">
        <f>IF(N2620="zákl. přenesená",J2620,0)</f>
        <v>0</v>
      </c>
      <c r="BH2620" s="231">
        <f>IF(N2620="sníž. přenesená",J2620,0)</f>
        <v>0</v>
      </c>
      <c r="BI2620" s="231">
        <f>IF(N2620="nulová",J2620,0)</f>
        <v>0</v>
      </c>
      <c r="BJ2620" s="18" t="s">
        <v>85</v>
      </c>
      <c r="BK2620" s="231">
        <f>ROUND(I2620*H2620,2)</f>
        <v>0</v>
      </c>
      <c r="BL2620" s="18" t="s">
        <v>235</v>
      </c>
      <c r="BM2620" s="230" t="s">
        <v>4232</v>
      </c>
    </row>
    <row r="2621" s="2" customFormat="1" ht="21.75" customHeight="1">
      <c r="A2621" s="39"/>
      <c r="B2621" s="40"/>
      <c r="C2621" s="255" t="s">
        <v>4233</v>
      </c>
      <c r="D2621" s="255" t="s">
        <v>218</v>
      </c>
      <c r="E2621" s="256" t="s">
        <v>4234</v>
      </c>
      <c r="F2621" s="257" t="s">
        <v>4235</v>
      </c>
      <c r="G2621" s="258" t="s">
        <v>215</v>
      </c>
      <c r="H2621" s="259">
        <v>2</v>
      </c>
      <c r="I2621" s="260"/>
      <c r="J2621" s="261">
        <f>ROUND(I2621*H2621,2)</f>
        <v>0</v>
      </c>
      <c r="K2621" s="257" t="s">
        <v>1</v>
      </c>
      <c r="L2621" s="262"/>
      <c r="M2621" s="263" t="s">
        <v>1</v>
      </c>
      <c r="N2621" s="264" t="s">
        <v>42</v>
      </c>
      <c r="O2621" s="92"/>
      <c r="P2621" s="228">
        <f>O2621*H2621</f>
        <v>0</v>
      </c>
      <c r="Q2621" s="228">
        <v>0.014999999999999999</v>
      </c>
      <c r="R2621" s="228">
        <f>Q2621*H2621</f>
        <v>0.029999999999999999</v>
      </c>
      <c r="S2621" s="228">
        <v>0</v>
      </c>
      <c r="T2621" s="229">
        <f>S2621*H2621</f>
        <v>0</v>
      </c>
      <c r="U2621" s="39"/>
      <c r="V2621" s="39"/>
      <c r="W2621" s="39"/>
      <c r="X2621" s="39"/>
      <c r="Y2621" s="39"/>
      <c r="Z2621" s="39"/>
      <c r="AA2621" s="39"/>
      <c r="AB2621" s="39"/>
      <c r="AC2621" s="39"/>
      <c r="AD2621" s="39"/>
      <c r="AE2621" s="39"/>
      <c r="AR2621" s="230" t="s">
        <v>316</v>
      </c>
      <c r="AT2621" s="230" t="s">
        <v>218</v>
      </c>
      <c r="AU2621" s="230" t="s">
        <v>87</v>
      </c>
      <c r="AY2621" s="18" t="s">
        <v>159</v>
      </c>
      <c r="BE2621" s="231">
        <f>IF(N2621="základní",J2621,0)</f>
        <v>0</v>
      </c>
      <c r="BF2621" s="231">
        <f>IF(N2621="snížená",J2621,0)</f>
        <v>0</v>
      </c>
      <c r="BG2621" s="231">
        <f>IF(N2621="zákl. přenesená",J2621,0)</f>
        <v>0</v>
      </c>
      <c r="BH2621" s="231">
        <f>IF(N2621="sníž. přenesená",J2621,0)</f>
        <v>0</v>
      </c>
      <c r="BI2621" s="231">
        <f>IF(N2621="nulová",J2621,0)</f>
        <v>0</v>
      </c>
      <c r="BJ2621" s="18" t="s">
        <v>85</v>
      </c>
      <c r="BK2621" s="231">
        <f>ROUND(I2621*H2621,2)</f>
        <v>0</v>
      </c>
      <c r="BL2621" s="18" t="s">
        <v>235</v>
      </c>
      <c r="BM2621" s="230" t="s">
        <v>4236</v>
      </c>
    </row>
    <row r="2622" s="13" customFormat="1">
      <c r="A2622" s="13"/>
      <c r="B2622" s="232"/>
      <c r="C2622" s="233"/>
      <c r="D2622" s="234" t="s">
        <v>168</v>
      </c>
      <c r="E2622" s="235" t="s">
        <v>1</v>
      </c>
      <c r="F2622" s="236" t="s">
        <v>87</v>
      </c>
      <c r="G2622" s="233"/>
      <c r="H2622" s="237">
        <v>2</v>
      </c>
      <c r="I2622" s="238"/>
      <c r="J2622" s="233"/>
      <c r="K2622" s="233"/>
      <c r="L2622" s="239"/>
      <c r="M2622" s="240"/>
      <c r="N2622" s="241"/>
      <c r="O2622" s="241"/>
      <c r="P2622" s="241"/>
      <c r="Q2622" s="241"/>
      <c r="R2622" s="241"/>
      <c r="S2622" s="241"/>
      <c r="T2622" s="242"/>
      <c r="U2622" s="13"/>
      <c r="V2622" s="13"/>
      <c r="W2622" s="13"/>
      <c r="X2622" s="13"/>
      <c r="Y2622" s="13"/>
      <c r="Z2622" s="13"/>
      <c r="AA2622" s="13"/>
      <c r="AB2622" s="13"/>
      <c r="AC2622" s="13"/>
      <c r="AD2622" s="13"/>
      <c r="AE2622" s="13"/>
      <c r="AT2622" s="243" t="s">
        <v>168</v>
      </c>
      <c r="AU2622" s="243" t="s">
        <v>87</v>
      </c>
      <c r="AV2622" s="13" t="s">
        <v>87</v>
      </c>
      <c r="AW2622" s="13" t="s">
        <v>32</v>
      </c>
      <c r="AX2622" s="13" t="s">
        <v>85</v>
      </c>
      <c r="AY2622" s="243" t="s">
        <v>159</v>
      </c>
    </row>
    <row r="2623" s="2" customFormat="1" ht="24.15" customHeight="1">
      <c r="A2623" s="39"/>
      <c r="B2623" s="40"/>
      <c r="C2623" s="219" t="s">
        <v>4237</v>
      </c>
      <c r="D2623" s="219" t="s">
        <v>161</v>
      </c>
      <c r="E2623" s="220" t="s">
        <v>4230</v>
      </c>
      <c r="F2623" s="221" t="s">
        <v>4231</v>
      </c>
      <c r="G2623" s="222" t="s">
        <v>215</v>
      </c>
      <c r="H2623" s="223">
        <v>1</v>
      </c>
      <c r="I2623" s="224"/>
      <c r="J2623" s="225">
        <f>ROUND(I2623*H2623,2)</f>
        <v>0</v>
      </c>
      <c r="K2623" s="221" t="s">
        <v>165</v>
      </c>
      <c r="L2623" s="45"/>
      <c r="M2623" s="226" t="s">
        <v>1</v>
      </c>
      <c r="N2623" s="227" t="s">
        <v>42</v>
      </c>
      <c r="O2623" s="92"/>
      <c r="P2623" s="228">
        <f>O2623*H2623</f>
        <v>0</v>
      </c>
      <c r="Q2623" s="228">
        <v>4.9799999999999998E-05</v>
      </c>
      <c r="R2623" s="228">
        <f>Q2623*H2623</f>
        <v>4.9799999999999998E-05</v>
      </c>
      <c r="S2623" s="228">
        <v>0</v>
      </c>
      <c r="T2623" s="229">
        <f>S2623*H2623</f>
        <v>0</v>
      </c>
      <c r="U2623" s="39"/>
      <c r="V2623" s="39"/>
      <c r="W2623" s="39"/>
      <c r="X2623" s="39"/>
      <c r="Y2623" s="39"/>
      <c r="Z2623" s="39"/>
      <c r="AA2623" s="39"/>
      <c r="AB2623" s="39"/>
      <c r="AC2623" s="39"/>
      <c r="AD2623" s="39"/>
      <c r="AE2623" s="39"/>
      <c r="AR2623" s="230" t="s">
        <v>235</v>
      </c>
      <c r="AT2623" s="230" t="s">
        <v>161</v>
      </c>
      <c r="AU2623" s="230" t="s">
        <v>87</v>
      </c>
      <c r="AY2623" s="18" t="s">
        <v>159</v>
      </c>
      <c r="BE2623" s="231">
        <f>IF(N2623="základní",J2623,0)</f>
        <v>0</v>
      </c>
      <c r="BF2623" s="231">
        <f>IF(N2623="snížená",J2623,0)</f>
        <v>0</v>
      </c>
      <c r="BG2623" s="231">
        <f>IF(N2623="zákl. přenesená",J2623,0)</f>
        <v>0</v>
      </c>
      <c r="BH2623" s="231">
        <f>IF(N2623="sníž. přenesená",J2623,0)</f>
        <v>0</v>
      </c>
      <c r="BI2623" s="231">
        <f>IF(N2623="nulová",J2623,0)</f>
        <v>0</v>
      </c>
      <c r="BJ2623" s="18" t="s">
        <v>85</v>
      </c>
      <c r="BK2623" s="231">
        <f>ROUND(I2623*H2623,2)</f>
        <v>0</v>
      </c>
      <c r="BL2623" s="18" t="s">
        <v>235</v>
      </c>
      <c r="BM2623" s="230" t="s">
        <v>4238</v>
      </c>
    </row>
    <row r="2624" s="2" customFormat="1" ht="21.75" customHeight="1">
      <c r="A2624" s="39"/>
      <c r="B2624" s="40"/>
      <c r="C2624" s="255" t="s">
        <v>4239</v>
      </c>
      <c r="D2624" s="255" t="s">
        <v>218</v>
      </c>
      <c r="E2624" s="256" t="s">
        <v>4240</v>
      </c>
      <c r="F2624" s="257" t="s">
        <v>4241</v>
      </c>
      <c r="G2624" s="258" t="s">
        <v>215</v>
      </c>
      <c r="H2624" s="259">
        <v>1</v>
      </c>
      <c r="I2624" s="260"/>
      <c r="J2624" s="261">
        <f>ROUND(I2624*H2624,2)</f>
        <v>0</v>
      </c>
      <c r="K2624" s="257" t="s">
        <v>1</v>
      </c>
      <c r="L2624" s="262"/>
      <c r="M2624" s="263" t="s">
        <v>1</v>
      </c>
      <c r="N2624" s="264" t="s">
        <v>42</v>
      </c>
      <c r="O2624" s="92"/>
      <c r="P2624" s="228">
        <f>O2624*H2624</f>
        <v>0</v>
      </c>
      <c r="Q2624" s="228">
        <v>0.017999999999999999</v>
      </c>
      <c r="R2624" s="228">
        <f>Q2624*H2624</f>
        <v>0.017999999999999999</v>
      </c>
      <c r="S2624" s="228">
        <v>0</v>
      </c>
      <c r="T2624" s="229">
        <f>S2624*H2624</f>
        <v>0</v>
      </c>
      <c r="U2624" s="39"/>
      <c r="V2624" s="39"/>
      <c r="W2624" s="39"/>
      <c r="X2624" s="39"/>
      <c r="Y2624" s="39"/>
      <c r="Z2624" s="39"/>
      <c r="AA2624" s="39"/>
      <c r="AB2624" s="39"/>
      <c r="AC2624" s="39"/>
      <c r="AD2624" s="39"/>
      <c r="AE2624" s="39"/>
      <c r="AR2624" s="230" t="s">
        <v>316</v>
      </c>
      <c r="AT2624" s="230" t="s">
        <v>218</v>
      </c>
      <c r="AU2624" s="230" t="s">
        <v>87</v>
      </c>
      <c r="AY2624" s="18" t="s">
        <v>159</v>
      </c>
      <c r="BE2624" s="231">
        <f>IF(N2624="základní",J2624,0)</f>
        <v>0</v>
      </c>
      <c r="BF2624" s="231">
        <f>IF(N2624="snížená",J2624,0)</f>
        <v>0</v>
      </c>
      <c r="BG2624" s="231">
        <f>IF(N2624="zákl. přenesená",J2624,0)</f>
        <v>0</v>
      </c>
      <c r="BH2624" s="231">
        <f>IF(N2624="sníž. přenesená",J2624,0)</f>
        <v>0</v>
      </c>
      <c r="BI2624" s="231">
        <f>IF(N2624="nulová",J2624,0)</f>
        <v>0</v>
      </c>
      <c r="BJ2624" s="18" t="s">
        <v>85</v>
      </c>
      <c r="BK2624" s="231">
        <f>ROUND(I2624*H2624,2)</f>
        <v>0</v>
      </c>
      <c r="BL2624" s="18" t="s">
        <v>235</v>
      </c>
      <c r="BM2624" s="230" t="s">
        <v>4242</v>
      </c>
    </row>
    <row r="2625" s="13" customFormat="1">
      <c r="A2625" s="13"/>
      <c r="B2625" s="232"/>
      <c r="C2625" s="233"/>
      <c r="D2625" s="234" t="s">
        <v>168</v>
      </c>
      <c r="E2625" s="235" t="s">
        <v>1</v>
      </c>
      <c r="F2625" s="236" t="s">
        <v>85</v>
      </c>
      <c r="G2625" s="233"/>
      <c r="H2625" s="237">
        <v>1</v>
      </c>
      <c r="I2625" s="238"/>
      <c r="J2625" s="233"/>
      <c r="K2625" s="233"/>
      <c r="L2625" s="239"/>
      <c r="M2625" s="240"/>
      <c r="N2625" s="241"/>
      <c r="O2625" s="241"/>
      <c r="P2625" s="241"/>
      <c r="Q2625" s="241"/>
      <c r="R2625" s="241"/>
      <c r="S2625" s="241"/>
      <c r="T2625" s="242"/>
      <c r="U2625" s="13"/>
      <c r="V2625" s="13"/>
      <c r="W2625" s="13"/>
      <c r="X2625" s="13"/>
      <c r="Y2625" s="13"/>
      <c r="Z2625" s="13"/>
      <c r="AA2625" s="13"/>
      <c r="AB2625" s="13"/>
      <c r="AC2625" s="13"/>
      <c r="AD2625" s="13"/>
      <c r="AE2625" s="13"/>
      <c r="AT2625" s="243" t="s">
        <v>168</v>
      </c>
      <c r="AU2625" s="243" t="s">
        <v>87</v>
      </c>
      <c r="AV2625" s="13" t="s">
        <v>87</v>
      </c>
      <c r="AW2625" s="13" t="s">
        <v>32</v>
      </c>
      <c r="AX2625" s="13" t="s">
        <v>85</v>
      </c>
      <c r="AY2625" s="243" t="s">
        <v>159</v>
      </c>
    </row>
    <row r="2626" s="2" customFormat="1" ht="24.15" customHeight="1">
      <c r="A2626" s="39"/>
      <c r="B2626" s="40"/>
      <c r="C2626" s="219" t="s">
        <v>4243</v>
      </c>
      <c r="D2626" s="219" t="s">
        <v>161</v>
      </c>
      <c r="E2626" s="220" t="s">
        <v>4244</v>
      </c>
      <c r="F2626" s="221" t="s">
        <v>4245</v>
      </c>
      <c r="G2626" s="222" t="s">
        <v>4246</v>
      </c>
      <c r="H2626" s="223">
        <v>6</v>
      </c>
      <c r="I2626" s="224"/>
      <c r="J2626" s="225">
        <f>ROUND(I2626*H2626,2)</f>
        <v>0</v>
      </c>
      <c r="K2626" s="221" t="s">
        <v>1</v>
      </c>
      <c r="L2626" s="45"/>
      <c r="M2626" s="226" t="s">
        <v>1</v>
      </c>
      <c r="N2626" s="227" t="s">
        <v>42</v>
      </c>
      <c r="O2626" s="92"/>
      <c r="P2626" s="228">
        <f>O2626*H2626</f>
        <v>0</v>
      </c>
      <c r="Q2626" s="228">
        <v>0</v>
      </c>
      <c r="R2626" s="228">
        <f>Q2626*H2626</f>
        <v>0</v>
      </c>
      <c r="S2626" s="228">
        <v>0</v>
      </c>
      <c r="T2626" s="229">
        <f>S2626*H2626</f>
        <v>0</v>
      </c>
      <c r="U2626" s="39"/>
      <c r="V2626" s="39"/>
      <c r="W2626" s="39"/>
      <c r="X2626" s="39"/>
      <c r="Y2626" s="39"/>
      <c r="Z2626" s="39"/>
      <c r="AA2626" s="39"/>
      <c r="AB2626" s="39"/>
      <c r="AC2626" s="39"/>
      <c r="AD2626" s="39"/>
      <c r="AE2626" s="39"/>
      <c r="AR2626" s="230" t="s">
        <v>235</v>
      </c>
      <c r="AT2626" s="230" t="s">
        <v>161</v>
      </c>
      <c r="AU2626" s="230" t="s">
        <v>87</v>
      </c>
      <c r="AY2626" s="18" t="s">
        <v>159</v>
      </c>
      <c r="BE2626" s="231">
        <f>IF(N2626="základní",J2626,0)</f>
        <v>0</v>
      </c>
      <c r="BF2626" s="231">
        <f>IF(N2626="snížená",J2626,0)</f>
        <v>0</v>
      </c>
      <c r="BG2626" s="231">
        <f>IF(N2626="zákl. přenesená",J2626,0)</f>
        <v>0</v>
      </c>
      <c r="BH2626" s="231">
        <f>IF(N2626="sníž. přenesená",J2626,0)</f>
        <v>0</v>
      </c>
      <c r="BI2626" s="231">
        <f>IF(N2626="nulová",J2626,0)</f>
        <v>0</v>
      </c>
      <c r="BJ2626" s="18" t="s">
        <v>85</v>
      </c>
      <c r="BK2626" s="231">
        <f>ROUND(I2626*H2626,2)</f>
        <v>0</v>
      </c>
      <c r="BL2626" s="18" t="s">
        <v>235</v>
      </c>
      <c r="BM2626" s="230" t="s">
        <v>4247</v>
      </c>
    </row>
    <row r="2627" s="2" customFormat="1" ht="16.5" customHeight="1">
      <c r="A2627" s="39"/>
      <c r="B2627" s="40"/>
      <c r="C2627" s="255" t="s">
        <v>4248</v>
      </c>
      <c r="D2627" s="255" t="s">
        <v>218</v>
      </c>
      <c r="E2627" s="256" t="s">
        <v>4249</v>
      </c>
      <c r="F2627" s="257" t="s">
        <v>4250</v>
      </c>
      <c r="G2627" s="258" t="s">
        <v>215</v>
      </c>
      <c r="H2627" s="259">
        <v>6</v>
      </c>
      <c r="I2627" s="260"/>
      <c r="J2627" s="261">
        <f>ROUND(I2627*H2627,2)</f>
        <v>0</v>
      </c>
      <c r="K2627" s="257" t="s">
        <v>1</v>
      </c>
      <c r="L2627" s="262"/>
      <c r="M2627" s="263" t="s">
        <v>1</v>
      </c>
      <c r="N2627" s="264" t="s">
        <v>42</v>
      </c>
      <c r="O2627" s="92"/>
      <c r="P2627" s="228">
        <f>O2627*H2627</f>
        <v>0</v>
      </c>
      <c r="Q2627" s="228">
        <v>0.0058999999999999999</v>
      </c>
      <c r="R2627" s="228">
        <f>Q2627*H2627</f>
        <v>0.035400000000000001</v>
      </c>
      <c r="S2627" s="228">
        <v>0</v>
      </c>
      <c r="T2627" s="229">
        <f>S2627*H2627</f>
        <v>0</v>
      </c>
      <c r="U2627" s="39"/>
      <c r="V2627" s="39"/>
      <c r="W2627" s="39"/>
      <c r="X2627" s="39"/>
      <c r="Y2627" s="39"/>
      <c r="Z2627" s="39"/>
      <c r="AA2627" s="39"/>
      <c r="AB2627" s="39"/>
      <c r="AC2627" s="39"/>
      <c r="AD2627" s="39"/>
      <c r="AE2627" s="39"/>
      <c r="AR2627" s="230" t="s">
        <v>316</v>
      </c>
      <c r="AT2627" s="230" t="s">
        <v>218</v>
      </c>
      <c r="AU2627" s="230" t="s">
        <v>87</v>
      </c>
      <c r="AY2627" s="18" t="s">
        <v>159</v>
      </c>
      <c r="BE2627" s="231">
        <f>IF(N2627="základní",J2627,0)</f>
        <v>0</v>
      </c>
      <c r="BF2627" s="231">
        <f>IF(N2627="snížená",J2627,0)</f>
        <v>0</v>
      </c>
      <c r="BG2627" s="231">
        <f>IF(N2627="zákl. přenesená",J2627,0)</f>
        <v>0</v>
      </c>
      <c r="BH2627" s="231">
        <f>IF(N2627="sníž. přenesená",J2627,0)</f>
        <v>0</v>
      </c>
      <c r="BI2627" s="231">
        <f>IF(N2627="nulová",J2627,0)</f>
        <v>0</v>
      </c>
      <c r="BJ2627" s="18" t="s">
        <v>85</v>
      </c>
      <c r="BK2627" s="231">
        <f>ROUND(I2627*H2627,2)</f>
        <v>0</v>
      </c>
      <c r="BL2627" s="18" t="s">
        <v>235</v>
      </c>
      <c r="BM2627" s="230" t="s">
        <v>4251</v>
      </c>
    </row>
    <row r="2628" s="2" customFormat="1" ht="24.15" customHeight="1">
      <c r="A2628" s="39"/>
      <c r="B2628" s="40"/>
      <c r="C2628" s="219" t="s">
        <v>4252</v>
      </c>
      <c r="D2628" s="219" t="s">
        <v>161</v>
      </c>
      <c r="E2628" s="220" t="s">
        <v>4253</v>
      </c>
      <c r="F2628" s="221" t="s">
        <v>4254</v>
      </c>
      <c r="G2628" s="222" t="s">
        <v>268</v>
      </c>
      <c r="H2628" s="223">
        <v>3.8999999999999999</v>
      </c>
      <c r="I2628" s="224"/>
      <c r="J2628" s="225">
        <f>ROUND(I2628*H2628,2)</f>
        <v>0</v>
      </c>
      <c r="K2628" s="221" t="s">
        <v>1</v>
      </c>
      <c r="L2628" s="45"/>
      <c r="M2628" s="226" t="s">
        <v>1</v>
      </c>
      <c r="N2628" s="227" t="s">
        <v>42</v>
      </c>
      <c r="O2628" s="92"/>
      <c r="P2628" s="228">
        <f>O2628*H2628</f>
        <v>0</v>
      </c>
      <c r="Q2628" s="228">
        <v>0</v>
      </c>
      <c r="R2628" s="228">
        <f>Q2628*H2628</f>
        <v>0</v>
      </c>
      <c r="S2628" s="228">
        <v>0</v>
      </c>
      <c r="T2628" s="229">
        <f>S2628*H2628</f>
        <v>0</v>
      </c>
      <c r="U2628" s="39"/>
      <c r="V2628" s="39"/>
      <c r="W2628" s="39"/>
      <c r="X2628" s="39"/>
      <c r="Y2628" s="39"/>
      <c r="Z2628" s="39"/>
      <c r="AA2628" s="39"/>
      <c r="AB2628" s="39"/>
      <c r="AC2628" s="39"/>
      <c r="AD2628" s="39"/>
      <c r="AE2628" s="39"/>
      <c r="AR2628" s="230" t="s">
        <v>235</v>
      </c>
      <c r="AT2628" s="230" t="s">
        <v>161</v>
      </c>
      <c r="AU2628" s="230" t="s">
        <v>87</v>
      </c>
      <c r="AY2628" s="18" t="s">
        <v>159</v>
      </c>
      <c r="BE2628" s="231">
        <f>IF(N2628="základní",J2628,0)</f>
        <v>0</v>
      </c>
      <c r="BF2628" s="231">
        <f>IF(N2628="snížená",J2628,0)</f>
        <v>0</v>
      </c>
      <c r="BG2628" s="231">
        <f>IF(N2628="zákl. přenesená",J2628,0)</f>
        <v>0</v>
      </c>
      <c r="BH2628" s="231">
        <f>IF(N2628="sníž. přenesená",J2628,0)</f>
        <v>0</v>
      </c>
      <c r="BI2628" s="231">
        <f>IF(N2628="nulová",J2628,0)</f>
        <v>0</v>
      </c>
      <c r="BJ2628" s="18" t="s">
        <v>85</v>
      </c>
      <c r="BK2628" s="231">
        <f>ROUND(I2628*H2628,2)</f>
        <v>0</v>
      </c>
      <c r="BL2628" s="18" t="s">
        <v>235</v>
      </c>
      <c r="BM2628" s="230" t="s">
        <v>4255</v>
      </c>
    </row>
    <row r="2629" s="2" customFormat="1" ht="16.5" customHeight="1">
      <c r="A2629" s="39"/>
      <c r="B2629" s="40"/>
      <c r="C2629" s="255" t="s">
        <v>4256</v>
      </c>
      <c r="D2629" s="255" t="s">
        <v>218</v>
      </c>
      <c r="E2629" s="256" t="s">
        <v>4257</v>
      </c>
      <c r="F2629" s="257" t="s">
        <v>4258</v>
      </c>
      <c r="G2629" s="258" t="s">
        <v>215</v>
      </c>
      <c r="H2629" s="259">
        <v>3.8999999999999999</v>
      </c>
      <c r="I2629" s="260"/>
      <c r="J2629" s="261">
        <f>ROUND(I2629*H2629,2)</f>
        <v>0</v>
      </c>
      <c r="K2629" s="257" t="s">
        <v>165</v>
      </c>
      <c r="L2629" s="262"/>
      <c r="M2629" s="263" t="s">
        <v>1</v>
      </c>
      <c r="N2629" s="264" t="s">
        <v>42</v>
      </c>
      <c r="O2629" s="92"/>
      <c r="P2629" s="228">
        <f>O2629*H2629</f>
        <v>0</v>
      </c>
      <c r="Q2629" s="228">
        <v>0.0058999999999999999</v>
      </c>
      <c r="R2629" s="228">
        <f>Q2629*H2629</f>
        <v>0.023009999999999999</v>
      </c>
      <c r="S2629" s="228">
        <v>0</v>
      </c>
      <c r="T2629" s="229">
        <f>S2629*H2629</f>
        <v>0</v>
      </c>
      <c r="U2629" s="39"/>
      <c r="V2629" s="39"/>
      <c r="W2629" s="39"/>
      <c r="X2629" s="39"/>
      <c r="Y2629" s="39"/>
      <c r="Z2629" s="39"/>
      <c r="AA2629" s="39"/>
      <c r="AB2629" s="39"/>
      <c r="AC2629" s="39"/>
      <c r="AD2629" s="39"/>
      <c r="AE2629" s="39"/>
      <c r="AR2629" s="230" t="s">
        <v>316</v>
      </c>
      <c r="AT2629" s="230" t="s">
        <v>218</v>
      </c>
      <c r="AU2629" s="230" t="s">
        <v>87</v>
      </c>
      <c r="AY2629" s="18" t="s">
        <v>159</v>
      </c>
      <c r="BE2629" s="231">
        <f>IF(N2629="základní",J2629,0)</f>
        <v>0</v>
      </c>
      <c r="BF2629" s="231">
        <f>IF(N2629="snížená",J2629,0)</f>
        <v>0</v>
      </c>
      <c r="BG2629" s="231">
        <f>IF(N2629="zákl. přenesená",J2629,0)</f>
        <v>0</v>
      </c>
      <c r="BH2629" s="231">
        <f>IF(N2629="sníž. přenesená",J2629,0)</f>
        <v>0</v>
      </c>
      <c r="BI2629" s="231">
        <f>IF(N2629="nulová",J2629,0)</f>
        <v>0</v>
      </c>
      <c r="BJ2629" s="18" t="s">
        <v>85</v>
      </c>
      <c r="BK2629" s="231">
        <f>ROUND(I2629*H2629,2)</f>
        <v>0</v>
      </c>
      <c r="BL2629" s="18" t="s">
        <v>235</v>
      </c>
      <c r="BM2629" s="230" t="s">
        <v>4259</v>
      </c>
    </row>
    <row r="2630" s="2" customFormat="1" ht="21.75" customHeight="1">
      <c r="A2630" s="39"/>
      <c r="B2630" s="40"/>
      <c r="C2630" s="219" t="s">
        <v>4260</v>
      </c>
      <c r="D2630" s="219" t="s">
        <v>161</v>
      </c>
      <c r="E2630" s="220" t="s">
        <v>4261</v>
      </c>
      <c r="F2630" s="221" t="s">
        <v>4262</v>
      </c>
      <c r="G2630" s="222" t="s">
        <v>164</v>
      </c>
      <c r="H2630" s="223">
        <v>10.202999999999999</v>
      </c>
      <c r="I2630" s="224"/>
      <c r="J2630" s="225">
        <f>ROUND(I2630*H2630,2)</f>
        <v>0</v>
      </c>
      <c r="K2630" s="221" t="s">
        <v>165</v>
      </c>
      <c r="L2630" s="45"/>
      <c r="M2630" s="226" t="s">
        <v>1</v>
      </c>
      <c r="N2630" s="227" t="s">
        <v>42</v>
      </c>
      <c r="O2630" s="92"/>
      <c r="P2630" s="228">
        <f>O2630*H2630</f>
        <v>0</v>
      </c>
      <c r="Q2630" s="228">
        <v>0</v>
      </c>
      <c r="R2630" s="228">
        <f>Q2630*H2630</f>
        <v>0</v>
      </c>
      <c r="S2630" s="228">
        <v>0.016</v>
      </c>
      <c r="T2630" s="229">
        <f>S2630*H2630</f>
        <v>0.163248</v>
      </c>
      <c r="U2630" s="39"/>
      <c r="V2630" s="39"/>
      <c r="W2630" s="39"/>
      <c r="X2630" s="39"/>
      <c r="Y2630" s="39"/>
      <c r="Z2630" s="39"/>
      <c r="AA2630" s="39"/>
      <c r="AB2630" s="39"/>
      <c r="AC2630" s="39"/>
      <c r="AD2630" s="39"/>
      <c r="AE2630" s="39"/>
      <c r="AR2630" s="230" t="s">
        <v>235</v>
      </c>
      <c r="AT2630" s="230" t="s">
        <v>161</v>
      </c>
      <c r="AU2630" s="230" t="s">
        <v>87</v>
      </c>
      <c r="AY2630" s="18" t="s">
        <v>159</v>
      </c>
      <c r="BE2630" s="231">
        <f>IF(N2630="základní",J2630,0)</f>
        <v>0</v>
      </c>
      <c r="BF2630" s="231">
        <f>IF(N2630="snížená",J2630,0)</f>
        <v>0</v>
      </c>
      <c r="BG2630" s="231">
        <f>IF(N2630="zákl. přenesená",J2630,0)</f>
        <v>0</v>
      </c>
      <c r="BH2630" s="231">
        <f>IF(N2630="sníž. přenesená",J2630,0)</f>
        <v>0</v>
      </c>
      <c r="BI2630" s="231">
        <f>IF(N2630="nulová",J2630,0)</f>
        <v>0</v>
      </c>
      <c r="BJ2630" s="18" t="s">
        <v>85</v>
      </c>
      <c r="BK2630" s="231">
        <f>ROUND(I2630*H2630,2)</f>
        <v>0</v>
      </c>
      <c r="BL2630" s="18" t="s">
        <v>235</v>
      </c>
      <c r="BM2630" s="230" t="s">
        <v>4263</v>
      </c>
    </row>
    <row r="2631" s="16" customFormat="1">
      <c r="A2631" s="16"/>
      <c r="B2631" s="279"/>
      <c r="C2631" s="280"/>
      <c r="D2631" s="234" t="s">
        <v>168</v>
      </c>
      <c r="E2631" s="281" t="s">
        <v>1</v>
      </c>
      <c r="F2631" s="282" t="s">
        <v>4264</v>
      </c>
      <c r="G2631" s="280"/>
      <c r="H2631" s="281" t="s">
        <v>1</v>
      </c>
      <c r="I2631" s="283"/>
      <c r="J2631" s="280"/>
      <c r="K2631" s="280"/>
      <c r="L2631" s="284"/>
      <c r="M2631" s="285"/>
      <c r="N2631" s="286"/>
      <c r="O2631" s="286"/>
      <c r="P2631" s="286"/>
      <c r="Q2631" s="286"/>
      <c r="R2631" s="286"/>
      <c r="S2631" s="286"/>
      <c r="T2631" s="287"/>
      <c r="U2631" s="16"/>
      <c r="V2631" s="16"/>
      <c r="W2631" s="16"/>
      <c r="X2631" s="16"/>
      <c r="Y2631" s="16"/>
      <c r="Z2631" s="16"/>
      <c r="AA2631" s="16"/>
      <c r="AB2631" s="16"/>
      <c r="AC2631" s="16"/>
      <c r="AD2631" s="16"/>
      <c r="AE2631" s="16"/>
      <c r="AT2631" s="288" t="s">
        <v>168</v>
      </c>
      <c r="AU2631" s="288" t="s">
        <v>87</v>
      </c>
      <c r="AV2631" s="16" t="s">
        <v>85</v>
      </c>
      <c r="AW2631" s="16" t="s">
        <v>32</v>
      </c>
      <c r="AX2631" s="16" t="s">
        <v>77</v>
      </c>
      <c r="AY2631" s="288" t="s">
        <v>159</v>
      </c>
    </row>
    <row r="2632" s="13" customFormat="1">
      <c r="A2632" s="13"/>
      <c r="B2632" s="232"/>
      <c r="C2632" s="233"/>
      <c r="D2632" s="234" t="s">
        <v>168</v>
      </c>
      <c r="E2632" s="235" t="s">
        <v>1</v>
      </c>
      <c r="F2632" s="236" t="s">
        <v>4265</v>
      </c>
      <c r="G2632" s="233"/>
      <c r="H2632" s="237">
        <v>10.202999999999999</v>
      </c>
      <c r="I2632" s="238"/>
      <c r="J2632" s="233"/>
      <c r="K2632" s="233"/>
      <c r="L2632" s="239"/>
      <c r="M2632" s="240"/>
      <c r="N2632" s="241"/>
      <c r="O2632" s="241"/>
      <c r="P2632" s="241"/>
      <c r="Q2632" s="241"/>
      <c r="R2632" s="241"/>
      <c r="S2632" s="241"/>
      <c r="T2632" s="242"/>
      <c r="U2632" s="13"/>
      <c r="V2632" s="13"/>
      <c r="W2632" s="13"/>
      <c r="X2632" s="13"/>
      <c r="Y2632" s="13"/>
      <c r="Z2632" s="13"/>
      <c r="AA2632" s="13"/>
      <c r="AB2632" s="13"/>
      <c r="AC2632" s="13"/>
      <c r="AD2632" s="13"/>
      <c r="AE2632" s="13"/>
      <c r="AT2632" s="243" t="s">
        <v>168</v>
      </c>
      <c r="AU2632" s="243" t="s">
        <v>87</v>
      </c>
      <c r="AV2632" s="13" t="s">
        <v>87</v>
      </c>
      <c r="AW2632" s="13" t="s">
        <v>32</v>
      </c>
      <c r="AX2632" s="13" t="s">
        <v>85</v>
      </c>
      <c r="AY2632" s="243" t="s">
        <v>159</v>
      </c>
    </row>
    <row r="2633" s="2" customFormat="1" ht="24.15" customHeight="1">
      <c r="A2633" s="39"/>
      <c r="B2633" s="40"/>
      <c r="C2633" s="219" t="s">
        <v>4266</v>
      </c>
      <c r="D2633" s="219" t="s">
        <v>161</v>
      </c>
      <c r="E2633" s="220" t="s">
        <v>4267</v>
      </c>
      <c r="F2633" s="221" t="s">
        <v>4268</v>
      </c>
      <c r="G2633" s="222" t="s">
        <v>575</v>
      </c>
      <c r="H2633" s="223">
        <v>2245</v>
      </c>
      <c r="I2633" s="224"/>
      <c r="J2633" s="225">
        <f>ROUND(I2633*H2633,2)</f>
        <v>0</v>
      </c>
      <c r="K2633" s="221" t="s">
        <v>1</v>
      </c>
      <c r="L2633" s="45"/>
      <c r="M2633" s="226" t="s">
        <v>1</v>
      </c>
      <c r="N2633" s="227" t="s">
        <v>42</v>
      </c>
      <c r="O2633" s="92"/>
      <c r="P2633" s="228">
        <f>O2633*H2633</f>
        <v>0</v>
      </c>
      <c r="Q2633" s="228">
        <v>6.9999999999999994E-05</v>
      </c>
      <c r="R2633" s="228">
        <f>Q2633*H2633</f>
        <v>0.15714999999999998</v>
      </c>
      <c r="S2633" s="228">
        <v>0</v>
      </c>
      <c r="T2633" s="229">
        <f>S2633*H2633</f>
        <v>0</v>
      </c>
      <c r="U2633" s="39"/>
      <c r="V2633" s="39"/>
      <c r="W2633" s="39"/>
      <c r="X2633" s="39"/>
      <c r="Y2633" s="39"/>
      <c r="Z2633" s="39"/>
      <c r="AA2633" s="39"/>
      <c r="AB2633" s="39"/>
      <c r="AC2633" s="39"/>
      <c r="AD2633" s="39"/>
      <c r="AE2633" s="39"/>
      <c r="AR2633" s="230" t="s">
        <v>235</v>
      </c>
      <c r="AT2633" s="230" t="s">
        <v>161</v>
      </c>
      <c r="AU2633" s="230" t="s">
        <v>87</v>
      </c>
      <c r="AY2633" s="18" t="s">
        <v>159</v>
      </c>
      <c r="BE2633" s="231">
        <f>IF(N2633="základní",J2633,0)</f>
        <v>0</v>
      </c>
      <c r="BF2633" s="231">
        <f>IF(N2633="snížená",J2633,0)</f>
        <v>0</v>
      </c>
      <c r="BG2633" s="231">
        <f>IF(N2633="zákl. přenesená",J2633,0)</f>
        <v>0</v>
      </c>
      <c r="BH2633" s="231">
        <f>IF(N2633="sníž. přenesená",J2633,0)</f>
        <v>0</v>
      </c>
      <c r="BI2633" s="231">
        <f>IF(N2633="nulová",J2633,0)</f>
        <v>0</v>
      </c>
      <c r="BJ2633" s="18" t="s">
        <v>85</v>
      </c>
      <c r="BK2633" s="231">
        <f>ROUND(I2633*H2633,2)</f>
        <v>0</v>
      </c>
      <c r="BL2633" s="18" t="s">
        <v>235</v>
      </c>
      <c r="BM2633" s="230" t="s">
        <v>4269</v>
      </c>
    </row>
    <row r="2634" s="13" customFormat="1">
      <c r="A2634" s="13"/>
      <c r="B2634" s="232"/>
      <c r="C2634" s="233"/>
      <c r="D2634" s="234" t="s">
        <v>168</v>
      </c>
      <c r="E2634" s="235" t="s">
        <v>1</v>
      </c>
      <c r="F2634" s="236" t="s">
        <v>4270</v>
      </c>
      <c r="G2634" s="233"/>
      <c r="H2634" s="237">
        <v>2245</v>
      </c>
      <c r="I2634" s="238"/>
      <c r="J2634" s="233"/>
      <c r="K2634" s="233"/>
      <c r="L2634" s="239"/>
      <c r="M2634" s="240"/>
      <c r="N2634" s="241"/>
      <c r="O2634" s="241"/>
      <c r="P2634" s="241"/>
      <c r="Q2634" s="241"/>
      <c r="R2634" s="241"/>
      <c r="S2634" s="241"/>
      <c r="T2634" s="242"/>
      <c r="U2634" s="13"/>
      <c r="V2634" s="13"/>
      <c r="W2634" s="13"/>
      <c r="X2634" s="13"/>
      <c r="Y2634" s="13"/>
      <c r="Z2634" s="13"/>
      <c r="AA2634" s="13"/>
      <c r="AB2634" s="13"/>
      <c r="AC2634" s="13"/>
      <c r="AD2634" s="13"/>
      <c r="AE2634" s="13"/>
      <c r="AT2634" s="243" t="s">
        <v>168</v>
      </c>
      <c r="AU2634" s="243" t="s">
        <v>87</v>
      </c>
      <c r="AV2634" s="13" t="s">
        <v>87</v>
      </c>
      <c r="AW2634" s="13" t="s">
        <v>32</v>
      </c>
      <c r="AX2634" s="13" t="s">
        <v>85</v>
      </c>
      <c r="AY2634" s="243" t="s">
        <v>159</v>
      </c>
    </row>
    <row r="2635" s="2" customFormat="1" ht="24.15" customHeight="1">
      <c r="A2635" s="39"/>
      <c r="B2635" s="40"/>
      <c r="C2635" s="219" t="s">
        <v>4271</v>
      </c>
      <c r="D2635" s="219" t="s">
        <v>161</v>
      </c>
      <c r="E2635" s="220" t="s">
        <v>4272</v>
      </c>
      <c r="F2635" s="221" t="s">
        <v>4273</v>
      </c>
      <c r="G2635" s="222" t="s">
        <v>4246</v>
      </c>
      <c r="H2635" s="223">
        <v>1</v>
      </c>
      <c r="I2635" s="224"/>
      <c r="J2635" s="225">
        <f>ROUND(I2635*H2635,2)</f>
        <v>0</v>
      </c>
      <c r="K2635" s="221" t="s">
        <v>1</v>
      </c>
      <c r="L2635" s="45"/>
      <c r="M2635" s="226" t="s">
        <v>1</v>
      </c>
      <c r="N2635" s="227" t="s">
        <v>42</v>
      </c>
      <c r="O2635" s="92"/>
      <c r="P2635" s="228">
        <f>O2635*H2635</f>
        <v>0</v>
      </c>
      <c r="Q2635" s="228">
        <v>6.9999999999999994E-05</v>
      </c>
      <c r="R2635" s="228">
        <f>Q2635*H2635</f>
        <v>6.9999999999999994E-05</v>
      </c>
      <c r="S2635" s="228">
        <v>0</v>
      </c>
      <c r="T2635" s="229">
        <f>S2635*H2635</f>
        <v>0</v>
      </c>
      <c r="U2635" s="39"/>
      <c r="V2635" s="39"/>
      <c r="W2635" s="39"/>
      <c r="X2635" s="39"/>
      <c r="Y2635" s="39"/>
      <c r="Z2635" s="39"/>
      <c r="AA2635" s="39"/>
      <c r="AB2635" s="39"/>
      <c r="AC2635" s="39"/>
      <c r="AD2635" s="39"/>
      <c r="AE2635" s="39"/>
      <c r="AR2635" s="230" t="s">
        <v>235</v>
      </c>
      <c r="AT2635" s="230" t="s">
        <v>161</v>
      </c>
      <c r="AU2635" s="230" t="s">
        <v>87</v>
      </c>
      <c r="AY2635" s="18" t="s">
        <v>159</v>
      </c>
      <c r="BE2635" s="231">
        <f>IF(N2635="základní",J2635,0)</f>
        <v>0</v>
      </c>
      <c r="BF2635" s="231">
        <f>IF(N2635="snížená",J2635,0)</f>
        <v>0</v>
      </c>
      <c r="BG2635" s="231">
        <f>IF(N2635="zákl. přenesená",J2635,0)</f>
        <v>0</v>
      </c>
      <c r="BH2635" s="231">
        <f>IF(N2635="sníž. přenesená",J2635,0)</f>
        <v>0</v>
      </c>
      <c r="BI2635" s="231">
        <f>IF(N2635="nulová",J2635,0)</f>
        <v>0</v>
      </c>
      <c r="BJ2635" s="18" t="s">
        <v>85</v>
      </c>
      <c r="BK2635" s="231">
        <f>ROUND(I2635*H2635,2)</f>
        <v>0</v>
      </c>
      <c r="BL2635" s="18" t="s">
        <v>235</v>
      </c>
      <c r="BM2635" s="230" t="s">
        <v>4274</v>
      </c>
    </row>
    <row r="2636" s="13" customFormat="1">
      <c r="A2636" s="13"/>
      <c r="B2636" s="232"/>
      <c r="C2636" s="233"/>
      <c r="D2636" s="234" t="s">
        <v>168</v>
      </c>
      <c r="E2636" s="235" t="s">
        <v>1</v>
      </c>
      <c r="F2636" s="236" t="s">
        <v>85</v>
      </c>
      <c r="G2636" s="233"/>
      <c r="H2636" s="237">
        <v>1</v>
      </c>
      <c r="I2636" s="238"/>
      <c r="J2636" s="233"/>
      <c r="K2636" s="233"/>
      <c r="L2636" s="239"/>
      <c r="M2636" s="240"/>
      <c r="N2636" s="241"/>
      <c r="O2636" s="241"/>
      <c r="P2636" s="241"/>
      <c r="Q2636" s="241"/>
      <c r="R2636" s="241"/>
      <c r="S2636" s="241"/>
      <c r="T2636" s="242"/>
      <c r="U2636" s="13"/>
      <c r="V2636" s="13"/>
      <c r="W2636" s="13"/>
      <c r="X2636" s="13"/>
      <c r="Y2636" s="13"/>
      <c r="Z2636" s="13"/>
      <c r="AA2636" s="13"/>
      <c r="AB2636" s="13"/>
      <c r="AC2636" s="13"/>
      <c r="AD2636" s="13"/>
      <c r="AE2636" s="13"/>
      <c r="AT2636" s="243" t="s">
        <v>168</v>
      </c>
      <c r="AU2636" s="243" t="s">
        <v>87</v>
      </c>
      <c r="AV2636" s="13" t="s">
        <v>87</v>
      </c>
      <c r="AW2636" s="13" t="s">
        <v>32</v>
      </c>
      <c r="AX2636" s="13" t="s">
        <v>85</v>
      </c>
      <c r="AY2636" s="243" t="s">
        <v>159</v>
      </c>
    </row>
    <row r="2637" s="2" customFormat="1" ht="24.15" customHeight="1">
      <c r="A2637" s="39"/>
      <c r="B2637" s="40"/>
      <c r="C2637" s="219" t="s">
        <v>4275</v>
      </c>
      <c r="D2637" s="219" t="s">
        <v>161</v>
      </c>
      <c r="E2637" s="220" t="s">
        <v>4276</v>
      </c>
      <c r="F2637" s="221" t="s">
        <v>4277</v>
      </c>
      <c r="G2637" s="222" t="s">
        <v>4246</v>
      </c>
      <c r="H2637" s="223">
        <v>6</v>
      </c>
      <c r="I2637" s="224"/>
      <c r="J2637" s="225">
        <f>ROUND(I2637*H2637,2)</f>
        <v>0</v>
      </c>
      <c r="K2637" s="221" t="s">
        <v>1</v>
      </c>
      <c r="L2637" s="45"/>
      <c r="M2637" s="226" t="s">
        <v>1</v>
      </c>
      <c r="N2637" s="227" t="s">
        <v>42</v>
      </c>
      <c r="O2637" s="92"/>
      <c r="P2637" s="228">
        <f>O2637*H2637</f>
        <v>0</v>
      </c>
      <c r="Q2637" s="228">
        <v>6.9999999999999994E-05</v>
      </c>
      <c r="R2637" s="228">
        <f>Q2637*H2637</f>
        <v>0.00041999999999999996</v>
      </c>
      <c r="S2637" s="228">
        <v>0</v>
      </c>
      <c r="T2637" s="229">
        <f>S2637*H2637</f>
        <v>0</v>
      </c>
      <c r="U2637" s="39"/>
      <c r="V2637" s="39"/>
      <c r="W2637" s="39"/>
      <c r="X2637" s="39"/>
      <c r="Y2637" s="39"/>
      <c r="Z2637" s="39"/>
      <c r="AA2637" s="39"/>
      <c r="AB2637" s="39"/>
      <c r="AC2637" s="39"/>
      <c r="AD2637" s="39"/>
      <c r="AE2637" s="39"/>
      <c r="AR2637" s="230" t="s">
        <v>235</v>
      </c>
      <c r="AT2637" s="230" t="s">
        <v>161</v>
      </c>
      <c r="AU2637" s="230" t="s">
        <v>87</v>
      </c>
      <c r="AY2637" s="18" t="s">
        <v>159</v>
      </c>
      <c r="BE2637" s="231">
        <f>IF(N2637="základní",J2637,0)</f>
        <v>0</v>
      </c>
      <c r="BF2637" s="231">
        <f>IF(N2637="snížená",J2637,0)</f>
        <v>0</v>
      </c>
      <c r="BG2637" s="231">
        <f>IF(N2637="zákl. přenesená",J2637,0)</f>
        <v>0</v>
      </c>
      <c r="BH2637" s="231">
        <f>IF(N2637="sníž. přenesená",J2637,0)</f>
        <v>0</v>
      </c>
      <c r="BI2637" s="231">
        <f>IF(N2637="nulová",J2637,0)</f>
        <v>0</v>
      </c>
      <c r="BJ2637" s="18" t="s">
        <v>85</v>
      </c>
      <c r="BK2637" s="231">
        <f>ROUND(I2637*H2637,2)</f>
        <v>0</v>
      </c>
      <c r="BL2637" s="18" t="s">
        <v>235</v>
      </c>
      <c r="BM2637" s="230" t="s">
        <v>4278</v>
      </c>
    </row>
    <row r="2638" s="13" customFormat="1">
      <c r="A2638" s="13"/>
      <c r="B2638" s="232"/>
      <c r="C2638" s="233"/>
      <c r="D2638" s="234" t="s">
        <v>168</v>
      </c>
      <c r="E2638" s="235" t="s">
        <v>1</v>
      </c>
      <c r="F2638" s="236" t="s">
        <v>189</v>
      </c>
      <c r="G2638" s="233"/>
      <c r="H2638" s="237">
        <v>6</v>
      </c>
      <c r="I2638" s="238"/>
      <c r="J2638" s="233"/>
      <c r="K2638" s="233"/>
      <c r="L2638" s="239"/>
      <c r="M2638" s="240"/>
      <c r="N2638" s="241"/>
      <c r="O2638" s="241"/>
      <c r="P2638" s="241"/>
      <c r="Q2638" s="241"/>
      <c r="R2638" s="241"/>
      <c r="S2638" s="241"/>
      <c r="T2638" s="242"/>
      <c r="U2638" s="13"/>
      <c r="V2638" s="13"/>
      <c r="W2638" s="13"/>
      <c r="X2638" s="13"/>
      <c r="Y2638" s="13"/>
      <c r="Z2638" s="13"/>
      <c r="AA2638" s="13"/>
      <c r="AB2638" s="13"/>
      <c r="AC2638" s="13"/>
      <c r="AD2638" s="13"/>
      <c r="AE2638" s="13"/>
      <c r="AT2638" s="243" t="s">
        <v>168</v>
      </c>
      <c r="AU2638" s="243" t="s">
        <v>87</v>
      </c>
      <c r="AV2638" s="13" t="s">
        <v>87</v>
      </c>
      <c r="AW2638" s="13" t="s">
        <v>32</v>
      </c>
      <c r="AX2638" s="13" t="s">
        <v>85</v>
      </c>
      <c r="AY2638" s="243" t="s">
        <v>159</v>
      </c>
    </row>
    <row r="2639" s="2" customFormat="1" ht="16.5" customHeight="1">
      <c r="A2639" s="39"/>
      <c r="B2639" s="40"/>
      <c r="C2639" s="219" t="s">
        <v>4279</v>
      </c>
      <c r="D2639" s="219" t="s">
        <v>161</v>
      </c>
      <c r="E2639" s="220" t="s">
        <v>4280</v>
      </c>
      <c r="F2639" s="221" t="s">
        <v>4281</v>
      </c>
      <c r="G2639" s="222" t="s">
        <v>4246</v>
      </c>
      <c r="H2639" s="223">
        <v>1</v>
      </c>
      <c r="I2639" s="224"/>
      <c r="J2639" s="225">
        <f>ROUND(I2639*H2639,2)</f>
        <v>0</v>
      </c>
      <c r="K2639" s="221" t="s">
        <v>1</v>
      </c>
      <c r="L2639" s="45"/>
      <c r="M2639" s="226" t="s">
        <v>1</v>
      </c>
      <c r="N2639" s="227" t="s">
        <v>42</v>
      </c>
      <c r="O2639" s="92"/>
      <c r="P2639" s="228">
        <f>O2639*H2639</f>
        <v>0</v>
      </c>
      <c r="Q2639" s="228">
        <v>6.9999999999999994E-05</v>
      </c>
      <c r="R2639" s="228">
        <f>Q2639*H2639</f>
        <v>6.9999999999999994E-05</v>
      </c>
      <c r="S2639" s="228">
        <v>0</v>
      </c>
      <c r="T2639" s="229">
        <f>S2639*H2639</f>
        <v>0</v>
      </c>
      <c r="U2639" s="39"/>
      <c r="V2639" s="39"/>
      <c r="W2639" s="39"/>
      <c r="X2639" s="39"/>
      <c r="Y2639" s="39"/>
      <c r="Z2639" s="39"/>
      <c r="AA2639" s="39"/>
      <c r="AB2639" s="39"/>
      <c r="AC2639" s="39"/>
      <c r="AD2639" s="39"/>
      <c r="AE2639" s="39"/>
      <c r="AR2639" s="230" t="s">
        <v>235</v>
      </c>
      <c r="AT2639" s="230" t="s">
        <v>161</v>
      </c>
      <c r="AU2639" s="230" t="s">
        <v>87</v>
      </c>
      <c r="AY2639" s="18" t="s">
        <v>159</v>
      </c>
      <c r="BE2639" s="231">
        <f>IF(N2639="základní",J2639,0)</f>
        <v>0</v>
      </c>
      <c r="BF2639" s="231">
        <f>IF(N2639="snížená",J2639,0)</f>
        <v>0</v>
      </c>
      <c r="BG2639" s="231">
        <f>IF(N2639="zákl. přenesená",J2639,0)</f>
        <v>0</v>
      </c>
      <c r="BH2639" s="231">
        <f>IF(N2639="sníž. přenesená",J2639,0)</f>
        <v>0</v>
      </c>
      <c r="BI2639" s="231">
        <f>IF(N2639="nulová",J2639,0)</f>
        <v>0</v>
      </c>
      <c r="BJ2639" s="18" t="s">
        <v>85</v>
      </c>
      <c r="BK2639" s="231">
        <f>ROUND(I2639*H2639,2)</f>
        <v>0</v>
      </c>
      <c r="BL2639" s="18" t="s">
        <v>235</v>
      </c>
      <c r="BM2639" s="230" t="s">
        <v>4282</v>
      </c>
    </row>
    <row r="2640" s="2" customFormat="1" ht="24.15" customHeight="1">
      <c r="A2640" s="39"/>
      <c r="B2640" s="40"/>
      <c r="C2640" s="219" t="s">
        <v>4283</v>
      </c>
      <c r="D2640" s="219" t="s">
        <v>161</v>
      </c>
      <c r="E2640" s="220" t="s">
        <v>4284</v>
      </c>
      <c r="F2640" s="221" t="s">
        <v>4285</v>
      </c>
      <c r="G2640" s="222" t="s">
        <v>164</v>
      </c>
      <c r="H2640" s="223">
        <v>16.436</v>
      </c>
      <c r="I2640" s="224"/>
      <c r="J2640" s="225">
        <f>ROUND(I2640*H2640,2)</f>
        <v>0</v>
      </c>
      <c r="K2640" s="221" t="s">
        <v>165</v>
      </c>
      <c r="L2640" s="45"/>
      <c r="M2640" s="226" t="s">
        <v>1</v>
      </c>
      <c r="N2640" s="227" t="s">
        <v>42</v>
      </c>
      <c r="O2640" s="92"/>
      <c r="P2640" s="228">
        <f>O2640*H2640</f>
        <v>0</v>
      </c>
      <c r="Q2640" s="228">
        <v>0</v>
      </c>
      <c r="R2640" s="228">
        <f>Q2640*H2640</f>
        <v>0</v>
      </c>
      <c r="S2640" s="228">
        <v>0</v>
      </c>
      <c r="T2640" s="229">
        <f>S2640*H2640</f>
        <v>0</v>
      </c>
      <c r="U2640" s="39"/>
      <c r="V2640" s="39"/>
      <c r="W2640" s="39"/>
      <c r="X2640" s="39"/>
      <c r="Y2640" s="39"/>
      <c r="Z2640" s="39"/>
      <c r="AA2640" s="39"/>
      <c r="AB2640" s="39"/>
      <c r="AC2640" s="39"/>
      <c r="AD2640" s="39"/>
      <c r="AE2640" s="39"/>
      <c r="AR2640" s="230" t="s">
        <v>235</v>
      </c>
      <c r="AT2640" s="230" t="s">
        <v>161</v>
      </c>
      <c r="AU2640" s="230" t="s">
        <v>87</v>
      </c>
      <c r="AY2640" s="18" t="s">
        <v>159</v>
      </c>
      <c r="BE2640" s="231">
        <f>IF(N2640="základní",J2640,0)</f>
        <v>0</v>
      </c>
      <c r="BF2640" s="231">
        <f>IF(N2640="snížená",J2640,0)</f>
        <v>0</v>
      </c>
      <c r="BG2640" s="231">
        <f>IF(N2640="zákl. přenesená",J2640,0)</f>
        <v>0</v>
      </c>
      <c r="BH2640" s="231">
        <f>IF(N2640="sníž. přenesená",J2640,0)</f>
        <v>0</v>
      </c>
      <c r="BI2640" s="231">
        <f>IF(N2640="nulová",J2640,0)</f>
        <v>0</v>
      </c>
      <c r="BJ2640" s="18" t="s">
        <v>85</v>
      </c>
      <c r="BK2640" s="231">
        <f>ROUND(I2640*H2640,2)</f>
        <v>0</v>
      </c>
      <c r="BL2640" s="18" t="s">
        <v>235</v>
      </c>
      <c r="BM2640" s="230" t="s">
        <v>4286</v>
      </c>
    </row>
    <row r="2641" s="13" customFormat="1">
      <c r="A2641" s="13"/>
      <c r="B2641" s="232"/>
      <c r="C2641" s="233"/>
      <c r="D2641" s="234" t="s">
        <v>168</v>
      </c>
      <c r="E2641" s="235" t="s">
        <v>1</v>
      </c>
      <c r="F2641" s="236" t="s">
        <v>4287</v>
      </c>
      <c r="G2641" s="233"/>
      <c r="H2641" s="237">
        <v>3.2320000000000002</v>
      </c>
      <c r="I2641" s="238"/>
      <c r="J2641" s="233"/>
      <c r="K2641" s="233"/>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168</v>
      </c>
      <c r="AU2641" s="243" t="s">
        <v>87</v>
      </c>
      <c r="AV2641" s="13" t="s">
        <v>87</v>
      </c>
      <c r="AW2641" s="13" t="s">
        <v>32</v>
      </c>
      <c r="AX2641" s="13" t="s">
        <v>77</v>
      </c>
      <c r="AY2641" s="243" t="s">
        <v>159</v>
      </c>
    </row>
    <row r="2642" s="13" customFormat="1">
      <c r="A2642" s="13"/>
      <c r="B2642" s="232"/>
      <c r="C2642" s="233"/>
      <c r="D2642" s="234" t="s">
        <v>168</v>
      </c>
      <c r="E2642" s="235" t="s">
        <v>1</v>
      </c>
      <c r="F2642" s="236" t="s">
        <v>4288</v>
      </c>
      <c r="G2642" s="233"/>
      <c r="H2642" s="237">
        <v>0.438</v>
      </c>
      <c r="I2642" s="238"/>
      <c r="J2642" s="233"/>
      <c r="K2642" s="233"/>
      <c r="L2642" s="239"/>
      <c r="M2642" s="240"/>
      <c r="N2642" s="241"/>
      <c r="O2642" s="241"/>
      <c r="P2642" s="241"/>
      <c r="Q2642" s="241"/>
      <c r="R2642" s="241"/>
      <c r="S2642" s="241"/>
      <c r="T2642" s="242"/>
      <c r="U2642" s="13"/>
      <c r="V2642" s="13"/>
      <c r="W2642" s="13"/>
      <c r="X2642" s="13"/>
      <c r="Y2642" s="13"/>
      <c r="Z2642" s="13"/>
      <c r="AA2642" s="13"/>
      <c r="AB2642" s="13"/>
      <c r="AC2642" s="13"/>
      <c r="AD2642" s="13"/>
      <c r="AE2642" s="13"/>
      <c r="AT2642" s="243" t="s">
        <v>168</v>
      </c>
      <c r="AU2642" s="243" t="s">
        <v>87</v>
      </c>
      <c r="AV2642" s="13" t="s">
        <v>87</v>
      </c>
      <c r="AW2642" s="13" t="s">
        <v>32</v>
      </c>
      <c r="AX2642" s="13" t="s">
        <v>77</v>
      </c>
      <c r="AY2642" s="243" t="s">
        <v>159</v>
      </c>
    </row>
    <row r="2643" s="13" customFormat="1">
      <c r="A2643" s="13"/>
      <c r="B2643" s="232"/>
      <c r="C2643" s="233"/>
      <c r="D2643" s="234" t="s">
        <v>168</v>
      </c>
      <c r="E2643" s="235" t="s">
        <v>1</v>
      </c>
      <c r="F2643" s="236" t="s">
        <v>4289</v>
      </c>
      <c r="G2643" s="233"/>
      <c r="H2643" s="237">
        <v>6.2619999999999996</v>
      </c>
      <c r="I2643" s="238"/>
      <c r="J2643" s="233"/>
      <c r="K2643" s="233"/>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168</v>
      </c>
      <c r="AU2643" s="243" t="s">
        <v>87</v>
      </c>
      <c r="AV2643" s="13" t="s">
        <v>87</v>
      </c>
      <c r="AW2643" s="13" t="s">
        <v>32</v>
      </c>
      <c r="AX2643" s="13" t="s">
        <v>77</v>
      </c>
      <c r="AY2643" s="243" t="s">
        <v>159</v>
      </c>
    </row>
    <row r="2644" s="13" customFormat="1">
      <c r="A2644" s="13"/>
      <c r="B2644" s="232"/>
      <c r="C2644" s="233"/>
      <c r="D2644" s="234" t="s">
        <v>168</v>
      </c>
      <c r="E2644" s="235" t="s">
        <v>1</v>
      </c>
      <c r="F2644" s="236" t="s">
        <v>4290</v>
      </c>
      <c r="G2644" s="233"/>
      <c r="H2644" s="237">
        <v>3.2519999999999998</v>
      </c>
      <c r="I2644" s="238"/>
      <c r="J2644" s="233"/>
      <c r="K2644" s="233"/>
      <c r="L2644" s="239"/>
      <c r="M2644" s="240"/>
      <c r="N2644" s="241"/>
      <c r="O2644" s="241"/>
      <c r="P2644" s="241"/>
      <c r="Q2644" s="241"/>
      <c r="R2644" s="241"/>
      <c r="S2644" s="241"/>
      <c r="T2644" s="242"/>
      <c r="U2644" s="13"/>
      <c r="V2644" s="13"/>
      <c r="W2644" s="13"/>
      <c r="X2644" s="13"/>
      <c r="Y2644" s="13"/>
      <c r="Z2644" s="13"/>
      <c r="AA2644" s="13"/>
      <c r="AB2644" s="13"/>
      <c r="AC2644" s="13"/>
      <c r="AD2644" s="13"/>
      <c r="AE2644" s="13"/>
      <c r="AT2644" s="243" t="s">
        <v>168</v>
      </c>
      <c r="AU2644" s="243" t="s">
        <v>87</v>
      </c>
      <c r="AV2644" s="13" t="s">
        <v>87</v>
      </c>
      <c r="AW2644" s="13" t="s">
        <v>32</v>
      </c>
      <c r="AX2644" s="13" t="s">
        <v>77</v>
      </c>
      <c r="AY2644" s="243" t="s">
        <v>159</v>
      </c>
    </row>
    <row r="2645" s="13" customFormat="1">
      <c r="A2645" s="13"/>
      <c r="B2645" s="232"/>
      <c r="C2645" s="233"/>
      <c r="D2645" s="234" t="s">
        <v>168</v>
      </c>
      <c r="E2645" s="235" t="s">
        <v>1</v>
      </c>
      <c r="F2645" s="236" t="s">
        <v>4291</v>
      </c>
      <c r="G2645" s="233"/>
      <c r="H2645" s="237">
        <v>3.2519999999999998</v>
      </c>
      <c r="I2645" s="238"/>
      <c r="J2645" s="233"/>
      <c r="K2645" s="233"/>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168</v>
      </c>
      <c r="AU2645" s="243" t="s">
        <v>87</v>
      </c>
      <c r="AV2645" s="13" t="s">
        <v>87</v>
      </c>
      <c r="AW2645" s="13" t="s">
        <v>32</v>
      </c>
      <c r="AX2645" s="13" t="s">
        <v>77</v>
      </c>
      <c r="AY2645" s="243" t="s">
        <v>159</v>
      </c>
    </row>
    <row r="2646" s="14" customFormat="1">
      <c r="A2646" s="14"/>
      <c r="B2646" s="244"/>
      <c r="C2646" s="245"/>
      <c r="D2646" s="234" t="s">
        <v>168</v>
      </c>
      <c r="E2646" s="246" t="s">
        <v>1</v>
      </c>
      <c r="F2646" s="247" t="s">
        <v>174</v>
      </c>
      <c r="G2646" s="245"/>
      <c r="H2646" s="248">
        <v>16.436</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168</v>
      </c>
      <c r="AU2646" s="254" t="s">
        <v>87</v>
      </c>
      <c r="AV2646" s="14" t="s">
        <v>166</v>
      </c>
      <c r="AW2646" s="14" t="s">
        <v>32</v>
      </c>
      <c r="AX2646" s="14" t="s">
        <v>85</v>
      </c>
      <c r="AY2646" s="254" t="s">
        <v>159</v>
      </c>
    </row>
    <row r="2647" s="2" customFormat="1" ht="37.8" customHeight="1">
      <c r="A2647" s="39"/>
      <c r="B2647" s="40"/>
      <c r="C2647" s="255" t="s">
        <v>4292</v>
      </c>
      <c r="D2647" s="255" t="s">
        <v>218</v>
      </c>
      <c r="E2647" s="256" t="s">
        <v>4293</v>
      </c>
      <c r="F2647" s="257" t="s">
        <v>4294</v>
      </c>
      <c r="G2647" s="258" t="s">
        <v>164</v>
      </c>
      <c r="H2647" s="259">
        <v>17.257999999999999</v>
      </c>
      <c r="I2647" s="260"/>
      <c r="J2647" s="261">
        <f>ROUND(I2647*H2647,2)</f>
        <v>0</v>
      </c>
      <c r="K2647" s="257" t="s">
        <v>165</v>
      </c>
      <c r="L2647" s="262"/>
      <c r="M2647" s="263" t="s">
        <v>1</v>
      </c>
      <c r="N2647" s="264" t="s">
        <v>42</v>
      </c>
      <c r="O2647" s="92"/>
      <c r="P2647" s="228">
        <f>O2647*H2647</f>
        <v>0</v>
      </c>
      <c r="Q2647" s="228">
        <v>0.025000000000000001</v>
      </c>
      <c r="R2647" s="228">
        <f>Q2647*H2647</f>
        <v>0.43145</v>
      </c>
      <c r="S2647" s="228">
        <v>0</v>
      </c>
      <c r="T2647" s="229">
        <f>S2647*H2647</f>
        <v>0</v>
      </c>
      <c r="U2647" s="39"/>
      <c r="V2647" s="39"/>
      <c r="W2647" s="39"/>
      <c r="X2647" s="39"/>
      <c r="Y2647" s="39"/>
      <c r="Z2647" s="39"/>
      <c r="AA2647" s="39"/>
      <c r="AB2647" s="39"/>
      <c r="AC2647" s="39"/>
      <c r="AD2647" s="39"/>
      <c r="AE2647" s="39"/>
      <c r="AR2647" s="230" t="s">
        <v>316</v>
      </c>
      <c r="AT2647" s="230" t="s">
        <v>218</v>
      </c>
      <c r="AU2647" s="230" t="s">
        <v>87</v>
      </c>
      <c r="AY2647" s="18" t="s">
        <v>159</v>
      </c>
      <c r="BE2647" s="231">
        <f>IF(N2647="základní",J2647,0)</f>
        <v>0</v>
      </c>
      <c r="BF2647" s="231">
        <f>IF(N2647="snížená",J2647,0)</f>
        <v>0</v>
      </c>
      <c r="BG2647" s="231">
        <f>IF(N2647="zákl. přenesená",J2647,0)</f>
        <v>0</v>
      </c>
      <c r="BH2647" s="231">
        <f>IF(N2647="sníž. přenesená",J2647,0)</f>
        <v>0</v>
      </c>
      <c r="BI2647" s="231">
        <f>IF(N2647="nulová",J2647,0)</f>
        <v>0</v>
      </c>
      <c r="BJ2647" s="18" t="s">
        <v>85</v>
      </c>
      <c r="BK2647" s="231">
        <f>ROUND(I2647*H2647,2)</f>
        <v>0</v>
      </c>
      <c r="BL2647" s="18" t="s">
        <v>235</v>
      </c>
      <c r="BM2647" s="230" t="s">
        <v>4295</v>
      </c>
    </row>
    <row r="2648" s="13" customFormat="1">
      <c r="A2648" s="13"/>
      <c r="B2648" s="232"/>
      <c r="C2648" s="233"/>
      <c r="D2648" s="234" t="s">
        <v>168</v>
      </c>
      <c r="E2648" s="233"/>
      <c r="F2648" s="236" t="s">
        <v>4296</v>
      </c>
      <c r="G2648" s="233"/>
      <c r="H2648" s="237">
        <v>17.257999999999999</v>
      </c>
      <c r="I2648" s="238"/>
      <c r="J2648" s="233"/>
      <c r="K2648" s="233"/>
      <c r="L2648" s="239"/>
      <c r="M2648" s="240"/>
      <c r="N2648" s="241"/>
      <c r="O2648" s="241"/>
      <c r="P2648" s="241"/>
      <c r="Q2648" s="241"/>
      <c r="R2648" s="241"/>
      <c r="S2648" s="241"/>
      <c r="T2648" s="242"/>
      <c r="U2648" s="13"/>
      <c r="V2648" s="13"/>
      <c r="W2648" s="13"/>
      <c r="X2648" s="13"/>
      <c r="Y2648" s="13"/>
      <c r="Z2648" s="13"/>
      <c r="AA2648" s="13"/>
      <c r="AB2648" s="13"/>
      <c r="AC2648" s="13"/>
      <c r="AD2648" s="13"/>
      <c r="AE2648" s="13"/>
      <c r="AT2648" s="243" t="s">
        <v>168</v>
      </c>
      <c r="AU2648" s="243" t="s">
        <v>87</v>
      </c>
      <c r="AV2648" s="13" t="s">
        <v>87</v>
      </c>
      <c r="AW2648" s="13" t="s">
        <v>4</v>
      </c>
      <c r="AX2648" s="13" t="s">
        <v>85</v>
      </c>
      <c r="AY2648" s="243" t="s">
        <v>159</v>
      </c>
    </row>
    <row r="2649" s="2" customFormat="1" ht="37.8" customHeight="1">
      <c r="A2649" s="39"/>
      <c r="B2649" s="40"/>
      <c r="C2649" s="219" t="s">
        <v>4297</v>
      </c>
      <c r="D2649" s="219" t="s">
        <v>161</v>
      </c>
      <c r="E2649" s="220" t="s">
        <v>4298</v>
      </c>
      <c r="F2649" s="221" t="s">
        <v>4299</v>
      </c>
      <c r="G2649" s="222" t="s">
        <v>215</v>
      </c>
      <c r="H2649" s="223">
        <v>5</v>
      </c>
      <c r="I2649" s="224"/>
      <c r="J2649" s="225">
        <f>ROUND(I2649*H2649,2)</f>
        <v>0</v>
      </c>
      <c r="K2649" s="221" t="s">
        <v>165</v>
      </c>
      <c r="L2649" s="45"/>
      <c r="M2649" s="226" t="s">
        <v>1</v>
      </c>
      <c r="N2649" s="227" t="s">
        <v>42</v>
      </c>
      <c r="O2649" s="92"/>
      <c r="P2649" s="228">
        <f>O2649*H2649</f>
        <v>0</v>
      </c>
      <c r="Q2649" s="228">
        <v>0</v>
      </c>
      <c r="R2649" s="228">
        <f>Q2649*H2649</f>
        <v>0</v>
      </c>
      <c r="S2649" s="228">
        <v>0</v>
      </c>
      <c r="T2649" s="229">
        <f>S2649*H2649</f>
        <v>0</v>
      </c>
      <c r="U2649" s="39"/>
      <c r="V2649" s="39"/>
      <c r="W2649" s="39"/>
      <c r="X2649" s="39"/>
      <c r="Y2649" s="39"/>
      <c r="Z2649" s="39"/>
      <c r="AA2649" s="39"/>
      <c r="AB2649" s="39"/>
      <c r="AC2649" s="39"/>
      <c r="AD2649" s="39"/>
      <c r="AE2649" s="39"/>
      <c r="AR2649" s="230" t="s">
        <v>235</v>
      </c>
      <c r="AT2649" s="230" t="s">
        <v>161</v>
      </c>
      <c r="AU2649" s="230" t="s">
        <v>87</v>
      </c>
      <c r="AY2649" s="18" t="s">
        <v>159</v>
      </c>
      <c r="BE2649" s="231">
        <f>IF(N2649="základní",J2649,0)</f>
        <v>0</v>
      </c>
      <c r="BF2649" s="231">
        <f>IF(N2649="snížená",J2649,0)</f>
        <v>0</v>
      </c>
      <c r="BG2649" s="231">
        <f>IF(N2649="zákl. přenesená",J2649,0)</f>
        <v>0</v>
      </c>
      <c r="BH2649" s="231">
        <f>IF(N2649="sníž. přenesená",J2649,0)</f>
        <v>0</v>
      </c>
      <c r="BI2649" s="231">
        <f>IF(N2649="nulová",J2649,0)</f>
        <v>0</v>
      </c>
      <c r="BJ2649" s="18" t="s">
        <v>85</v>
      </c>
      <c r="BK2649" s="231">
        <f>ROUND(I2649*H2649,2)</f>
        <v>0</v>
      </c>
      <c r="BL2649" s="18" t="s">
        <v>235</v>
      </c>
      <c r="BM2649" s="230" t="s">
        <v>4300</v>
      </c>
    </row>
    <row r="2650" s="13" customFormat="1">
      <c r="A2650" s="13"/>
      <c r="B2650" s="232"/>
      <c r="C2650" s="233"/>
      <c r="D2650" s="234" t="s">
        <v>168</v>
      </c>
      <c r="E2650" s="235" t="s">
        <v>1</v>
      </c>
      <c r="F2650" s="236" t="s">
        <v>4301</v>
      </c>
      <c r="G2650" s="233"/>
      <c r="H2650" s="237">
        <v>1</v>
      </c>
      <c r="I2650" s="238"/>
      <c r="J2650" s="233"/>
      <c r="K2650" s="233"/>
      <c r="L2650" s="239"/>
      <c r="M2650" s="240"/>
      <c r="N2650" s="241"/>
      <c r="O2650" s="241"/>
      <c r="P2650" s="241"/>
      <c r="Q2650" s="241"/>
      <c r="R2650" s="241"/>
      <c r="S2650" s="241"/>
      <c r="T2650" s="242"/>
      <c r="U2650" s="13"/>
      <c r="V2650" s="13"/>
      <c r="W2650" s="13"/>
      <c r="X2650" s="13"/>
      <c r="Y2650" s="13"/>
      <c r="Z2650" s="13"/>
      <c r="AA2650" s="13"/>
      <c r="AB2650" s="13"/>
      <c r="AC2650" s="13"/>
      <c r="AD2650" s="13"/>
      <c r="AE2650" s="13"/>
      <c r="AT2650" s="243" t="s">
        <v>168</v>
      </c>
      <c r="AU2650" s="243" t="s">
        <v>87</v>
      </c>
      <c r="AV2650" s="13" t="s">
        <v>87</v>
      </c>
      <c r="AW2650" s="13" t="s">
        <v>32</v>
      </c>
      <c r="AX2650" s="13" t="s">
        <v>77</v>
      </c>
      <c r="AY2650" s="243" t="s">
        <v>159</v>
      </c>
    </row>
    <row r="2651" s="13" customFormat="1">
      <c r="A2651" s="13"/>
      <c r="B2651" s="232"/>
      <c r="C2651" s="233"/>
      <c r="D2651" s="234" t="s">
        <v>168</v>
      </c>
      <c r="E2651" s="235" t="s">
        <v>1</v>
      </c>
      <c r="F2651" s="236" t="s">
        <v>4302</v>
      </c>
      <c r="G2651" s="233"/>
      <c r="H2651" s="237">
        <v>2</v>
      </c>
      <c r="I2651" s="238"/>
      <c r="J2651" s="233"/>
      <c r="K2651" s="233"/>
      <c r="L2651" s="239"/>
      <c r="M2651" s="240"/>
      <c r="N2651" s="241"/>
      <c r="O2651" s="241"/>
      <c r="P2651" s="241"/>
      <c r="Q2651" s="241"/>
      <c r="R2651" s="241"/>
      <c r="S2651" s="241"/>
      <c r="T2651" s="242"/>
      <c r="U2651" s="13"/>
      <c r="V2651" s="13"/>
      <c r="W2651" s="13"/>
      <c r="X2651" s="13"/>
      <c r="Y2651" s="13"/>
      <c r="Z2651" s="13"/>
      <c r="AA2651" s="13"/>
      <c r="AB2651" s="13"/>
      <c r="AC2651" s="13"/>
      <c r="AD2651" s="13"/>
      <c r="AE2651" s="13"/>
      <c r="AT2651" s="243" t="s">
        <v>168</v>
      </c>
      <c r="AU2651" s="243" t="s">
        <v>87</v>
      </c>
      <c r="AV2651" s="13" t="s">
        <v>87</v>
      </c>
      <c r="AW2651" s="13" t="s">
        <v>32</v>
      </c>
      <c r="AX2651" s="13" t="s">
        <v>77</v>
      </c>
      <c r="AY2651" s="243" t="s">
        <v>159</v>
      </c>
    </row>
    <row r="2652" s="13" customFormat="1">
      <c r="A2652" s="13"/>
      <c r="B2652" s="232"/>
      <c r="C2652" s="233"/>
      <c r="D2652" s="234" t="s">
        <v>168</v>
      </c>
      <c r="E2652" s="235" t="s">
        <v>1</v>
      </c>
      <c r="F2652" s="236" t="s">
        <v>4303</v>
      </c>
      <c r="G2652" s="233"/>
      <c r="H2652" s="237">
        <v>1</v>
      </c>
      <c r="I2652" s="238"/>
      <c r="J2652" s="233"/>
      <c r="K2652" s="233"/>
      <c r="L2652" s="239"/>
      <c r="M2652" s="240"/>
      <c r="N2652" s="241"/>
      <c r="O2652" s="241"/>
      <c r="P2652" s="241"/>
      <c r="Q2652" s="241"/>
      <c r="R2652" s="241"/>
      <c r="S2652" s="241"/>
      <c r="T2652" s="242"/>
      <c r="U2652" s="13"/>
      <c r="V2652" s="13"/>
      <c r="W2652" s="13"/>
      <c r="X2652" s="13"/>
      <c r="Y2652" s="13"/>
      <c r="Z2652" s="13"/>
      <c r="AA2652" s="13"/>
      <c r="AB2652" s="13"/>
      <c r="AC2652" s="13"/>
      <c r="AD2652" s="13"/>
      <c r="AE2652" s="13"/>
      <c r="AT2652" s="243" t="s">
        <v>168</v>
      </c>
      <c r="AU2652" s="243" t="s">
        <v>87</v>
      </c>
      <c r="AV2652" s="13" t="s">
        <v>87</v>
      </c>
      <c r="AW2652" s="13" t="s">
        <v>32</v>
      </c>
      <c r="AX2652" s="13" t="s">
        <v>77</v>
      </c>
      <c r="AY2652" s="243" t="s">
        <v>159</v>
      </c>
    </row>
    <row r="2653" s="13" customFormat="1">
      <c r="A2653" s="13"/>
      <c r="B2653" s="232"/>
      <c r="C2653" s="233"/>
      <c r="D2653" s="234" t="s">
        <v>168</v>
      </c>
      <c r="E2653" s="235" t="s">
        <v>1</v>
      </c>
      <c r="F2653" s="236" t="s">
        <v>4304</v>
      </c>
      <c r="G2653" s="233"/>
      <c r="H2653" s="237">
        <v>1</v>
      </c>
      <c r="I2653" s="238"/>
      <c r="J2653" s="233"/>
      <c r="K2653" s="233"/>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168</v>
      </c>
      <c r="AU2653" s="243" t="s">
        <v>87</v>
      </c>
      <c r="AV2653" s="13" t="s">
        <v>87</v>
      </c>
      <c r="AW2653" s="13" t="s">
        <v>32</v>
      </c>
      <c r="AX2653" s="13" t="s">
        <v>77</v>
      </c>
      <c r="AY2653" s="243" t="s">
        <v>159</v>
      </c>
    </row>
    <row r="2654" s="14" customFormat="1">
      <c r="A2654" s="14"/>
      <c r="B2654" s="244"/>
      <c r="C2654" s="245"/>
      <c r="D2654" s="234" t="s">
        <v>168</v>
      </c>
      <c r="E2654" s="246" t="s">
        <v>1</v>
      </c>
      <c r="F2654" s="247" t="s">
        <v>174</v>
      </c>
      <c r="G2654" s="245"/>
      <c r="H2654" s="248">
        <v>5</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168</v>
      </c>
      <c r="AU2654" s="254" t="s">
        <v>87</v>
      </c>
      <c r="AV2654" s="14" t="s">
        <v>166</v>
      </c>
      <c r="AW2654" s="14" t="s">
        <v>32</v>
      </c>
      <c r="AX2654" s="14" t="s">
        <v>85</v>
      </c>
      <c r="AY2654" s="254" t="s">
        <v>159</v>
      </c>
    </row>
    <row r="2655" s="2" customFormat="1" ht="21.75" customHeight="1">
      <c r="A2655" s="39"/>
      <c r="B2655" s="40"/>
      <c r="C2655" s="219" t="s">
        <v>4305</v>
      </c>
      <c r="D2655" s="219" t="s">
        <v>161</v>
      </c>
      <c r="E2655" s="220" t="s">
        <v>4306</v>
      </c>
      <c r="F2655" s="221" t="s">
        <v>4307</v>
      </c>
      <c r="G2655" s="222" t="s">
        <v>575</v>
      </c>
      <c r="H2655" s="223">
        <v>1727.146</v>
      </c>
      <c r="I2655" s="224"/>
      <c r="J2655" s="225">
        <f>ROUND(I2655*H2655,2)</f>
        <v>0</v>
      </c>
      <c r="K2655" s="221" t="s">
        <v>1</v>
      </c>
      <c r="L2655" s="45"/>
      <c r="M2655" s="226" t="s">
        <v>1</v>
      </c>
      <c r="N2655" s="227" t="s">
        <v>42</v>
      </c>
      <c r="O2655" s="92"/>
      <c r="P2655" s="228">
        <f>O2655*H2655</f>
        <v>0</v>
      </c>
      <c r="Q2655" s="228">
        <v>6.9999999999999994E-05</v>
      </c>
      <c r="R2655" s="228">
        <f>Q2655*H2655</f>
        <v>0.12090021999999999</v>
      </c>
      <c r="S2655" s="228">
        <v>0</v>
      </c>
      <c r="T2655" s="229">
        <f>S2655*H2655</f>
        <v>0</v>
      </c>
      <c r="U2655" s="39"/>
      <c r="V2655" s="39"/>
      <c r="W2655" s="39"/>
      <c r="X2655" s="39"/>
      <c r="Y2655" s="39"/>
      <c r="Z2655" s="39"/>
      <c r="AA2655" s="39"/>
      <c r="AB2655" s="39"/>
      <c r="AC2655" s="39"/>
      <c r="AD2655" s="39"/>
      <c r="AE2655" s="39"/>
      <c r="AR2655" s="230" t="s">
        <v>235</v>
      </c>
      <c r="AT2655" s="230" t="s">
        <v>161</v>
      </c>
      <c r="AU2655" s="230" t="s">
        <v>87</v>
      </c>
      <c r="AY2655" s="18" t="s">
        <v>159</v>
      </c>
      <c r="BE2655" s="231">
        <f>IF(N2655="základní",J2655,0)</f>
        <v>0</v>
      </c>
      <c r="BF2655" s="231">
        <f>IF(N2655="snížená",J2655,0)</f>
        <v>0</v>
      </c>
      <c r="BG2655" s="231">
        <f>IF(N2655="zákl. přenesená",J2655,0)</f>
        <v>0</v>
      </c>
      <c r="BH2655" s="231">
        <f>IF(N2655="sníž. přenesená",J2655,0)</f>
        <v>0</v>
      </c>
      <c r="BI2655" s="231">
        <f>IF(N2655="nulová",J2655,0)</f>
        <v>0</v>
      </c>
      <c r="BJ2655" s="18" t="s">
        <v>85</v>
      </c>
      <c r="BK2655" s="231">
        <f>ROUND(I2655*H2655,2)</f>
        <v>0</v>
      </c>
      <c r="BL2655" s="18" t="s">
        <v>235</v>
      </c>
      <c r="BM2655" s="230" t="s">
        <v>4308</v>
      </c>
    </row>
    <row r="2656" s="13" customFormat="1">
      <c r="A2656" s="13"/>
      <c r="B2656" s="232"/>
      <c r="C2656" s="233"/>
      <c r="D2656" s="234" t="s">
        <v>168</v>
      </c>
      <c r="E2656" s="235" t="s">
        <v>1</v>
      </c>
      <c r="F2656" s="236" t="s">
        <v>4309</v>
      </c>
      <c r="G2656" s="233"/>
      <c r="H2656" s="237">
        <v>529.20000000000005</v>
      </c>
      <c r="I2656" s="238"/>
      <c r="J2656" s="233"/>
      <c r="K2656" s="233"/>
      <c r="L2656" s="239"/>
      <c r="M2656" s="240"/>
      <c r="N2656" s="241"/>
      <c r="O2656" s="241"/>
      <c r="P2656" s="241"/>
      <c r="Q2656" s="241"/>
      <c r="R2656" s="241"/>
      <c r="S2656" s="241"/>
      <c r="T2656" s="242"/>
      <c r="U2656" s="13"/>
      <c r="V2656" s="13"/>
      <c r="W2656" s="13"/>
      <c r="X2656" s="13"/>
      <c r="Y2656" s="13"/>
      <c r="Z2656" s="13"/>
      <c r="AA2656" s="13"/>
      <c r="AB2656" s="13"/>
      <c r="AC2656" s="13"/>
      <c r="AD2656" s="13"/>
      <c r="AE2656" s="13"/>
      <c r="AT2656" s="243" t="s">
        <v>168</v>
      </c>
      <c r="AU2656" s="243" t="s">
        <v>87</v>
      </c>
      <c r="AV2656" s="13" t="s">
        <v>87</v>
      </c>
      <c r="AW2656" s="13" t="s">
        <v>32</v>
      </c>
      <c r="AX2656" s="13" t="s">
        <v>77</v>
      </c>
      <c r="AY2656" s="243" t="s">
        <v>159</v>
      </c>
    </row>
    <row r="2657" s="13" customFormat="1">
      <c r="A2657" s="13"/>
      <c r="B2657" s="232"/>
      <c r="C2657" s="233"/>
      <c r="D2657" s="234" t="s">
        <v>168</v>
      </c>
      <c r="E2657" s="235" t="s">
        <v>1</v>
      </c>
      <c r="F2657" s="236" t="s">
        <v>4310</v>
      </c>
      <c r="G2657" s="233"/>
      <c r="H2657" s="237">
        <v>301.39999999999998</v>
      </c>
      <c r="I2657" s="238"/>
      <c r="J2657" s="233"/>
      <c r="K2657" s="233"/>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168</v>
      </c>
      <c r="AU2657" s="243" t="s">
        <v>87</v>
      </c>
      <c r="AV2657" s="13" t="s">
        <v>87</v>
      </c>
      <c r="AW2657" s="13" t="s">
        <v>32</v>
      </c>
      <c r="AX2657" s="13" t="s">
        <v>77</v>
      </c>
      <c r="AY2657" s="243" t="s">
        <v>159</v>
      </c>
    </row>
    <row r="2658" s="13" customFormat="1">
      <c r="A2658" s="13"/>
      <c r="B2658" s="232"/>
      <c r="C2658" s="233"/>
      <c r="D2658" s="234" t="s">
        <v>168</v>
      </c>
      <c r="E2658" s="235" t="s">
        <v>1</v>
      </c>
      <c r="F2658" s="236" t="s">
        <v>4311</v>
      </c>
      <c r="G2658" s="233"/>
      <c r="H2658" s="237">
        <v>548.79999999999995</v>
      </c>
      <c r="I2658" s="238"/>
      <c r="J2658" s="233"/>
      <c r="K2658" s="233"/>
      <c r="L2658" s="239"/>
      <c r="M2658" s="240"/>
      <c r="N2658" s="241"/>
      <c r="O2658" s="241"/>
      <c r="P2658" s="241"/>
      <c r="Q2658" s="241"/>
      <c r="R2658" s="241"/>
      <c r="S2658" s="241"/>
      <c r="T2658" s="242"/>
      <c r="U2658" s="13"/>
      <c r="V2658" s="13"/>
      <c r="W2658" s="13"/>
      <c r="X2658" s="13"/>
      <c r="Y2658" s="13"/>
      <c r="Z2658" s="13"/>
      <c r="AA2658" s="13"/>
      <c r="AB2658" s="13"/>
      <c r="AC2658" s="13"/>
      <c r="AD2658" s="13"/>
      <c r="AE2658" s="13"/>
      <c r="AT2658" s="243" t="s">
        <v>168</v>
      </c>
      <c r="AU2658" s="243" t="s">
        <v>87</v>
      </c>
      <c r="AV2658" s="13" t="s">
        <v>87</v>
      </c>
      <c r="AW2658" s="13" t="s">
        <v>32</v>
      </c>
      <c r="AX2658" s="13" t="s">
        <v>77</v>
      </c>
      <c r="AY2658" s="243" t="s">
        <v>159</v>
      </c>
    </row>
    <row r="2659" s="13" customFormat="1">
      <c r="A2659" s="13"/>
      <c r="B2659" s="232"/>
      <c r="C2659" s="233"/>
      <c r="D2659" s="234" t="s">
        <v>168</v>
      </c>
      <c r="E2659" s="235" t="s">
        <v>1</v>
      </c>
      <c r="F2659" s="236" t="s">
        <v>4312</v>
      </c>
      <c r="G2659" s="233"/>
      <c r="H2659" s="237">
        <v>301.39999999999998</v>
      </c>
      <c r="I2659" s="238"/>
      <c r="J2659" s="233"/>
      <c r="K2659" s="233"/>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168</v>
      </c>
      <c r="AU2659" s="243" t="s">
        <v>87</v>
      </c>
      <c r="AV2659" s="13" t="s">
        <v>87</v>
      </c>
      <c r="AW2659" s="13" t="s">
        <v>32</v>
      </c>
      <c r="AX2659" s="13" t="s">
        <v>77</v>
      </c>
      <c r="AY2659" s="243" t="s">
        <v>159</v>
      </c>
    </row>
    <row r="2660" s="13" customFormat="1">
      <c r="A2660" s="13"/>
      <c r="B2660" s="232"/>
      <c r="C2660" s="233"/>
      <c r="D2660" s="234" t="s">
        <v>168</v>
      </c>
      <c r="E2660" s="235" t="s">
        <v>1</v>
      </c>
      <c r="F2660" s="236" t="s">
        <v>4313</v>
      </c>
      <c r="G2660" s="233"/>
      <c r="H2660" s="237">
        <v>18.085999999999999</v>
      </c>
      <c r="I2660" s="238"/>
      <c r="J2660" s="233"/>
      <c r="K2660" s="233"/>
      <c r="L2660" s="239"/>
      <c r="M2660" s="240"/>
      <c r="N2660" s="241"/>
      <c r="O2660" s="241"/>
      <c r="P2660" s="241"/>
      <c r="Q2660" s="241"/>
      <c r="R2660" s="241"/>
      <c r="S2660" s="241"/>
      <c r="T2660" s="242"/>
      <c r="U2660" s="13"/>
      <c r="V2660" s="13"/>
      <c r="W2660" s="13"/>
      <c r="X2660" s="13"/>
      <c r="Y2660" s="13"/>
      <c r="Z2660" s="13"/>
      <c r="AA2660" s="13"/>
      <c r="AB2660" s="13"/>
      <c r="AC2660" s="13"/>
      <c r="AD2660" s="13"/>
      <c r="AE2660" s="13"/>
      <c r="AT2660" s="243" t="s">
        <v>168</v>
      </c>
      <c r="AU2660" s="243" t="s">
        <v>87</v>
      </c>
      <c r="AV2660" s="13" t="s">
        <v>87</v>
      </c>
      <c r="AW2660" s="13" t="s">
        <v>32</v>
      </c>
      <c r="AX2660" s="13" t="s">
        <v>77</v>
      </c>
      <c r="AY2660" s="243" t="s">
        <v>159</v>
      </c>
    </row>
    <row r="2661" s="13" customFormat="1">
      <c r="A2661" s="13"/>
      <c r="B2661" s="232"/>
      <c r="C2661" s="233"/>
      <c r="D2661" s="234" t="s">
        <v>168</v>
      </c>
      <c r="E2661" s="235" t="s">
        <v>1</v>
      </c>
      <c r="F2661" s="236" t="s">
        <v>4314</v>
      </c>
      <c r="G2661" s="233"/>
      <c r="H2661" s="237">
        <v>28.260000000000002</v>
      </c>
      <c r="I2661" s="238"/>
      <c r="J2661" s="233"/>
      <c r="K2661" s="233"/>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168</v>
      </c>
      <c r="AU2661" s="243" t="s">
        <v>87</v>
      </c>
      <c r="AV2661" s="13" t="s">
        <v>87</v>
      </c>
      <c r="AW2661" s="13" t="s">
        <v>32</v>
      </c>
      <c r="AX2661" s="13" t="s">
        <v>77</v>
      </c>
      <c r="AY2661" s="243" t="s">
        <v>159</v>
      </c>
    </row>
    <row r="2662" s="14" customFormat="1">
      <c r="A2662" s="14"/>
      <c r="B2662" s="244"/>
      <c r="C2662" s="245"/>
      <c r="D2662" s="234" t="s">
        <v>168</v>
      </c>
      <c r="E2662" s="246" t="s">
        <v>1</v>
      </c>
      <c r="F2662" s="247" t="s">
        <v>174</v>
      </c>
      <c r="G2662" s="245"/>
      <c r="H2662" s="248">
        <v>1727.146</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168</v>
      </c>
      <c r="AU2662" s="254" t="s">
        <v>87</v>
      </c>
      <c r="AV2662" s="14" t="s">
        <v>166</v>
      </c>
      <c r="AW2662" s="14" t="s">
        <v>32</v>
      </c>
      <c r="AX2662" s="14" t="s">
        <v>85</v>
      </c>
      <c r="AY2662" s="254" t="s">
        <v>159</v>
      </c>
    </row>
    <row r="2663" s="2" customFormat="1" ht="24.15" customHeight="1">
      <c r="A2663" s="39"/>
      <c r="B2663" s="40"/>
      <c r="C2663" s="255" t="s">
        <v>4315</v>
      </c>
      <c r="D2663" s="255" t="s">
        <v>218</v>
      </c>
      <c r="E2663" s="256" t="s">
        <v>4316</v>
      </c>
      <c r="F2663" s="257" t="s">
        <v>4317</v>
      </c>
      <c r="G2663" s="258" t="s">
        <v>201</v>
      </c>
      <c r="H2663" s="259">
        <v>0.63100000000000001</v>
      </c>
      <c r="I2663" s="260"/>
      <c r="J2663" s="261">
        <f>ROUND(I2663*H2663,2)</f>
        <v>0</v>
      </c>
      <c r="K2663" s="257" t="s">
        <v>165</v>
      </c>
      <c r="L2663" s="262"/>
      <c r="M2663" s="263" t="s">
        <v>1</v>
      </c>
      <c r="N2663" s="264" t="s">
        <v>42</v>
      </c>
      <c r="O2663" s="92"/>
      <c r="P2663" s="228">
        <f>O2663*H2663</f>
        <v>0</v>
      </c>
      <c r="Q2663" s="228">
        <v>1</v>
      </c>
      <c r="R2663" s="228">
        <f>Q2663*H2663</f>
        <v>0.63100000000000001</v>
      </c>
      <c r="S2663" s="228">
        <v>0</v>
      </c>
      <c r="T2663" s="229">
        <f>S2663*H2663</f>
        <v>0</v>
      </c>
      <c r="U2663" s="39"/>
      <c r="V2663" s="39"/>
      <c r="W2663" s="39"/>
      <c r="X2663" s="39"/>
      <c r="Y2663" s="39"/>
      <c r="Z2663" s="39"/>
      <c r="AA2663" s="39"/>
      <c r="AB2663" s="39"/>
      <c r="AC2663" s="39"/>
      <c r="AD2663" s="39"/>
      <c r="AE2663" s="39"/>
      <c r="AR2663" s="230" t="s">
        <v>316</v>
      </c>
      <c r="AT2663" s="230" t="s">
        <v>218</v>
      </c>
      <c r="AU2663" s="230" t="s">
        <v>87</v>
      </c>
      <c r="AY2663" s="18" t="s">
        <v>159</v>
      </c>
      <c r="BE2663" s="231">
        <f>IF(N2663="základní",J2663,0)</f>
        <v>0</v>
      </c>
      <c r="BF2663" s="231">
        <f>IF(N2663="snížená",J2663,0)</f>
        <v>0</v>
      </c>
      <c r="BG2663" s="231">
        <f>IF(N2663="zákl. přenesená",J2663,0)</f>
        <v>0</v>
      </c>
      <c r="BH2663" s="231">
        <f>IF(N2663="sníž. přenesená",J2663,0)</f>
        <v>0</v>
      </c>
      <c r="BI2663" s="231">
        <f>IF(N2663="nulová",J2663,0)</f>
        <v>0</v>
      </c>
      <c r="BJ2663" s="18" t="s">
        <v>85</v>
      </c>
      <c r="BK2663" s="231">
        <f>ROUND(I2663*H2663,2)</f>
        <v>0</v>
      </c>
      <c r="BL2663" s="18" t="s">
        <v>235</v>
      </c>
      <c r="BM2663" s="230" t="s">
        <v>4318</v>
      </c>
    </row>
    <row r="2664" s="13" customFormat="1">
      <c r="A2664" s="13"/>
      <c r="B2664" s="232"/>
      <c r="C2664" s="233"/>
      <c r="D2664" s="234" t="s">
        <v>168</v>
      </c>
      <c r="E2664" s="235" t="s">
        <v>1</v>
      </c>
      <c r="F2664" s="236" t="s">
        <v>4319</v>
      </c>
      <c r="G2664" s="233"/>
      <c r="H2664" s="237">
        <v>0.54900000000000004</v>
      </c>
      <c r="I2664" s="238"/>
      <c r="J2664" s="233"/>
      <c r="K2664" s="233"/>
      <c r="L2664" s="239"/>
      <c r="M2664" s="240"/>
      <c r="N2664" s="241"/>
      <c r="O2664" s="241"/>
      <c r="P2664" s="241"/>
      <c r="Q2664" s="241"/>
      <c r="R2664" s="241"/>
      <c r="S2664" s="241"/>
      <c r="T2664" s="242"/>
      <c r="U2664" s="13"/>
      <c r="V2664" s="13"/>
      <c r="W2664" s="13"/>
      <c r="X2664" s="13"/>
      <c r="Y2664" s="13"/>
      <c r="Z2664" s="13"/>
      <c r="AA2664" s="13"/>
      <c r="AB2664" s="13"/>
      <c r="AC2664" s="13"/>
      <c r="AD2664" s="13"/>
      <c r="AE2664" s="13"/>
      <c r="AT2664" s="243" t="s">
        <v>168</v>
      </c>
      <c r="AU2664" s="243" t="s">
        <v>87</v>
      </c>
      <c r="AV2664" s="13" t="s">
        <v>87</v>
      </c>
      <c r="AW2664" s="13" t="s">
        <v>32</v>
      </c>
      <c r="AX2664" s="13" t="s">
        <v>85</v>
      </c>
      <c r="AY2664" s="243" t="s">
        <v>159</v>
      </c>
    </row>
    <row r="2665" s="13" customFormat="1">
      <c r="A2665" s="13"/>
      <c r="B2665" s="232"/>
      <c r="C2665" s="233"/>
      <c r="D2665" s="234" t="s">
        <v>168</v>
      </c>
      <c r="E2665" s="233"/>
      <c r="F2665" s="236" t="s">
        <v>4320</v>
      </c>
      <c r="G2665" s="233"/>
      <c r="H2665" s="237">
        <v>0.63100000000000001</v>
      </c>
      <c r="I2665" s="238"/>
      <c r="J2665" s="233"/>
      <c r="K2665" s="233"/>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168</v>
      </c>
      <c r="AU2665" s="243" t="s">
        <v>87</v>
      </c>
      <c r="AV2665" s="13" t="s">
        <v>87</v>
      </c>
      <c r="AW2665" s="13" t="s">
        <v>4</v>
      </c>
      <c r="AX2665" s="13" t="s">
        <v>85</v>
      </c>
      <c r="AY2665" s="243" t="s">
        <v>159</v>
      </c>
    </row>
    <row r="2666" s="2" customFormat="1" ht="24.15" customHeight="1">
      <c r="A2666" s="39"/>
      <c r="B2666" s="40"/>
      <c r="C2666" s="255" t="s">
        <v>4321</v>
      </c>
      <c r="D2666" s="255" t="s">
        <v>218</v>
      </c>
      <c r="E2666" s="256" t="s">
        <v>4322</v>
      </c>
      <c r="F2666" s="257" t="s">
        <v>4323</v>
      </c>
      <c r="G2666" s="258" t="s">
        <v>201</v>
      </c>
      <c r="H2666" s="259">
        <v>0.69199999999999995</v>
      </c>
      <c r="I2666" s="260"/>
      <c r="J2666" s="261">
        <f>ROUND(I2666*H2666,2)</f>
        <v>0</v>
      </c>
      <c r="K2666" s="257" t="s">
        <v>165</v>
      </c>
      <c r="L2666" s="262"/>
      <c r="M2666" s="263" t="s">
        <v>1</v>
      </c>
      <c r="N2666" s="264" t="s">
        <v>42</v>
      </c>
      <c r="O2666" s="92"/>
      <c r="P2666" s="228">
        <f>O2666*H2666</f>
        <v>0</v>
      </c>
      <c r="Q2666" s="228">
        <v>1</v>
      </c>
      <c r="R2666" s="228">
        <f>Q2666*H2666</f>
        <v>0.69199999999999995</v>
      </c>
      <c r="S2666" s="228">
        <v>0</v>
      </c>
      <c r="T2666" s="229">
        <f>S2666*H2666</f>
        <v>0</v>
      </c>
      <c r="U2666" s="39"/>
      <c r="V2666" s="39"/>
      <c r="W2666" s="39"/>
      <c r="X2666" s="39"/>
      <c r="Y2666" s="39"/>
      <c r="Z2666" s="39"/>
      <c r="AA2666" s="39"/>
      <c r="AB2666" s="39"/>
      <c r="AC2666" s="39"/>
      <c r="AD2666" s="39"/>
      <c r="AE2666" s="39"/>
      <c r="AR2666" s="230" t="s">
        <v>316</v>
      </c>
      <c r="AT2666" s="230" t="s">
        <v>218</v>
      </c>
      <c r="AU2666" s="230" t="s">
        <v>87</v>
      </c>
      <c r="AY2666" s="18" t="s">
        <v>159</v>
      </c>
      <c r="BE2666" s="231">
        <f>IF(N2666="základní",J2666,0)</f>
        <v>0</v>
      </c>
      <c r="BF2666" s="231">
        <f>IF(N2666="snížená",J2666,0)</f>
        <v>0</v>
      </c>
      <c r="BG2666" s="231">
        <f>IF(N2666="zákl. přenesená",J2666,0)</f>
        <v>0</v>
      </c>
      <c r="BH2666" s="231">
        <f>IF(N2666="sníž. přenesená",J2666,0)</f>
        <v>0</v>
      </c>
      <c r="BI2666" s="231">
        <f>IF(N2666="nulová",J2666,0)</f>
        <v>0</v>
      </c>
      <c r="BJ2666" s="18" t="s">
        <v>85</v>
      </c>
      <c r="BK2666" s="231">
        <f>ROUND(I2666*H2666,2)</f>
        <v>0</v>
      </c>
      <c r="BL2666" s="18" t="s">
        <v>235</v>
      </c>
      <c r="BM2666" s="230" t="s">
        <v>4324</v>
      </c>
    </row>
    <row r="2667" s="13" customFormat="1">
      <c r="A2667" s="13"/>
      <c r="B2667" s="232"/>
      <c r="C2667" s="233"/>
      <c r="D2667" s="234" t="s">
        <v>168</v>
      </c>
      <c r="E2667" s="235" t="s">
        <v>1</v>
      </c>
      <c r="F2667" s="236" t="s">
        <v>4325</v>
      </c>
      <c r="G2667" s="233"/>
      <c r="H2667" s="237">
        <v>0.30099999999999999</v>
      </c>
      <c r="I2667" s="238"/>
      <c r="J2667" s="233"/>
      <c r="K2667" s="233"/>
      <c r="L2667" s="239"/>
      <c r="M2667" s="240"/>
      <c r="N2667" s="241"/>
      <c r="O2667" s="241"/>
      <c r="P2667" s="241"/>
      <c r="Q2667" s="241"/>
      <c r="R2667" s="241"/>
      <c r="S2667" s="241"/>
      <c r="T2667" s="242"/>
      <c r="U2667" s="13"/>
      <c r="V2667" s="13"/>
      <c r="W2667" s="13"/>
      <c r="X2667" s="13"/>
      <c r="Y2667" s="13"/>
      <c r="Z2667" s="13"/>
      <c r="AA2667" s="13"/>
      <c r="AB2667" s="13"/>
      <c r="AC2667" s="13"/>
      <c r="AD2667" s="13"/>
      <c r="AE2667" s="13"/>
      <c r="AT2667" s="243" t="s">
        <v>168</v>
      </c>
      <c r="AU2667" s="243" t="s">
        <v>87</v>
      </c>
      <c r="AV2667" s="13" t="s">
        <v>87</v>
      </c>
      <c r="AW2667" s="13" t="s">
        <v>32</v>
      </c>
      <c r="AX2667" s="13" t="s">
        <v>77</v>
      </c>
      <c r="AY2667" s="243" t="s">
        <v>159</v>
      </c>
    </row>
    <row r="2668" s="13" customFormat="1">
      <c r="A2668" s="13"/>
      <c r="B2668" s="232"/>
      <c r="C2668" s="233"/>
      <c r="D2668" s="234" t="s">
        <v>168</v>
      </c>
      <c r="E2668" s="235" t="s">
        <v>1</v>
      </c>
      <c r="F2668" s="236" t="s">
        <v>4326</v>
      </c>
      <c r="G2668" s="233"/>
      <c r="H2668" s="237">
        <v>0.30099999999999999</v>
      </c>
      <c r="I2668" s="238"/>
      <c r="J2668" s="233"/>
      <c r="K2668" s="233"/>
      <c r="L2668" s="239"/>
      <c r="M2668" s="240"/>
      <c r="N2668" s="241"/>
      <c r="O2668" s="241"/>
      <c r="P2668" s="241"/>
      <c r="Q2668" s="241"/>
      <c r="R2668" s="241"/>
      <c r="S2668" s="241"/>
      <c r="T2668" s="242"/>
      <c r="U2668" s="13"/>
      <c r="V2668" s="13"/>
      <c r="W2668" s="13"/>
      <c r="X2668" s="13"/>
      <c r="Y2668" s="13"/>
      <c r="Z2668" s="13"/>
      <c r="AA2668" s="13"/>
      <c r="AB2668" s="13"/>
      <c r="AC2668" s="13"/>
      <c r="AD2668" s="13"/>
      <c r="AE2668" s="13"/>
      <c r="AT2668" s="243" t="s">
        <v>168</v>
      </c>
      <c r="AU2668" s="243" t="s">
        <v>87</v>
      </c>
      <c r="AV2668" s="13" t="s">
        <v>87</v>
      </c>
      <c r="AW2668" s="13" t="s">
        <v>32</v>
      </c>
      <c r="AX2668" s="13" t="s">
        <v>77</v>
      </c>
      <c r="AY2668" s="243" t="s">
        <v>159</v>
      </c>
    </row>
    <row r="2669" s="14" customFormat="1">
      <c r="A2669" s="14"/>
      <c r="B2669" s="244"/>
      <c r="C2669" s="245"/>
      <c r="D2669" s="234" t="s">
        <v>168</v>
      </c>
      <c r="E2669" s="246" t="s">
        <v>1</v>
      </c>
      <c r="F2669" s="247" t="s">
        <v>174</v>
      </c>
      <c r="G2669" s="245"/>
      <c r="H2669" s="248">
        <v>0.60199999999999998</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168</v>
      </c>
      <c r="AU2669" s="254" t="s">
        <v>87</v>
      </c>
      <c r="AV2669" s="14" t="s">
        <v>166</v>
      </c>
      <c r="AW2669" s="14" t="s">
        <v>32</v>
      </c>
      <c r="AX2669" s="14" t="s">
        <v>85</v>
      </c>
      <c r="AY2669" s="254" t="s">
        <v>159</v>
      </c>
    </row>
    <row r="2670" s="13" customFormat="1">
      <c r="A2670" s="13"/>
      <c r="B2670" s="232"/>
      <c r="C2670" s="233"/>
      <c r="D2670" s="234" t="s">
        <v>168</v>
      </c>
      <c r="E2670" s="233"/>
      <c r="F2670" s="236" t="s">
        <v>4327</v>
      </c>
      <c r="G2670" s="233"/>
      <c r="H2670" s="237">
        <v>0.69199999999999995</v>
      </c>
      <c r="I2670" s="238"/>
      <c r="J2670" s="233"/>
      <c r="K2670" s="233"/>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168</v>
      </c>
      <c r="AU2670" s="243" t="s">
        <v>87</v>
      </c>
      <c r="AV2670" s="13" t="s">
        <v>87</v>
      </c>
      <c r="AW2670" s="13" t="s">
        <v>4</v>
      </c>
      <c r="AX2670" s="13" t="s">
        <v>85</v>
      </c>
      <c r="AY2670" s="243" t="s">
        <v>159</v>
      </c>
    </row>
    <row r="2671" s="2" customFormat="1" ht="21.75" customHeight="1">
      <c r="A2671" s="39"/>
      <c r="B2671" s="40"/>
      <c r="C2671" s="255" t="s">
        <v>4328</v>
      </c>
      <c r="D2671" s="255" t="s">
        <v>218</v>
      </c>
      <c r="E2671" s="256" t="s">
        <v>4329</v>
      </c>
      <c r="F2671" s="257" t="s">
        <v>4330</v>
      </c>
      <c r="G2671" s="258" t="s">
        <v>201</v>
      </c>
      <c r="H2671" s="259">
        <v>0.60799999999999998</v>
      </c>
      <c r="I2671" s="260"/>
      <c r="J2671" s="261">
        <f>ROUND(I2671*H2671,2)</f>
        <v>0</v>
      </c>
      <c r="K2671" s="257" t="s">
        <v>165</v>
      </c>
      <c r="L2671" s="262"/>
      <c r="M2671" s="263" t="s">
        <v>1</v>
      </c>
      <c r="N2671" s="264" t="s">
        <v>42</v>
      </c>
      <c r="O2671" s="92"/>
      <c r="P2671" s="228">
        <f>O2671*H2671</f>
        <v>0</v>
      </c>
      <c r="Q2671" s="228">
        <v>1</v>
      </c>
      <c r="R2671" s="228">
        <f>Q2671*H2671</f>
        <v>0.60799999999999998</v>
      </c>
      <c r="S2671" s="228">
        <v>0</v>
      </c>
      <c r="T2671" s="229">
        <f>S2671*H2671</f>
        <v>0</v>
      </c>
      <c r="U2671" s="39"/>
      <c r="V2671" s="39"/>
      <c r="W2671" s="39"/>
      <c r="X2671" s="39"/>
      <c r="Y2671" s="39"/>
      <c r="Z2671" s="39"/>
      <c r="AA2671" s="39"/>
      <c r="AB2671" s="39"/>
      <c r="AC2671" s="39"/>
      <c r="AD2671" s="39"/>
      <c r="AE2671" s="39"/>
      <c r="AR2671" s="230" t="s">
        <v>316</v>
      </c>
      <c r="AT2671" s="230" t="s">
        <v>218</v>
      </c>
      <c r="AU2671" s="230" t="s">
        <v>87</v>
      </c>
      <c r="AY2671" s="18" t="s">
        <v>159</v>
      </c>
      <c r="BE2671" s="231">
        <f>IF(N2671="základní",J2671,0)</f>
        <v>0</v>
      </c>
      <c r="BF2671" s="231">
        <f>IF(N2671="snížená",J2671,0)</f>
        <v>0</v>
      </c>
      <c r="BG2671" s="231">
        <f>IF(N2671="zákl. přenesená",J2671,0)</f>
        <v>0</v>
      </c>
      <c r="BH2671" s="231">
        <f>IF(N2671="sníž. přenesená",J2671,0)</f>
        <v>0</v>
      </c>
      <c r="BI2671" s="231">
        <f>IF(N2671="nulová",J2671,0)</f>
        <v>0</v>
      </c>
      <c r="BJ2671" s="18" t="s">
        <v>85</v>
      </c>
      <c r="BK2671" s="231">
        <f>ROUND(I2671*H2671,2)</f>
        <v>0</v>
      </c>
      <c r="BL2671" s="18" t="s">
        <v>235</v>
      </c>
      <c r="BM2671" s="230" t="s">
        <v>4331</v>
      </c>
    </row>
    <row r="2672" s="13" customFormat="1">
      <c r="A2672" s="13"/>
      <c r="B2672" s="232"/>
      <c r="C2672" s="233"/>
      <c r="D2672" s="234" t="s">
        <v>168</v>
      </c>
      <c r="E2672" s="235" t="s">
        <v>1</v>
      </c>
      <c r="F2672" s="236" t="s">
        <v>4332</v>
      </c>
      <c r="G2672" s="233"/>
      <c r="H2672" s="237">
        <v>0.52900000000000003</v>
      </c>
      <c r="I2672" s="238"/>
      <c r="J2672" s="233"/>
      <c r="K2672" s="233"/>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168</v>
      </c>
      <c r="AU2672" s="243" t="s">
        <v>87</v>
      </c>
      <c r="AV2672" s="13" t="s">
        <v>87</v>
      </c>
      <c r="AW2672" s="13" t="s">
        <v>32</v>
      </c>
      <c r="AX2672" s="13" t="s">
        <v>85</v>
      </c>
      <c r="AY2672" s="243" t="s">
        <v>159</v>
      </c>
    </row>
    <row r="2673" s="13" customFormat="1">
      <c r="A2673" s="13"/>
      <c r="B2673" s="232"/>
      <c r="C2673" s="233"/>
      <c r="D2673" s="234" t="s">
        <v>168</v>
      </c>
      <c r="E2673" s="233"/>
      <c r="F2673" s="236" t="s">
        <v>4333</v>
      </c>
      <c r="G2673" s="233"/>
      <c r="H2673" s="237">
        <v>0.60799999999999998</v>
      </c>
      <c r="I2673" s="238"/>
      <c r="J2673" s="233"/>
      <c r="K2673" s="233"/>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168</v>
      </c>
      <c r="AU2673" s="243" t="s">
        <v>87</v>
      </c>
      <c r="AV2673" s="13" t="s">
        <v>87</v>
      </c>
      <c r="AW2673" s="13" t="s">
        <v>4</v>
      </c>
      <c r="AX2673" s="13" t="s">
        <v>85</v>
      </c>
      <c r="AY2673" s="243" t="s">
        <v>159</v>
      </c>
    </row>
    <row r="2674" s="2" customFormat="1" ht="21.75" customHeight="1">
      <c r="A2674" s="39"/>
      <c r="B2674" s="40"/>
      <c r="C2674" s="255" t="s">
        <v>4334</v>
      </c>
      <c r="D2674" s="255" t="s">
        <v>218</v>
      </c>
      <c r="E2674" s="256" t="s">
        <v>4335</v>
      </c>
      <c r="F2674" s="257" t="s">
        <v>4336</v>
      </c>
      <c r="G2674" s="258" t="s">
        <v>201</v>
      </c>
      <c r="H2674" s="259">
        <v>0.052999999999999998</v>
      </c>
      <c r="I2674" s="260"/>
      <c r="J2674" s="261">
        <f>ROUND(I2674*H2674,2)</f>
        <v>0</v>
      </c>
      <c r="K2674" s="257" t="s">
        <v>165</v>
      </c>
      <c r="L2674" s="262"/>
      <c r="M2674" s="263" t="s">
        <v>1</v>
      </c>
      <c r="N2674" s="264" t="s">
        <v>42</v>
      </c>
      <c r="O2674" s="92"/>
      <c r="P2674" s="228">
        <f>O2674*H2674</f>
        <v>0</v>
      </c>
      <c r="Q2674" s="228">
        <v>1</v>
      </c>
      <c r="R2674" s="228">
        <f>Q2674*H2674</f>
        <v>0.052999999999999998</v>
      </c>
      <c r="S2674" s="228">
        <v>0</v>
      </c>
      <c r="T2674" s="229">
        <f>S2674*H2674</f>
        <v>0</v>
      </c>
      <c r="U2674" s="39"/>
      <c r="V2674" s="39"/>
      <c r="W2674" s="39"/>
      <c r="X2674" s="39"/>
      <c r="Y2674" s="39"/>
      <c r="Z2674" s="39"/>
      <c r="AA2674" s="39"/>
      <c r="AB2674" s="39"/>
      <c r="AC2674" s="39"/>
      <c r="AD2674" s="39"/>
      <c r="AE2674" s="39"/>
      <c r="AR2674" s="230" t="s">
        <v>316</v>
      </c>
      <c r="AT2674" s="230" t="s">
        <v>218</v>
      </c>
      <c r="AU2674" s="230" t="s">
        <v>87</v>
      </c>
      <c r="AY2674" s="18" t="s">
        <v>159</v>
      </c>
      <c r="BE2674" s="231">
        <f>IF(N2674="základní",J2674,0)</f>
        <v>0</v>
      </c>
      <c r="BF2674" s="231">
        <f>IF(N2674="snížená",J2674,0)</f>
        <v>0</v>
      </c>
      <c r="BG2674" s="231">
        <f>IF(N2674="zákl. přenesená",J2674,0)</f>
        <v>0</v>
      </c>
      <c r="BH2674" s="231">
        <f>IF(N2674="sníž. přenesená",J2674,0)</f>
        <v>0</v>
      </c>
      <c r="BI2674" s="231">
        <f>IF(N2674="nulová",J2674,0)</f>
        <v>0</v>
      </c>
      <c r="BJ2674" s="18" t="s">
        <v>85</v>
      </c>
      <c r="BK2674" s="231">
        <f>ROUND(I2674*H2674,2)</f>
        <v>0</v>
      </c>
      <c r="BL2674" s="18" t="s">
        <v>235</v>
      </c>
      <c r="BM2674" s="230" t="s">
        <v>4337</v>
      </c>
    </row>
    <row r="2675" s="13" customFormat="1">
      <c r="A2675" s="13"/>
      <c r="B2675" s="232"/>
      <c r="C2675" s="233"/>
      <c r="D2675" s="234" t="s">
        <v>168</v>
      </c>
      <c r="E2675" s="235" t="s">
        <v>1</v>
      </c>
      <c r="F2675" s="236" t="s">
        <v>4338</v>
      </c>
      <c r="G2675" s="233"/>
      <c r="H2675" s="237">
        <v>0.017999999999999999</v>
      </c>
      <c r="I2675" s="238"/>
      <c r="J2675" s="233"/>
      <c r="K2675" s="233"/>
      <c r="L2675" s="239"/>
      <c r="M2675" s="240"/>
      <c r="N2675" s="241"/>
      <c r="O2675" s="241"/>
      <c r="P2675" s="241"/>
      <c r="Q2675" s="241"/>
      <c r="R2675" s="241"/>
      <c r="S2675" s="241"/>
      <c r="T2675" s="242"/>
      <c r="U2675" s="13"/>
      <c r="V2675" s="13"/>
      <c r="W2675" s="13"/>
      <c r="X2675" s="13"/>
      <c r="Y2675" s="13"/>
      <c r="Z2675" s="13"/>
      <c r="AA2675" s="13"/>
      <c r="AB2675" s="13"/>
      <c r="AC2675" s="13"/>
      <c r="AD2675" s="13"/>
      <c r="AE2675" s="13"/>
      <c r="AT2675" s="243" t="s">
        <v>168</v>
      </c>
      <c r="AU2675" s="243" t="s">
        <v>87</v>
      </c>
      <c r="AV2675" s="13" t="s">
        <v>87</v>
      </c>
      <c r="AW2675" s="13" t="s">
        <v>32</v>
      </c>
      <c r="AX2675" s="13" t="s">
        <v>77</v>
      </c>
      <c r="AY2675" s="243" t="s">
        <v>159</v>
      </c>
    </row>
    <row r="2676" s="13" customFormat="1">
      <c r="A2676" s="13"/>
      <c r="B2676" s="232"/>
      <c r="C2676" s="233"/>
      <c r="D2676" s="234" t="s">
        <v>168</v>
      </c>
      <c r="E2676" s="235" t="s">
        <v>1</v>
      </c>
      <c r="F2676" s="236" t="s">
        <v>4339</v>
      </c>
      <c r="G2676" s="233"/>
      <c r="H2676" s="237">
        <v>0.028000000000000001</v>
      </c>
      <c r="I2676" s="238"/>
      <c r="J2676" s="233"/>
      <c r="K2676" s="233"/>
      <c r="L2676" s="239"/>
      <c r="M2676" s="240"/>
      <c r="N2676" s="241"/>
      <c r="O2676" s="241"/>
      <c r="P2676" s="241"/>
      <c r="Q2676" s="241"/>
      <c r="R2676" s="241"/>
      <c r="S2676" s="241"/>
      <c r="T2676" s="242"/>
      <c r="U2676" s="13"/>
      <c r="V2676" s="13"/>
      <c r="W2676" s="13"/>
      <c r="X2676" s="13"/>
      <c r="Y2676" s="13"/>
      <c r="Z2676" s="13"/>
      <c r="AA2676" s="13"/>
      <c r="AB2676" s="13"/>
      <c r="AC2676" s="13"/>
      <c r="AD2676" s="13"/>
      <c r="AE2676" s="13"/>
      <c r="AT2676" s="243" t="s">
        <v>168</v>
      </c>
      <c r="AU2676" s="243" t="s">
        <v>87</v>
      </c>
      <c r="AV2676" s="13" t="s">
        <v>87</v>
      </c>
      <c r="AW2676" s="13" t="s">
        <v>32</v>
      </c>
      <c r="AX2676" s="13" t="s">
        <v>77</v>
      </c>
      <c r="AY2676" s="243" t="s">
        <v>159</v>
      </c>
    </row>
    <row r="2677" s="14" customFormat="1">
      <c r="A2677" s="14"/>
      <c r="B2677" s="244"/>
      <c r="C2677" s="245"/>
      <c r="D2677" s="234" t="s">
        <v>168</v>
      </c>
      <c r="E2677" s="246" t="s">
        <v>1</v>
      </c>
      <c r="F2677" s="247" t="s">
        <v>174</v>
      </c>
      <c r="G2677" s="245"/>
      <c r="H2677" s="248">
        <v>0.045999999999999999</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168</v>
      </c>
      <c r="AU2677" s="254" t="s">
        <v>87</v>
      </c>
      <c r="AV2677" s="14" t="s">
        <v>166</v>
      </c>
      <c r="AW2677" s="14" t="s">
        <v>32</v>
      </c>
      <c r="AX2677" s="14" t="s">
        <v>85</v>
      </c>
      <c r="AY2677" s="254" t="s">
        <v>159</v>
      </c>
    </row>
    <row r="2678" s="13" customFormat="1">
      <c r="A2678" s="13"/>
      <c r="B2678" s="232"/>
      <c r="C2678" s="233"/>
      <c r="D2678" s="234" t="s">
        <v>168</v>
      </c>
      <c r="E2678" s="233"/>
      <c r="F2678" s="236" t="s">
        <v>4340</v>
      </c>
      <c r="G2678" s="233"/>
      <c r="H2678" s="237">
        <v>0.052999999999999998</v>
      </c>
      <c r="I2678" s="238"/>
      <c r="J2678" s="233"/>
      <c r="K2678" s="233"/>
      <c r="L2678" s="239"/>
      <c r="M2678" s="240"/>
      <c r="N2678" s="241"/>
      <c r="O2678" s="241"/>
      <c r="P2678" s="241"/>
      <c r="Q2678" s="241"/>
      <c r="R2678" s="241"/>
      <c r="S2678" s="241"/>
      <c r="T2678" s="242"/>
      <c r="U2678" s="13"/>
      <c r="V2678" s="13"/>
      <c r="W2678" s="13"/>
      <c r="X2678" s="13"/>
      <c r="Y2678" s="13"/>
      <c r="Z2678" s="13"/>
      <c r="AA2678" s="13"/>
      <c r="AB2678" s="13"/>
      <c r="AC2678" s="13"/>
      <c r="AD2678" s="13"/>
      <c r="AE2678" s="13"/>
      <c r="AT2678" s="243" t="s">
        <v>168</v>
      </c>
      <c r="AU2678" s="243" t="s">
        <v>87</v>
      </c>
      <c r="AV2678" s="13" t="s">
        <v>87</v>
      </c>
      <c r="AW2678" s="13" t="s">
        <v>4</v>
      </c>
      <c r="AX2678" s="13" t="s">
        <v>85</v>
      </c>
      <c r="AY2678" s="243" t="s">
        <v>159</v>
      </c>
    </row>
    <row r="2679" s="2" customFormat="1" ht="24.15" customHeight="1">
      <c r="A2679" s="39"/>
      <c r="B2679" s="40"/>
      <c r="C2679" s="219" t="s">
        <v>4341</v>
      </c>
      <c r="D2679" s="219" t="s">
        <v>161</v>
      </c>
      <c r="E2679" s="220" t="s">
        <v>4342</v>
      </c>
      <c r="F2679" s="221" t="s">
        <v>4343</v>
      </c>
      <c r="G2679" s="222" t="s">
        <v>575</v>
      </c>
      <c r="H2679" s="223">
        <v>1082.259</v>
      </c>
      <c r="I2679" s="224"/>
      <c r="J2679" s="225">
        <f>ROUND(I2679*H2679,2)</f>
        <v>0</v>
      </c>
      <c r="K2679" s="221" t="s">
        <v>1</v>
      </c>
      <c r="L2679" s="45"/>
      <c r="M2679" s="226" t="s">
        <v>1</v>
      </c>
      <c r="N2679" s="227" t="s">
        <v>42</v>
      </c>
      <c r="O2679" s="92"/>
      <c r="P2679" s="228">
        <f>O2679*H2679</f>
        <v>0</v>
      </c>
      <c r="Q2679" s="228">
        <v>6.9999999999999994E-05</v>
      </c>
      <c r="R2679" s="228">
        <f>Q2679*H2679</f>
        <v>0.075758129999999993</v>
      </c>
      <c r="S2679" s="228">
        <v>0</v>
      </c>
      <c r="T2679" s="229">
        <f>S2679*H2679</f>
        <v>0</v>
      </c>
      <c r="U2679" s="39"/>
      <c r="V2679" s="39"/>
      <c r="W2679" s="39"/>
      <c r="X2679" s="39"/>
      <c r="Y2679" s="39"/>
      <c r="Z2679" s="39"/>
      <c r="AA2679" s="39"/>
      <c r="AB2679" s="39"/>
      <c r="AC2679" s="39"/>
      <c r="AD2679" s="39"/>
      <c r="AE2679" s="39"/>
      <c r="AR2679" s="230" t="s">
        <v>235</v>
      </c>
      <c r="AT2679" s="230" t="s">
        <v>161</v>
      </c>
      <c r="AU2679" s="230" t="s">
        <v>87</v>
      </c>
      <c r="AY2679" s="18" t="s">
        <v>159</v>
      </c>
      <c r="BE2679" s="231">
        <f>IF(N2679="základní",J2679,0)</f>
        <v>0</v>
      </c>
      <c r="BF2679" s="231">
        <f>IF(N2679="snížená",J2679,0)</f>
        <v>0</v>
      </c>
      <c r="BG2679" s="231">
        <f>IF(N2679="zákl. přenesená",J2679,0)</f>
        <v>0</v>
      </c>
      <c r="BH2679" s="231">
        <f>IF(N2679="sníž. přenesená",J2679,0)</f>
        <v>0</v>
      </c>
      <c r="BI2679" s="231">
        <f>IF(N2679="nulová",J2679,0)</f>
        <v>0</v>
      </c>
      <c r="BJ2679" s="18" t="s">
        <v>85</v>
      </c>
      <c r="BK2679" s="231">
        <f>ROUND(I2679*H2679,2)</f>
        <v>0</v>
      </c>
      <c r="BL2679" s="18" t="s">
        <v>235</v>
      </c>
      <c r="BM2679" s="230" t="s">
        <v>4344</v>
      </c>
    </row>
    <row r="2680" s="13" customFormat="1">
      <c r="A2680" s="13"/>
      <c r="B2680" s="232"/>
      <c r="C2680" s="233"/>
      <c r="D2680" s="234" t="s">
        <v>168</v>
      </c>
      <c r="E2680" s="235" t="s">
        <v>1</v>
      </c>
      <c r="F2680" s="236" t="s">
        <v>4345</v>
      </c>
      <c r="G2680" s="233"/>
      <c r="H2680" s="237">
        <v>771.67999999999995</v>
      </c>
      <c r="I2680" s="238"/>
      <c r="J2680" s="233"/>
      <c r="K2680" s="233"/>
      <c r="L2680" s="239"/>
      <c r="M2680" s="240"/>
      <c r="N2680" s="241"/>
      <c r="O2680" s="241"/>
      <c r="P2680" s="241"/>
      <c r="Q2680" s="241"/>
      <c r="R2680" s="241"/>
      <c r="S2680" s="241"/>
      <c r="T2680" s="242"/>
      <c r="U2680" s="13"/>
      <c r="V2680" s="13"/>
      <c r="W2680" s="13"/>
      <c r="X2680" s="13"/>
      <c r="Y2680" s="13"/>
      <c r="Z2680" s="13"/>
      <c r="AA2680" s="13"/>
      <c r="AB2680" s="13"/>
      <c r="AC2680" s="13"/>
      <c r="AD2680" s="13"/>
      <c r="AE2680" s="13"/>
      <c r="AT2680" s="243" t="s">
        <v>168</v>
      </c>
      <c r="AU2680" s="243" t="s">
        <v>87</v>
      </c>
      <c r="AV2680" s="13" t="s">
        <v>87</v>
      </c>
      <c r="AW2680" s="13" t="s">
        <v>32</v>
      </c>
      <c r="AX2680" s="13" t="s">
        <v>77</v>
      </c>
      <c r="AY2680" s="243" t="s">
        <v>159</v>
      </c>
    </row>
    <row r="2681" s="13" customFormat="1">
      <c r="A2681" s="13"/>
      <c r="B2681" s="232"/>
      <c r="C2681" s="233"/>
      <c r="D2681" s="234" t="s">
        <v>168</v>
      </c>
      <c r="E2681" s="235" t="s">
        <v>1</v>
      </c>
      <c r="F2681" s="236" t="s">
        <v>4346</v>
      </c>
      <c r="G2681" s="233"/>
      <c r="H2681" s="237">
        <v>176.256</v>
      </c>
      <c r="I2681" s="238"/>
      <c r="J2681" s="233"/>
      <c r="K2681" s="233"/>
      <c r="L2681" s="239"/>
      <c r="M2681" s="240"/>
      <c r="N2681" s="241"/>
      <c r="O2681" s="241"/>
      <c r="P2681" s="241"/>
      <c r="Q2681" s="241"/>
      <c r="R2681" s="241"/>
      <c r="S2681" s="241"/>
      <c r="T2681" s="242"/>
      <c r="U2681" s="13"/>
      <c r="V2681" s="13"/>
      <c r="W2681" s="13"/>
      <c r="X2681" s="13"/>
      <c r="Y2681" s="13"/>
      <c r="Z2681" s="13"/>
      <c r="AA2681" s="13"/>
      <c r="AB2681" s="13"/>
      <c r="AC2681" s="13"/>
      <c r="AD2681" s="13"/>
      <c r="AE2681" s="13"/>
      <c r="AT2681" s="243" t="s">
        <v>168</v>
      </c>
      <c r="AU2681" s="243" t="s">
        <v>87</v>
      </c>
      <c r="AV2681" s="13" t="s">
        <v>87</v>
      </c>
      <c r="AW2681" s="13" t="s">
        <v>32</v>
      </c>
      <c r="AX2681" s="13" t="s">
        <v>77</v>
      </c>
      <c r="AY2681" s="243" t="s">
        <v>159</v>
      </c>
    </row>
    <row r="2682" s="13" customFormat="1">
      <c r="A2682" s="13"/>
      <c r="B2682" s="232"/>
      <c r="C2682" s="233"/>
      <c r="D2682" s="234" t="s">
        <v>168</v>
      </c>
      <c r="E2682" s="235" t="s">
        <v>1</v>
      </c>
      <c r="F2682" s="236" t="s">
        <v>4347</v>
      </c>
      <c r="G2682" s="233"/>
      <c r="H2682" s="237">
        <v>134.32300000000001</v>
      </c>
      <c r="I2682" s="238"/>
      <c r="J2682" s="233"/>
      <c r="K2682" s="233"/>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168</v>
      </c>
      <c r="AU2682" s="243" t="s">
        <v>87</v>
      </c>
      <c r="AV2682" s="13" t="s">
        <v>87</v>
      </c>
      <c r="AW2682" s="13" t="s">
        <v>32</v>
      </c>
      <c r="AX2682" s="13" t="s">
        <v>77</v>
      </c>
      <c r="AY2682" s="243" t="s">
        <v>159</v>
      </c>
    </row>
    <row r="2683" s="14" customFormat="1">
      <c r="A2683" s="14"/>
      <c r="B2683" s="244"/>
      <c r="C2683" s="245"/>
      <c r="D2683" s="234" t="s">
        <v>168</v>
      </c>
      <c r="E2683" s="246" t="s">
        <v>1</v>
      </c>
      <c r="F2683" s="247" t="s">
        <v>174</v>
      </c>
      <c r="G2683" s="245"/>
      <c r="H2683" s="248">
        <v>1082.259</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168</v>
      </c>
      <c r="AU2683" s="254" t="s">
        <v>87</v>
      </c>
      <c r="AV2683" s="14" t="s">
        <v>166</v>
      </c>
      <c r="AW2683" s="14" t="s">
        <v>32</v>
      </c>
      <c r="AX2683" s="14" t="s">
        <v>85</v>
      </c>
      <c r="AY2683" s="254" t="s">
        <v>159</v>
      </c>
    </row>
    <row r="2684" s="2" customFormat="1" ht="24.15" customHeight="1">
      <c r="A2684" s="39"/>
      <c r="B2684" s="40"/>
      <c r="C2684" s="255" t="s">
        <v>4348</v>
      </c>
      <c r="D2684" s="255" t="s">
        <v>218</v>
      </c>
      <c r="E2684" s="256" t="s">
        <v>4349</v>
      </c>
      <c r="F2684" s="257" t="s">
        <v>4350</v>
      </c>
      <c r="G2684" s="258" t="s">
        <v>201</v>
      </c>
      <c r="H2684" s="259">
        <v>0.88800000000000001</v>
      </c>
      <c r="I2684" s="260"/>
      <c r="J2684" s="261">
        <f>ROUND(I2684*H2684,2)</f>
        <v>0</v>
      </c>
      <c r="K2684" s="257" t="s">
        <v>165</v>
      </c>
      <c r="L2684" s="262"/>
      <c r="M2684" s="263" t="s">
        <v>1</v>
      </c>
      <c r="N2684" s="264" t="s">
        <v>42</v>
      </c>
      <c r="O2684" s="92"/>
      <c r="P2684" s="228">
        <f>O2684*H2684</f>
        <v>0</v>
      </c>
      <c r="Q2684" s="228">
        <v>1</v>
      </c>
      <c r="R2684" s="228">
        <f>Q2684*H2684</f>
        <v>0.88800000000000001</v>
      </c>
      <c r="S2684" s="228">
        <v>0</v>
      </c>
      <c r="T2684" s="229">
        <f>S2684*H2684</f>
        <v>0</v>
      </c>
      <c r="U2684" s="39"/>
      <c r="V2684" s="39"/>
      <c r="W2684" s="39"/>
      <c r="X2684" s="39"/>
      <c r="Y2684" s="39"/>
      <c r="Z2684" s="39"/>
      <c r="AA2684" s="39"/>
      <c r="AB2684" s="39"/>
      <c r="AC2684" s="39"/>
      <c r="AD2684" s="39"/>
      <c r="AE2684" s="39"/>
      <c r="AR2684" s="230" t="s">
        <v>316</v>
      </c>
      <c r="AT2684" s="230" t="s">
        <v>218</v>
      </c>
      <c r="AU2684" s="230" t="s">
        <v>87</v>
      </c>
      <c r="AY2684" s="18" t="s">
        <v>159</v>
      </c>
      <c r="BE2684" s="231">
        <f>IF(N2684="základní",J2684,0)</f>
        <v>0</v>
      </c>
      <c r="BF2684" s="231">
        <f>IF(N2684="snížená",J2684,0)</f>
        <v>0</v>
      </c>
      <c r="BG2684" s="231">
        <f>IF(N2684="zákl. přenesená",J2684,0)</f>
        <v>0</v>
      </c>
      <c r="BH2684" s="231">
        <f>IF(N2684="sníž. přenesená",J2684,0)</f>
        <v>0</v>
      </c>
      <c r="BI2684" s="231">
        <f>IF(N2684="nulová",J2684,0)</f>
        <v>0</v>
      </c>
      <c r="BJ2684" s="18" t="s">
        <v>85</v>
      </c>
      <c r="BK2684" s="231">
        <f>ROUND(I2684*H2684,2)</f>
        <v>0</v>
      </c>
      <c r="BL2684" s="18" t="s">
        <v>235</v>
      </c>
      <c r="BM2684" s="230" t="s">
        <v>4351</v>
      </c>
    </row>
    <row r="2685" s="13" customFormat="1">
      <c r="A2685" s="13"/>
      <c r="B2685" s="232"/>
      <c r="C2685" s="233"/>
      <c r="D2685" s="234" t="s">
        <v>168</v>
      </c>
      <c r="E2685" s="235" t="s">
        <v>1</v>
      </c>
      <c r="F2685" s="236" t="s">
        <v>4352</v>
      </c>
      <c r="G2685" s="233"/>
      <c r="H2685" s="237">
        <v>0.77200000000000002</v>
      </c>
      <c r="I2685" s="238"/>
      <c r="J2685" s="233"/>
      <c r="K2685" s="233"/>
      <c r="L2685" s="239"/>
      <c r="M2685" s="240"/>
      <c r="N2685" s="241"/>
      <c r="O2685" s="241"/>
      <c r="P2685" s="241"/>
      <c r="Q2685" s="241"/>
      <c r="R2685" s="241"/>
      <c r="S2685" s="241"/>
      <c r="T2685" s="242"/>
      <c r="U2685" s="13"/>
      <c r="V2685" s="13"/>
      <c r="W2685" s="13"/>
      <c r="X2685" s="13"/>
      <c r="Y2685" s="13"/>
      <c r="Z2685" s="13"/>
      <c r="AA2685" s="13"/>
      <c r="AB2685" s="13"/>
      <c r="AC2685" s="13"/>
      <c r="AD2685" s="13"/>
      <c r="AE2685" s="13"/>
      <c r="AT2685" s="243" t="s">
        <v>168</v>
      </c>
      <c r="AU2685" s="243" t="s">
        <v>87</v>
      </c>
      <c r="AV2685" s="13" t="s">
        <v>87</v>
      </c>
      <c r="AW2685" s="13" t="s">
        <v>32</v>
      </c>
      <c r="AX2685" s="13" t="s">
        <v>85</v>
      </c>
      <c r="AY2685" s="243" t="s">
        <v>159</v>
      </c>
    </row>
    <row r="2686" s="13" customFormat="1">
      <c r="A2686" s="13"/>
      <c r="B2686" s="232"/>
      <c r="C2686" s="233"/>
      <c r="D2686" s="234" t="s">
        <v>168</v>
      </c>
      <c r="E2686" s="233"/>
      <c r="F2686" s="236" t="s">
        <v>4353</v>
      </c>
      <c r="G2686" s="233"/>
      <c r="H2686" s="237">
        <v>0.88800000000000001</v>
      </c>
      <c r="I2686" s="238"/>
      <c r="J2686" s="233"/>
      <c r="K2686" s="233"/>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168</v>
      </c>
      <c r="AU2686" s="243" t="s">
        <v>87</v>
      </c>
      <c r="AV2686" s="13" t="s">
        <v>87</v>
      </c>
      <c r="AW2686" s="13" t="s">
        <v>4</v>
      </c>
      <c r="AX2686" s="13" t="s">
        <v>85</v>
      </c>
      <c r="AY2686" s="243" t="s">
        <v>159</v>
      </c>
    </row>
    <row r="2687" s="2" customFormat="1" ht="21.75" customHeight="1">
      <c r="A2687" s="39"/>
      <c r="B2687" s="40"/>
      <c r="C2687" s="255" t="s">
        <v>4354</v>
      </c>
      <c r="D2687" s="255" t="s">
        <v>218</v>
      </c>
      <c r="E2687" s="256" t="s">
        <v>4355</v>
      </c>
      <c r="F2687" s="257" t="s">
        <v>4356</v>
      </c>
      <c r="G2687" s="258" t="s">
        <v>201</v>
      </c>
      <c r="H2687" s="259">
        <v>0.35699999999999998</v>
      </c>
      <c r="I2687" s="260"/>
      <c r="J2687" s="261">
        <f>ROUND(I2687*H2687,2)</f>
        <v>0</v>
      </c>
      <c r="K2687" s="257" t="s">
        <v>165</v>
      </c>
      <c r="L2687" s="262"/>
      <c r="M2687" s="263" t="s">
        <v>1</v>
      </c>
      <c r="N2687" s="264" t="s">
        <v>42</v>
      </c>
      <c r="O2687" s="92"/>
      <c r="P2687" s="228">
        <f>O2687*H2687</f>
        <v>0</v>
      </c>
      <c r="Q2687" s="228">
        <v>1</v>
      </c>
      <c r="R2687" s="228">
        <f>Q2687*H2687</f>
        <v>0.35699999999999998</v>
      </c>
      <c r="S2687" s="228">
        <v>0</v>
      </c>
      <c r="T2687" s="229">
        <f>S2687*H2687</f>
        <v>0</v>
      </c>
      <c r="U2687" s="39"/>
      <c r="V2687" s="39"/>
      <c r="W2687" s="39"/>
      <c r="X2687" s="39"/>
      <c r="Y2687" s="39"/>
      <c r="Z2687" s="39"/>
      <c r="AA2687" s="39"/>
      <c r="AB2687" s="39"/>
      <c r="AC2687" s="39"/>
      <c r="AD2687" s="39"/>
      <c r="AE2687" s="39"/>
      <c r="AR2687" s="230" t="s">
        <v>316</v>
      </c>
      <c r="AT2687" s="230" t="s">
        <v>218</v>
      </c>
      <c r="AU2687" s="230" t="s">
        <v>87</v>
      </c>
      <c r="AY2687" s="18" t="s">
        <v>159</v>
      </c>
      <c r="BE2687" s="231">
        <f>IF(N2687="základní",J2687,0)</f>
        <v>0</v>
      </c>
      <c r="BF2687" s="231">
        <f>IF(N2687="snížená",J2687,0)</f>
        <v>0</v>
      </c>
      <c r="BG2687" s="231">
        <f>IF(N2687="zákl. přenesená",J2687,0)</f>
        <v>0</v>
      </c>
      <c r="BH2687" s="231">
        <f>IF(N2687="sníž. přenesená",J2687,0)</f>
        <v>0</v>
      </c>
      <c r="BI2687" s="231">
        <f>IF(N2687="nulová",J2687,0)</f>
        <v>0</v>
      </c>
      <c r="BJ2687" s="18" t="s">
        <v>85</v>
      </c>
      <c r="BK2687" s="231">
        <f>ROUND(I2687*H2687,2)</f>
        <v>0</v>
      </c>
      <c r="BL2687" s="18" t="s">
        <v>235</v>
      </c>
      <c r="BM2687" s="230" t="s">
        <v>4357</v>
      </c>
    </row>
    <row r="2688" s="13" customFormat="1">
      <c r="A2688" s="13"/>
      <c r="B2688" s="232"/>
      <c r="C2688" s="233"/>
      <c r="D2688" s="234" t="s">
        <v>168</v>
      </c>
      <c r="E2688" s="235" t="s">
        <v>1</v>
      </c>
      <c r="F2688" s="236" t="s">
        <v>4358</v>
      </c>
      <c r="G2688" s="233"/>
      <c r="H2688" s="237">
        <v>0.17599999999999999</v>
      </c>
      <c r="I2688" s="238"/>
      <c r="J2688" s="233"/>
      <c r="K2688" s="233"/>
      <c r="L2688" s="239"/>
      <c r="M2688" s="240"/>
      <c r="N2688" s="241"/>
      <c r="O2688" s="241"/>
      <c r="P2688" s="241"/>
      <c r="Q2688" s="241"/>
      <c r="R2688" s="241"/>
      <c r="S2688" s="241"/>
      <c r="T2688" s="242"/>
      <c r="U2688" s="13"/>
      <c r="V2688" s="13"/>
      <c r="W2688" s="13"/>
      <c r="X2688" s="13"/>
      <c r="Y2688" s="13"/>
      <c r="Z2688" s="13"/>
      <c r="AA2688" s="13"/>
      <c r="AB2688" s="13"/>
      <c r="AC2688" s="13"/>
      <c r="AD2688" s="13"/>
      <c r="AE2688" s="13"/>
      <c r="AT2688" s="243" t="s">
        <v>168</v>
      </c>
      <c r="AU2688" s="243" t="s">
        <v>87</v>
      </c>
      <c r="AV2688" s="13" t="s">
        <v>87</v>
      </c>
      <c r="AW2688" s="13" t="s">
        <v>32</v>
      </c>
      <c r="AX2688" s="13" t="s">
        <v>77</v>
      </c>
      <c r="AY2688" s="243" t="s">
        <v>159</v>
      </c>
    </row>
    <row r="2689" s="13" customFormat="1">
      <c r="A2689" s="13"/>
      <c r="B2689" s="232"/>
      <c r="C2689" s="233"/>
      <c r="D2689" s="234" t="s">
        <v>168</v>
      </c>
      <c r="E2689" s="235" t="s">
        <v>1</v>
      </c>
      <c r="F2689" s="236" t="s">
        <v>4359</v>
      </c>
      <c r="G2689" s="233"/>
      <c r="H2689" s="237">
        <v>0.13400000000000001</v>
      </c>
      <c r="I2689" s="238"/>
      <c r="J2689" s="233"/>
      <c r="K2689" s="233"/>
      <c r="L2689" s="239"/>
      <c r="M2689" s="240"/>
      <c r="N2689" s="241"/>
      <c r="O2689" s="241"/>
      <c r="P2689" s="241"/>
      <c r="Q2689" s="241"/>
      <c r="R2689" s="241"/>
      <c r="S2689" s="241"/>
      <c r="T2689" s="242"/>
      <c r="U2689" s="13"/>
      <c r="V2689" s="13"/>
      <c r="W2689" s="13"/>
      <c r="X2689" s="13"/>
      <c r="Y2689" s="13"/>
      <c r="Z2689" s="13"/>
      <c r="AA2689" s="13"/>
      <c r="AB2689" s="13"/>
      <c r="AC2689" s="13"/>
      <c r="AD2689" s="13"/>
      <c r="AE2689" s="13"/>
      <c r="AT2689" s="243" t="s">
        <v>168</v>
      </c>
      <c r="AU2689" s="243" t="s">
        <v>87</v>
      </c>
      <c r="AV2689" s="13" t="s">
        <v>87</v>
      </c>
      <c r="AW2689" s="13" t="s">
        <v>32</v>
      </c>
      <c r="AX2689" s="13" t="s">
        <v>77</v>
      </c>
      <c r="AY2689" s="243" t="s">
        <v>159</v>
      </c>
    </row>
    <row r="2690" s="14" customFormat="1">
      <c r="A2690" s="14"/>
      <c r="B2690" s="244"/>
      <c r="C2690" s="245"/>
      <c r="D2690" s="234" t="s">
        <v>168</v>
      </c>
      <c r="E2690" s="246" t="s">
        <v>1</v>
      </c>
      <c r="F2690" s="247" t="s">
        <v>174</v>
      </c>
      <c r="G2690" s="245"/>
      <c r="H2690" s="248">
        <v>0.31</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168</v>
      </c>
      <c r="AU2690" s="254" t="s">
        <v>87</v>
      </c>
      <c r="AV2690" s="14" t="s">
        <v>166</v>
      </c>
      <c r="AW2690" s="14" t="s">
        <v>32</v>
      </c>
      <c r="AX2690" s="14" t="s">
        <v>85</v>
      </c>
      <c r="AY2690" s="254" t="s">
        <v>159</v>
      </c>
    </row>
    <row r="2691" s="13" customFormat="1">
      <c r="A2691" s="13"/>
      <c r="B2691" s="232"/>
      <c r="C2691" s="233"/>
      <c r="D2691" s="234" t="s">
        <v>168</v>
      </c>
      <c r="E2691" s="233"/>
      <c r="F2691" s="236" t="s">
        <v>4360</v>
      </c>
      <c r="G2691" s="233"/>
      <c r="H2691" s="237">
        <v>0.35699999999999998</v>
      </c>
      <c r="I2691" s="238"/>
      <c r="J2691" s="233"/>
      <c r="K2691" s="233"/>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168</v>
      </c>
      <c r="AU2691" s="243" t="s">
        <v>87</v>
      </c>
      <c r="AV2691" s="13" t="s">
        <v>87</v>
      </c>
      <c r="AW2691" s="13" t="s">
        <v>4</v>
      </c>
      <c r="AX2691" s="13" t="s">
        <v>85</v>
      </c>
      <c r="AY2691" s="243" t="s">
        <v>159</v>
      </c>
    </row>
    <row r="2692" s="2" customFormat="1" ht="24.15" customHeight="1">
      <c r="A2692" s="39"/>
      <c r="B2692" s="40"/>
      <c r="C2692" s="219" t="s">
        <v>4361</v>
      </c>
      <c r="D2692" s="219" t="s">
        <v>161</v>
      </c>
      <c r="E2692" s="220" t="s">
        <v>4362</v>
      </c>
      <c r="F2692" s="221" t="s">
        <v>4363</v>
      </c>
      <c r="G2692" s="222" t="s">
        <v>575</v>
      </c>
      <c r="H2692" s="223">
        <v>450</v>
      </c>
      <c r="I2692" s="224"/>
      <c r="J2692" s="225">
        <f>ROUND(I2692*H2692,2)</f>
        <v>0</v>
      </c>
      <c r="K2692" s="221" t="s">
        <v>165</v>
      </c>
      <c r="L2692" s="45"/>
      <c r="M2692" s="226" t="s">
        <v>1</v>
      </c>
      <c r="N2692" s="227" t="s">
        <v>42</v>
      </c>
      <c r="O2692" s="92"/>
      <c r="P2692" s="228">
        <f>O2692*H2692</f>
        <v>0</v>
      </c>
      <c r="Q2692" s="228">
        <v>0</v>
      </c>
      <c r="R2692" s="228">
        <f>Q2692*H2692</f>
        <v>0</v>
      </c>
      <c r="S2692" s="228">
        <v>0.001</v>
      </c>
      <c r="T2692" s="229">
        <f>S2692*H2692</f>
        <v>0.45000000000000001</v>
      </c>
      <c r="U2692" s="39"/>
      <c r="V2692" s="39"/>
      <c r="W2692" s="39"/>
      <c r="X2692" s="39"/>
      <c r="Y2692" s="39"/>
      <c r="Z2692" s="39"/>
      <c r="AA2692" s="39"/>
      <c r="AB2692" s="39"/>
      <c r="AC2692" s="39"/>
      <c r="AD2692" s="39"/>
      <c r="AE2692" s="39"/>
      <c r="AR2692" s="230" t="s">
        <v>235</v>
      </c>
      <c r="AT2692" s="230" t="s">
        <v>161</v>
      </c>
      <c r="AU2692" s="230" t="s">
        <v>87</v>
      </c>
      <c r="AY2692" s="18" t="s">
        <v>159</v>
      </c>
      <c r="BE2692" s="231">
        <f>IF(N2692="základní",J2692,0)</f>
        <v>0</v>
      </c>
      <c r="BF2692" s="231">
        <f>IF(N2692="snížená",J2692,0)</f>
        <v>0</v>
      </c>
      <c r="BG2692" s="231">
        <f>IF(N2692="zákl. přenesená",J2692,0)</f>
        <v>0</v>
      </c>
      <c r="BH2692" s="231">
        <f>IF(N2692="sníž. přenesená",J2692,0)</f>
        <v>0</v>
      </c>
      <c r="BI2692" s="231">
        <f>IF(N2692="nulová",J2692,0)</f>
        <v>0</v>
      </c>
      <c r="BJ2692" s="18" t="s">
        <v>85</v>
      </c>
      <c r="BK2692" s="231">
        <f>ROUND(I2692*H2692,2)</f>
        <v>0</v>
      </c>
      <c r="BL2692" s="18" t="s">
        <v>235</v>
      </c>
      <c r="BM2692" s="230" t="s">
        <v>4364</v>
      </c>
    </row>
    <row r="2693" s="16" customFormat="1">
      <c r="A2693" s="16"/>
      <c r="B2693" s="279"/>
      <c r="C2693" s="280"/>
      <c r="D2693" s="234" t="s">
        <v>168</v>
      </c>
      <c r="E2693" s="281" t="s">
        <v>1</v>
      </c>
      <c r="F2693" s="282" t="s">
        <v>949</v>
      </c>
      <c r="G2693" s="280"/>
      <c r="H2693" s="281" t="s">
        <v>1</v>
      </c>
      <c r="I2693" s="283"/>
      <c r="J2693" s="280"/>
      <c r="K2693" s="280"/>
      <c r="L2693" s="284"/>
      <c r="M2693" s="285"/>
      <c r="N2693" s="286"/>
      <c r="O2693" s="286"/>
      <c r="P2693" s="286"/>
      <c r="Q2693" s="286"/>
      <c r="R2693" s="286"/>
      <c r="S2693" s="286"/>
      <c r="T2693" s="287"/>
      <c r="U2693" s="16"/>
      <c r="V2693" s="16"/>
      <c r="W2693" s="16"/>
      <c r="X2693" s="16"/>
      <c r="Y2693" s="16"/>
      <c r="Z2693" s="16"/>
      <c r="AA2693" s="16"/>
      <c r="AB2693" s="16"/>
      <c r="AC2693" s="16"/>
      <c r="AD2693" s="16"/>
      <c r="AE2693" s="16"/>
      <c r="AT2693" s="288" t="s">
        <v>168</v>
      </c>
      <c r="AU2693" s="288" t="s">
        <v>87</v>
      </c>
      <c r="AV2693" s="16" t="s">
        <v>85</v>
      </c>
      <c r="AW2693" s="16" t="s">
        <v>32</v>
      </c>
      <c r="AX2693" s="16" t="s">
        <v>77</v>
      </c>
      <c r="AY2693" s="288" t="s">
        <v>159</v>
      </c>
    </row>
    <row r="2694" s="13" customFormat="1">
      <c r="A2694" s="13"/>
      <c r="B2694" s="232"/>
      <c r="C2694" s="233"/>
      <c r="D2694" s="234" t="s">
        <v>168</v>
      </c>
      <c r="E2694" s="235" t="s">
        <v>1</v>
      </c>
      <c r="F2694" s="236" t="s">
        <v>4365</v>
      </c>
      <c r="G2694" s="233"/>
      <c r="H2694" s="237">
        <v>350</v>
      </c>
      <c r="I2694" s="238"/>
      <c r="J2694" s="233"/>
      <c r="K2694" s="233"/>
      <c r="L2694" s="239"/>
      <c r="M2694" s="240"/>
      <c r="N2694" s="241"/>
      <c r="O2694" s="241"/>
      <c r="P2694" s="241"/>
      <c r="Q2694" s="241"/>
      <c r="R2694" s="241"/>
      <c r="S2694" s="241"/>
      <c r="T2694" s="242"/>
      <c r="U2694" s="13"/>
      <c r="V2694" s="13"/>
      <c r="W2694" s="13"/>
      <c r="X2694" s="13"/>
      <c r="Y2694" s="13"/>
      <c r="Z2694" s="13"/>
      <c r="AA2694" s="13"/>
      <c r="AB2694" s="13"/>
      <c r="AC2694" s="13"/>
      <c r="AD2694" s="13"/>
      <c r="AE2694" s="13"/>
      <c r="AT2694" s="243" t="s">
        <v>168</v>
      </c>
      <c r="AU2694" s="243" t="s">
        <v>87</v>
      </c>
      <c r="AV2694" s="13" t="s">
        <v>87</v>
      </c>
      <c r="AW2694" s="13" t="s">
        <v>32</v>
      </c>
      <c r="AX2694" s="13" t="s">
        <v>77</v>
      </c>
      <c r="AY2694" s="243" t="s">
        <v>159</v>
      </c>
    </row>
    <row r="2695" s="16" customFormat="1">
      <c r="A2695" s="16"/>
      <c r="B2695" s="279"/>
      <c r="C2695" s="280"/>
      <c r="D2695" s="234" t="s">
        <v>168</v>
      </c>
      <c r="E2695" s="281" t="s">
        <v>1</v>
      </c>
      <c r="F2695" s="282" t="s">
        <v>1122</v>
      </c>
      <c r="G2695" s="280"/>
      <c r="H2695" s="281" t="s">
        <v>1</v>
      </c>
      <c r="I2695" s="283"/>
      <c r="J2695" s="280"/>
      <c r="K2695" s="280"/>
      <c r="L2695" s="284"/>
      <c r="M2695" s="285"/>
      <c r="N2695" s="286"/>
      <c r="O2695" s="286"/>
      <c r="P2695" s="286"/>
      <c r="Q2695" s="286"/>
      <c r="R2695" s="286"/>
      <c r="S2695" s="286"/>
      <c r="T2695" s="287"/>
      <c r="U2695" s="16"/>
      <c r="V2695" s="16"/>
      <c r="W2695" s="16"/>
      <c r="X2695" s="16"/>
      <c r="Y2695" s="16"/>
      <c r="Z2695" s="16"/>
      <c r="AA2695" s="16"/>
      <c r="AB2695" s="16"/>
      <c r="AC2695" s="16"/>
      <c r="AD2695" s="16"/>
      <c r="AE2695" s="16"/>
      <c r="AT2695" s="288" t="s">
        <v>168</v>
      </c>
      <c r="AU2695" s="288" t="s">
        <v>87</v>
      </c>
      <c r="AV2695" s="16" t="s">
        <v>85</v>
      </c>
      <c r="AW2695" s="16" t="s">
        <v>32</v>
      </c>
      <c r="AX2695" s="16" t="s">
        <v>77</v>
      </c>
      <c r="AY2695" s="288" t="s">
        <v>159</v>
      </c>
    </row>
    <row r="2696" s="13" customFormat="1">
      <c r="A2696" s="13"/>
      <c r="B2696" s="232"/>
      <c r="C2696" s="233"/>
      <c r="D2696" s="234" t="s">
        <v>168</v>
      </c>
      <c r="E2696" s="235" t="s">
        <v>1</v>
      </c>
      <c r="F2696" s="236" t="s">
        <v>4366</v>
      </c>
      <c r="G2696" s="233"/>
      <c r="H2696" s="237">
        <v>100</v>
      </c>
      <c r="I2696" s="238"/>
      <c r="J2696" s="233"/>
      <c r="K2696" s="233"/>
      <c r="L2696" s="239"/>
      <c r="M2696" s="240"/>
      <c r="N2696" s="241"/>
      <c r="O2696" s="241"/>
      <c r="P2696" s="241"/>
      <c r="Q2696" s="241"/>
      <c r="R2696" s="241"/>
      <c r="S2696" s="241"/>
      <c r="T2696" s="242"/>
      <c r="U2696" s="13"/>
      <c r="V2696" s="13"/>
      <c r="W2696" s="13"/>
      <c r="X2696" s="13"/>
      <c r="Y2696" s="13"/>
      <c r="Z2696" s="13"/>
      <c r="AA2696" s="13"/>
      <c r="AB2696" s="13"/>
      <c r="AC2696" s="13"/>
      <c r="AD2696" s="13"/>
      <c r="AE2696" s="13"/>
      <c r="AT2696" s="243" t="s">
        <v>168</v>
      </c>
      <c r="AU2696" s="243" t="s">
        <v>87</v>
      </c>
      <c r="AV2696" s="13" t="s">
        <v>87</v>
      </c>
      <c r="AW2696" s="13" t="s">
        <v>32</v>
      </c>
      <c r="AX2696" s="13" t="s">
        <v>77</v>
      </c>
      <c r="AY2696" s="243" t="s">
        <v>159</v>
      </c>
    </row>
    <row r="2697" s="14" customFormat="1">
      <c r="A2697" s="14"/>
      <c r="B2697" s="244"/>
      <c r="C2697" s="245"/>
      <c r="D2697" s="234" t="s">
        <v>168</v>
      </c>
      <c r="E2697" s="246" t="s">
        <v>1</v>
      </c>
      <c r="F2697" s="247" t="s">
        <v>174</v>
      </c>
      <c r="G2697" s="245"/>
      <c r="H2697" s="248">
        <v>450</v>
      </c>
      <c r="I2697" s="249"/>
      <c r="J2697" s="245"/>
      <c r="K2697" s="245"/>
      <c r="L2697" s="250"/>
      <c r="M2697" s="251"/>
      <c r="N2697" s="252"/>
      <c r="O2697" s="252"/>
      <c r="P2697" s="252"/>
      <c r="Q2697" s="252"/>
      <c r="R2697" s="252"/>
      <c r="S2697" s="252"/>
      <c r="T2697" s="253"/>
      <c r="U2697" s="14"/>
      <c r="V2697" s="14"/>
      <c r="W2697" s="14"/>
      <c r="X2697" s="14"/>
      <c r="Y2697" s="14"/>
      <c r="Z2697" s="14"/>
      <c r="AA2697" s="14"/>
      <c r="AB2697" s="14"/>
      <c r="AC2697" s="14"/>
      <c r="AD2697" s="14"/>
      <c r="AE2697" s="14"/>
      <c r="AT2697" s="254" t="s">
        <v>168</v>
      </c>
      <c r="AU2697" s="254" t="s">
        <v>87</v>
      </c>
      <c r="AV2697" s="14" t="s">
        <v>166</v>
      </c>
      <c r="AW2697" s="14" t="s">
        <v>32</v>
      </c>
      <c r="AX2697" s="14" t="s">
        <v>85</v>
      </c>
      <c r="AY2697" s="254" t="s">
        <v>159</v>
      </c>
    </row>
    <row r="2698" s="2" customFormat="1" ht="24.15" customHeight="1">
      <c r="A2698" s="39"/>
      <c r="B2698" s="40"/>
      <c r="C2698" s="219" t="s">
        <v>4367</v>
      </c>
      <c r="D2698" s="219" t="s">
        <v>161</v>
      </c>
      <c r="E2698" s="220" t="s">
        <v>4368</v>
      </c>
      <c r="F2698" s="221" t="s">
        <v>4369</v>
      </c>
      <c r="G2698" s="222" t="s">
        <v>582</v>
      </c>
      <c r="H2698" s="289"/>
      <c r="I2698" s="224"/>
      <c r="J2698" s="225">
        <f>ROUND(I2698*H2698,2)</f>
        <v>0</v>
      </c>
      <c r="K2698" s="221" t="s">
        <v>165</v>
      </c>
      <c r="L2698" s="45"/>
      <c r="M2698" s="226" t="s">
        <v>1</v>
      </c>
      <c r="N2698" s="227" t="s">
        <v>42</v>
      </c>
      <c r="O2698" s="92"/>
      <c r="P2698" s="228">
        <f>O2698*H2698</f>
        <v>0</v>
      </c>
      <c r="Q2698" s="228">
        <v>0</v>
      </c>
      <c r="R2698" s="228">
        <f>Q2698*H2698</f>
        <v>0</v>
      </c>
      <c r="S2698" s="228">
        <v>0</v>
      </c>
      <c r="T2698" s="229">
        <f>S2698*H2698</f>
        <v>0</v>
      </c>
      <c r="U2698" s="39"/>
      <c r="V2698" s="39"/>
      <c r="W2698" s="39"/>
      <c r="X2698" s="39"/>
      <c r="Y2698" s="39"/>
      <c r="Z2698" s="39"/>
      <c r="AA2698" s="39"/>
      <c r="AB2698" s="39"/>
      <c r="AC2698" s="39"/>
      <c r="AD2698" s="39"/>
      <c r="AE2698" s="39"/>
      <c r="AR2698" s="230" t="s">
        <v>235</v>
      </c>
      <c r="AT2698" s="230" t="s">
        <v>161</v>
      </c>
      <c r="AU2698" s="230" t="s">
        <v>87</v>
      </c>
      <c r="AY2698" s="18" t="s">
        <v>159</v>
      </c>
      <c r="BE2698" s="231">
        <f>IF(N2698="základní",J2698,0)</f>
        <v>0</v>
      </c>
      <c r="BF2698" s="231">
        <f>IF(N2698="snížená",J2698,0)</f>
        <v>0</v>
      </c>
      <c r="BG2698" s="231">
        <f>IF(N2698="zákl. přenesená",J2698,0)</f>
        <v>0</v>
      </c>
      <c r="BH2698" s="231">
        <f>IF(N2698="sníž. přenesená",J2698,0)</f>
        <v>0</v>
      </c>
      <c r="BI2698" s="231">
        <f>IF(N2698="nulová",J2698,0)</f>
        <v>0</v>
      </c>
      <c r="BJ2698" s="18" t="s">
        <v>85</v>
      </c>
      <c r="BK2698" s="231">
        <f>ROUND(I2698*H2698,2)</f>
        <v>0</v>
      </c>
      <c r="BL2698" s="18" t="s">
        <v>235</v>
      </c>
      <c r="BM2698" s="230" t="s">
        <v>4370</v>
      </c>
    </row>
    <row r="2699" s="12" customFormat="1" ht="22.8" customHeight="1">
      <c r="A2699" s="12"/>
      <c r="B2699" s="203"/>
      <c r="C2699" s="204"/>
      <c r="D2699" s="205" t="s">
        <v>76</v>
      </c>
      <c r="E2699" s="217" t="s">
        <v>4371</v>
      </c>
      <c r="F2699" s="217" t="s">
        <v>4372</v>
      </c>
      <c r="G2699" s="204"/>
      <c r="H2699" s="204"/>
      <c r="I2699" s="207"/>
      <c r="J2699" s="218">
        <f>BK2699</f>
        <v>0</v>
      </c>
      <c r="K2699" s="204"/>
      <c r="L2699" s="209"/>
      <c r="M2699" s="210"/>
      <c r="N2699" s="211"/>
      <c r="O2699" s="211"/>
      <c r="P2699" s="212">
        <f>SUM(P2700:P2729)</f>
        <v>0</v>
      </c>
      <c r="Q2699" s="211"/>
      <c r="R2699" s="212">
        <f>SUM(R2700:R2729)</f>
        <v>1.4505547590000001</v>
      </c>
      <c r="S2699" s="211"/>
      <c r="T2699" s="213">
        <f>SUM(T2700:T2729)</f>
        <v>12.53515331</v>
      </c>
      <c r="U2699" s="12"/>
      <c r="V2699" s="12"/>
      <c r="W2699" s="12"/>
      <c r="X2699" s="12"/>
      <c r="Y2699" s="12"/>
      <c r="Z2699" s="12"/>
      <c r="AA2699" s="12"/>
      <c r="AB2699" s="12"/>
      <c r="AC2699" s="12"/>
      <c r="AD2699" s="12"/>
      <c r="AE2699" s="12"/>
      <c r="AR2699" s="214" t="s">
        <v>87</v>
      </c>
      <c r="AT2699" s="215" t="s">
        <v>76</v>
      </c>
      <c r="AU2699" s="215" t="s">
        <v>85</v>
      </c>
      <c r="AY2699" s="214" t="s">
        <v>159</v>
      </c>
      <c r="BK2699" s="216">
        <f>SUM(BK2700:BK2729)</f>
        <v>0</v>
      </c>
    </row>
    <row r="2700" s="2" customFormat="1" ht="16.5" customHeight="1">
      <c r="A2700" s="39"/>
      <c r="B2700" s="40"/>
      <c r="C2700" s="219" t="s">
        <v>4373</v>
      </c>
      <c r="D2700" s="219" t="s">
        <v>161</v>
      </c>
      <c r="E2700" s="220" t="s">
        <v>4374</v>
      </c>
      <c r="F2700" s="221" t="s">
        <v>4375</v>
      </c>
      <c r="G2700" s="222" t="s">
        <v>164</v>
      </c>
      <c r="H2700" s="223">
        <v>188.80000000000001</v>
      </c>
      <c r="I2700" s="224"/>
      <c r="J2700" s="225">
        <f>ROUND(I2700*H2700,2)</f>
        <v>0</v>
      </c>
      <c r="K2700" s="221" t="s">
        <v>165</v>
      </c>
      <c r="L2700" s="45"/>
      <c r="M2700" s="226" t="s">
        <v>1</v>
      </c>
      <c r="N2700" s="227" t="s">
        <v>42</v>
      </c>
      <c r="O2700" s="92"/>
      <c r="P2700" s="228">
        <f>O2700*H2700</f>
        <v>0</v>
      </c>
      <c r="Q2700" s="228">
        <v>0</v>
      </c>
      <c r="R2700" s="228">
        <f>Q2700*H2700</f>
        <v>0</v>
      </c>
      <c r="S2700" s="228">
        <v>0</v>
      </c>
      <c r="T2700" s="229">
        <f>S2700*H2700</f>
        <v>0</v>
      </c>
      <c r="U2700" s="39"/>
      <c r="V2700" s="39"/>
      <c r="W2700" s="39"/>
      <c r="X2700" s="39"/>
      <c r="Y2700" s="39"/>
      <c r="Z2700" s="39"/>
      <c r="AA2700" s="39"/>
      <c r="AB2700" s="39"/>
      <c r="AC2700" s="39"/>
      <c r="AD2700" s="39"/>
      <c r="AE2700" s="39"/>
      <c r="AR2700" s="230" t="s">
        <v>235</v>
      </c>
      <c r="AT2700" s="230" t="s">
        <v>161</v>
      </c>
      <c r="AU2700" s="230" t="s">
        <v>87</v>
      </c>
      <c r="AY2700" s="18" t="s">
        <v>159</v>
      </c>
      <c r="BE2700" s="231">
        <f>IF(N2700="základní",J2700,0)</f>
        <v>0</v>
      </c>
      <c r="BF2700" s="231">
        <f>IF(N2700="snížená",J2700,0)</f>
        <v>0</v>
      </c>
      <c r="BG2700" s="231">
        <f>IF(N2700="zákl. přenesená",J2700,0)</f>
        <v>0</v>
      </c>
      <c r="BH2700" s="231">
        <f>IF(N2700="sníž. přenesená",J2700,0)</f>
        <v>0</v>
      </c>
      <c r="BI2700" s="231">
        <f>IF(N2700="nulová",J2700,0)</f>
        <v>0</v>
      </c>
      <c r="BJ2700" s="18" t="s">
        <v>85</v>
      </c>
      <c r="BK2700" s="231">
        <f>ROUND(I2700*H2700,2)</f>
        <v>0</v>
      </c>
      <c r="BL2700" s="18" t="s">
        <v>235</v>
      </c>
      <c r="BM2700" s="230" t="s">
        <v>4376</v>
      </c>
    </row>
    <row r="2701" s="2" customFormat="1" ht="16.5" customHeight="1">
      <c r="A2701" s="39"/>
      <c r="B2701" s="40"/>
      <c r="C2701" s="219" t="s">
        <v>4377</v>
      </c>
      <c r="D2701" s="219" t="s">
        <v>161</v>
      </c>
      <c r="E2701" s="220" t="s">
        <v>4378</v>
      </c>
      <c r="F2701" s="221" t="s">
        <v>4379</v>
      </c>
      <c r="G2701" s="222" t="s">
        <v>164</v>
      </c>
      <c r="H2701" s="223">
        <v>188.80000000000001</v>
      </c>
      <c r="I2701" s="224"/>
      <c r="J2701" s="225">
        <f>ROUND(I2701*H2701,2)</f>
        <v>0</v>
      </c>
      <c r="K2701" s="221" t="s">
        <v>165</v>
      </c>
      <c r="L2701" s="45"/>
      <c r="M2701" s="226" t="s">
        <v>1</v>
      </c>
      <c r="N2701" s="227" t="s">
        <v>42</v>
      </c>
      <c r="O2701" s="92"/>
      <c r="P2701" s="228">
        <f>O2701*H2701</f>
        <v>0</v>
      </c>
      <c r="Q2701" s="228">
        <v>0.00029999999999999997</v>
      </c>
      <c r="R2701" s="228">
        <f>Q2701*H2701</f>
        <v>0.056639999999999996</v>
      </c>
      <c r="S2701" s="228">
        <v>0</v>
      </c>
      <c r="T2701" s="229">
        <f>S2701*H2701</f>
        <v>0</v>
      </c>
      <c r="U2701" s="39"/>
      <c r="V2701" s="39"/>
      <c r="W2701" s="39"/>
      <c r="X2701" s="39"/>
      <c r="Y2701" s="39"/>
      <c r="Z2701" s="39"/>
      <c r="AA2701" s="39"/>
      <c r="AB2701" s="39"/>
      <c r="AC2701" s="39"/>
      <c r="AD2701" s="39"/>
      <c r="AE2701" s="39"/>
      <c r="AR2701" s="230" t="s">
        <v>235</v>
      </c>
      <c r="AT2701" s="230" t="s">
        <v>161</v>
      </c>
      <c r="AU2701" s="230" t="s">
        <v>87</v>
      </c>
      <c r="AY2701" s="18" t="s">
        <v>159</v>
      </c>
      <c r="BE2701" s="231">
        <f>IF(N2701="základní",J2701,0)</f>
        <v>0</v>
      </c>
      <c r="BF2701" s="231">
        <f>IF(N2701="snížená",J2701,0)</f>
        <v>0</v>
      </c>
      <c r="BG2701" s="231">
        <f>IF(N2701="zákl. přenesená",J2701,0)</f>
        <v>0</v>
      </c>
      <c r="BH2701" s="231">
        <f>IF(N2701="sníž. přenesená",J2701,0)</f>
        <v>0</v>
      </c>
      <c r="BI2701" s="231">
        <f>IF(N2701="nulová",J2701,0)</f>
        <v>0</v>
      </c>
      <c r="BJ2701" s="18" t="s">
        <v>85</v>
      </c>
      <c r="BK2701" s="231">
        <f>ROUND(I2701*H2701,2)</f>
        <v>0</v>
      </c>
      <c r="BL2701" s="18" t="s">
        <v>235</v>
      </c>
      <c r="BM2701" s="230" t="s">
        <v>4380</v>
      </c>
    </row>
    <row r="2702" s="2" customFormat="1" ht="24.15" customHeight="1">
      <c r="A2702" s="39"/>
      <c r="B2702" s="40"/>
      <c r="C2702" s="219" t="s">
        <v>4381</v>
      </c>
      <c r="D2702" s="219" t="s">
        <v>161</v>
      </c>
      <c r="E2702" s="220" t="s">
        <v>4382</v>
      </c>
      <c r="F2702" s="221" t="s">
        <v>4383</v>
      </c>
      <c r="G2702" s="222" t="s">
        <v>268</v>
      </c>
      <c r="H2702" s="223">
        <v>74.673000000000002</v>
      </c>
      <c r="I2702" s="224"/>
      <c r="J2702" s="225">
        <f>ROUND(I2702*H2702,2)</f>
        <v>0</v>
      </c>
      <c r="K2702" s="221" t="s">
        <v>165</v>
      </c>
      <c r="L2702" s="45"/>
      <c r="M2702" s="226" t="s">
        <v>1</v>
      </c>
      <c r="N2702" s="227" t="s">
        <v>42</v>
      </c>
      <c r="O2702" s="92"/>
      <c r="P2702" s="228">
        <f>O2702*H2702</f>
        <v>0</v>
      </c>
      <c r="Q2702" s="228">
        <v>0.00030299999999999999</v>
      </c>
      <c r="R2702" s="228">
        <f>Q2702*H2702</f>
        <v>0.022625919000000001</v>
      </c>
      <c r="S2702" s="228">
        <v>0</v>
      </c>
      <c r="T2702" s="229">
        <f>S2702*H2702</f>
        <v>0</v>
      </c>
      <c r="U2702" s="39"/>
      <c r="V2702" s="39"/>
      <c r="W2702" s="39"/>
      <c r="X2702" s="39"/>
      <c r="Y2702" s="39"/>
      <c r="Z2702" s="39"/>
      <c r="AA2702" s="39"/>
      <c r="AB2702" s="39"/>
      <c r="AC2702" s="39"/>
      <c r="AD2702" s="39"/>
      <c r="AE2702" s="39"/>
      <c r="AR2702" s="230" t="s">
        <v>235</v>
      </c>
      <c r="AT2702" s="230" t="s">
        <v>161</v>
      </c>
      <c r="AU2702" s="230" t="s">
        <v>87</v>
      </c>
      <c r="AY2702" s="18" t="s">
        <v>159</v>
      </c>
      <c r="BE2702" s="231">
        <f>IF(N2702="základní",J2702,0)</f>
        <v>0</v>
      </c>
      <c r="BF2702" s="231">
        <f>IF(N2702="snížená",J2702,0)</f>
        <v>0</v>
      </c>
      <c r="BG2702" s="231">
        <f>IF(N2702="zákl. přenesená",J2702,0)</f>
        <v>0</v>
      </c>
      <c r="BH2702" s="231">
        <f>IF(N2702="sníž. přenesená",J2702,0)</f>
        <v>0</v>
      </c>
      <c r="BI2702" s="231">
        <f>IF(N2702="nulová",J2702,0)</f>
        <v>0</v>
      </c>
      <c r="BJ2702" s="18" t="s">
        <v>85</v>
      </c>
      <c r="BK2702" s="231">
        <f>ROUND(I2702*H2702,2)</f>
        <v>0</v>
      </c>
      <c r="BL2702" s="18" t="s">
        <v>235</v>
      </c>
      <c r="BM2702" s="230" t="s">
        <v>4384</v>
      </c>
    </row>
    <row r="2703" s="16" customFormat="1">
      <c r="A2703" s="16"/>
      <c r="B2703" s="279"/>
      <c r="C2703" s="280"/>
      <c r="D2703" s="234" t="s">
        <v>168</v>
      </c>
      <c r="E2703" s="281" t="s">
        <v>1</v>
      </c>
      <c r="F2703" s="282" t="s">
        <v>4385</v>
      </c>
      <c r="G2703" s="280"/>
      <c r="H2703" s="281" t="s">
        <v>1</v>
      </c>
      <c r="I2703" s="283"/>
      <c r="J2703" s="280"/>
      <c r="K2703" s="280"/>
      <c r="L2703" s="284"/>
      <c r="M2703" s="285"/>
      <c r="N2703" s="286"/>
      <c r="O2703" s="286"/>
      <c r="P2703" s="286"/>
      <c r="Q2703" s="286"/>
      <c r="R2703" s="286"/>
      <c r="S2703" s="286"/>
      <c r="T2703" s="287"/>
      <c r="U2703" s="16"/>
      <c r="V2703" s="16"/>
      <c r="W2703" s="16"/>
      <c r="X2703" s="16"/>
      <c r="Y2703" s="16"/>
      <c r="Z2703" s="16"/>
      <c r="AA2703" s="16"/>
      <c r="AB2703" s="16"/>
      <c r="AC2703" s="16"/>
      <c r="AD2703" s="16"/>
      <c r="AE2703" s="16"/>
      <c r="AT2703" s="288" t="s">
        <v>168</v>
      </c>
      <c r="AU2703" s="288" t="s">
        <v>87</v>
      </c>
      <c r="AV2703" s="16" t="s">
        <v>85</v>
      </c>
      <c r="AW2703" s="16" t="s">
        <v>32</v>
      </c>
      <c r="AX2703" s="16" t="s">
        <v>77</v>
      </c>
      <c r="AY2703" s="288" t="s">
        <v>159</v>
      </c>
    </row>
    <row r="2704" s="13" customFormat="1">
      <c r="A2704" s="13"/>
      <c r="B2704" s="232"/>
      <c r="C2704" s="233"/>
      <c r="D2704" s="234" t="s">
        <v>168</v>
      </c>
      <c r="E2704" s="235" t="s">
        <v>1</v>
      </c>
      <c r="F2704" s="236" t="s">
        <v>4386</v>
      </c>
      <c r="G2704" s="233"/>
      <c r="H2704" s="237">
        <v>60.933</v>
      </c>
      <c r="I2704" s="238"/>
      <c r="J2704" s="233"/>
      <c r="K2704" s="233"/>
      <c r="L2704" s="239"/>
      <c r="M2704" s="240"/>
      <c r="N2704" s="241"/>
      <c r="O2704" s="241"/>
      <c r="P2704" s="241"/>
      <c r="Q2704" s="241"/>
      <c r="R2704" s="241"/>
      <c r="S2704" s="241"/>
      <c r="T2704" s="242"/>
      <c r="U2704" s="13"/>
      <c r="V2704" s="13"/>
      <c r="W2704" s="13"/>
      <c r="X2704" s="13"/>
      <c r="Y2704" s="13"/>
      <c r="Z2704" s="13"/>
      <c r="AA2704" s="13"/>
      <c r="AB2704" s="13"/>
      <c r="AC2704" s="13"/>
      <c r="AD2704" s="13"/>
      <c r="AE2704" s="13"/>
      <c r="AT2704" s="243" t="s">
        <v>168</v>
      </c>
      <c r="AU2704" s="243" t="s">
        <v>87</v>
      </c>
      <c r="AV2704" s="13" t="s">
        <v>87</v>
      </c>
      <c r="AW2704" s="13" t="s">
        <v>32</v>
      </c>
      <c r="AX2704" s="13" t="s">
        <v>77</v>
      </c>
      <c r="AY2704" s="243" t="s">
        <v>159</v>
      </c>
    </row>
    <row r="2705" s="13" customFormat="1">
      <c r="A2705" s="13"/>
      <c r="B2705" s="232"/>
      <c r="C2705" s="233"/>
      <c r="D2705" s="234" t="s">
        <v>168</v>
      </c>
      <c r="E2705" s="235" t="s">
        <v>1</v>
      </c>
      <c r="F2705" s="236" t="s">
        <v>4387</v>
      </c>
      <c r="G2705" s="233"/>
      <c r="H2705" s="237">
        <v>18.84</v>
      </c>
      <c r="I2705" s="238"/>
      <c r="J2705" s="233"/>
      <c r="K2705" s="233"/>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168</v>
      </c>
      <c r="AU2705" s="243" t="s">
        <v>87</v>
      </c>
      <c r="AV2705" s="13" t="s">
        <v>87</v>
      </c>
      <c r="AW2705" s="13" t="s">
        <v>32</v>
      </c>
      <c r="AX2705" s="13" t="s">
        <v>77</v>
      </c>
      <c r="AY2705" s="243" t="s">
        <v>159</v>
      </c>
    </row>
    <row r="2706" s="13" customFormat="1">
      <c r="A2706" s="13"/>
      <c r="B2706" s="232"/>
      <c r="C2706" s="233"/>
      <c r="D2706" s="234" t="s">
        <v>168</v>
      </c>
      <c r="E2706" s="235" t="s">
        <v>1</v>
      </c>
      <c r="F2706" s="236" t="s">
        <v>4388</v>
      </c>
      <c r="G2706" s="233"/>
      <c r="H2706" s="237">
        <v>-5.0999999999999996</v>
      </c>
      <c r="I2706" s="238"/>
      <c r="J2706" s="233"/>
      <c r="K2706" s="233"/>
      <c r="L2706" s="239"/>
      <c r="M2706" s="240"/>
      <c r="N2706" s="241"/>
      <c r="O2706" s="241"/>
      <c r="P2706" s="241"/>
      <c r="Q2706" s="241"/>
      <c r="R2706" s="241"/>
      <c r="S2706" s="241"/>
      <c r="T2706" s="242"/>
      <c r="U2706" s="13"/>
      <c r="V2706" s="13"/>
      <c r="W2706" s="13"/>
      <c r="X2706" s="13"/>
      <c r="Y2706" s="13"/>
      <c r="Z2706" s="13"/>
      <c r="AA2706" s="13"/>
      <c r="AB2706" s="13"/>
      <c r="AC2706" s="13"/>
      <c r="AD2706" s="13"/>
      <c r="AE2706" s="13"/>
      <c r="AT2706" s="243" t="s">
        <v>168</v>
      </c>
      <c r="AU2706" s="243" t="s">
        <v>87</v>
      </c>
      <c r="AV2706" s="13" t="s">
        <v>87</v>
      </c>
      <c r="AW2706" s="13" t="s">
        <v>32</v>
      </c>
      <c r="AX2706" s="13" t="s">
        <v>77</v>
      </c>
      <c r="AY2706" s="243" t="s">
        <v>159</v>
      </c>
    </row>
    <row r="2707" s="14" customFormat="1">
      <c r="A2707" s="14"/>
      <c r="B2707" s="244"/>
      <c r="C2707" s="245"/>
      <c r="D2707" s="234" t="s">
        <v>168</v>
      </c>
      <c r="E2707" s="246" t="s">
        <v>1</v>
      </c>
      <c r="F2707" s="247" t="s">
        <v>174</v>
      </c>
      <c r="G2707" s="245"/>
      <c r="H2707" s="248">
        <v>74.673000000000002</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168</v>
      </c>
      <c r="AU2707" s="254" t="s">
        <v>87</v>
      </c>
      <c r="AV2707" s="14" t="s">
        <v>166</v>
      </c>
      <c r="AW2707" s="14" t="s">
        <v>32</v>
      </c>
      <c r="AX2707" s="14" t="s">
        <v>85</v>
      </c>
      <c r="AY2707" s="254" t="s">
        <v>159</v>
      </c>
    </row>
    <row r="2708" s="2" customFormat="1" ht="21.75" customHeight="1">
      <c r="A2708" s="39"/>
      <c r="B2708" s="40"/>
      <c r="C2708" s="255" t="s">
        <v>4389</v>
      </c>
      <c r="D2708" s="255" t="s">
        <v>218</v>
      </c>
      <c r="E2708" s="256" t="s">
        <v>4390</v>
      </c>
      <c r="F2708" s="257" t="s">
        <v>4391</v>
      </c>
      <c r="G2708" s="258" t="s">
        <v>215</v>
      </c>
      <c r="H2708" s="259">
        <v>298.69200000000001</v>
      </c>
      <c r="I2708" s="260"/>
      <c r="J2708" s="261">
        <f>ROUND(I2708*H2708,2)</f>
        <v>0</v>
      </c>
      <c r="K2708" s="257" t="s">
        <v>165</v>
      </c>
      <c r="L2708" s="262"/>
      <c r="M2708" s="263" t="s">
        <v>1</v>
      </c>
      <c r="N2708" s="264" t="s">
        <v>42</v>
      </c>
      <c r="O2708" s="92"/>
      <c r="P2708" s="228">
        <f>O2708*H2708</f>
        <v>0</v>
      </c>
      <c r="Q2708" s="228">
        <v>0.00076999999999999996</v>
      </c>
      <c r="R2708" s="228">
        <f>Q2708*H2708</f>
        <v>0.22999284</v>
      </c>
      <c r="S2708" s="228">
        <v>0</v>
      </c>
      <c r="T2708" s="229">
        <f>S2708*H2708</f>
        <v>0</v>
      </c>
      <c r="U2708" s="39"/>
      <c r="V2708" s="39"/>
      <c r="W2708" s="39"/>
      <c r="X2708" s="39"/>
      <c r="Y2708" s="39"/>
      <c r="Z2708" s="39"/>
      <c r="AA2708" s="39"/>
      <c r="AB2708" s="39"/>
      <c r="AC2708" s="39"/>
      <c r="AD2708" s="39"/>
      <c r="AE2708" s="39"/>
      <c r="AR2708" s="230" t="s">
        <v>316</v>
      </c>
      <c r="AT2708" s="230" t="s">
        <v>218</v>
      </c>
      <c r="AU2708" s="230" t="s">
        <v>87</v>
      </c>
      <c r="AY2708" s="18" t="s">
        <v>159</v>
      </c>
      <c r="BE2708" s="231">
        <f>IF(N2708="základní",J2708,0)</f>
        <v>0</v>
      </c>
      <c r="BF2708" s="231">
        <f>IF(N2708="snížená",J2708,0)</f>
        <v>0</v>
      </c>
      <c r="BG2708" s="231">
        <f>IF(N2708="zákl. přenesená",J2708,0)</f>
        <v>0</v>
      </c>
      <c r="BH2708" s="231">
        <f>IF(N2708="sníž. přenesená",J2708,0)</f>
        <v>0</v>
      </c>
      <c r="BI2708" s="231">
        <f>IF(N2708="nulová",J2708,0)</f>
        <v>0</v>
      </c>
      <c r="BJ2708" s="18" t="s">
        <v>85</v>
      </c>
      <c r="BK2708" s="231">
        <f>ROUND(I2708*H2708,2)</f>
        <v>0</v>
      </c>
      <c r="BL2708" s="18" t="s">
        <v>235</v>
      </c>
      <c r="BM2708" s="230" t="s">
        <v>4392</v>
      </c>
    </row>
    <row r="2709" s="13" customFormat="1">
      <c r="A2709" s="13"/>
      <c r="B2709" s="232"/>
      <c r="C2709" s="233"/>
      <c r="D2709" s="234" t="s">
        <v>168</v>
      </c>
      <c r="E2709" s="233"/>
      <c r="F2709" s="236" t="s">
        <v>4393</v>
      </c>
      <c r="G2709" s="233"/>
      <c r="H2709" s="237">
        <v>298.69200000000001</v>
      </c>
      <c r="I2709" s="238"/>
      <c r="J2709" s="233"/>
      <c r="K2709" s="233"/>
      <c r="L2709" s="239"/>
      <c r="M2709" s="240"/>
      <c r="N2709" s="241"/>
      <c r="O2709" s="241"/>
      <c r="P2709" s="241"/>
      <c r="Q2709" s="241"/>
      <c r="R2709" s="241"/>
      <c r="S2709" s="241"/>
      <c r="T2709" s="242"/>
      <c r="U2709" s="13"/>
      <c r="V2709" s="13"/>
      <c r="W2709" s="13"/>
      <c r="X2709" s="13"/>
      <c r="Y2709" s="13"/>
      <c r="Z2709" s="13"/>
      <c r="AA2709" s="13"/>
      <c r="AB2709" s="13"/>
      <c r="AC2709" s="13"/>
      <c r="AD2709" s="13"/>
      <c r="AE2709" s="13"/>
      <c r="AT2709" s="243" t="s">
        <v>168</v>
      </c>
      <c r="AU2709" s="243" t="s">
        <v>87</v>
      </c>
      <c r="AV2709" s="13" t="s">
        <v>87</v>
      </c>
      <c r="AW2709" s="13" t="s">
        <v>4</v>
      </c>
      <c r="AX2709" s="13" t="s">
        <v>85</v>
      </c>
      <c r="AY2709" s="243" t="s">
        <v>159</v>
      </c>
    </row>
    <row r="2710" s="2" customFormat="1" ht="24.15" customHeight="1">
      <c r="A2710" s="39"/>
      <c r="B2710" s="40"/>
      <c r="C2710" s="219" t="s">
        <v>4394</v>
      </c>
      <c r="D2710" s="219" t="s">
        <v>161</v>
      </c>
      <c r="E2710" s="220" t="s">
        <v>4395</v>
      </c>
      <c r="F2710" s="221" t="s">
        <v>4396</v>
      </c>
      <c r="G2710" s="222" t="s">
        <v>164</v>
      </c>
      <c r="H2710" s="223">
        <v>188.80000000000001</v>
      </c>
      <c r="I2710" s="224"/>
      <c r="J2710" s="225">
        <f>ROUND(I2710*H2710,2)</f>
        <v>0</v>
      </c>
      <c r="K2710" s="221" t="s">
        <v>165</v>
      </c>
      <c r="L2710" s="45"/>
      <c r="M2710" s="226" t="s">
        <v>1</v>
      </c>
      <c r="N2710" s="227" t="s">
        <v>42</v>
      </c>
      <c r="O2710" s="92"/>
      <c r="P2710" s="228">
        <f>O2710*H2710</f>
        <v>0</v>
      </c>
      <c r="Q2710" s="228">
        <v>0.0060000000000000001</v>
      </c>
      <c r="R2710" s="228">
        <f>Q2710*H2710</f>
        <v>1.1328</v>
      </c>
      <c r="S2710" s="228">
        <v>0</v>
      </c>
      <c r="T2710" s="229">
        <f>S2710*H2710</f>
        <v>0</v>
      </c>
      <c r="U2710" s="39"/>
      <c r="V2710" s="39"/>
      <c r="W2710" s="39"/>
      <c r="X2710" s="39"/>
      <c r="Y2710" s="39"/>
      <c r="Z2710" s="39"/>
      <c r="AA2710" s="39"/>
      <c r="AB2710" s="39"/>
      <c r="AC2710" s="39"/>
      <c r="AD2710" s="39"/>
      <c r="AE2710" s="39"/>
      <c r="AR2710" s="230" t="s">
        <v>235</v>
      </c>
      <c r="AT2710" s="230" t="s">
        <v>161</v>
      </c>
      <c r="AU2710" s="230" t="s">
        <v>87</v>
      </c>
      <c r="AY2710" s="18" t="s">
        <v>159</v>
      </c>
      <c r="BE2710" s="231">
        <f>IF(N2710="základní",J2710,0)</f>
        <v>0</v>
      </c>
      <c r="BF2710" s="231">
        <f>IF(N2710="snížená",J2710,0)</f>
        <v>0</v>
      </c>
      <c r="BG2710" s="231">
        <f>IF(N2710="zákl. přenesená",J2710,0)</f>
        <v>0</v>
      </c>
      <c r="BH2710" s="231">
        <f>IF(N2710="sníž. přenesená",J2710,0)</f>
        <v>0</v>
      </c>
      <c r="BI2710" s="231">
        <f>IF(N2710="nulová",J2710,0)</f>
        <v>0</v>
      </c>
      <c r="BJ2710" s="18" t="s">
        <v>85</v>
      </c>
      <c r="BK2710" s="231">
        <f>ROUND(I2710*H2710,2)</f>
        <v>0</v>
      </c>
      <c r="BL2710" s="18" t="s">
        <v>235</v>
      </c>
      <c r="BM2710" s="230" t="s">
        <v>4397</v>
      </c>
    </row>
    <row r="2711" s="16" customFormat="1">
      <c r="A2711" s="16"/>
      <c r="B2711" s="279"/>
      <c r="C2711" s="280"/>
      <c r="D2711" s="234" t="s">
        <v>168</v>
      </c>
      <c r="E2711" s="281" t="s">
        <v>1</v>
      </c>
      <c r="F2711" s="282" t="s">
        <v>4398</v>
      </c>
      <c r="G2711" s="280"/>
      <c r="H2711" s="281" t="s">
        <v>1</v>
      </c>
      <c r="I2711" s="283"/>
      <c r="J2711" s="280"/>
      <c r="K2711" s="280"/>
      <c r="L2711" s="284"/>
      <c r="M2711" s="285"/>
      <c r="N2711" s="286"/>
      <c r="O2711" s="286"/>
      <c r="P2711" s="286"/>
      <c r="Q2711" s="286"/>
      <c r="R2711" s="286"/>
      <c r="S2711" s="286"/>
      <c r="T2711" s="287"/>
      <c r="U2711" s="16"/>
      <c r="V2711" s="16"/>
      <c r="W2711" s="16"/>
      <c r="X2711" s="16"/>
      <c r="Y2711" s="16"/>
      <c r="Z2711" s="16"/>
      <c r="AA2711" s="16"/>
      <c r="AB2711" s="16"/>
      <c r="AC2711" s="16"/>
      <c r="AD2711" s="16"/>
      <c r="AE2711" s="16"/>
      <c r="AT2711" s="288" t="s">
        <v>168</v>
      </c>
      <c r="AU2711" s="288" t="s">
        <v>87</v>
      </c>
      <c r="AV2711" s="16" t="s">
        <v>85</v>
      </c>
      <c r="AW2711" s="16" t="s">
        <v>32</v>
      </c>
      <c r="AX2711" s="16" t="s">
        <v>77</v>
      </c>
      <c r="AY2711" s="288" t="s">
        <v>159</v>
      </c>
    </row>
    <row r="2712" s="13" customFormat="1">
      <c r="A2712" s="13"/>
      <c r="B2712" s="232"/>
      <c r="C2712" s="233"/>
      <c r="D2712" s="234" t="s">
        <v>168</v>
      </c>
      <c r="E2712" s="235" t="s">
        <v>1</v>
      </c>
      <c r="F2712" s="236" t="s">
        <v>2498</v>
      </c>
      <c r="G2712" s="233"/>
      <c r="H2712" s="237">
        <v>188.80000000000001</v>
      </c>
      <c r="I2712" s="238"/>
      <c r="J2712" s="233"/>
      <c r="K2712" s="233"/>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168</v>
      </c>
      <c r="AU2712" s="243" t="s">
        <v>87</v>
      </c>
      <c r="AV2712" s="13" t="s">
        <v>87</v>
      </c>
      <c r="AW2712" s="13" t="s">
        <v>32</v>
      </c>
      <c r="AX2712" s="13" t="s">
        <v>85</v>
      </c>
      <c r="AY2712" s="243" t="s">
        <v>159</v>
      </c>
    </row>
    <row r="2713" s="2" customFormat="1" ht="24.15" customHeight="1">
      <c r="A2713" s="39"/>
      <c r="B2713" s="40"/>
      <c r="C2713" s="219" t="s">
        <v>4399</v>
      </c>
      <c r="D2713" s="219" t="s">
        <v>161</v>
      </c>
      <c r="E2713" s="220" t="s">
        <v>4400</v>
      </c>
      <c r="F2713" s="221" t="s">
        <v>4401</v>
      </c>
      <c r="G2713" s="222" t="s">
        <v>164</v>
      </c>
      <c r="H2713" s="223">
        <v>28.960000000000001</v>
      </c>
      <c r="I2713" s="224"/>
      <c r="J2713" s="225">
        <f>ROUND(I2713*H2713,2)</f>
        <v>0</v>
      </c>
      <c r="K2713" s="221" t="s">
        <v>165</v>
      </c>
      <c r="L2713" s="45"/>
      <c r="M2713" s="226" t="s">
        <v>1</v>
      </c>
      <c r="N2713" s="227" t="s">
        <v>42</v>
      </c>
      <c r="O2713" s="92"/>
      <c r="P2713" s="228">
        <f>O2713*H2713</f>
        <v>0</v>
      </c>
      <c r="Q2713" s="228">
        <v>0</v>
      </c>
      <c r="R2713" s="228">
        <f>Q2713*H2713</f>
        <v>0</v>
      </c>
      <c r="S2713" s="228">
        <v>0.13950000000000001</v>
      </c>
      <c r="T2713" s="229">
        <f>S2713*H2713</f>
        <v>4.0399200000000004</v>
      </c>
      <c r="U2713" s="39"/>
      <c r="V2713" s="39"/>
      <c r="W2713" s="39"/>
      <c r="X2713" s="39"/>
      <c r="Y2713" s="39"/>
      <c r="Z2713" s="39"/>
      <c r="AA2713" s="39"/>
      <c r="AB2713" s="39"/>
      <c r="AC2713" s="39"/>
      <c r="AD2713" s="39"/>
      <c r="AE2713" s="39"/>
      <c r="AR2713" s="230" t="s">
        <v>235</v>
      </c>
      <c r="AT2713" s="230" t="s">
        <v>161</v>
      </c>
      <c r="AU2713" s="230" t="s">
        <v>87</v>
      </c>
      <c r="AY2713" s="18" t="s">
        <v>159</v>
      </c>
      <c r="BE2713" s="231">
        <f>IF(N2713="základní",J2713,0)</f>
        <v>0</v>
      </c>
      <c r="BF2713" s="231">
        <f>IF(N2713="snížená",J2713,0)</f>
        <v>0</v>
      </c>
      <c r="BG2713" s="231">
        <f>IF(N2713="zákl. přenesená",J2713,0)</f>
        <v>0</v>
      </c>
      <c r="BH2713" s="231">
        <f>IF(N2713="sníž. přenesená",J2713,0)</f>
        <v>0</v>
      </c>
      <c r="BI2713" s="231">
        <f>IF(N2713="nulová",J2713,0)</f>
        <v>0</v>
      </c>
      <c r="BJ2713" s="18" t="s">
        <v>85</v>
      </c>
      <c r="BK2713" s="231">
        <f>ROUND(I2713*H2713,2)</f>
        <v>0</v>
      </c>
      <c r="BL2713" s="18" t="s">
        <v>235</v>
      </c>
      <c r="BM2713" s="230" t="s">
        <v>4402</v>
      </c>
    </row>
    <row r="2714" s="16" customFormat="1">
      <c r="A2714" s="16"/>
      <c r="B2714" s="279"/>
      <c r="C2714" s="280"/>
      <c r="D2714" s="234" t="s">
        <v>168</v>
      </c>
      <c r="E2714" s="281" t="s">
        <v>1</v>
      </c>
      <c r="F2714" s="282" t="s">
        <v>4403</v>
      </c>
      <c r="G2714" s="280"/>
      <c r="H2714" s="281" t="s">
        <v>1</v>
      </c>
      <c r="I2714" s="283"/>
      <c r="J2714" s="280"/>
      <c r="K2714" s="280"/>
      <c r="L2714" s="284"/>
      <c r="M2714" s="285"/>
      <c r="N2714" s="286"/>
      <c r="O2714" s="286"/>
      <c r="P2714" s="286"/>
      <c r="Q2714" s="286"/>
      <c r="R2714" s="286"/>
      <c r="S2714" s="286"/>
      <c r="T2714" s="287"/>
      <c r="U2714" s="16"/>
      <c r="V2714" s="16"/>
      <c r="W2714" s="16"/>
      <c r="X2714" s="16"/>
      <c r="Y2714" s="16"/>
      <c r="Z2714" s="16"/>
      <c r="AA2714" s="16"/>
      <c r="AB2714" s="16"/>
      <c r="AC2714" s="16"/>
      <c r="AD2714" s="16"/>
      <c r="AE2714" s="16"/>
      <c r="AT2714" s="288" t="s">
        <v>168</v>
      </c>
      <c r="AU2714" s="288" t="s">
        <v>87</v>
      </c>
      <c r="AV2714" s="16" t="s">
        <v>85</v>
      </c>
      <c r="AW2714" s="16" t="s">
        <v>32</v>
      </c>
      <c r="AX2714" s="16" t="s">
        <v>77</v>
      </c>
      <c r="AY2714" s="288" t="s">
        <v>159</v>
      </c>
    </row>
    <row r="2715" s="13" customFormat="1">
      <c r="A2715" s="13"/>
      <c r="B2715" s="232"/>
      <c r="C2715" s="233"/>
      <c r="D2715" s="234" t="s">
        <v>168</v>
      </c>
      <c r="E2715" s="235" t="s">
        <v>1</v>
      </c>
      <c r="F2715" s="236" t="s">
        <v>4404</v>
      </c>
      <c r="G2715" s="233"/>
      <c r="H2715" s="237">
        <v>14.91</v>
      </c>
      <c r="I2715" s="238"/>
      <c r="J2715" s="233"/>
      <c r="K2715" s="233"/>
      <c r="L2715" s="239"/>
      <c r="M2715" s="240"/>
      <c r="N2715" s="241"/>
      <c r="O2715" s="241"/>
      <c r="P2715" s="241"/>
      <c r="Q2715" s="241"/>
      <c r="R2715" s="241"/>
      <c r="S2715" s="241"/>
      <c r="T2715" s="242"/>
      <c r="U2715" s="13"/>
      <c r="V2715" s="13"/>
      <c r="W2715" s="13"/>
      <c r="X2715" s="13"/>
      <c r="Y2715" s="13"/>
      <c r="Z2715" s="13"/>
      <c r="AA2715" s="13"/>
      <c r="AB2715" s="13"/>
      <c r="AC2715" s="13"/>
      <c r="AD2715" s="13"/>
      <c r="AE2715" s="13"/>
      <c r="AT2715" s="243" t="s">
        <v>168</v>
      </c>
      <c r="AU2715" s="243" t="s">
        <v>87</v>
      </c>
      <c r="AV2715" s="13" t="s">
        <v>87</v>
      </c>
      <c r="AW2715" s="13" t="s">
        <v>32</v>
      </c>
      <c r="AX2715" s="13" t="s">
        <v>77</v>
      </c>
      <c r="AY2715" s="243" t="s">
        <v>159</v>
      </c>
    </row>
    <row r="2716" s="16" customFormat="1">
      <c r="A2716" s="16"/>
      <c r="B2716" s="279"/>
      <c r="C2716" s="280"/>
      <c r="D2716" s="234" t="s">
        <v>168</v>
      </c>
      <c r="E2716" s="281" t="s">
        <v>1</v>
      </c>
      <c r="F2716" s="282" t="s">
        <v>2021</v>
      </c>
      <c r="G2716" s="280"/>
      <c r="H2716" s="281" t="s">
        <v>1</v>
      </c>
      <c r="I2716" s="283"/>
      <c r="J2716" s="280"/>
      <c r="K2716" s="280"/>
      <c r="L2716" s="284"/>
      <c r="M2716" s="285"/>
      <c r="N2716" s="286"/>
      <c r="O2716" s="286"/>
      <c r="P2716" s="286"/>
      <c r="Q2716" s="286"/>
      <c r="R2716" s="286"/>
      <c r="S2716" s="286"/>
      <c r="T2716" s="287"/>
      <c r="U2716" s="16"/>
      <c r="V2716" s="16"/>
      <c r="W2716" s="16"/>
      <c r="X2716" s="16"/>
      <c r="Y2716" s="16"/>
      <c r="Z2716" s="16"/>
      <c r="AA2716" s="16"/>
      <c r="AB2716" s="16"/>
      <c r="AC2716" s="16"/>
      <c r="AD2716" s="16"/>
      <c r="AE2716" s="16"/>
      <c r="AT2716" s="288" t="s">
        <v>168</v>
      </c>
      <c r="AU2716" s="288" t="s">
        <v>87</v>
      </c>
      <c r="AV2716" s="16" t="s">
        <v>85</v>
      </c>
      <c r="AW2716" s="16" t="s">
        <v>32</v>
      </c>
      <c r="AX2716" s="16" t="s">
        <v>77</v>
      </c>
      <c r="AY2716" s="288" t="s">
        <v>159</v>
      </c>
    </row>
    <row r="2717" s="13" customFormat="1">
      <c r="A2717" s="13"/>
      <c r="B2717" s="232"/>
      <c r="C2717" s="233"/>
      <c r="D2717" s="234" t="s">
        <v>168</v>
      </c>
      <c r="E2717" s="235" t="s">
        <v>1</v>
      </c>
      <c r="F2717" s="236" t="s">
        <v>4405</v>
      </c>
      <c r="G2717" s="233"/>
      <c r="H2717" s="237">
        <v>14.050000000000001</v>
      </c>
      <c r="I2717" s="238"/>
      <c r="J2717" s="233"/>
      <c r="K2717" s="233"/>
      <c r="L2717" s="239"/>
      <c r="M2717" s="240"/>
      <c r="N2717" s="241"/>
      <c r="O2717" s="241"/>
      <c r="P2717" s="241"/>
      <c r="Q2717" s="241"/>
      <c r="R2717" s="241"/>
      <c r="S2717" s="241"/>
      <c r="T2717" s="242"/>
      <c r="U2717" s="13"/>
      <c r="V2717" s="13"/>
      <c r="W2717" s="13"/>
      <c r="X2717" s="13"/>
      <c r="Y2717" s="13"/>
      <c r="Z2717" s="13"/>
      <c r="AA2717" s="13"/>
      <c r="AB2717" s="13"/>
      <c r="AC2717" s="13"/>
      <c r="AD2717" s="13"/>
      <c r="AE2717" s="13"/>
      <c r="AT2717" s="243" t="s">
        <v>168</v>
      </c>
      <c r="AU2717" s="243" t="s">
        <v>87</v>
      </c>
      <c r="AV2717" s="13" t="s">
        <v>87</v>
      </c>
      <c r="AW2717" s="13" t="s">
        <v>32</v>
      </c>
      <c r="AX2717" s="13" t="s">
        <v>77</v>
      </c>
      <c r="AY2717" s="243" t="s">
        <v>159</v>
      </c>
    </row>
    <row r="2718" s="14" customFormat="1">
      <c r="A2718" s="14"/>
      <c r="B2718" s="244"/>
      <c r="C2718" s="245"/>
      <c r="D2718" s="234" t="s">
        <v>168</v>
      </c>
      <c r="E2718" s="246" t="s">
        <v>1</v>
      </c>
      <c r="F2718" s="247" t="s">
        <v>174</v>
      </c>
      <c r="G2718" s="245"/>
      <c r="H2718" s="248">
        <v>28.960000000000001</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168</v>
      </c>
      <c r="AU2718" s="254" t="s">
        <v>87</v>
      </c>
      <c r="AV2718" s="14" t="s">
        <v>166</v>
      </c>
      <c r="AW2718" s="14" t="s">
        <v>32</v>
      </c>
      <c r="AX2718" s="14" t="s">
        <v>85</v>
      </c>
      <c r="AY2718" s="254" t="s">
        <v>159</v>
      </c>
    </row>
    <row r="2719" s="2" customFormat="1" ht="24.15" customHeight="1">
      <c r="A2719" s="39"/>
      <c r="B2719" s="40"/>
      <c r="C2719" s="219" t="s">
        <v>4406</v>
      </c>
      <c r="D2719" s="219" t="s">
        <v>161</v>
      </c>
      <c r="E2719" s="220" t="s">
        <v>4407</v>
      </c>
      <c r="F2719" s="221" t="s">
        <v>4408</v>
      </c>
      <c r="G2719" s="222" t="s">
        <v>164</v>
      </c>
      <c r="H2719" s="223">
        <v>102.143</v>
      </c>
      <c r="I2719" s="224"/>
      <c r="J2719" s="225">
        <f>ROUND(I2719*H2719,2)</f>
        <v>0</v>
      </c>
      <c r="K2719" s="221" t="s">
        <v>165</v>
      </c>
      <c r="L2719" s="45"/>
      <c r="M2719" s="226" t="s">
        <v>1</v>
      </c>
      <c r="N2719" s="227" t="s">
        <v>42</v>
      </c>
      <c r="O2719" s="92"/>
      <c r="P2719" s="228">
        <f>O2719*H2719</f>
        <v>0</v>
      </c>
      <c r="Q2719" s="228">
        <v>0</v>
      </c>
      <c r="R2719" s="228">
        <f>Q2719*H2719</f>
        <v>0</v>
      </c>
      <c r="S2719" s="228">
        <v>0.083169999999999994</v>
      </c>
      <c r="T2719" s="229">
        <f>S2719*H2719</f>
        <v>8.4952333099999997</v>
      </c>
      <c r="U2719" s="39"/>
      <c r="V2719" s="39"/>
      <c r="W2719" s="39"/>
      <c r="X2719" s="39"/>
      <c r="Y2719" s="39"/>
      <c r="Z2719" s="39"/>
      <c r="AA2719" s="39"/>
      <c r="AB2719" s="39"/>
      <c r="AC2719" s="39"/>
      <c r="AD2719" s="39"/>
      <c r="AE2719" s="39"/>
      <c r="AR2719" s="230" t="s">
        <v>235</v>
      </c>
      <c r="AT2719" s="230" t="s">
        <v>161</v>
      </c>
      <c r="AU2719" s="230" t="s">
        <v>87</v>
      </c>
      <c r="AY2719" s="18" t="s">
        <v>159</v>
      </c>
      <c r="BE2719" s="231">
        <f>IF(N2719="základní",J2719,0)</f>
        <v>0</v>
      </c>
      <c r="BF2719" s="231">
        <f>IF(N2719="snížená",J2719,0)</f>
        <v>0</v>
      </c>
      <c r="BG2719" s="231">
        <f>IF(N2719="zákl. přenesená",J2719,0)</f>
        <v>0</v>
      </c>
      <c r="BH2719" s="231">
        <f>IF(N2719="sníž. přenesená",J2719,0)</f>
        <v>0</v>
      </c>
      <c r="BI2719" s="231">
        <f>IF(N2719="nulová",J2719,0)</f>
        <v>0</v>
      </c>
      <c r="BJ2719" s="18" t="s">
        <v>85</v>
      </c>
      <c r="BK2719" s="231">
        <f>ROUND(I2719*H2719,2)</f>
        <v>0</v>
      </c>
      <c r="BL2719" s="18" t="s">
        <v>235</v>
      </c>
      <c r="BM2719" s="230" t="s">
        <v>4409</v>
      </c>
    </row>
    <row r="2720" s="16" customFormat="1">
      <c r="A2720" s="16"/>
      <c r="B2720" s="279"/>
      <c r="C2720" s="280"/>
      <c r="D2720" s="234" t="s">
        <v>168</v>
      </c>
      <c r="E2720" s="281" t="s">
        <v>1</v>
      </c>
      <c r="F2720" s="282" t="s">
        <v>4403</v>
      </c>
      <c r="G2720" s="280"/>
      <c r="H2720" s="281" t="s">
        <v>1</v>
      </c>
      <c r="I2720" s="283"/>
      <c r="J2720" s="280"/>
      <c r="K2720" s="280"/>
      <c r="L2720" s="284"/>
      <c r="M2720" s="285"/>
      <c r="N2720" s="286"/>
      <c r="O2720" s="286"/>
      <c r="P2720" s="286"/>
      <c r="Q2720" s="286"/>
      <c r="R2720" s="286"/>
      <c r="S2720" s="286"/>
      <c r="T2720" s="287"/>
      <c r="U2720" s="16"/>
      <c r="V2720" s="16"/>
      <c r="W2720" s="16"/>
      <c r="X2720" s="16"/>
      <c r="Y2720" s="16"/>
      <c r="Z2720" s="16"/>
      <c r="AA2720" s="16"/>
      <c r="AB2720" s="16"/>
      <c r="AC2720" s="16"/>
      <c r="AD2720" s="16"/>
      <c r="AE2720" s="16"/>
      <c r="AT2720" s="288" t="s">
        <v>168</v>
      </c>
      <c r="AU2720" s="288" t="s">
        <v>87</v>
      </c>
      <c r="AV2720" s="16" t="s">
        <v>85</v>
      </c>
      <c r="AW2720" s="16" t="s">
        <v>32</v>
      </c>
      <c r="AX2720" s="16" t="s">
        <v>77</v>
      </c>
      <c r="AY2720" s="288" t="s">
        <v>159</v>
      </c>
    </row>
    <row r="2721" s="13" customFormat="1">
      <c r="A2721" s="13"/>
      <c r="B2721" s="232"/>
      <c r="C2721" s="233"/>
      <c r="D2721" s="234" t="s">
        <v>168</v>
      </c>
      <c r="E2721" s="235" t="s">
        <v>1</v>
      </c>
      <c r="F2721" s="236" t="s">
        <v>4410</v>
      </c>
      <c r="G2721" s="233"/>
      <c r="H2721" s="237">
        <v>47.210000000000001</v>
      </c>
      <c r="I2721" s="238"/>
      <c r="J2721" s="233"/>
      <c r="K2721" s="233"/>
      <c r="L2721" s="239"/>
      <c r="M2721" s="240"/>
      <c r="N2721" s="241"/>
      <c r="O2721" s="241"/>
      <c r="P2721" s="241"/>
      <c r="Q2721" s="241"/>
      <c r="R2721" s="241"/>
      <c r="S2721" s="241"/>
      <c r="T2721" s="242"/>
      <c r="U2721" s="13"/>
      <c r="V2721" s="13"/>
      <c r="W2721" s="13"/>
      <c r="X2721" s="13"/>
      <c r="Y2721" s="13"/>
      <c r="Z2721" s="13"/>
      <c r="AA2721" s="13"/>
      <c r="AB2721" s="13"/>
      <c r="AC2721" s="13"/>
      <c r="AD2721" s="13"/>
      <c r="AE2721" s="13"/>
      <c r="AT2721" s="243" t="s">
        <v>168</v>
      </c>
      <c r="AU2721" s="243" t="s">
        <v>87</v>
      </c>
      <c r="AV2721" s="13" t="s">
        <v>87</v>
      </c>
      <c r="AW2721" s="13" t="s">
        <v>32</v>
      </c>
      <c r="AX2721" s="13" t="s">
        <v>77</v>
      </c>
      <c r="AY2721" s="243" t="s">
        <v>159</v>
      </c>
    </row>
    <row r="2722" s="13" customFormat="1">
      <c r="A2722" s="13"/>
      <c r="B2722" s="232"/>
      <c r="C2722" s="233"/>
      <c r="D2722" s="234" t="s">
        <v>168</v>
      </c>
      <c r="E2722" s="235" t="s">
        <v>1</v>
      </c>
      <c r="F2722" s="236" t="s">
        <v>4411</v>
      </c>
      <c r="G2722" s="233"/>
      <c r="H2722" s="237">
        <v>7.173</v>
      </c>
      <c r="I2722" s="238"/>
      <c r="J2722" s="233"/>
      <c r="K2722" s="233"/>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168</v>
      </c>
      <c r="AU2722" s="243" t="s">
        <v>87</v>
      </c>
      <c r="AV2722" s="13" t="s">
        <v>87</v>
      </c>
      <c r="AW2722" s="13" t="s">
        <v>32</v>
      </c>
      <c r="AX2722" s="13" t="s">
        <v>77</v>
      </c>
      <c r="AY2722" s="243" t="s">
        <v>159</v>
      </c>
    </row>
    <row r="2723" s="15" customFormat="1">
      <c r="A2723" s="15"/>
      <c r="B2723" s="268"/>
      <c r="C2723" s="269"/>
      <c r="D2723" s="234" t="s">
        <v>168</v>
      </c>
      <c r="E2723" s="270" t="s">
        <v>1</v>
      </c>
      <c r="F2723" s="271" t="s">
        <v>361</v>
      </c>
      <c r="G2723" s="269"/>
      <c r="H2723" s="272">
        <v>54.383000000000003</v>
      </c>
      <c r="I2723" s="273"/>
      <c r="J2723" s="269"/>
      <c r="K2723" s="269"/>
      <c r="L2723" s="274"/>
      <c r="M2723" s="275"/>
      <c r="N2723" s="276"/>
      <c r="O2723" s="276"/>
      <c r="P2723" s="276"/>
      <c r="Q2723" s="276"/>
      <c r="R2723" s="276"/>
      <c r="S2723" s="276"/>
      <c r="T2723" s="277"/>
      <c r="U2723" s="15"/>
      <c r="V2723" s="15"/>
      <c r="W2723" s="15"/>
      <c r="X2723" s="15"/>
      <c r="Y2723" s="15"/>
      <c r="Z2723" s="15"/>
      <c r="AA2723" s="15"/>
      <c r="AB2723" s="15"/>
      <c r="AC2723" s="15"/>
      <c r="AD2723" s="15"/>
      <c r="AE2723" s="15"/>
      <c r="AT2723" s="278" t="s">
        <v>168</v>
      </c>
      <c r="AU2723" s="278" t="s">
        <v>87</v>
      </c>
      <c r="AV2723" s="15" t="s">
        <v>175</v>
      </c>
      <c r="AW2723" s="15" t="s">
        <v>32</v>
      </c>
      <c r="AX2723" s="15" t="s">
        <v>77</v>
      </c>
      <c r="AY2723" s="278" t="s">
        <v>159</v>
      </c>
    </row>
    <row r="2724" s="16" customFormat="1">
      <c r="A2724" s="16"/>
      <c r="B2724" s="279"/>
      <c r="C2724" s="280"/>
      <c r="D2724" s="234" t="s">
        <v>168</v>
      </c>
      <c r="E2724" s="281" t="s">
        <v>1</v>
      </c>
      <c r="F2724" s="282" t="s">
        <v>2021</v>
      </c>
      <c r="G2724" s="280"/>
      <c r="H2724" s="281" t="s">
        <v>1</v>
      </c>
      <c r="I2724" s="283"/>
      <c r="J2724" s="280"/>
      <c r="K2724" s="280"/>
      <c r="L2724" s="284"/>
      <c r="M2724" s="285"/>
      <c r="N2724" s="286"/>
      <c r="O2724" s="286"/>
      <c r="P2724" s="286"/>
      <c r="Q2724" s="286"/>
      <c r="R2724" s="286"/>
      <c r="S2724" s="286"/>
      <c r="T2724" s="287"/>
      <c r="U2724" s="16"/>
      <c r="V2724" s="16"/>
      <c r="W2724" s="16"/>
      <c r="X2724" s="16"/>
      <c r="Y2724" s="16"/>
      <c r="Z2724" s="16"/>
      <c r="AA2724" s="16"/>
      <c r="AB2724" s="16"/>
      <c r="AC2724" s="16"/>
      <c r="AD2724" s="16"/>
      <c r="AE2724" s="16"/>
      <c r="AT2724" s="288" t="s">
        <v>168</v>
      </c>
      <c r="AU2724" s="288" t="s">
        <v>87</v>
      </c>
      <c r="AV2724" s="16" t="s">
        <v>85</v>
      </c>
      <c r="AW2724" s="16" t="s">
        <v>32</v>
      </c>
      <c r="AX2724" s="16" t="s">
        <v>77</v>
      </c>
      <c r="AY2724" s="288" t="s">
        <v>159</v>
      </c>
    </row>
    <row r="2725" s="13" customFormat="1">
      <c r="A2725" s="13"/>
      <c r="B2725" s="232"/>
      <c r="C2725" s="233"/>
      <c r="D2725" s="234" t="s">
        <v>168</v>
      </c>
      <c r="E2725" s="235" t="s">
        <v>1</v>
      </c>
      <c r="F2725" s="236" t="s">
        <v>4412</v>
      </c>
      <c r="G2725" s="233"/>
      <c r="H2725" s="237">
        <v>47.759999999999998</v>
      </c>
      <c r="I2725" s="238"/>
      <c r="J2725" s="233"/>
      <c r="K2725" s="233"/>
      <c r="L2725" s="239"/>
      <c r="M2725" s="240"/>
      <c r="N2725" s="241"/>
      <c r="O2725" s="241"/>
      <c r="P2725" s="241"/>
      <c r="Q2725" s="241"/>
      <c r="R2725" s="241"/>
      <c r="S2725" s="241"/>
      <c r="T2725" s="242"/>
      <c r="U2725" s="13"/>
      <c r="V2725" s="13"/>
      <c r="W2725" s="13"/>
      <c r="X2725" s="13"/>
      <c r="Y2725" s="13"/>
      <c r="Z2725" s="13"/>
      <c r="AA2725" s="13"/>
      <c r="AB2725" s="13"/>
      <c r="AC2725" s="13"/>
      <c r="AD2725" s="13"/>
      <c r="AE2725" s="13"/>
      <c r="AT2725" s="243" t="s">
        <v>168</v>
      </c>
      <c r="AU2725" s="243" t="s">
        <v>87</v>
      </c>
      <c r="AV2725" s="13" t="s">
        <v>87</v>
      </c>
      <c r="AW2725" s="13" t="s">
        <v>32</v>
      </c>
      <c r="AX2725" s="13" t="s">
        <v>77</v>
      </c>
      <c r="AY2725" s="243" t="s">
        <v>159</v>
      </c>
    </row>
    <row r="2726" s="14" customFormat="1">
      <c r="A2726" s="14"/>
      <c r="B2726" s="244"/>
      <c r="C2726" s="245"/>
      <c r="D2726" s="234" t="s">
        <v>168</v>
      </c>
      <c r="E2726" s="246" t="s">
        <v>1</v>
      </c>
      <c r="F2726" s="247" t="s">
        <v>174</v>
      </c>
      <c r="G2726" s="245"/>
      <c r="H2726" s="248">
        <v>102.143</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168</v>
      </c>
      <c r="AU2726" s="254" t="s">
        <v>87</v>
      </c>
      <c r="AV2726" s="14" t="s">
        <v>166</v>
      </c>
      <c r="AW2726" s="14" t="s">
        <v>32</v>
      </c>
      <c r="AX2726" s="14" t="s">
        <v>85</v>
      </c>
      <c r="AY2726" s="254" t="s">
        <v>159</v>
      </c>
    </row>
    <row r="2727" s="2" customFormat="1" ht="24.15" customHeight="1">
      <c r="A2727" s="39"/>
      <c r="B2727" s="40"/>
      <c r="C2727" s="219" t="s">
        <v>4413</v>
      </c>
      <c r="D2727" s="219" t="s">
        <v>161</v>
      </c>
      <c r="E2727" s="220" t="s">
        <v>4414</v>
      </c>
      <c r="F2727" s="221" t="s">
        <v>4415</v>
      </c>
      <c r="G2727" s="222" t="s">
        <v>164</v>
      </c>
      <c r="H2727" s="223">
        <v>188.80000000000001</v>
      </c>
      <c r="I2727" s="224"/>
      <c r="J2727" s="225">
        <f>ROUND(I2727*H2727,2)</f>
        <v>0</v>
      </c>
      <c r="K2727" s="221" t="s">
        <v>165</v>
      </c>
      <c r="L2727" s="45"/>
      <c r="M2727" s="226" t="s">
        <v>1</v>
      </c>
      <c r="N2727" s="227" t="s">
        <v>42</v>
      </c>
      <c r="O2727" s="92"/>
      <c r="P2727" s="228">
        <f>O2727*H2727</f>
        <v>0</v>
      </c>
      <c r="Q2727" s="228">
        <v>4.5000000000000003E-05</v>
      </c>
      <c r="R2727" s="228">
        <f>Q2727*H2727</f>
        <v>0.0084960000000000018</v>
      </c>
      <c r="S2727" s="228">
        <v>0</v>
      </c>
      <c r="T2727" s="229">
        <f>S2727*H2727</f>
        <v>0</v>
      </c>
      <c r="U2727" s="39"/>
      <c r="V2727" s="39"/>
      <c r="W2727" s="39"/>
      <c r="X2727" s="39"/>
      <c r="Y2727" s="39"/>
      <c r="Z2727" s="39"/>
      <c r="AA2727" s="39"/>
      <c r="AB2727" s="39"/>
      <c r="AC2727" s="39"/>
      <c r="AD2727" s="39"/>
      <c r="AE2727" s="39"/>
      <c r="AR2727" s="230" t="s">
        <v>235</v>
      </c>
      <c r="AT2727" s="230" t="s">
        <v>161</v>
      </c>
      <c r="AU2727" s="230" t="s">
        <v>87</v>
      </c>
      <c r="AY2727" s="18" t="s">
        <v>159</v>
      </c>
      <c r="BE2727" s="231">
        <f>IF(N2727="základní",J2727,0)</f>
        <v>0</v>
      </c>
      <c r="BF2727" s="231">
        <f>IF(N2727="snížená",J2727,0)</f>
        <v>0</v>
      </c>
      <c r="BG2727" s="231">
        <f>IF(N2727="zákl. přenesená",J2727,0)</f>
        <v>0</v>
      </c>
      <c r="BH2727" s="231">
        <f>IF(N2727="sníž. přenesená",J2727,0)</f>
        <v>0</v>
      </c>
      <c r="BI2727" s="231">
        <f>IF(N2727="nulová",J2727,0)</f>
        <v>0</v>
      </c>
      <c r="BJ2727" s="18" t="s">
        <v>85</v>
      </c>
      <c r="BK2727" s="231">
        <f>ROUND(I2727*H2727,2)</f>
        <v>0</v>
      </c>
      <c r="BL2727" s="18" t="s">
        <v>235</v>
      </c>
      <c r="BM2727" s="230" t="s">
        <v>4416</v>
      </c>
    </row>
    <row r="2728" s="2" customFormat="1" ht="24.15" customHeight="1">
      <c r="A2728" s="39"/>
      <c r="B2728" s="40"/>
      <c r="C2728" s="219" t="s">
        <v>4417</v>
      </c>
      <c r="D2728" s="219" t="s">
        <v>161</v>
      </c>
      <c r="E2728" s="220" t="s">
        <v>4418</v>
      </c>
      <c r="F2728" s="221" t="s">
        <v>4419</v>
      </c>
      <c r="G2728" s="222" t="s">
        <v>201</v>
      </c>
      <c r="H2728" s="223">
        <v>1.4510000000000001</v>
      </c>
      <c r="I2728" s="224"/>
      <c r="J2728" s="225">
        <f>ROUND(I2728*H2728,2)</f>
        <v>0</v>
      </c>
      <c r="K2728" s="221" t="s">
        <v>165</v>
      </c>
      <c r="L2728" s="45"/>
      <c r="M2728" s="226" t="s">
        <v>1</v>
      </c>
      <c r="N2728" s="227" t="s">
        <v>42</v>
      </c>
      <c r="O2728" s="92"/>
      <c r="P2728" s="228">
        <f>O2728*H2728</f>
        <v>0</v>
      </c>
      <c r="Q2728" s="228">
        <v>0</v>
      </c>
      <c r="R2728" s="228">
        <f>Q2728*H2728</f>
        <v>0</v>
      </c>
      <c r="S2728" s="228">
        <v>0</v>
      </c>
      <c r="T2728" s="229">
        <f>S2728*H2728</f>
        <v>0</v>
      </c>
      <c r="U2728" s="39"/>
      <c r="V2728" s="39"/>
      <c r="W2728" s="39"/>
      <c r="X2728" s="39"/>
      <c r="Y2728" s="39"/>
      <c r="Z2728" s="39"/>
      <c r="AA2728" s="39"/>
      <c r="AB2728" s="39"/>
      <c r="AC2728" s="39"/>
      <c r="AD2728" s="39"/>
      <c r="AE2728" s="39"/>
      <c r="AR2728" s="230" t="s">
        <v>235</v>
      </c>
      <c r="AT2728" s="230" t="s">
        <v>161</v>
      </c>
      <c r="AU2728" s="230" t="s">
        <v>87</v>
      </c>
      <c r="AY2728" s="18" t="s">
        <v>159</v>
      </c>
      <c r="BE2728" s="231">
        <f>IF(N2728="základní",J2728,0)</f>
        <v>0</v>
      </c>
      <c r="BF2728" s="231">
        <f>IF(N2728="snížená",J2728,0)</f>
        <v>0</v>
      </c>
      <c r="BG2728" s="231">
        <f>IF(N2728="zákl. přenesená",J2728,0)</f>
        <v>0</v>
      </c>
      <c r="BH2728" s="231">
        <f>IF(N2728="sníž. přenesená",J2728,0)</f>
        <v>0</v>
      </c>
      <c r="BI2728" s="231">
        <f>IF(N2728="nulová",J2728,0)</f>
        <v>0</v>
      </c>
      <c r="BJ2728" s="18" t="s">
        <v>85</v>
      </c>
      <c r="BK2728" s="231">
        <f>ROUND(I2728*H2728,2)</f>
        <v>0</v>
      </c>
      <c r="BL2728" s="18" t="s">
        <v>235</v>
      </c>
      <c r="BM2728" s="230" t="s">
        <v>4420</v>
      </c>
    </row>
    <row r="2729" s="2" customFormat="1" ht="24.15" customHeight="1">
      <c r="A2729" s="39"/>
      <c r="B2729" s="40"/>
      <c r="C2729" s="219" t="s">
        <v>4421</v>
      </c>
      <c r="D2729" s="219" t="s">
        <v>161</v>
      </c>
      <c r="E2729" s="220" t="s">
        <v>4422</v>
      </c>
      <c r="F2729" s="221" t="s">
        <v>4423</v>
      </c>
      <c r="G2729" s="222" t="s">
        <v>201</v>
      </c>
      <c r="H2729" s="223">
        <v>1.4510000000000001</v>
      </c>
      <c r="I2729" s="224"/>
      <c r="J2729" s="225">
        <f>ROUND(I2729*H2729,2)</f>
        <v>0</v>
      </c>
      <c r="K2729" s="221" t="s">
        <v>165</v>
      </c>
      <c r="L2729" s="45"/>
      <c r="M2729" s="226" t="s">
        <v>1</v>
      </c>
      <c r="N2729" s="227" t="s">
        <v>42</v>
      </c>
      <c r="O2729" s="92"/>
      <c r="P2729" s="228">
        <f>O2729*H2729</f>
        <v>0</v>
      </c>
      <c r="Q2729" s="228">
        <v>0</v>
      </c>
      <c r="R2729" s="228">
        <f>Q2729*H2729</f>
        <v>0</v>
      </c>
      <c r="S2729" s="228">
        <v>0</v>
      </c>
      <c r="T2729" s="229">
        <f>S2729*H2729</f>
        <v>0</v>
      </c>
      <c r="U2729" s="39"/>
      <c r="V2729" s="39"/>
      <c r="W2729" s="39"/>
      <c r="X2729" s="39"/>
      <c r="Y2729" s="39"/>
      <c r="Z2729" s="39"/>
      <c r="AA2729" s="39"/>
      <c r="AB2729" s="39"/>
      <c r="AC2729" s="39"/>
      <c r="AD2729" s="39"/>
      <c r="AE2729" s="39"/>
      <c r="AR2729" s="230" t="s">
        <v>235</v>
      </c>
      <c r="AT2729" s="230" t="s">
        <v>161</v>
      </c>
      <c r="AU2729" s="230" t="s">
        <v>87</v>
      </c>
      <c r="AY2729" s="18" t="s">
        <v>159</v>
      </c>
      <c r="BE2729" s="231">
        <f>IF(N2729="základní",J2729,0)</f>
        <v>0</v>
      </c>
      <c r="BF2729" s="231">
        <f>IF(N2729="snížená",J2729,0)</f>
        <v>0</v>
      </c>
      <c r="BG2729" s="231">
        <f>IF(N2729="zákl. přenesená",J2729,0)</f>
        <v>0</v>
      </c>
      <c r="BH2729" s="231">
        <f>IF(N2729="sníž. přenesená",J2729,0)</f>
        <v>0</v>
      </c>
      <c r="BI2729" s="231">
        <f>IF(N2729="nulová",J2729,0)</f>
        <v>0</v>
      </c>
      <c r="BJ2729" s="18" t="s">
        <v>85</v>
      </c>
      <c r="BK2729" s="231">
        <f>ROUND(I2729*H2729,2)</f>
        <v>0</v>
      </c>
      <c r="BL2729" s="18" t="s">
        <v>235</v>
      </c>
      <c r="BM2729" s="230" t="s">
        <v>4424</v>
      </c>
    </row>
    <row r="2730" s="12" customFormat="1" ht="22.8" customHeight="1">
      <c r="A2730" s="12"/>
      <c r="B2730" s="203"/>
      <c r="C2730" s="204"/>
      <c r="D2730" s="205" t="s">
        <v>76</v>
      </c>
      <c r="E2730" s="217" t="s">
        <v>4425</v>
      </c>
      <c r="F2730" s="217" t="s">
        <v>4426</v>
      </c>
      <c r="G2730" s="204"/>
      <c r="H2730" s="204"/>
      <c r="I2730" s="207"/>
      <c r="J2730" s="218">
        <f>BK2730</f>
        <v>0</v>
      </c>
      <c r="K2730" s="204"/>
      <c r="L2730" s="209"/>
      <c r="M2730" s="210"/>
      <c r="N2730" s="211"/>
      <c r="O2730" s="211"/>
      <c r="P2730" s="212">
        <f>SUM(P2731:P2741)</f>
        <v>0</v>
      </c>
      <c r="Q2730" s="211"/>
      <c r="R2730" s="212">
        <f>SUM(R2731:R2741)</f>
        <v>0</v>
      </c>
      <c r="S2730" s="211"/>
      <c r="T2730" s="213">
        <f>SUM(T2731:T2741)</f>
        <v>26.197109999999999</v>
      </c>
      <c r="U2730" s="12"/>
      <c r="V2730" s="12"/>
      <c r="W2730" s="12"/>
      <c r="X2730" s="12"/>
      <c r="Y2730" s="12"/>
      <c r="Z2730" s="12"/>
      <c r="AA2730" s="12"/>
      <c r="AB2730" s="12"/>
      <c r="AC2730" s="12"/>
      <c r="AD2730" s="12"/>
      <c r="AE2730" s="12"/>
      <c r="AR2730" s="214" t="s">
        <v>87</v>
      </c>
      <c r="AT2730" s="215" t="s">
        <v>76</v>
      </c>
      <c r="AU2730" s="215" t="s">
        <v>85</v>
      </c>
      <c r="AY2730" s="214" t="s">
        <v>159</v>
      </c>
      <c r="BK2730" s="216">
        <f>SUM(BK2731:BK2741)</f>
        <v>0</v>
      </c>
    </row>
    <row r="2731" s="2" customFormat="1" ht="24.15" customHeight="1">
      <c r="A2731" s="39"/>
      <c r="B2731" s="40"/>
      <c r="C2731" s="219" t="s">
        <v>4427</v>
      </c>
      <c r="D2731" s="219" t="s">
        <v>161</v>
      </c>
      <c r="E2731" s="220" t="s">
        <v>4428</v>
      </c>
      <c r="F2731" s="221" t="s">
        <v>4429</v>
      </c>
      <c r="G2731" s="222" t="s">
        <v>164</v>
      </c>
      <c r="H2731" s="223">
        <v>141.606</v>
      </c>
      <c r="I2731" s="224"/>
      <c r="J2731" s="225">
        <f>ROUND(I2731*H2731,2)</f>
        <v>0</v>
      </c>
      <c r="K2731" s="221" t="s">
        <v>165</v>
      </c>
      <c r="L2731" s="45"/>
      <c r="M2731" s="226" t="s">
        <v>1</v>
      </c>
      <c r="N2731" s="227" t="s">
        <v>42</v>
      </c>
      <c r="O2731" s="92"/>
      <c r="P2731" s="228">
        <f>O2731*H2731</f>
        <v>0</v>
      </c>
      <c r="Q2731" s="228">
        <v>0</v>
      </c>
      <c r="R2731" s="228">
        <f>Q2731*H2731</f>
        <v>0</v>
      </c>
      <c r="S2731" s="228">
        <v>0.185</v>
      </c>
      <c r="T2731" s="229">
        <f>S2731*H2731</f>
        <v>26.197109999999999</v>
      </c>
      <c r="U2731" s="39"/>
      <c r="V2731" s="39"/>
      <c r="W2731" s="39"/>
      <c r="X2731" s="39"/>
      <c r="Y2731" s="39"/>
      <c r="Z2731" s="39"/>
      <c r="AA2731" s="39"/>
      <c r="AB2731" s="39"/>
      <c r="AC2731" s="39"/>
      <c r="AD2731" s="39"/>
      <c r="AE2731" s="39"/>
      <c r="AR2731" s="230" t="s">
        <v>235</v>
      </c>
      <c r="AT2731" s="230" t="s">
        <v>161</v>
      </c>
      <c r="AU2731" s="230" t="s">
        <v>87</v>
      </c>
      <c r="AY2731" s="18" t="s">
        <v>159</v>
      </c>
      <c r="BE2731" s="231">
        <f>IF(N2731="základní",J2731,0)</f>
        <v>0</v>
      </c>
      <c r="BF2731" s="231">
        <f>IF(N2731="snížená",J2731,0)</f>
        <v>0</v>
      </c>
      <c r="BG2731" s="231">
        <f>IF(N2731="zákl. přenesená",J2731,0)</f>
        <v>0</v>
      </c>
      <c r="BH2731" s="231">
        <f>IF(N2731="sníž. přenesená",J2731,0)</f>
        <v>0</v>
      </c>
      <c r="BI2731" s="231">
        <f>IF(N2731="nulová",J2731,0)</f>
        <v>0</v>
      </c>
      <c r="BJ2731" s="18" t="s">
        <v>85</v>
      </c>
      <c r="BK2731" s="231">
        <f>ROUND(I2731*H2731,2)</f>
        <v>0</v>
      </c>
      <c r="BL2731" s="18" t="s">
        <v>235</v>
      </c>
      <c r="BM2731" s="230" t="s">
        <v>4430</v>
      </c>
    </row>
    <row r="2732" s="16" customFormat="1">
      <c r="A2732" s="16"/>
      <c r="B2732" s="279"/>
      <c r="C2732" s="280"/>
      <c r="D2732" s="234" t="s">
        <v>168</v>
      </c>
      <c r="E2732" s="281" t="s">
        <v>1</v>
      </c>
      <c r="F2732" s="282" t="s">
        <v>2031</v>
      </c>
      <c r="G2732" s="280"/>
      <c r="H2732" s="281" t="s">
        <v>1</v>
      </c>
      <c r="I2732" s="283"/>
      <c r="J2732" s="280"/>
      <c r="K2732" s="280"/>
      <c r="L2732" s="284"/>
      <c r="M2732" s="285"/>
      <c r="N2732" s="286"/>
      <c r="O2732" s="286"/>
      <c r="P2732" s="286"/>
      <c r="Q2732" s="286"/>
      <c r="R2732" s="286"/>
      <c r="S2732" s="286"/>
      <c r="T2732" s="287"/>
      <c r="U2732" s="16"/>
      <c r="V2732" s="16"/>
      <c r="W2732" s="16"/>
      <c r="X2732" s="16"/>
      <c r="Y2732" s="16"/>
      <c r="Z2732" s="16"/>
      <c r="AA2732" s="16"/>
      <c r="AB2732" s="16"/>
      <c r="AC2732" s="16"/>
      <c r="AD2732" s="16"/>
      <c r="AE2732" s="16"/>
      <c r="AT2732" s="288" t="s">
        <v>168</v>
      </c>
      <c r="AU2732" s="288" t="s">
        <v>87</v>
      </c>
      <c r="AV2732" s="16" t="s">
        <v>85</v>
      </c>
      <c r="AW2732" s="16" t="s">
        <v>32</v>
      </c>
      <c r="AX2732" s="16" t="s">
        <v>77</v>
      </c>
      <c r="AY2732" s="288" t="s">
        <v>159</v>
      </c>
    </row>
    <row r="2733" s="13" customFormat="1">
      <c r="A2733" s="13"/>
      <c r="B2733" s="232"/>
      <c r="C2733" s="233"/>
      <c r="D2733" s="234" t="s">
        <v>168</v>
      </c>
      <c r="E2733" s="235" t="s">
        <v>1</v>
      </c>
      <c r="F2733" s="236" t="s">
        <v>4431</v>
      </c>
      <c r="G2733" s="233"/>
      <c r="H2733" s="237">
        <v>91.560000000000002</v>
      </c>
      <c r="I2733" s="238"/>
      <c r="J2733" s="233"/>
      <c r="K2733" s="233"/>
      <c r="L2733" s="239"/>
      <c r="M2733" s="240"/>
      <c r="N2733" s="241"/>
      <c r="O2733" s="241"/>
      <c r="P2733" s="241"/>
      <c r="Q2733" s="241"/>
      <c r="R2733" s="241"/>
      <c r="S2733" s="241"/>
      <c r="T2733" s="242"/>
      <c r="U2733" s="13"/>
      <c r="V2733" s="13"/>
      <c r="W2733" s="13"/>
      <c r="X2733" s="13"/>
      <c r="Y2733" s="13"/>
      <c r="Z2733" s="13"/>
      <c r="AA2733" s="13"/>
      <c r="AB2733" s="13"/>
      <c r="AC2733" s="13"/>
      <c r="AD2733" s="13"/>
      <c r="AE2733" s="13"/>
      <c r="AT2733" s="243" t="s">
        <v>168</v>
      </c>
      <c r="AU2733" s="243" t="s">
        <v>87</v>
      </c>
      <c r="AV2733" s="13" t="s">
        <v>87</v>
      </c>
      <c r="AW2733" s="13" t="s">
        <v>32</v>
      </c>
      <c r="AX2733" s="13" t="s">
        <v>77</v>
      </c>
      <c r="AY2733" s="243" t="s">
        <v>159</v>
      </c>
    </row>
    <row r="2734" s="13" customFormat="1">
      <c r="A2734" s="13"/>
      <c r="B2734" s="232"/>
      <c r="C2734" s="233"/>
      <c r="D2734" s="234" t="s">
        <v>168</v>
      </c>
      <c r="E2734" s="235" t="s">
        <v>1</v>
      </c>
      <c r="F2734" s="236" t="s">
        <v>4432</v>
      </c>
      <c r="G2734" s="233"/>
      <c r="H2734" s="237">
        <v>-15.425000000000001</v>
      </c>
      <c r="I2734" s="238"/>
      <c r="J2734" s="233"/>
      <c r="K2734" s="233"/>
      <c r="L2734" s="239"/>
      <c r="M2734" s="240"/>
      <c r="N2734" s="241"/>
      <c r="O2734" s="241"/>
      <c r="P2734" s="241"/>
      <c r="Q2734" s="241"/>
      <c r="R2734" s="241"/>
      <c r="S2734" s="241"/>
      <c r="T2734" s="242"/>
      <c r="U2734" s="13"/>
      <c r="V2734" s="13"/>
      <c r="W2734" s="13"/>
      <c r="X2734" s="13"/>
      <c r="Y2734" s="13"/>
      <c r="Z2734" s="13"/>
      <c r="AA2734" s="13"/>
      <c r="AB2734" s="13"/>
      <c r="AC2734" s="13"/>
      <c r="AD2734" s="13"/>
      <c r="AE2734" s="13"/>
      <c r="AT2734" s="243" t="s">
        <v>168</v>
      </c>
      <c r="AU2734" s="243" t="s">
        <v>87</v>
      </c>
      <c r="AV2734" s="13" t="s">
        <v>87</v>
      </c>
      <c r="AW2734" s="13" t="s">
        <v>32</v>
      </c>
      <c r="AX2734" s="13" t="s">
        <v>77</v>
      </c>
      <c r="AY2734" s="243" t="s">
        <v>159</v>
      </c>
    </row>
    <row r="2735" s="13" customFormat="1">
      <c r="A2735" s="13"/>
      <c r="B2735" s="232"/>
      <c r="C2735" s="233"/>
      <c r="D2735" s="234" t="s">
        <v>168</v>
      </c>
      <c r="E2735" s="235" t="s">
        <v>1</v>
      </c>
      <c r="F2735" s="236" t="s">
        <v>4433</v>
      </c>
      <c r="G2735" s="233"/>
      <c r="H2735" s="237">
        <v>-12.877000000000001</v>
      </c>
      <c r="I2735" s="238"/>
      <c r="J2735" s="233"/>
      <c r="K2735" s="233"/>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168</v>
      </c>
      <c r="AU2735" s="243" t="s">
        <v>87</v>
      </c>
      <c r="AV2735" s="13" t="s">
        <v>87</v>
      </c>
      <c r="AW2735" s="13" t="s">
        <v>32</v>
      </c>
      <c r="AX2735" s="13" t="s">
        <v>77</v>
      </c>
      <c r="AY2735" s="243" t="s">
        <v>159</v>
      </c>
    </row>
    <row r="2736" s="13" customFormat="1">
      <c r="A2736" s="13"/>
      <c r="B2736" s="232"/>
      <c r="C2736" s="233"/>
      <c r="D2736" s="234" t="s">
        <v>168</v>
      </c>
      <c r="E2736" s="235" t="s">
        <v>1</v>
      </c>
      <c r="F2736" s="236" t="s">
        <v>4434</v>
      </c>
      <c r="G2736" s="233"/>
      <c r="H2736" s="237">
        <v>16.957999999999998</v>
      </c>
      <c r="I2736" s="238"/>
      <c r="J2736" s="233"/>
      <c r="K2736" s="233"/>
      <c r="L2736" s="239"/>
      <c r="M2736" s="240"/>
      <c r="N2736" s="241"/>
      <c r="O2736" s="241"/>
      <c r="P2736" s="241"/>
      <c r="Q2736" s="241"/>
      <c r="R2736" s="241"/>
      <c r="S2736" s="241"/>
      <c r="T2736" s="242"/>
      <c r="U2736" s="13"/>
      <c r="V2736" s="13"/>
      <c r="W2736" s="13"/>
      <c r="X2736" s="13"/>
      <c r="Y2736" s="13"/>
      <c r="Z2736" s="13"/>
      <c r="AA2736" s="13"/>
      <c r="AB2736" s="13"/>
      <c r="AC2736" s="13"/>
      <c r="AD2736" s="13"/>
      <c r="AE2736" s="13"/>
      <c r="AT2736" s="243" t="s">
        <v>168</v>
      </c>
      <c r="AU2736" s="243" t="s">
        <v>87</v>
      </c>
      <c r="AV2736" s="13" t="s">
        <v>87</v>
      </c>
      <c r="AW2736" s="13" t="s">
        <v>32</v>
      </c>
      <c r="AX2736" s="13" t="s">
        <v>77</v>
      </c>
      <c r="AY2736" s="243" t="s">
        <v>159</v>
      </c>
    </row>
    <row r="2737" s="15" customFormat="1">
      <c r="A2737" s="15"/>
      <c r="B2737" s="268"/>
      <c r="C2737" s="269"/>
      <c r="D2737" s="234" t="s">
        <v>168</v>
      </c>
      <c r="E2737" s="270" t="s">
        <v>1</v>
      </c>
      <c r="F2737" s="271" t="s">
        <v>361</v>
      </c>
      <c r="G2737" s="269"/>
      <c r="H2737" s="272">
        <v>80.215999999999994</v>
      </c>
      <c r="I2737" s="273"/>
      <c r="J2737" s="269"/>
      <c r="K2737" s="269"/>
      <c r="L2737" s="274"/>
      <c r="M2737" s="275"/>
      <c r="N2737" s="276"/>
      <c r="O2737" s="276"/>
      <c r="P2737" s="276"/>
      <c r="Q2737" s="276"/>
      <c r="R2737" s="276"/>
      <c r="S2737" s="276"/>
      <c r="T2737" s="277"/>
      <c r="U2737" s="15"/>
      <c r="V2737" s="15"/>
      <c r="W2737" s="15"/>
      <c r="X2737" s="15"/>
      <c r="Y2737" s="15"/>
      <c r="Z2737" s="15"/>
      <c r="AA2737" s="15"/>
      <c r="AB2737" s="15"/>
      <c r="AC2737" s="15"/>
      <c r="AD2737" s="15"/>
      <c r="AE2737" s="15"/>
      <c r="AT2737" s="278" t="s">
        <v>168</v>
      </c>
      <c r="AU2737" s="278" t="s">
        <v>87</v>
      </c>
      <c r="AV2737" s="15" t="s">
        <v>175</v>
      </c>
      <c r="AW2737" s="15" t="s">
        <v>32</v>
      </c>
      <c r="AX2737" s="15" t="s">
        <v>77</v>
      </c>
      <c r="AY2737" s="278" t="s">
        <v>159</v>
      </c>
    </row>
    <row r="2738" s="13" customFormat="1">
      <c r="A2738" s="13"/>
      <c r="B2738" s="232"/>
      <c r="C2738" s="233"/>
      <c r="D2738" s="234" t="s">
        <v>168</v>
      </c>
      <c r="E2738" s="235" t="s">
        <v>1</v>
      </c>
      <c r="F2738" s="236" t="s">
        <v>4435</v>
      </c>
      <c r="G2738" s="233"/>
      <c r="H2738" s="237">
        <v>76.989999999999995</v>
      </c>
      <c r="I2738" s="238"/>
      <c r="J2738" s="233"/>
      <c r="K2738" s="233"/>
      <c r="L2738" s="239"/>
      <c r="M2738" s="240"/>
      <c r="N2738" s="241"/>
      <c r="O2738" s="241"/>
      <c r="P2738" s="241"/>
      <c r="Q2738" s="241"/>
      <c r="R2738" s="241"/>
      <c r="S2738" s="241"/>
      <c r="T2738" s="242"/>
      <c r="U2738" s="13"/>
      <c r="V2738" s="13"/>
      <c r="W2738" s="13"/>
      <c r="X2738" s="13"/>
      <c r="Y2738" s="13"/>
      <c r="Z2738" s="13"/>
      <c r="AA2738" s="13"/>
      <c r="AB2738" s="13"/>
      <c r="AC2738" s="13"/>
      <c r="AD2738" s="13"/>
      <c r="AE2738" s="13"/>
      <c r="AT2738" s="243" t="s">
        <v>168</v>
      </c>
      <c r="AU2738" s="243" t="s">
        <v>87</v>
      </c>
      <c r="AV2738" s="13" t="s">
        <v>87</v>
      </c>
      <c r="AW2738" s="13" t="s">
        <v>32</v>
      </c>
      <c r="AX2738" s="13" t="s">
        <v>77</v>
      </c>
      <c r="AY2738" s="243" t="s">
        <v>159</v>
      </c>
    </row>
    <row r="2739" s="13" customFormat="1">
      <c r="A2739" s="13"/>
      <c r="B2739" s="232"/>
      <c r="C2739" s="233"/>
      <c r="D2739" s="234" t="s">
        <v>168</v>
      </c>
      <c r="E2739" s="235" t="s">
        <v>1</v>
      </c>
      <c r="F2739" s="236" t="s">
        <v>4436</v>
      </c>
      <c r="G2739" s="233"/>
      <c r="H2739" s="237">
        <v>-15.6</v>
      </c>
      <c r="I2739" s="238"/>
      <c r="J2739" s="233"/>
      <c r="K2739" s="233"/>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168</v>
      </c>
      <c r="AU2739" s="243" t="s">
        <v>87</v>
      </c>
      <c r="AV2739" s="13" t="s">
        <v>87</v>
      </c>
      <c r="AW2739" s="13" t="s">
        <v>32</v>
      </c>
      <c r="AX2739" s="13" t="s">
        <v>77</v>
      </c>
      <c r="AY2739" s="243" t="s">
        <v>159</v>
      </c>
    </row>
    <row r="2740" s="15" customFormat="1">
      <c r="A2740" s="15"/>
      <c r="B2740" s="268"/>
      <c r="C2740" s="269"/>
      <c r="D2740" s="234" t="s">
        <v>168</v>
      </c>
      <c r="E2740" s="270" t="s">
        <v>1</v>
      </c>
      <c r="F2740" s="271" t="s">
        <v>361</v>
      </c>
      <c r="G2740" s="269"/>
      <c r="H2740" s="272">
        <v>61.390000000000001</v>
      </c>
      <c r="I2740" s="273"/>
      <c r="J2740" s="269"/>
      <c r="K2740" s="269"/>
      <c r="L2740" s="274"/>
      <c r="M2740" s="275"/>
      <c r="N2740" s="276"/>
      <c r="O2740" s="276"/>
      <c r="P2740" s="276"/>
      <c r="Q2740" s="276"/>
      <c r="R2740" s="276"/>
      <c r="S2740" s="276"/>
      <c r="T2740" s="277"/>
      <c r="U2740" s="15"/>
      <c r="V2740" s="15"/>
      <c r="W2740" s="15"/>
      <c r="X2740" s="15"/>
      <c r="Y2740" s="15"/>
      <c r="Z2740" s="15"/>
      <c r="AA2740" s="15"/>
      <c r="AB2740" s="15"/>
      <c r="AC2740" s="15"/>
      <c r="AD2740" s="15"/>
      <c r="AE2740" s="15"/>
      <c r="AT2740" s="278" t="s">
        <v>168</v>
      </c>
      <c r="AU2740" s="278" t="s">
        <v>87</v>
      </c>
      <c r="AV2740" s="15" t="s">
        <v>175</v>
      </c>
      <c r="AW2740" s="15" t="s">
        <v>32</v>
      </c>
      <c r="AX2740" s="15" t="s">
        <v>77</v>
      </c>
      <c r="AY2740" s="278" t="s">
        <v>159</v>
      </c>
    </row>
    <row r="2741" s="14" customFormat="1">
      <c r="A2741" s="14"/>
      <c r="B2741" s="244"/>
      <c r="C2741" s="245"/>
      <c r="D2741" s="234" t="s">
        <v>168</v>
      </c>
      <c r="E2741" s="246" t="s">
        <v>1</v>
      </c>
      <c r="F2741" s="247" t="s">
        <v>174</v>
      </c>
      <c r="G2741" s="245"/>
      <c r="H2741" s="248">
        <v>141.606</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168</v>
      </c>
      <c r="AU2741" s="254" t="s">
        <v>87</v>
      </c>
      <c r="AV2741" s="14" t="s">
        <v>166</v>
      </c>
      <c r="AW2741" s="14" t="s">
        <v>32</v>
      </c>
      <c r="AX2741" s="14" t="s">
        <v>85</v>
      </c>
      <c r="AY2741" s="254" t="s">
        <v>159</v>
      </c>
    </row>
    <row r="2742" s="12" customFormat="1" ht="22.8" customHeight="1">
      <c r="A2742" s="12"/>
      <c r="B2742" s="203"/>
      <c r="C2742" s="204"/>
      <c r="D2742" s="205" t="s">
        <v>76</v>
      </c>
      <c r="E2742" s="217" t="s">
        <v>4437</v>
      </c>
      <c r="F2742" s="217" t="s">
        <v>4438</v>
      </c>
      <c r="G2742" s="204"/>
      <c r="H2742" s="204"/>
      <c r="I2742" s="207"/>
      <c r="J2742" s="218">
        <f>BK2742</f>
        <v>0</v>
      </c>
      <c r="K2742" s="204"/>
      <c r="L2742" s="209"/>
      <c r="M2742" s="210"/>
      <c r="N2742" s="211"/>
      <c r="O2742" s="211"/>
      <c r="P2742" s="212">
        <f>SUM(P2743:P2825)</f>
        <v>0</v>
      </c>
      <c r="Q2742" s="211"/>
      <c r="R2742" s="212">
        <f>SUM(R2743:R2825)</f>
        <v>1.36858922984</v>
      </c>
      <c r="S2742" s="211"/>
      <c r="T2742" s="213">
        <f>SUM(T2743:T2825)</f>
        <v>1.4248400000000001</v>
      </c>
      <c r="U2742" s="12"/>
      <c r="V2742" s="12"/>
      <c r="W2742" s="12"/>
      <c r="X2742" s="12"/>
      <c r="Y2742" s="12"/>
      <c r="Z2742" s="12"/>
      <c r="AA2742" s="12"/>
      <c r="AB2742" s="12"/>
      <c r="AC2742" s="12"/>
      <c r="AD2742" s="12"/>
      <c r="AE2742" s="12"/>
      <c r="AR2742" s="214" t="s">
        <v>87</v>
      </c>
      <c r="AT2742" s="215" t="s">
        <v>76</v>
      </c>
      <c r="AU2742" s="215" t="s">
        <v>85</v>
      </c>
      <c r="AY2742" s="214" t="s">
        <v>159</v>
      </c>
      <c r="BK2742" s="216">
        <f>SUM(BK2743:BK2825)</f>
        <v>0</v>
      </c>
    </row>
    <row r="2743" s="2" customFormat="1" ht="21.75" customHeight="1">
      <c r="A2743" s="39"/>
      <c r="B2743" s="40"/>
      <c r="C2743" s="219" t="s">
        <v>4439</v>
      </c>
      <c r="D2743" s="219" t="s">
        <v>161</v>
      </c>
      <c r="E2743" s="220" t="s">
        <v>4440</v>
      </c>
      <c r="F2743" s="221" t="s">
        <v>4441</v>
      </c>
      <c r="G2743" s="222" t="s">
        <v>164</v>
      </c>
      <c r="H2743" s="223">
        <v>46.659999999999997</v>
      </c>
      <c r="I2743" s="224"/>
      <c r="J2743" s="225">
        <f>ROUND(I2743*H2743,2)</f>
        <v>0</v>
      </c>
      <c r="K2743" s="221" t="s">
        <v>165</v>
      </c>
      <c r="L2743" s="45"/>
      <c r="M2743" s="226" t="s">
        <v>1</v>
      </c>
      <c r="N2743" s="227" t="s">
        <v>42</v>
      </c>
      <c r="O2743" s="92"/>
      <c r="P2743" s="228">
        <f>O2743*H2743</f>
        <v>0</v>
      </c>
      <c r="Q2743" s="228">
        <v>5.7599999999999997E-07</v>
      </c>
      <c r="R2743" s="228">
        <f>Q2743*H2743</f>
        <v>2.6876159999999996E-05</v>
      </c>
      <c r="S2743" s="228">
        <v>0</v>
      </c>
      <c r="T2743" s="229">
        <f>S2743*H2743</f>
        <v>0</v>
      </c>
      <c r="U2743" s="39"/>
      <c r="V2743" s="39"/>
      <c r="W2743" s="39"/>
      <c r="X2743" s="39"/>
      <c r="Y2743" s="39"/>
      <c r="Z2743" s="39"/>
      <c r="AA2743" s="39"/>
      <c r="AB2743" s="39"/>
      <c r="AC2743" s="39"/>
      <c r="AD2743" s="39"/>
      <c r="AE2743" s="39"/>
      <c r="AR2743" s="230" t="s">
        <v>235</v>
      </c>
      <c r="AT2743" s="230" t="s">
        <v>161</v>
      </c>
      <c r="AU2743" s="230" t="s">
        <v>87</v>
      </c>
      <c r="AY2743" s="18" t="s">
        <v>159</v>
      </c>
      <c r="BE2743" s="231">
        <f>IF(N2743="základní",J2743,0)</f>
        <v>0</v>
      </c>
      <c r="BF2743" s="231">
        <f>IF(N2743="snížená",J2743,0)</f>
        <v>0</v>
      </c>
      <c r="BG2743" s="231">
        <f>IF(N2743="zákl. přenesená",J2743,0)</f>
        <v>0</v>
      </c>
      <c r="BH2743" s="231">
        <f>IF(N2743="sníž. přenesená",J2743,0)</f>
        <v>0</v>
      </c>
      <c r="BI2743" s="231">
        <f>IF(N2743="nulová",J2743,0)</f>
        <v>0</v>
      </c>
      <c r="BJ2743" s="18" t="s">
        <v>85</v>
      </c>
      <c r="BK2743" s="231">
        <f>ROUND(I2743*H2743,2)</f>
        <v>0</v>
      </c>
      <c r="BL2743" s="18" t="s">
        <v>235</v>
      </c>
      <c r="BM2743" s="230" t="s">
        <v>4442</v>
      </c>
    </row>
    <row r="2744" s="16" customFormat="1">
      <c r="A2744" s="16"/>
      <c r="B2744" s="279"/>
      <c r="C2744" s="280"/>
      <c r="D2744" s="234" t="s">
        <v>168</v>
      </c>
      <c r="E2744" s="281" t="s">
        <v>1</v>
      </c>
      <c r="F2744" s="282" t="s">
        <v>1645</v>
      </c>
      <c r="G2744" s="280"/>
      <c r="H2744" s="281" t="s">
        <v>1</v>
      </c>
      <c r="I2744" s="283"/>
      <c r="J2744" s="280"/>
      <c r="K2744" s="280"/>
      <c r="L2744" s="284"/>
      <c r="M2744" s="285"/>
      <c r="N2744" s="286"/>
      <c r="O2744" s="286"/>
      <c r="P2744" s="286"/>
      <c r="Q2744" s="286"/>
      <c r="R2744" s="286"/>
      <c r="S2744" s="286"/>
      <c r="T2744" s="287"/>
      <c r="U2744" s="16"/>
      <c r="V2744" s="16"/>
      <c r="W2744" s="16"/>
      <c r="X2744" s="16"/>
      <c r="Y2744" s="16"/>
      <c r="Z2744" s="16"/>
      <c r="AA2744" s="16"/>
      <c r="AB2744" s="16"/>
      <c r="AC2744" s="16"/>
      <c r="AD2744" s="16"/>
      <c r="AE2744" s="16"/>
      <c r="AT2744" s="288" t="s">
        <v>168</v>
      </c>
      <c r="AU2744" s="288" t="s">
        <v>87</v>
      </c>
      <c r="AV2744" s="16" t="s">
        <v>85</v>
      </c>
      <c r="AW2744" s="16" t="s">
        <v>32</v>
      </c>
      <c r="AX2744" s="16" t="s">
        <v>77</v>
      </c>
      <c r="AY2744" s="288" t="s">
        <v>159</v>
      </c>
    </row>
    <row r="2745" s="13" customFormat="1">
      <c r="A2745" s="13"/>
      <c r="B2745" s="232"/>
      <c r="C2745" s="233"/>
      <c r="D2745" s="234" t="s">
        <v>168</v>
      </c>
      <c r="E2745" s="235" t="s">
        <v>1</v>
      </c>
      <c r="F2745" s="236" t="s">
        <v>1646</v>
      </c>
      <c r="G2745" s="233"/>
      <c r="H2745" s="237">
        <v>46.659999999999997</v>
      </c>
      <c r="I2745" s="238"/>
      <c r="J2745" s="233"/>
      <c r="K2745" s="233"/>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168</v>
      </c>
      <c r="AU2745" s="243" t="s">
        <v>87</v>
      </c>
      <c r="AV2745" s="13" t="s">
        <v>87</v>
      </c>
      <c r="AW2745" s="13" t="s">
        <v>32</v>
      </c>
      <c r="AX2745" s="13" t="s">
        <v>85</v>
      </c>
      <c r="AY2745" s="243" t="s">
        <v>159</v>
      </c>
    </row>
    <row r="2746" s="2" customFormat="1" ht="24.15" customHeight="1">
      <c r="A2746" s="39"/>
      <c r="B2746" s="40"/>
      <c r="C2746" s="219" t="s">
        <v>4443</v>
      </c>
      <c r="D2746" s="219" t="s">
        <v>161</v>
      </c>
      <c r="E2746" s="220" t="s">
        <v>4444</v>
      </c>
      <c r="F2746" s="221" t="s">
        <v>4445</v>
      </c>
      <c r="G2746" s="222" t="s">
        <v>164</v>
      </c>
      <c r="H2746" s="223">
        <v>169.16</v>
      </c>
      <c r="I2746" s="224"/>
      <c r="J2746" s="225">
        <f>ROUND(I2746*H2746,2)</f>
        <v>0</v>
      </c>
      <c r="K2746" s="221" t="s">
        <v>165</v>
      </c>
      <c r="L2746" s="45"/>
      <c r="M2746" s="226" t="s">
        <v>1</v>
      </c>
      <c r="N2746" s="227" t="s">
        <v>42</v>
      </c>
      <c r="O2746" s="92"/>
      <c r="P2746" s="228">
        <f>O2746*H2746</f>
        <v>0</v>
      </c>
      <c r="Q2746" s="228">
        <v>4.4799999999999999E-07</v>
      </c>
      <c r="R2746" s="228">
        <f>Q2746*H2746</f>
        <v>7.5783679999999996E-05</v>
      </c>
      <c r="S2746" s="228">
        <v>0</v>
      </c>
      <c r="T2746" s="229">
        <f>S2746*H2746</f>
        <v>0</v>
      </c>
      <c r="U2746" s="39"/>
      <c r="V2746" s="39"/>
      <c r="W2746" s="39"/>
      <c r="X2746" s="39"/>
      <c r="Y2746" s="39"/>
      <c r="Z2746" s="39"/>
      <c r="AA2746" s="39"/>
      <c r="AB2746" s="39"/>
      <c r="AC2746" s="39"/>
      <c r="AD2746" s="39"/>
      <c r="AE2746" s="39"/>
      <c r="AR2746" s="230" t="s">
        <v>235</v>
      </c>
      <c r="AT2746" s="230" t="s">
        <v>161</v>
      </c>
      <c r="AU2746" s="230" t="s">
        <v>87</v>
      </c>
      <c r="AY2746" s="18" t="s">
        <v>159</v>
      </c>
      <c r="BE2746" s="231">
        <f>IF(N2746="základní",J2746,0)</f>
        <v>0</v>
      </c>
      <c r="BF2746" s="231">
        <f>IF(N2746="snížená",J2746,0)</f>
        <v>0</v>
      </c>
      <c r="BG2746" s="231">
        <f>IF(N2746="zákl. přenesená",J2746,0)</f>
        <v>0</v>
      </c>
      <c r="BH2746" s="231">
        <f>IF(N2746="sníž. přenesená",J2746,0)</f>
        <v>0</v>
      </c>
      <c r="BI2746" s="231">
        <f>IF(N2746="nulová",J2746,0)</f>
        <v>0</v>
      </c>
      <c r="BJ2746" s="18" t="s">
        <v>85</v>
      </c>
      <c r="BK2746" s="231">
        <f>ROUND(I2746*H2746,2)</f>
        <v>0</v>
      </c>
      <c r="BL2746" s="18" t="s">
        <v>235</v>
      </c>
      <c r="BM2746" s="230" t="s">
        <v>4446</v>
      </c>
    </row>
    <row r="2747" s="16" customFormat="1">
      <c r="A2747" s="16"/>
      <c r="B2747" s="279"/>
      <c r="C2747" s="280"/>
      <c r="D2747" s="234" t="s">
        <v>168</v>
      </c>
      <c r="E2747" s="281" t="s">
        <v>1</v>
      </c>
      <c r="F2747" s="282" t="s">
        <v>4447</v>
      </c>
      <c r="G2747" s="280"/>
      <c r="H2747" s="281" t="s">
        <v>1</v>
      </c>
      <c r="I2747" s="283"/>
      <c r="J2747" s="280"/>
      <c r="K2747" s="280"/>
      <c r="L2747" s="284"/>
      <c r="M2747" s="285"/>
      <c r="N2747" s="286"/>
      <c r="O2747" s="286"/>
      <c r="P2747" s="286"/>
      <c r="Q2747" s="286"/>
      <c r="R2747" s="286"/>
      <c r="S2747" s="286"/>
      <c r="T2747" s="287"/>
      <c r="U2747" s="16"/>
      <c r="V2747" s="16"/>
      <c r="W2747" s="16"/>
      <c r="X2747" s="16"/>
      <c r="Y2747" s="16"/>
      <c r="Z2747" s="16"/>
      <c r="AA2747" s="16"/>
      <c r="AB2747" s="16"/>
      <c r="AC2747" s="16"/>
      <c r="AD2747" s="16"/>
      <c r="AE2747" s="16"/>
      <c r="AT2747" s="288" t="s">
        <v>168</v>
      </c>
      <c r="AU2747" s="288" t="s">
        <v>87</v>
      </c>
      <c r="AV2747" s="16" t="s">
        <v>85</v>
      </c>
      <c r="AW2747" s="16" t="s">
        <v>32</v>
      </c>
      <c r="AX2747" s="16" t="s">
        <v>77</v>
      </c>
      <c r="AY2747" s="288" t="s">
        <v>159</v>
      </c>
    </row>
    <row r="2748" s="13" customFormat="1">
      <c r="A2748" s="13"/>
      <c r="B2748" s="232"/>
      <c r="C2748" s="233"/>
      <c r="D2748" s="234" t="s">
        <v>168</v>
      </c>
      <c r="E2748" s="235" t="s">
        <v>1</v>
      </c>
      <c r="F2748" s="236" t="s">
        <v>4448</v>
      </c>
      <c r="G2748" s="233"/>
      <c r="H2748" s="237">
        <v>5.0999999999999996</v>
      </c>
      <c r="I2748" s="238"/>
      <c r="J2748" s="233"/>
      <c r="K2748" s="233"/>
      <c r="L2748" s="239"/>
      <c r="M2748" s="240"/>
      <c r="N2748" s="241"/>
      <c r="O2748" s="241"/>
      <c r="P2748" s="241"/>
      <c r="Q2748" s="241"/>
      <c r="R2748" s="241"/>
      <c r="S2748" s="241"/>
      <c r="T2748" s="242"/>
      <c r="U2748" s="13"/>
      <c r="V2748" s="13"/>
      <c r="W2748" s="13"/>
      <c r="X2748" s="13"/>
      <c r="Y2748" s="13"/>
      <c r="Z2748" s="13"/>
      <c r="AA2748" s="13"/>
      <c r="AB2748" s="13"/>
      <c r="AC2748" s="13"/>
      <c r="AD2748" s="13"/>
      <c r="AE2748" s="13"/>
      <c r="AT2748" s="243" t="s">
        <v>168</v>
      </c>
      <c r="AU2748" s="243" t="s">
        <v>87</v>
      </c>
      <c r="AV2748" s="13" t="s">
        <v>87</v>
      </c>
      <c r="AW2748" s="13" t="s">
        <v>32</v>
      </c>
      <c r="AX2748" s="13" t="s">
        <v>77</v>
      </c>
      <c r="AY2748" s="243" t="s">
        <v>159</v>
      </c>
    </row>
    <row r="2749" s="13" customFormat="1">
      <c r="A2749" s="13"/>
      <c r="B2749" s="232"/>
      <c r="C2749" s="233"/>
      <c r="D2749" s="234" t="s">
        <v>168</v>
      </c>
      <c r="E2749" s="235" t="s">
        <v>1</v>
      </c>
      <c r="F2749" s="236" t="s">
        <v>3264</v>
      </c>
      <c r="G2749" s="233"/>
      <c r="H2749" s="237">
        <v>157.41999999999999</v>
      </c>
      <c r="I2749" s="238"/>
      <c r="J2749" s="233"/>
      <c r="K2749" s="233"/>
      <c r="L2749" s="239"/>
      <c r="M2749" s="240"/>
      <c r="N2749" s="241"/>
      <c r="O2749" s="241"/>
      <c r="P2749" s="241"/>
      <c r="Q2749" s="241"/>
      <c r="R2749" s="241"/>
      <c r="S2749" s="241"/>
      <c r="T2749" s="242"/>
      <c r="U2749" s="13"/>
      <c r="V2749" s="13"/>
      <c r="W2749" s="13"/>
      <c r="X2749" s="13"/>
      <c r="Y2749" s="13"/>
      <c r="Z2749" s="13"/>
      <c r="AA2749" s="13"/>
      <c r="AB2749" s="13"/>
      <c r="AC2749" s="13"/>
      <c r="AD2749" s="13"/>
      <c r="AE2749" s="13"/>
      <c r="AT2749" s="243" t="s">
        <v>168</v>
      </c>
      <c r="AU2749" s="243" t="s">
        <v>87</v>
      </c>
      <c r="AV2749" s="13" t="s">
        <v>87</v>
      </c>
      <c r="AW2749" s="13" t="s">
        <v>32</v>
      </c>
      <c r="AX2749" s="13" t="s">
        <v>77</v>
      </c>
      <c r="AY2749" s="243" t="s">
        <v>159</v>
      </c>
    </row>
    <row r="2750" s="16" customFormat="1">
      <c r="A2750" s="16"/>
      <c r="B2750" s="279"/>
      <c r="C2750" s="280"/>
      <c r="D2750" s="234" t="s">
        <v>168</v>
      </c>
      <c r="E2750" s="281" t="s">
        <v>1</v>
      </c>
      <c r="F2750" s="282" t="s">
        <v>4449</v>
      </c>
      <c r="G2750" s="280"/>
      <c r="H2750" s="281" t="s">
        <v>1</v>
      </c>
      <c r="I2750" s="283"/>
      <c r="J2750" s="280"/>
      <c r="K2750" s="280"/>
      <c r="L2750" s="284"/>
      <c r="M2750" s="285"/>
      <c r="N2750" s="286"/>
      <c r="O2750" s="286"/>
      <c r="P2750" s="286"/>
      <c r="Q2750" s="286"/>
      <c r="R2750" s="286"/>
      <c r="S2750" s="286"/>
      <c r="T2750" s="287"/>
      <c r="U2750" s="16"/>
      <c r="V2750" s="16"/>
      <c r="W2750" s="16"/>
      <c r="X2750" s="16"/>
      <c r="Y2750" s="16"/>
      <c r="Z2750" s="16"/>
      <c r="AA2750" s="16"/>
      <c r="AB2750" s="16"/>
      <c r="AC2750" s="16"/>
      <c r="AD2750" s="16"/>
      <c r="AE2750" s="16"/>
      <c r="AT2750" s="288" t="s">
        <v>168</v>
      </c>
      <c r="AU2750" s="288" t="s">
        <v>87</v>
      </c>
      <c r="AV2750" s="16" t="s">
        <v>85</v>
      </c>
      <c r="AW2750" s="16" t="s">
        <v>32</v>
      </c>
      <c r="AX2750" s="16" t="s">
        <v>77</v>
      </c>
      <c r="AY2750" s="288" t="s">
        <v>159</v>
      </c>
    </row>
    <row r="2751" s="13" customFormat="1">
      <c r="A2751" s="13"/>
      <c r="B2751" s="232"/>
      <c r="C2751" s="233"/>
      <c r="D2751" s="234" t="s">
        <v>168</v>
      </c>
      <c r="E2751" s="235" t="s">
        <v>1</v>
      </c>
      <c r="F2751" s="236" t="s">
        <v>3248</v>
      </c>
      <c r="G2751" s="233"/>
      <c r="H2751" s="237">
        <v>6.6399999999999997</v>
      </c>
      <c r="I2751" s="238"/>
      <c r="J2751" s="233"/>
      <c r="K2751" s="233"/>
      <c r="L2751" s="239"/>
      <c r="M2751" s="240"/>
      <c r="N2751" s="241"/>
      <c r="O2751" s="241"/>
      <c r="P2751" s="241"/>
      <c r="Q2751" s="241"/>
      <c r="R2751" s="241"/>
      <c r="S2751" s="241"/>
      <c r="T2751" s="242"/>
      <c r="U2751" s="13"/>
      <c r="V2751" s="13"/>
      <c r="W2751" s="13"/>
      <c r="X2751" s="13"/>
      <c r="Y2751" s="13"/>
      <c r="Z2751" s="13"/>
      <c r="AA2751" s="13"/>
      <c r="AB2751" s="13"/>
      <c r="AC2751" s="13"/>
      <c r="AD2751" s="13"/>
      <c r="AE2751" s="13"/>
      <c r="AT2751" s="243" t="s">
        <v>168</v>
      </c>
      <c r="AU2751" s="243" t="s">
        <v>87</v>
      </c>
      <c r="AV2751" s="13" t="s">
        <v>87</v>
      </c>
      <c r="AW2751" s="13" t="s">
        <v>32</v>
      </c>
      <c r="AX2751" s="13" t="s">
        <v>77</v>
      </c>
      <c r="AY2751" s="243" t="s">
        <v>159</v>
      </c>
    </row>
    <row r="2752" s="14" customFormat="1">
      <c r="A2752" s="14"/>
      <c r="B2752" s="244"/>
      <c r="C2752" s="245"/>
      <c r="D2752" s="234" t="s">
        <v>168</v>
      </c>
      <c r="E2752" s="246" t="s">
        <v>1</v>
      </c>
      <c r="F2752" s="247" t="s">
        <v>174</v>
      </c>
      <c r="G2752" s="245"/>
      <c r="H2752" s="248">
        <v>169.16</v>
      </c>
      <c r="I2752" s="249"/>
      <c r="J2752" s="245"/>
      <c r="K2752" s="245"/>
      <c r="L2752" s="250"/>
      <c r="M2752" s="251"/>
      <c r="N2752" s="252"/>
      <c r="O2752" s="252"/>
      <c r="P2752" s="252"/>
      <c r="Q2752" s="252"/>
      <c r="R2752" s="252"/>
      <c r="S2752" s="252"/>
      <c r="T2752" s="253"/>
      <c r="U2752" s="14"/>
      <c r="V2752" s="14"/>
      <c r="W2752" s="14"/>
      <c r="X2752" s="14"/>
      <c r="Y2752" s="14"/>
      <c r="Z2752" s="14"/>
      <c r="AA2752" s="14"/>
      <c r="AB2752" s="14"/>
      <c r="AC2752" s="14"/>
      <c r="AD2752" s="14"/>
      <c r="AE2752" s="14"/>
      <c r="AT2752" s="254" t="s">
        <v>168</v>
      </c>
      <c r="AU2752" s="254" t="s">
        <v>87</v>
      </c>
      <c r="AV2752" s="14" t="s">
        <v>166</v>
      </c>
      <c r="AW2752" s="14" t="s">
        <v>32</v>
      </c>
      <c r="AX2752" s="14" t="s">
        <v>85</v>
      </c>
      <c r="AY2752" s="254" t="s">
        <v>159</v>
      </c>
    </row>
    <row r="2753" s="2" customFormat="1" ht="16.5" customHeight="1">
      <c r="A2753" s="39"/>
      <c r="B2753" s="40"/>
      <c r="C2753" s="219" t="s">
        <v>4450</v>
      </c>
      <c r="D2753" s="219" t="s">
        <v>161</v>
      </c>
      <c r="E2753" s="220" t="s">
        <v>4451</v>
      </c>
      <c r="F2753" s="221" t="s">
        <v>4452</v>
      </c>
      <c r="G2753" s="222" t="s">
        <v>164</v>
      </c>
      <c r="H2753" s="223">
        <v>215.81999999999999</v>
      </c>
      <c r="I2753" s="224"/>
      <c r="J2753" s="225">
        <f>ROUND(I2753*H2753,2)</f>
        <v>0</v>
      </c>
      <c r="K2753" s="221" t="s">
        <v>165</v>
      </c>
      <c r="L2753" s="45"/>
      <c r="M2753" s="226" t="s">
        <v>1</v>
      </c>
      <c r="N2753" s="227" t="s">
        <v>42</v>
      </c>
      <c r="O2753" s="92"/>
      <c r="P2753" s="228">
        <f>O2753*H2753</f>
        <v>0</v>
      </c>
      <c r="Q2753" s="228">
        <v>0</v>
      </c>
      <c r="R2753" s="228">
        <f>Q2753*H2753</f>
        <v>0</v>
      </c>
      <c r="S2753" s="228">
        <v>0</v>
      </c>
      <c r="T2753" s="229">
        <f>S2753*H2753</f>
        <v>0</v>
      </c>
      <c r="U2753" s="39"/>
      <c r="V2753" s="39"/>
      <c r="W2753" s="39"/>
      <c r="X2753" s="39"/>
      <c r="Y2753" s="39"/>
      <c r="Z2753" s="39"/>
      <c r="AA2753" s="39"/>
      <c r="AB2753" s="39"/>
      <c r="AC2753" s="39"/>
      <c r="AD2753" s="39"/>
      <c r="AE2753" s="39"/>
      <c r="AR2753" s="230" t="s">
        <v>235</v>
      </c>
      <c r="AT2753" s="230" t="s">
        <v>161</v>
      </c>
      <c r="AU2753" s="230" t="s">
        <v>87</v>
      </c>
      <c r="AY2753" s="18" t="s">
        <v>159</v>
      </c>
      <c r="BE2753" s="231">
        <f>IF(N2753="základní",J2753,0)</f>
        <v>0</v>
      </c>
      <c r="BF2753" s="231">
        <f>IF(N2753="snížená",J2753,0)</f>
        <v>0</v>
      </c>
      <c r="BG2753" s="231">
        <f>IF(N2753="zákl. přenesená",J2753,0)</f>
        <v>0</v>
      </c>
      <c r="BH2753" s="231">
        <f>IF(N2753="sníž. přenesená",J2753,0)</f>
        <v>0</v>
      </c>
      <c r="BI2753" s="231">
        <f>IF(N2753="nulová",J2753,0)</f>
        <v>0</v>
      </c>
      <c r="BJ2753" s="18" t="s">
        <v>85</v>
      </c>
      <c r="BK2753" s="231">
        <f>ROUND(I2753*H2753,2)</f>
        <v>0</v>
      </c>
      <c r="BL2753" s="18" t="s">
        <v>235</v>
      </c>
      <c r="BM2753" s="230" t="s">
        <v>4453</v>
      </c>
    </row>
    <row r="2754" s="16" customFormat="1">
      <c r="A2754" s="16"/>
      <c r="B2754" s="279"/>
      <c r="C2754" s="280"/>
      <c r="D2754" s="234" t="s">
        <v>168</v>
      </c>
      <c r="E2754" s="281" t="s">
        <v>1</v>
      </c>
      <c r="F2754" s="282" t="s">
        <v>4447</v>
      </c>
      <c r="G2754" s="280"/>
      <c r="H2754" s="281" t="s">
        <v>1</v>
      </c>
      <c r="I2754" s="283"/>
      <c r="J2754" s="280"/>
      <c r="K2754" s="280"/>
      <c r="L2754" s="284"/>
      <c r="M2754" s="285"/>
      <c r="N2754" s="286"/>
      <c r="O2754" s="286"/>
      <c r="P2754" s="286"/>
      <c r="Q2754" s="286"/>
      <c r="R2754" s="286"/>
      <c r="S2754" s="286"/>
      <c r="T2754" s="287"/>
      <c r="U2754" s="16"/>
      <c r="V2754" s="16"/>
      <c r="W2754" s="16"/>
      <c r="X2754" s="16"/>
      <c r="Y2754" s="16"/>
      <c r="Z2754" s="16"/>
      <c r="AA2754" s="16"/>
      <c r="AB2754" s="16"/>
      <c r="AC2754" s="16"/>
      <c r="AD2754" s="16"/>
      <c r="AE2754" s="16"/>
      <c r="AT2754" s="288" t="s">
        <v>168</v>
      </c>
      <c r="AU2754" s="288" t="s">
        <v>87</v>
      </c>
      <c r="AV2754" s="16" t="s">
        <v>85</v>
      </c>
      <c r="AW2754" s="16" t="s">
        <v>32</v>
      </c>
      <c r="AX2754" s="16" t="s">
        <v>77</v>
      </c>
      <c r="AY2754" s="288" t="s">
        <v>159</v>
      </c>
    </row>
    <row r="2755" s="13" customFormat="1">
      <c r="A2755" s="13"/>
      <c r="B2755" s="232"/>
      <c r="C2755" s="233"/>
      <c r="D2755" s="234" t="s">
        <v>168</v>
      </c>
      <c r="E2755" s="235" t="s">
        <v>1</v>
      </c>
      <c r="F2755" s="236" t="s">
        <v>4448</v>
      </c>
      <c r="G2755" s="233"/>
      <c r="H2755" s="237">
        <v>5.0999999999999996</v>
      </c>
      <c r="I2755" s="238"/>
      <c r="J2755" s="233"/>
      <c r="K2755" s="233"/>
      <c r="L2755" s="239"/>
      <c r="M2755" s="240"/>
      <c r="N2755" s="241"/>
      <c r="O2755" s="241"/>
      <c r="P2755" s="241"/>
      <c r="Q2755" s="241"/>
      <c r="R2755" s="241"/>
      <c r="S2755" s="241"/>
      <c r="T2755" s="242"/>
      <c r="U2755" s="13"/>
      <c r="V2755" s="13"/>
      <c r="W2755" s="13"/>
      <c r="X2755" s="13"/>
      <c r="Y2755" s="13"/>
      <c r="Z2755" s="13"/>
      <c r="AA2755" s="13"/>
      <c r="AB2755" s="13"/>
      <c r="AC2755" s="13"/>
      <c r="AD2755" s="13"/>
      <c r="AE2755" s="13"/>
      <c r="AT2755" s="243" t="s">
        <v>168</v>
      </c>
      <c r="AU2755" s="243" t="s">
        <v>87</v>
      </c>
      <c r="AV2755" s="13" t="s">
        <v>87</v>
      </c>
      <c r="AW2755" s="13" t="s">
        <v>32</v>
      </c>
      <c r="AX2755" s="13" t="s">
        <v>77</v>
      </c>
      <c r="AY2755" s="243" t="s">
        <v>159</v>
      </c>
    </row>
    <row r="2756" s="13" customFormat="1">
      <c r="A2756" s="13"/>
      <c r="B2756" s="232"/>
      <c r="C2756" s="233"/>
      <c r="D2756" s="234" t="s">
        <v>168</v>
      </c>
      <c r="E2756" s="235" t="s">
        <v>1</v>
      </c>
      <c r="F2756" s="236" t="s">
        <v>3264</v>
      </c>
      <c r="G2756" s="233"/>
      <c r="H2756" s="237">
        <v>157.41999999999999</v>
      </c>
      <c r="I2756" s="238"/>
      <c r="J2756" s="233"/>
      <c r="K2756" s="233"/>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168</v>
      </c>
      <c r="AU2756" s="243" t="s">
        <v>87</v>
      </c>
      <c r="AV2756" s="13" t="s">
        <v>87</v>
      </c>
      <c r="AW2756" s="13" t="s">
        <v>32</v>
      </c>
      <c r="AX2756" s="13" t="s">
        <v>77</v>
      </c>
      <c r="AY2756" s="243" t="s">
        <v>159</v>
      </c>
    </row>
    <row r="2757" s="16" customFormat="1">
      <c r="A2757" s="16"/>
      <c r="B2757" s="279"/>
      <c r="C2757" s="280"/>
      <c r="D2757" s="234" t="s">
        <v>168</v>
      </c>
      <c r="E2757" s="281" t="s">
        <v>1</v>
      </c>
      <c r="F2757" s="282" t="s">
        <v>1645</v>
      </c>
      <c r="G2757" s="280"/>
      <c r="H2757" s="281" t="s">
        <v>1</v>
      </c>
      <c r="I2757" s="283"/>
      <c r="J2757" s="280"/>
      <c r="K2757" s="280"/>
      <c r="L2757" s="284"/>
      <c r="M2757" s="285"/>
      <c r="N2757" s="286"/>
      <c r="O2757" s="286"/>
      <c r="P2757" s="286"/>
      <c r="Q2757" s="286"/>
      <c r="R2757" s="286"/>
      <c r="S2757" s="286"/>
      <c r="T2757" s="287"/>
      <c r="U2757" s="16"/>
      <c r="V2757" s="16"/>
      <c r="W2757" s="16"/>
      <c r="X2757" s="16"/>
      <c r="Y2757" s="16"/>
      <c r="Z2757" s="16"/>
      <c r="AA2757" s="16"/>
      <c r="AB2757" s="16"/>
      <c r="AC2757" s="16"/>
      <c r="AD2757" s="16"/>
      <c r="AE2757" s="16"/>
      <c r="AT2757" s="288" t="s">
        <v>168</v>
      </c>
      <c r="AU2757" s="288" t="s">
        <v>87</v>
      </c>
      <c r="AV2757" s="16" t="s">
        <v>85</v>
      </c>
      <c r="AW2757" s="16" t="s">
        <v>32</v>
      </c>
      <c r="AX2757" s="16" t="s">
        <v>77</v>
      </c>
      <c r="AY2757" s="288" t="s">
        <v>159</v>
      </c>
    </row>
    <row r="2758" s="13" customFormat="1">
      <c r="A2758" s="13"/>
      <c r="B2758" s="232"/>
      <c r="C2758" s="233"/>
      <c r="D2758" s="234" t="s">
        <v>168</v>
      </c>
      <c r="E2758" s="235" t="s">
        <v>1</v>
      </c>
      <c r="F2758" s="236" t="s">
        <v>1646</v>
      </c>
      <c r="G2758" s="233"/>
      <c r="H2758" s="237">
        <v>46.659999999999997</v>
      </c>
      <c r="I2758" s="238"/>
      <c r="J2758" s="233"/>
      <c r="K2758" s="233"/>
      <c r="L2758" s="239"/>
      <c r="M2758" s="240"/>
      <c r="N2758" s="241"/>
      <c r="O2758" s="241"/>
      <c r="P2758" s="241"/>
      <c r="Q2758" s="241"/>
      <c r="R2758" s="241"/>
      <c r="S2758" s="241"/>
      <c r="T2758" s="242"/>
      <c r="U2758" s="13"/>
      <c r="V2758" s="13"/>
      <c r="W2758" s="13"/>
      <c r="X2758" s="13"/>
      <c r="Y2758" s="13"/>
      <c r="Z2758" s="13"/>
      <c r="AA2758" s="13"/>
      <c r="AB2758" s="13"/>
      <c r="AC2758" s="13"/>
      <c r="AD2758" s="13"/>
      <c r="AE2758" s="13"/>
      <c r="AT2758" s="243" t="s">
        <v>168</v>
      </c>
      <c r="AU2758" s="243" t="s">
        <v>87</v>
      </c>
      <c r="AV2758" s="13" t="s">
        <v>87</v>
      </c>
      <c r="AW2758" s="13" t="s">
        <v>32</v>
      </c>
      <c r="AX2758" s="13" t="s">
        <v>77</v>
      </c>
      <c r="AY2758" s="243" t="s">
        <v>159</v>
      </c>
    </row>
    <row r="2759" s="16" customFormat="1">
      <c r="A2759" s="16"/>
      <c r="B2759" s="279"/>
      <c r="C2759" s="280"/>
      <c r="D2759" s="234" t="s">
        <v>168</v>
      </c>
      <c r="E2759" s="281" t="s">
        <v>1</v>
      </c>
      <c r="F2759" s="282" t="s">
        <v>4449</v>
      </c>
      <c r="G2759" s="280"/>
      <c r="H2759" s="281" t="s">
        <v>1</v>
      </c>
      <c r="I2759" s="283"/>
      <c r="J2759" s="280"/>
      <c r="K2759" s="280"/>
      <c r="L2759" s="284"/>
      <c r="M2759" s="285"/>
      <c r="N2759" s="286"/>
      <c r="O2759" s="286"/>
      <c r="P2759" s="286"/>
      <c r="Q2759" s="286"/>
      <c r="R2759" s="286"/>
      <c r="S2759" s="286"/>
      <c r="T2759" s="287"/>
      <c r="U2759" s="16"/>
      <c r="V2759" s="16"/>
      <c r="W2759" s="16"/>
      <c r="X2759" s="16"/>
      <c r="Y2759" s="16"/>
      <c r="Z2759" s="16"/>
      <c r="AA2759" s="16"/>
      <c r="AB2759" s="16"/>
      <c r="AC2759" s="16"/>
      <c r="AD2759" s="16"/>
      <c r="AE2759" s="16"/>
      <c r="AT2759" s="288" t="s">
        <v>168</v>
      </c>
      <c r="AU2759" s="288" t="s">
        <v>87</v>
      </c>
      <c r="AV2759" s="16" t="s">
        <v>85</v>
      </c>
      <c r="AW2759" s="16" t="s">
        <v>32</v>
      </c>
      <c r="AX2759" s="16" t="s">
        <v>77</v>
      </c>
      <c r="AY2759" s="288" t="s">
        <v>159</v>
      </c>
    </row>
    <row r="2760" s="13" customFormat="1">
      <c r="A2760" s="13"/>
      <c r="B2760" s="232"/>
      <c r="C2760" s="233"/>
      <c r="D2760" s="234" t="s">
        <v>168</v>
      </c>
      <c r="E2760" s="235" t="s">
        <v>1</v>
      </c>
      <c r="F2760" s="236" t="s">
        <v>3248</v>
      </c>
      <c r="G2760" s="233"/>
      <c r="H2760" s="237">
        <v>6.6399999999999997</v>
      </c>
      <c r="I2760" s="238"/>
      <c r="J2760" s="233"/>
      <c r="K2760" s="233"/>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168</v>
      </c>
      <c r="AU2760" s="243" t="s">
        <v>87</v>
      </c>
      <c r="AV2760" s="13" t="s">
        <v>87</v>
      </c>
      <c r="AW2760" s="13" t="s">
        <v>32</v>
      </c>
      <c r="AX2760" s="13" t="s">
        <v>77</v>
      </c>
      <c r="AY2760" s="243" t="s">
        <v>159</v>
      </c>
    </row>
    <row r="2761" s="14" customFormat="1">
      <c r="A2761" s="14"/>
      <c r="B2761" s="244"/>
      <c r="C2761" s="245"/>
      <c r="D2761" s="234" t="s">
        <v>168</v>
      </c>
      <c r="E2761" s="246" t="s">
        <v>1</v>
      </c>
      <c r="F2761" s="247" t="s">
        <v>174</v>
      </c>
      <c r="G2761" s="245"/>
      <c r="H2761" s="248">
        <v>215.81999999999999</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168</v>
      </c>
      <c r="AU2761" s="254" t="s">
        <v>87</v>
      </c>
      <c r="AV2761" s="14" t="s">
        <v>166</v>
      </c>
      <c r="AW2761" s="14" t="s">
        <v>32</v>
      </c>
      <c r="AX2761" s="14" t="s">
        <v>85</v>
      </c>
      <c r="AY2761" s="254" t="s">
        <v>159</v>
      </c>
    </row>
    <row r="2762" s="2" customFormat="1" ht="24.15" customHeight="1">
      <c r="A2762" s="39"/>
      <c r="B2762" s="40"/>
      <c r="C2762" s="219" t="s">
        <v>4454</v>
      </c>
      <c r="D2762" s="219" t="s">
        <v>161</v>
      </c>
      <c r="E2762" s="220" t="s">
        <v>4455</v>
      </c>
      <c r="F2762" s="221" t="s">
        <v>4456</v>
      </c>
      <c r="G2762" s="222" t="s">
        <v>164</v>
      </c>
      <c r="H2762" s="223">
        <v>378.33999999999998</v>
      </c>
      <c r="I2762" s="224"/>
      <c r="J2762" s="225">
        <f>ROUND(I2762*H2762,2)</f>
        <v>0</v>
      </c>
      <c r="K2762" s="221" t="s">
        <v>165</v>
      </c>
      <c r="L2762" s="45"/>
      <c r="M2762" s="226" t="s">
        <v>1</v>
      </c>
      <c r="N2762" s="227" t="s">
        <v>42</v>
      </c>
      <c r="O2762" s="92"/>
      <c r="P2762" s="228">
        <f>O2762*H2762</f>
        <v>0</v>
      </c>
      <c r="Q2762" s="228">
        <v>3.3000000000000003E-05</v>
      </c>
      <c r="R2762" s="228">
        <f>Q2762*H2762</f>
        <v>0.01248522</v>
      </c>
      <c r="S2762" s="228">
        <v>0</v>
      </c>
      <c r="T2762" s="229">
        <f>S2762*H2762</f>
        <v>0</v>
      </c>
      <c r="U2762" s="39"/>
      <c r="V2762" s="39"/>
      <c r="W2762" s="39"/>
      <c r="X2762" s="39"/>
      <c r="Y2762" s="39"/>
      <c r="Z2762" s="39"/>
      <c r="AA2762" s="39"/>
      <c r="AB2762" s="39"/>
      <c r="AC2762" s="39"/>
      <c r="AD2762" s="39"/>
      <c r="AE2762" s="39"/>
      <c r="AR2762" s="230" t="s">
        <v>235</v>
      </c>
      <c r="AT2762" s="230" t="s">
        <v>161</v>
      </c>
      <c r="AU2762" s="230" t="s">
        <v>87</v>
      </c>
      <c r="AY2762" s="18" t="s">
        <v>159</v>
      </c>
      <c r="BE2762" s="231">
        <f>IF(N2762="základní",J2762,0)</f>
        <v>0</v>
      </c>
      <c r="BF2762" s="231">
        <f>IF(N2762="snížená",J2762,0)</f>
        <v>0</v>
      </c>
      <c r="BG2762" s="231">
        <f>IF(N2762="zákl. přenesená",J2762,0)</f>
        <v>0</v>
      </c>
      <c r="BH2762" s="231">
        <f>IF(N2762="sníž. přenesená",J2762,0)</f>
        <v>0</v>
      </c>
      <c r="BI2762" s="231">
        <f>IF(N2762="nulová",J2762,0)</f>
        <v>0</v>
      </c>
      <c r="BJ2762" s="18" t="s">
        <v>85</v>
      </c>
      <c r="BK2762" s="231">
        <f>ROUND(I2762*H2762,2)</f>
        <v>0</v>
      </c>
      <c r="BL2762" s="18" t="s">
        <v>235</v>
      </c>
      <c r="BM2762" s="230" t="s">
        <v>4457</v>
      </c>
    </row>
    <row r="2763" s="16" customFormat="1">
      <c r="A2763" s="16"/>
      <c r="B2763" s="279"/>
      <c r="C2763" s="280"/>
      <c r="D2763" s="234" t="s">
        <v>168</v>
      </c>
      <c r="E2763" s="281" t="s">
        <v>1</v>
      </c>
      <c r="F2763" s="282" t="s">
        <v>4447</v>
      </c>
      <c r="G2763" s="280"/>
      <c r="H2763" s="281" t="s">
        <v>1</v>
      </c>
      <c r="I2763" s="283"/>
      <c r="J2763" s="280"/>
      <c r="K2763" s="280"/>
      <c r="L2763" s="284"/>
      <c r="M2763" s="285"/>
      <c r="N2763" s="286"/>
      <c r="O2763" s="286"/>
      <c r="P2763" s="286"/>
      <c r="Q2763" s="286"/>
      <c r="R2763" s="286"/>
      <c r="S2763" s="286"/>
      <c r="T2763" s="287"/>
      <c r="U2763" s="16"/>
      <c r="V2763" s="16"/>
      <c r="W2763" s="16"/>
      <c r="X2763" s="16"/>
      <c r="Y2763" s="16"/>
      <c r="Z2763" s="16"/>
      <c r="AA2763" s="16"/>
      <c r="AB2763" s="16"/>
      <c r="AC2763" s="16"/>
      <c r="AD2763" s="16"/>
      <c r="AE2763" s="16"/>
      <c r="AT2763" s="288" t="s">
        <v>168</v>
      </c>
      <c r="AU2763" s="288" t="s">
        <v>87</v>
      </c>
      <c r="AV2763" s="16" t="s">
        <v>85</v>
      </c>
      <c r="AW2763" s="16" t="s">
        <v>32</v>
      </c>
      <c r="AX2763" s="16" t="s">
        <v>77</v>
      </c>
      <c r="AY2763" s="288" t="s">
        <v>159</v>
      </c>
    </row>
    <row r="2764" s="13" customFormat="1">
      <c r="A2764" s="13"/>
      <c r="B2764" s="232"/>
      <c r="C2764" s="233"/>
      <c r="D2764" s="234" t="s">
        <v>168</v>
      </c>
      <c r="E2764" s="235" t="s">
        <v>1</v>
      </c>
      <c r="F2764" s="236" t="s">
        <v>4458</v>
      </c>
      <c r="G2764" s="233"/>
      <c r="H2764" s="237">
        <v>10.199999999999999</v>
      </c>
      <c r="I2764" s="238"/>
      <c r="J2764" s="233"/>
      <c r="K2764" s="233"/>
      <c r="L2764" s="239"/>
      <c r="M2764" s="240"/>
      <c r="N2764" s="241"/>
      <c r="O2764" s="241"/>
      <c r="P2764" s="241"/>
      <c r="Q2764" s="241"/>
      <c r="R2764" s="241"/>
      <c r="S2764" s="241"/>
      <c r="T2764" s="242"/>
      <c r="U2764" s="13"/>
      <c r="V2764" s="13"/>
      <c r="W2764" s="13"/>
      <c r="X2764" s="13"/>
      <c r="Y2764" s="13"/>
      <c r="Z2764" s="13"/>
      <c r="AA2764" s="13"/>
      <c r="AB2764" s="13"/>
      <c r="AC2764" s="13"/>
      <c r="AD2764" s="13"/>
      <c r="AE2764" s="13"/>
      <c r="AT2764" s="243" t="s">
        <v>168</v>
      </c>
      <c r="AU2764" s="243" t="s">
        <v>87</v>
      </c>
      <c r="AV2764" s="13" t="s">
        <v>87</v>
      </c>
      <c r="AW2764" s="13" t="s">
        <v>32</v>
      </c>
      <c r="AX2764" s="13" t="s">
        <v>77</v>
      </c>
      <c r="AY2764" s="243" t="s">
        <v>159</v>
      </c>
    </row>
    <row r="2765" s="13" customFormat="1">
      <c r="A2765" s="13"/>
      <c r="B2765" s="232"/>
      <c r="C2765" s="233"/>
      <c r="D2765" s="234" t="s">
        <v>168</v>
      </c>
      <c r="E2765" s="235" t="s">
        <v>1</v>
      </c>
      <c r="F2765" s="236" t="s">
        <v>4459</v>
      </c>
      <c r="G2765" s="233"/>
      <c r="H2765" s="237">
        <v>314.83999999999997</v>
      </c>
      <c r="I2765" s="238"/>
      <c r="J2765" s="233"/>
      <c r="K2765" s="233"/>
      <c r="L2765" s="239"/>
      <c r="M2765" s="240"/>
      <c r="N2765" s="241"/>
      <c r="O2765" s="241"/>
      <c r="P2765" s="241"/>
      <c r="Q2765" s="241"/>
      <c r="R2765" s="241"/>
      <c r="S2765" s="241"/>
      <c r="T2765" s="242"/>
      <c r="U2765" s="13"/>
      <c r="V2765" s="13"/>
      <c r="W2765" s="13"/>
      <c r="X2765" s="13"/>
      <c r="Y2765" s="13"/>
      <c r="Z2765" s="13"/>
      <c r="AA2765" s="13"/>
      <c r="AB2765" s="13"/>
      <c r="AC2765" s="13"/>
      <c r="AD2765" s="13"/>
      <c r="AE2765" s="13"/>
      <c r="AT2765" s="243" t="s">
        <v>168</v>
      </c>
      <c r="AU2765" s="243" t="s">
        <v>87</v>
      </c>
      <c r="AV2765" s="13" t="s">
        <v>87</v>
      </c>
      <c r="AW2765" s="13" t="s">
        <v>32</v>
      </c>
      <c r="AX2765" s="13" t="s">
        <v>77</v>
      </c>
      <c r="AY2765" s="243" t="s">
        <v>159</v>
      </c>
    </row>
    <row r="2766" s="16" customFormat="1">
      <c r="A2766" s="16"/>
      <c r="B2766" s="279"/>
      <c r="C2766" s="280"/>
      <c r="D2766" s="234" t="s">
        <v>168</v>
      </c>
      <c r="E2766" s="281" t="s">
        <v>1</v>
      </c>
      <c r="F2766" s="282" t="s">
        <v>1645</v>
      </c>
      <c r="G2766" s="280"/>
      <c r="H2766" s="281" t="s">
        <v>1</v>
      </c>
      <c r="I2766" s="283"/>
      <c r="J2766" s="280"/>
      <c r="K2766" s="280"/>
      <c r="L2766" s="284"/>
      <c r="M2766" s="285"/>
      <c r="N2766" s="286"/>
      <c r="O2766" s="286"/>
      <c r="P2766" s="286"/>
      <c r="Q2766" s="286"/>
      <c r="R2766" s="286"/>
      <c r="S2766" s="286"/>
      <c r="T2766" s="287"/>
      <c r="U2766" s="16"/>
      <c r="V2766" s="16"/>
      <c r="W2766" s="16"/>
      <c r="X2766" s="16"/>
      <c r="Y2766" s="16"/>
      <c r="Z2766" s="16"/>
      <c r="AA2766" s="16"/>
      <c r="AB2766" s="16"/>
      <c r="AC2766" s="16"/>
      <c r="AD2766" s="16"/>
      <c r="AE2766" s="16"/>
      <c r="AT2766" s="288" t="s">
        <v>168</v>
      </c>
      <c r="AU2766" s="288" t="s">
        <v>87</v>
      </c>
      <c r="AV2766" s="16" t="s">
        <v>85</v>
      </c>
      <c r="AW2766" s="16" t="s">
        <v>32</v>
      </c>
      <c r="AX2766" s="16" t="s">
        <v>77</v>
      </c>
      <c r="AY2766" s="288" t="s">
        <v>159</v>
      </c>
    </row>
    <row r="2767" s="13" customFormat="1">
      <c r="A2767" s="13"/>
      <c r="B2767" s="232"/>
      <c r="C2767" s="233"/>
      <c r="D2767" s="234" t="s">
        <v>168</v>
      </c>
      <c r="E2767" s="235" t="s">
        <v>1</v>
      </c>
      <c r="F2767" s="236" t="s">
        <v>1646</v>
      </c>
      <c r="G2767" s="233"/>
      <c r="H2767" s="237">
        <v>46.659999999999997</v>
      </c>
      <c r="I2767" s="238"/>
      <c r="J2767" s="233"/>
      <c r="K2767" s="233"/>
      <c r="L2767" s="239"/>
      <c r="M2767" s="240"/>
      <c r="N2767" s="241"/>
      <c r="O2767" s="241"/>
      <c r="P2767" s="241"/>
      <c r="Q2767" s="241"/>
      <c r="R2767" s="241"/>
      <c r="S2767" s="241"/>
      <c r="T2767" s="242"/>
      <c r="U2767" s="13"/>
      <c r="V2767" s="13"/>
      <c r="W2767" s="13"/>
      <c r="X2767" s="13"/>
      <c r="Y2767" s="13"/>
      <c r="Z2767" s="13"/>
      <c r="AA2767" s="13"/>
      <c r="AB2767" s="13"/>
      <c r="AC2767" s="13"/>
      <c r="AD2767" s="13"/>
      <c r="AE2767" s="13"/>
      <c r="AT2767" s="243" t="s">
        <v>168</v>
      </c>
      <c r="AU2767" s="243" t="s">
        <v>87</v>
      </c>
      <c r="AV2767" s="13" t="s">
        <v>87</v>
      </c>
      <c r="AW2767" s="13" t="s">
        <v>32</v>
      </c>
      <c r="AX2767" s="13" t="s">
        <v>77</v>
      </c>
      <c r="AY2767" s="243" t="s">
        <v>159</v>
      </c>
    </row>
    <row r="2768" s="16" customFormat="1">
      <c r="A2768" s="16"/>
      <c r="B2768" s="279"/>
      <c r="C2768" s="280"/>
      <c r="D2768" s="234" t="s">
        <v>168</v>
      </c>
      <c r="E2768" s="281" t="s">
        <v>1</v>
      </c>
      <c r="F2768" s="282" t="s">
        <v>4449</v>
      </c>
      <c r="G2768" s="280"/>
      <c r="H2768" s="281" t="s">
        <v>1</v>
      </c>
      <c r="I2768" s="283"/>
      <c r="J2768" s="280"/>
      <c r="K2768" s="280"/>
      <c r="L2768" s="284"/>
      <c r="M2768" s="285"/>
      <c r="N2768" s="286"/>
      <c r="O2768" s="286"/>
      <c r="P2768" s="286"/>
      <c r="Q2768" s="286"/>
      <c r="R2768" s="286"/>
      <c r="S2768" s="286"/>
      <c r="T2768" s="287"/>
      <c r="U2768" s="16"/>
      <c r="V2768" s="16"/>
      <c r="W2768" s="16"/>
      <c r="X2768" s="16"/>
      <c r="Y2768" s="16"/>
      <c r="Z2768" s="16"/>
      <c r="AA2768" s="16"/>
      <c r="AB2768" s="16"/>
      <c r="AC2768" s="16"/>
      <c r="AD2768" s="16"/>
      <c r="AE2768" s="16"/>
      <c r="AT2768" s="288" t="s">
        <v>168</v>
      </c>
      <c r="AU2768" s="288" t="s">
        <v>87</v>
      </c>
      <c r="AV2768" s="16" t="s">
        <v>85</v>
      </c>
      <c r="AW2768" s="16" t="s">
        <v>32</v>
      </c>
      <c r="AX2768" s="16" t="s">
        <v>77</v>
      </c>
      <c r="AY2768" s="288" t="s">
        <v>159</v>
      </c>
    </row>
    <row r="2769" s="13" customFormat="1">
      <c r="A2769" s="13"/>
      <c r="B2769" s="232"/>
      <c r="C2769" s="233"/>
      <c r="D2769" s="234" t="s">
        <v>168</v>
      </c>
      <c r="E2769" s="235" t="s">
        <v>1</v>
      </c>
      <c r="F2769" s="236" t="s">
        <v>3248</v>
      </c>
      <c r="G2769" s="233"/>
      <c r="H2769" s="237">
        <v>6.6399999999999997</v>
      </c>
      <c r="I2769" s="238"/>
      <c r="J2769" s="233"/>
      <c r="K2769" s="233"/>
      <c r="L2769" s="239"/>
      <c r="M2769" s="240"/>
      <c r="N2769" s="241"/>
      <c r="O2769" s="241"/>
      <c r="P2769" s="241"/>
      <c r="Q2769" s="241"/>
      <c r="R2769" s="241"/>
      <c r="S2769" s="241"/>
      <c r="T2769" s="242"/>
      <c r="U2769" s="13"/>
      <c r="V2769" s="13"/>
      <c r="W2769" s="13"/>
      <c r="X2769" s="13"/>
      <c r="Y2769" s="13"/>
      <c r="Z2769" s="13"/>
      <c r="AA2769" s="13"/>
      <c r="AB2769" s="13"/>
      <c r="AC2769" s="13"/>
      <c r="AD2769" s="13"/>
      <c r="AE2769" s="13"/>
      <c r="AT2769" s="243" t="s">
        <v>168</v>
      </c>
      <c r="AU2769" s="243" t="s">
        <v>87</v>
      </c>
      <c r="AV2769" s="13" t="s">
        <v>87</v>
      </c>
      <c r="AW2769" s="13" t="s">
        <v>32</v>
      </c>
      <c r="AX2769" s="13" t="s">
        <v>77</v>
      </c>
      <c r="AY2769" s="243" t="s">
        <v>159</v>
      </c>
    </row>
    <row r="2770" s="14" customFormat="1">
      <c r="A2770" s="14"/>
      <c r="B2770" s="244"/>
      <c r="C2770" s="245"/>
      <c r="D2770" s="234" t="s">
        <v>168</v>
      </c>
      <c r="E2770" s="246" t="s">
        <v>1</v>
      </c>
      <c r="F2770" s="247" t="s">
        <v>174</v>
      </c>
      <c r="G2770" s="245"/>
      <c r="H2770" s="248">
        <v>378.33999999999998</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168</v>
      </c>
      <c r="AU2770" s="254" t="s">
        <v>87</v>
      </c>
      <c r="AV2770" s="14" t="s">
        <v>166</v>
      </c>
      <c r="AW2770" s="14" t="s">
        <v>32</v>
      </c>
      <c r="AX2770" s="14" t="s">
        <v>85</v>
      </c>
      <c r="AY2770" s="254" t="s">
        <v>159</v>
      </c>
    </row>
    <row r="2771" s="2" customFormat="1" ht="24.15" customHeight="1">
      <c r="A2771" s="39"/>
      <c r="B2771" s="40"/>
      <c r="C2771" s="219" t="s">
        <v>4460</v>
      </c>
      <c r="D2771" s="219" t="s">
        <v>161</v>
      </c>
      <c r="E2771" s="220" t="s">
        <v>4461</v>
      </c>
      <c r="F2771" s="221" t="s">
        <v>4462</v>
      </c>
      <c r="G2771" s="222" t="s">
        <v>164</v>
      </c>
      <c r="H2771" s="223">
        <v>169.16</v>
      </c>
      <c r="I2771" s="224"/>
      <c r="J2771" s="225">
        <f>ROUND(I2771*H2771,2)</f>
        <v>0</v>
      </c>
      <c r="K2771" s="221" t="s">
        <v>165</v>
      </c>
      <c r="L2771" s="45"/>
      <c r="M2771" s="226" t="s">
        <v>1</v>
      </c>
      <c r="N2771" s="227" t="s">
        <v>42</v>
      </c>
      <c r="O2771" s="92"/>
      <c r="P2771" s="228">
        <f>O2771*H2771</f>
        <v>0</v>
      </c>
      <c r="Q2771" s="228">
        <v>0.0044999999999999997</v>
      </c>
      <c r="R2771" s="228">
        <f>Q2771*H2771</f>
        <v>0.7612199999999999</v>
      </c>
      <c r="S2771" s="228">
        <v>0</v>
      </c>
      <c r="T2771" s="229">
        <f>S2771*H2771</f>
        <v>0</v>
      </c>
      <c r="U2771" s="39"/>
      <c r="V2771" s="39"/>
      <c r="W2771" s="39"/>
      <c r="X2771" s="39"/>
      <c r="Y2771" s="39"/>
      <c r="Z2771" s="39"/>
      <c r="AA2771" s="39"/>
      <c r="AB2771" s="39"/>
      <c r="AC2771" s="39"/>
      <c r="AD2771" s="39"/>
      <c r="AE2771" s="39"/>
      <c r="AR2771" s="230" t="s">
        <v>235</v>
      </c>
      <c r="AT2771" s="230" t="s">
        <v>161</v>
      </c>
      <c r="AU2771" s="230" t="s">
        <v>87</v>
      </c>
      <c r="AY2771" s="18" t="s">
        <v>159</v>
      </c>
      <c r="BE2771" s="231">
        <f>IF(N2771="základní",J2771,0)</f>
        <v>0</v>
      </c>
      <c r="BF2771" s="231">
        <f>IF(N2771="snížená",J2771,0)</f>
        <v>0</v>
      </c>
      <c r="BG2771" s="231">
        <f>IF(N2771="zákl. přenesená",J2771,0)</f>
        <v>0</v>
      </c>
      <c r="BH2771" s="231">
        <f>IF(N2771="sníž. přenesená",J2771,0)</f>
        <v>0</v>
      </c>
      <c r="BI2771" s="231">
        <f>IF(N2771="nulová",J2771,0)</f>
        <v>0</v>
      </c>
      <c r="BJ2771" s="18" t="s">
        <v>85</v>
      </c>
      <c r="BK2771" s="231">
        <f>ROUND(I2771*H2771,2)</f>
        <v>0</v>
      </c>
      <c r="BL2771" s="18" t="s">
        <v>235</v>
      </c>
      <c r="BM2771" s="230" t="s">
        <v>4463</v>
      </c>
    </row>
    <row r="2772" s="16" customFormat="1">
      <c r="A2772" s="16"/>
      <c r="B2772" s="279"/>
      <c r="C2772" s="280"/>
      <c r="D2772" s="234" t="s">
        <v>168</v>
      </c>
      <c r="E2772" s="281" t="s">
        <v>1</v>
      </c>
      <c r="F2772" s="282" t="s">
        <v>4447</v>
      </c>
      <c r="G2772" s="280"/>
      <c r="H2772" s="281" t="s">
        <v>1</v>
      </c>
      <c r="I2772" s="283"/>
      <c r="J2772" s="280"/>
      <c r="K2772" s="280"/>
      <c r="L2772" s="284"/>
      <c r="M2772" s="285"/>
      <c r="N2772" s="286"/>
      <c r="O2772" s="286"/>
      <c r="P2772" s="286"/>
      <c r="Q2772" s="286"/>
      <c r="R2772" s="286"/>
      <c r="S2772" s="286"/>
      <c r="T2772" s="287"/>
      <c r="U2772" s="16"/>
      <c r="V2772" s="16"/>
      <c r="W2772" s="16"/>
      <c r="X2772" s="16"/>
      <c r="Y2772" s="16"/>
      <c r="Z2772" s="16"/>
      <c r="AA2772" s="16"/>
      <c r="AB2772" s="16"/>
      <c r="AC2772" s="16"/>
      <c r="AD2772" s="16"/>
      <c r="AE2772" s="16"/>
      <c r="AT2772" s="288" t="s">
        <v>168</v>
      </c>
      <c r="AU2772" s="288" t="s">
        <v>87</v>
      </c>
      <c r="AV2772" s="16" t="s">
        <v>85</v>
      </c>
      <c r="AW2772" s="16" t="s">
        <v>32</v>
      </c>
      <c r="AX2772" s="16" t="s">
        <v>77</v>
      </c>
      <c r="AY2772" s="288" t="s">
        <v>159</v>
      </c>
    </row>
    <row r="2773" s="13" customFormat="1">
      <c r="A2773" s="13"/>
      <c r="B2773" s="232"/>
      <c r="C2773" s="233"/>
      <c r="D2773" s="234" t="s">
        <v>168</v>
      </c>
      <c r="E2773" s="235" t="s">
        <v>1</v>
      </c>
      <c r="F2773" s="236" t="s">
        <v>4448</v>
      </c>
      <c r="G2773" s="233"/>
      <c r="H2773" s="237">
        <v>5.0999999999999996</v>
      </c>
      <c r="I2773" s="238"/>
      <c r="J2773" s="233"/>
      <c r="K2773" s="233"/>
      <c r="L2773" s="239"/>
      <c r="M2773" s="240"/>
      <c r="N2773" s="241"/>
      <c r="O2773" s="241"/>
      <c r="P2773" s="241"/>
      <c r="Q2773" s="241"/>
      <c r="R2773" s="241"/>
      <c r="S2773" s="241"/>
      <c r="T2773" s="242"/>
      <c r="U2773" s="13"/>
      <c r="V2773" s="13"/>
      <c r="W2773" s="13"/>
      <c r="X2773" s="13"/>
      <c r="Y2773" s="13"/>
      <c r="Z2773" s="13"/>
      <c r="AA2773" s="13"/>
      <c r="AB2773" s="13"/>
      <c r="AC2773" s="13"/>
      <c r="AD2773" s="13"/>
      <c r="AE2773" s="13"/>
      <c r="AT2773" s="243" t="s">
        <v>168</v>
      </c>
      <c r="AU2773" s="243" t="s">
        <v>87</v>
      </c>
      <c r="AV2773" s="13" t="s">
        <v>87</v>
      </c>
      <c r="AW2773" s="13" t="s">
        <v>32</v>
      </c>
      <c r="AX2773" s="13" t="s">
        <v>77</v>
      </c>
      <c r="AY2773" s="243" t="s">
        <v>159</v>
      </c>
    </row>
    <row r="2774" s="13" customFormat="1">
      <c r="A2774" s="13"/>
      <c r="B2774" s="232"/>
      <c r="C2774" s="233"/>
      <c r="D2774" s="234" t="s">
        <v>168</v>
      </c>
      <c r="E2774" s="235" t="s">
        <v>1</v>
      </c>
      <c r="F2774" s="236" t="s">
        <v>3264</v>
      </c>
      <c r="G2774" s="233"/>
      <c r="H2774" s="237">
        <v>157.41999999999999</v>
      </c>
      <c r="I2774" s="238"/>
      <c r="J2774" s="233"/>
      <c r="K2774" s="233"/>
      <c r="L2774" s="239"/>
      <c r="M2774" s="240"/>
      <c r="N2774" s="241"/>
      <c r="O2774" s="241"/>
      <c r="P2774" s="241"/>
      <c r="Q2774" s="241"/>
      <c r="R2774" s="241"/>
      <c r="S2774" s="241"/>
      <c r="T2774" s="242"/>
      <c r="U2774" s="13"/>
      <c r="V2774" s="13"/>
      <c r="W2774" s="13"/>
      <c r="X2774" s="13"/>
      <c r="Y2774" s="13"/>
      <c r="Z2774" s="13"/>
      <c r="AA2774" s="13"/>
      <c r="AB2774" s="13"/>
      <c r="AC2774" s="13"/>
      <c r="AD2774" s="13"/>
      <c r="AE2774" s="13"/>
      <c r="AT2774" s="243" t="s">
        <v>168</v>
      </c>
      <c r="AU2774" s="243" t="s">
        <v>87</v>
      </c>
      <c r="AV2774" s="13" t="s">
        <v>87</v>
      </c>
      <c r="AW2774" s="13" t="s">
        <v>32</v>
      </c>
      <c r="AX2774" s="13" t="s">
        <v>77</v>
      </c>
      <c r="AY2774" s="243" t="s">
        <v>159</v>
      </c>
    </row>
    <row r="2775" s="16" customFormat="1">
      <c r="A2775" s="16"/>
      <c r="B2775" s="279"/>
      <c r="C2775" s="280"/>
      <c r="D2775" s="234" t="s">
        <v>168</v>
      </c>
      <c r="E2775" s="281" t="s">
        <v>1</v>
      </c>
      <c r="F2775" s="282" t="s">
        <v>4449</v>
      </c>
      <c r="G2775" s="280"/>
      <c r="H2775" s="281" t="s">
        <v>1</v>
      </c>
      <c r="I2775" s="283"/>
      <c r="J2775" s="280"/>
      <c r="K2775" s="280"/>
      <c r="L2775" s="284"/>
      <c r="M2775" s="285"/>
      <c r="N2775" s="286"/>
      <c r="O2775" s="286"/>
      <c r="P2775" s="286"/>
      <c r="Q2775" s="286"/>
      <c r="R2775" s="286"/>
      <c r="S2775" s="286"/>
      <c r="T2775" s="287"/>
      <c r="U2775" s="16"/>
      <c r="V2775" s="16"/>
      <c r="W2775" s="16"/>
      <c r="X2775" s="16"/>
      <c r="Y2775" s="16"/>
      <c r="Z2775" s="16"/>
      <c r="AA2775" s="16"/>
      <c r="AB2775" s="16"/>
      <c r="AC2775" s="16"/>
      <c r="AD2775" s="16"/>
      <c r="AE2775" s="16"/>
      <c r="AT2775" s="288" t="s">
        <v>168</v>
      </c>
      <c r="AU2775" s="288" t="s">
        <v>87</v>
      </c>
      <c r="AV2775" s="16" t="s">
        <v>85</v>
      </c>
      <c r="AW2775" s="16" t="s">
        <v>32</v>
      </c>
      <c r="AX2775" s="16" t="s">
        <v>77</v>
      </c>
      <c r="AY2775" s="288" t="s">
        <v>159</v>
      </c>
    </row>
    <row r="2776" s="13" customFormat="1">
      <c r="A2776" s="13"/>
      <c r="B2776" s="232"/>
      <c r="C2776" s="233"/>
      <c r="D2776" s="234" t="s">
        <v>168</v>
      </c>
      <c r="E2776" s="235" t="s">
        <v>1</v>
      </c>
      <c r="F2776" s="236" t="s">
        <v>3248</v>
      </c>
      <c r="G2776" s="233"/>
      <c r="H2776" s="237">
        <v>6.6399999999999997</v>
      </c>
      <c r="I2776" s="238"/>
      <c r="J2776" s="233"/>
      <c r="K2776" s="233"/>
      <c r="L2776" s="239"/>
      <c r="M2776" s="240"/>
      <c r="N2776" s="241"/>
      <c r="O2776" s="241"/>
      <c r="P2776" s="241"/>
      <c r="Q2776" s="241"/>
      <c r="R2776" s="241"/>
      <c r="S2776" s="241"/>
      <c r="T2776" s="242"/>
      <c r="U2776" s="13"/>
      <c r="V2776" s="13"/>
      <c r="W2776" s="13"/>
      <c r="X2776" s="13"/>
      <c r="Y2776" s="13"/>
      <c r="Z2776" s="13"/>
      <c r="AA2776" s="13"/>
      <c r="AB2776" s="13"/>
      <c r="AC2776" s="13"/>
      <c r="AD2776" s="13"/>
      <c r="AE2776" s="13"/>
      <c r="AT2776" s="243" t="s">
        <v>168</v>
      </c>
      <c r="AU2776" s="243" t="s">
        <v>87</v>
      </c>
      <c r="AV2776" s="13" t="s">
        <v>87</v>
      </c>
      <c r="AW2776" s="13" t="s">
        <v>32</v>
      </c>
      <c r="AX2776" s="13" t="s">
        <v>77</v>
      </c>
      <c r="AY2776" s="243" t="s">
        <v>159</v>
      </c>
    </row>
    <row r="2777" s="14" customFormat="1">
      <c r="A2777" s="14"/>
      <c r="B2777" s="244"/>
      <c r="C2777" s="245"/>
      <c r="D2777" s="234" t="s">
        <v>168</v>
      </c>
      <c r="E2777" s="246" t="s">
        <v>1</v>
      </c>
      <c r="F2777" s="247" t="s">
        <v>174</v>
      </c>
      <c r="G2777" s="245"/>
      <c r="H2777" s="248">
        <v>169.16</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168</v>
      </c>
      <c r="AU2777" s="254" t="s">
        <v>87</v>
      </c>
      <c r="AV2777" s="14" t="s">
        <v>166</v>
      </c>
      <c r="AW2777" s="14" t="s">
        <v>32</v>
      </c>
      <c r="AX2777" s="14" t="s">
        <v>85</v>
      </c>
      <c r="AY2777" s="254" t="s">
        <v>159</v>
      </c>
    </row>
    <row r="2778" s="2" customFormat="1" ht="24.15" customHeight="1">
      <c r="A2778" s="39"/>
      <c r="B2778" s="40"/>
      <c r="C2778" s="219" t="s">
        <v>4464</v>
      </c>
      <c r="D2778" s="219" t="s">
        <v>161</v>
      </c>
      <c r="E2778" s="220" t="s">
        <v>4465</v>
      </c>
      <c r="F2778" s="221" t="s">
        <v>4466</v>
      </c>
      <c r="G2778" s="222" t="s">
        <v>164</v>
      </c>
      <c r="H2778" s="223">
        <v>19.879999999999999</v>
      </c>
      <c r="I2778" s="224"/>
      <c r="J2778" s="225">
        <f>ROUND(I2778*H2778,2)</f>
        <v>0</v>
      </c>
      <c r="K2778" s="221" t="s">
        <v>165</v>
      </c>
      <c r="L2778" s="45"/>
      <c r="M2778" s="226" t="s">
        <v>1</v>
      </c>
      <c r="N2778" s="227" t="s">
        <v>42</v>
      </c>
      <c r="O2778" s="92"/>
      <c r="P2778" s="228">
        <f>O2778*H2778</f>
        <v>0</v>
      </c>
      <c r="Q2778" s="228">
        <v>0</v>
      </c>
      <c r="R2778" s="228">
        <f>Q2778*H2778</f>
        <v>0</v>
      </c>
      <c r="S2778" s="228">
        <v>0.0025000000000000001</v>
      </c>
      <c r="T2778" s="229">
        <f>S2778*H2778</f>
        <v>0.049700000000000001</v>
      </c>
      <c r="U2778" s="39"/>
      <c r="V2778" s="39"/>
      <c r="W2778" s="39"/>
      <c r="X2778" s="39"/>
      <c r="Y2778" s="39"/>
      <c r="Z2778" s="39"/>
      <c r="AA2778" s="39"/>
      <c r="AB2778" s="39"/>
      <c r="AC2778" s="39"/>
      <c r="AD2778" s="39"/>
      <c r="AE2778" s="39"/>
      <c r="AR2778" s="230" t="s">
        <v>235</v>
      </c>
      <c r="AT2778" s="230" t="s">
        <v>161</v>
      </c>
      <c r="AU2778" s="230" t="s">
        <v>87</v>
      </c>
      <c r="AY2778" s="18" t="s">
        <v>159</v>
      </c>
      <c r="BE2778" s="231">
        <f>IF(N2778="základní",J2778,0)</f>
        <v>0</v>
      </c>
      <c r="BF2778" s="231">
        <f>IF(N2778="snížená",J2778,0)</f>
        <v>0</v>
      </c>
      <c r="BG2778" s="231">
        <f>IF(N2778="zákl. přenesená",J2778,0)</f>
        <v>0</v>
      </c>
      <c r="BH2778" s="231">
        <f>IF(N2778="sníž. přenesená",J2778,0)</f>
        <v>0</v>
      </c>
      <c r="BI2778" s="231">
        <f>IF(N2778="nulová",J2778,0)</f>
        <v>0</v>
      </c>
      <c r="BJ2778" s="18" t="s">
        <v>85</v>
      </c>
      <c r="BK2778" s="231">
        <f>ROUND(I2778*H2778,2)</f>
        <v>0</v>
      </c>
      <c r="BL2778" s="18" t="s">
        <v>235</v>
      </c>
      <c r="BM2778" s="230" t="s">
        <v>4467</v>
      </c>
    </row>
    <row r="2779" s="16" customFormat="1">
      <c r="A2779" s="16"/>
      <c r="B2779" s="279"/>
      <c r="C2779" s="280"/>
      <c r="D2779" s="234" t="s">
        <v>168</v>
      </c>
      <c r="E2779" s="281" t="s">
        <v>1</v>
      </c>
      <c r="F2779" s="282" t="s">
        <v>4468</v>
      </c>
      <c r="G2779" s="280"/>
      <c r="H2779" s="281" t="s">
        <v>1</v>
      </c>
      <c r="I2779" s="283"/>
      <c r="J2779" s="280"/>
      <c r="K2779" s="280"/>
      <c r="L2779" s="284"/>
      <c r="M2779" s="285"/>
      <c r="N2779" s="286"/>
      <c r="O2779" s="286"/>
      <c r="P2779" s="286"/>
      <c r="Q2779" s="286"/>
      <c r="R2779" s="286"/>
      <c r="S2779" s="286"/>
      <c r="T2779" s="287"/>
      <c r="U2779" s="16"/>
      <c r="V2779" s="16"/>
      <c r="W2779" s="16"/>
      <c r="X2779" s="16"/>
      <c r="Y2779" s="16"/>
      <c r="Z2779" s="16"/>
      <c r="AA2779" s="16"/>
      <c r="AB2779" s="16"/>
      <c r="AC2779" s="16"/>
      <c r="AD2779" s="16"/>
      <c r="AE2779" s="16"/>
      <c r="AT2779" s="288" t="s">
        <v>168</v>
      </c>
      <c r="AU2779" s="288" t="s">
        <v>87</v>
      </c>
      <c r="AV2779" s="16" t="s">
        <v>85</v>
      </c>
      <c r="AW2779" s="16" t="s">
        <v>32</v>
      </c>
      <c r="AX2779" s="16" t="s">
        <v>77</v>
      </c>
      <c r="AY2779" s="288" t="s">
        <v>159</v>
      </c>
    </row>
    <row r="2780" s="13" customFormat="1">
      <c r="A2780" s="13"/>
      <c r="B2780" s="232"/>
      <c r="C2780" s="233"/>
      <c r="D2780" s="234" t="s">
        <v>168</v>
      </c>
      <c r="E2780" s="235" t="s">
        <v>1</v>
      </c>
      <c r="F2780" s="236" t="s">
        <v>4469</v>
      </c>
      <c r="G2780" s="233"/>
      <c r="H2780" s="237">
        <v>19.879999999999999</v>
      </c>
      <c r="I2780" s="238"/>
      <c r="J2780" s="233"/>
      <c r="K2780" s="233"/>
      <c r="L2780" s="239"/>
      <c r="M2780" s="240"/>
      <c r="N2780" s="241"/>
      <c r="O2780" s="241"/>
      <c r="P2780" s="241"/>
      <c r="Q2780" s="241"/>
      <c r="R2780" s="241"/>
      <c r="S2780" s="241"/>
      <c r="T2780" s="242"/>
      <c r="U2780" s="13"/>
      <c r="V2780" s="13"/>
      <c r="W2780" s="13"/>
      <c r="X2780" s="13"/>
      <c r="Y2780" s="13"/>
      <c r="Z2780" s="13"/>
      <c r="AA2780" s="13"/>
      <c r="AB2780" s="13"/>
      <c r="AC2780" s="13"/>
      <c r="AD2780" s="13"/>
      <c r="AE2780" s="13"/>
      <c r="AT2780" s="243" t="s">
        <v>168</v>
      </c>
      <c r="AU2780" s="243" t="s">
        <v>87</v>
      </c>
      <c r="AV2780" s="13" t="s">
        <v>87</v>
      </c>
      <c r="AW2780" s="13" t="s">
        <v>32</v>
      </c>
      <c r="AX2780" s="13" t="s">
        <v>85</v>
      </c>
      <c r="AY2780" s="243" t="s">
        <v>159</v>
      </c>
    </row>
    <row r="2781" s="2" customFormat="1" ht="24.15" customHeight="1">
      <c r="A2781" s="39"/>
      <c r="B2781" s="40"/>
      <c r="C2781" s="219" t="s">
        <v>4470</v>
      </c>
      <c r="D2781" s="219" t="s">
        <v>161</v>
      </c>
      <c r="E2781" s="220" t="s">
        <v>4471</v>
      </c>
      <c r="F2781" s="221" t="s">
        <v>4472</v>
      </c>
      <c r="G2781" s="222" t="s">
        <v>164</v>
      </c>
      <c r="H2781" s="223">
        <v>418.51600000000002</v>
      </c>
      <c r="I2781" s="224"/>
      <c r="J2781" s="225">
        <f>ROUND(I2781*H2781,2)</f>
        <v>0</v>
      </c>
      <c r="K2781" s="221" t="s">
        <v>165</v>
      </c>
      <c r="L2781" s="45"/>
      <c r="M2781" s="226" t="s">
        <v>1</v>
      </c>
      <c r="N2781" s="227" t="s">
        <v>42</v>
      </c>
      <c r="O2781" s="92"/>
      <c r="P2781" s="228">
        <f>O2781*H2781</f>
        <v>0</v>
      </c>
      <c r="Q2781" s="228">
        <v>0</v>
      </c>
      <c r="R2781" s="228">
        <f>Q2781*H2781</f>
        <v>0</v>
      </c>
      <c r="S2781" s="228">
        <v>0.0030000000000000001</v>
      </c>
      <c r="T2781" s="229">
        <f>S2781*H2781</f>
        <v>1.2555480000000001</v>
      </c>
      <c r="U2781" s="39"/>
      <c r="V2781" s="39"/>
      <c r="W2781" s="39"/>
      <c r="X2781" s="39"/>
      <c r="Y2781" s="39"/>
      <c r="Z2781" s="39"/>
      <c r="AA2781" s="39"/>
      <c r="AB2781" s="39"/>
      <c r="AC2781" s="39"/>
      <c r="AD2781" s="39"/>
      <c r="AE2781" s="39"/>
      <c r="AR2781" s="230" t="s">
        <v>235</v>
      </c>
      <c r="AT2781" s="230" t="s">
        <v>161</v>
      </c>
      <c r="AU2781" s="230" t="s">
        <v>87</v>
      </c>
      <c r="AY2781" s="18" t="s">
        <v>159</v>
      </c>
      <c r="BE2781" s="231">
        <f>IF(N2781="základní",J2781,0)</f>
        <v>0</v>
      </c>
      <c r="BF2781" s="231">
        <f>IF(N2781="snížená",J2781,0)</f>
        <v>0</v>
      </c>
      <c r="BG2781" s="231">
        <f>IF(N2781="zákl. přenesená",J2781,0)</f>
        <v>0</v>
      </c>
      <c r="BH2781" s="231">
        <f>IF(N2781="sníž. přenesená",J2781,0)</f>
        <v>0</v>
      </c>
      <c r="BI2781" s="231">
        <f>IF(N2781="nulová",J2781,0)</f>
        <v>0</v>
      </c>
      <c r="BJ2781" s="18" t="s">
        <v>85</v>
      </c>
      <c r="BK2781" s="231">
        <f>ROUND(I2781*H2781,2)</f>
        <v>0</v>
      </c>
      <c r="BL2781" s="18" t="s">
        <v>235</v>
      </c>
      <c r="BM2781" s="230" t="s">
        <v>4473</v>
      </c>
    </row>
    <row r="2782" s="16" customFormat="1">
      <c r="A2782" s="16"/>
      <c r="B2782" s="279"/>
      <c r="C2782" s="280"/>
      <c r="D2782" s="234" t="s">
        <v>168</v>
      </c>
      <c r="E2782" s="281" t="s">
        <v>1</v>
      </c>
      <c r="F2782" s="282" t="s">
        <v>4403</v>
      </c>
      <c r="G2782" s="280"/>
      <c r="H2782" s="281" t="s">
        <v>1</v>
      </c>
      <c r="I2782" s="283"/>
      <c r="J2782" s="280"/>
      <c r="K2782" s="280"/>
      <c r="L2782" s="284"/>
      <c r="M2782" s="285"/>
      <c r="N2782" s="286"/>
      <c r="O2782" s="286"/>
      <c r="P2782" s="286"/>
      <c r="Q2782" s="286"/>
      <c r="R2782" s="286"/>
      <c r="S2782" s="286"/>
      <c r="T2782" s="287"/>
      <c r="U2782" s="16"/>
      <c r="V2782" s="16"/>
      <c r="W2782" s="16"/>
      <c r="X2782" s="16"/>
      <c r="Y2782" s="16"/>
      <c r="Z2782" s="16"/>
      <c r="AA2782" s="16"/>
      <c r="AB2782" s="16"/>
      <c r="AC2782" s="16"/>
      <c r="AD2782" s="16"/>
      <c r="AE2782" s="16"/>
      <c r="AT2782" s="288" t="s">
        <v>168</v>
      </c>
      <c r="AU2782" s="288" t="s">
        <v>87</v>
      </c>
      <c r="AV2782" s="16" t="s">
        <v>85</v>
      </c>
      <c r="AW2782" s="16" t="s">
        <v>32</v>
      </c>
      <c r="AX2782" s="16" t="s">
        <v>77</v>
      </c>
      <c r="AY2782" s="288" t="s">
        <v>159</v>
      </c>
    </row>
    <row r="2783" s="13" customFormat="1">
      <c r="A2783" s="13"/>
      <c r="B2783" s="232"/>
      <c r="C2783" s="233"/>
      <c r="D2783" s="234" t="s">
        <v>168</v>
      </c>
      <c r="E2783" s="235" t="s">
        <v>1</v>
      </c>
      <c r="F2783" s="236" t="s">
        <v>4474</v>
      </c>
      <c r="G2783" s="233"/>
      <c r="H2783" s="237">
        <v>85.909999999999997</v>
      </c>
      <c r="I2783" s="238"/>
      <c r="J2783" s="233"/>
      <c r="K2783" s="233"/>
      <c r="L2783" s="239"/>
      <c r="M2783" s="240"/>
      <c r="N2783" s="241"/>
      <c r="O2783" s="241"/>
      <c r="P2783" s="241"/>
      <c r="Q2783" s="241"/>
      <c r="R2783" s="241"/>
      <c r="S2783" s="241"/>
      <c r="T2783" s="242"/>
      <c r="U2783" s="13"/>
      <c r="V2783" s="13"/>
      <c r="W2783" s="13"/>
      <c r="X2783" s="13"/>
      <c r="Y2783" s="13"/>
      <c r="Z2783" s="13"/>
      <c r="AA2783" s="13"/>
      <c r="AB2783" s="13"/>
      <c r="AC2783" s="13"/>
      <c r="AD2783" s="13"/>
      <c r="AE2783" s="13"/>
      <c r="AT2783" s="243" t="s">
        <v>168</v>
      </c>
      <c r="AU2783" s="243" t="s">
        <v>87</v>
      </c>
      <c r="AV2783" s="13" t="s">
        <v>87</v>
      </c>
      <c r="AW2783" s="13" t="s">
        <v>32</v>
      </c>
      <c r="AX2783" s="13" t="s">
        <v>77</v>
      </c>
      <c r="AY2783" s="243" t="s">
        <v>159</v>
      </c>
    </row>
    <row r="2784" s="13" customFormat="1">
      <c r="A2784" s="13"/>
      <c r="B2784" s="232"/>
      <c r="C2784" s="233"/>
      <c r="D2784" s="234" t="s">
        <v>168</v>
      </c>
      <c r="E2784" s="235" t="s">
        <v>1</v>
      </c>
      <c r="F2784" s="236" t="s">
        <v>4475</v>
      </c>
      <c r="G2784" s="233"/>
      <c r="H2784" s="237">
        <v>66.260000000000005</v>
      </c>
      <c r="I2784" s="238"/>
      <c r="J2784" s="233"/>
      <c r="K2784" s="233"/>
      <c r="L2784" s="239"/>
      <c r="M2784" s="240"/>
      <c r="N2784" s="241"/>
      <c r="O2784" s="241"/>
      <c r="P2784" s="241"/>
      <c r="Q2784" s="241"/>
      <c r="R2784" s="241"/>
      <c r="S2784" s="241"/>
      <c r="T2784" s="242"/>
      <c r="U2784" s="13"/>
      <c r="V2784" s="13"/>
      <c r="W2784" s="13"/>
      <c r="X2784" s="13"/>
      <c r="Y2784" s="13"/>
      <c r="Z2784" s="13"/>
      <c r="AA2784" s="13"/>
      <c r="AB2784" s="13"/>
      <c r="AC2784" s="13"/>
      <c r="AD2784" s="13"/>
      <c r="AE2784" s="13"/>
      <c r="AT2784" s="243" t="s">
        <v>168</v>
      </c>
      <c r="AU2784" s="243" t="s">
        <v>87</v>
      </c>
      <c r="AV2784" s="13" t="s">
        <v>87</v>
      </c>
      <c r="AW2784" s="13" t="s">
        <v>32</v>
      </c>
      <c r="AX2784" s="13" t="s">
        <v>77</v>
      </c>
      <c r="AY2784" s="243" t="s">
        <v>159</v>
      </c>
    </row>
    <row r="2785" s="16" customFormat="1">
      <c r="A2785" s="16"/>
      <c r="B2785" s="279"/>
      <c r="C2785" s="280"/>
      <c r="D2785" s="234" t="s">
        <v>168</v>
      </c>
      <c r="E2785" s="281" t="s">
        <v>1</v>
      </c>
      <c r="F2785" s="282" t="s">
        <v>4476</v>
      </c>
      <c r="G2785" s="280"/>
      <c r="H2785" s="281" t="s">
        <v>1</v>
      </c>
      <c r="I2785" s="283"/>
      <c r="J2785" s="280"/>
      <c r="K2785" s="280"/>
      <c r="L2785" s="284"/>
      <c r="M2785" s="285"/>
      <c r="N2785" s="286"/>
      <c r="O2785" s="286"/>
      <c r="P2785" s="286"/>
      <c r="Q2785" s="286"/>
      <c r="R2785" s="286"/>
      <c r="S2785" s="286"/>
      <c r="T2785" s="287"/>
      <c r="U2785" s="16"/>
      <c r="V2785" s="16"/>
      <c r="W2785" s="16"/>
      <c r="X2785" s="16"/>
      <c r="Y2785" s="16"/>
      <c r="Z2785" s="16"/>
      <c r="AA2785" s="16"/>
      <c r="AB2785" s="16"/>
      <c r="AC2785" s="16"/>
      <c r="AD2785" s="16"/>
      <c r="AE2785" s="16"/>
      <c r="AT2785" s="288" t="s">
        <v>168</v>
      </c>
      <c r="AU2785" s="288" t="s">
        <v>87</v>
      </c>
      <c r="AV2785" s="16" t="s">
        <v>85</v>
      </c>
      <c r="AW2785" s="16" t="s">
        <v>32</v>
      </c>
      <c r="AX2785" s="16" t="s">
        <v>77</v>
      </c>
      <c r="AY2785" s="288" t="s">
        <v>159</v>
      </c>
    </row>
    <row r="2786" s="13" customFormat="1">
      <c r="A2786" s="13"/>
      <c r="B2786" s="232"/>
      <c r="C2786" s="233"/>
      <c r="D2786" s="234" t="s">
        <v>168</v>
      </c>
      <c r="E2786" s="235" t="s">
        <v>1</v>
      </c>
      <c r="F2786" s="236" t="s">
        <v>4477</v>
      </c>
      <c r="G2786" s="233"/>
      <c r="H2786" s="237">
        <v>46.276000000000003</v>
      </c>
      <c r="I2786" s="238"/>
      <c r="J2786" s="233"/>
      <c r="K2786" s="233"/>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168</v>
      </c>
      <c r="AU2786" s="243" t="s">
        <v>87</v>
      </c>
      <c r="AV2786" s="13" t="s">
        <v>87</v>
      </c>
      <c r="AW2786" s="13" t="s">
        <v>32</v>
      </c>
      <c r="AX2786" s="13" t="s">
        <v>77</v>
      </c>
      <c r="AY2786" s="243" t="s">
        <v>159</v>
      </c>
    </row>
    <row r="2787" s="15" customFormat="1">
      <c r="A2787" s="15"/>
      <c r="B2787" s="268"/>
      <c r="C2787" s="269"/>
      <c r="D2787" s="234" t="s">
        <v>168</v>
      </c>
      <c r="E2787" s="270" t="s">
        <v>1</v>
      </c>
      <c r="F2787" s="271" t="s">
        <v>361</v>
      </c>
      <c r="G2787" s="269"/>
      <c r="H2787" s="272">
        <v>198.446</v>
      </c>
      <c r="I2787" s="273"/>
      <c r="J2787" s="269"/>
      <c r="K2787" s="269"/>
      <c r="L2787" s="274"/>
      <c r="M2787" s="275"/>
      <c r="N2787" s="276"/>
      <c r="O2787" s="276"/>
      <c r="P2787" s="276"/>
      <c r="Q2787" s="276"/>
      <c r="R2787" s="276"/>
      <c r="S2787" s="276"/>
      <c r="T2787" s="277"/>
      <c r="U2787" s="15"/>
      <c r="V2787" s="15"/>
      <c r="W2787" s="15"/>
      <c r="X2787" s="15"/>
      <c r="Y2787" s="15"/>
      <c r="Z2787" s="15"/>
      <c r="AA2787" s="15"/>
      <c r="AB2787" s="15"/>
      <c r="AC2787" s="15"/>
      <c r="AD2787" s="15"/>
      <c r="AE2787" s="15"/>
      <c r="AT2787" s="278" t="s">
        <v>168</v>
      </c>
      <c r="AU2787" s="278" t="s">
        <v>87</v>
      </c>
      <c r="AV2787" s="15" t="s">
        <v>175</v>
      </c>
      <c r="AW2787" s="15" t="s">
        <v>32</v>
      </c>
      <c r="AX2787" s="15" t="s">
        <v>77</v>
      </c>
      <c r="AY2787" s="278" t="s">
        <v>159</v>
      </c>
    </row>
    <row r="2788" s="16" customFormat="1">
      <c r="A2788" s="16"/>
      <c r="B2788" s="279"/>
      <c r="C2788" s="280"/>
      <c r="D2788" s="234" t="s">
        <v>168</v>
      </c>
      <c r="E2788" s="281" t="s">
        <v>1</v>
      </c>
      <c r="F2788" s="282" t="s">
        <v>2021</v>
      </c>
      <c r="G2788" s="280"/>
      <c r="H2788" s="281" t="s">
        <v>1</v>
      </c>
      <c r="I2788" s="283"/>
      <c r="J2788" s="280"/>
      <c r="K2788" s="280"/>
      <c r="L2788" s="284"/>
      <c r="M2788" s="285"/>
      <c r="N2788" s="286"/>
      <c r="O2788" s="286"/>
      <c r="P2788" s="286"/>
      <c r="Q2788" s="286"/>
      <c r="R2788" s="286"/>
      <c r="S2788" s="286"/>
      <c r="T2788" s="287"/>
      <c r="U2788" s="16"/>
      <c r="V2788" s="16"/>
      <c r="W2788" s="16"/>
      <c r="X2788" s="16"/>
      <c r="Y2788" s="16"/>
      <c r="Z2788" s="16"/>
      <c r="AA2788" s="16"/>
      <c r="AB2788" s="16"/>
      <c r="AC2788" s="16"/>
      <c r="AD2788" s="16"/>
      <c r="AE2788" s="16"/>
      <c r="AT2788" s="288" t="s">
        <v>168</v>
      </c>
      <c r="AU2788" s="288" t="s">
        <v>87</v>
      </c>
      <c r="AV2788" s="16" t="s">
        <v>85</v>
      </c>
      <c r="AW2788" s="16" t="s">
        <v>32</v>
      </c>
      <c r="AX2788" s="16" t="s">
        <v>77</v>
      </c>
      <c r="AY2788" s="288" t="s">
        <v>159</v>
      </c>
    </row>
    <row r="2789" s="13" customFormat="1">
      <c r="A2789" s="13"/>
      <c r="B2789" s="232"/>
      <c r="C2789" s="233"/>
      <c r="D2789" s="234" t="s">
        <v>168</v>
      </c>
      <c r="E2789" s="235" t="s">
        <v>1</v>
      </c>
      <c r="F2789" s="236" t="s">
        <v>4478</v>
      </c>
      <c r="G2789" s="233"/>
      <c r="H2789" s="237">
        <v>220.06999999999999</v>
      </c>
      <c r="I2789" s="238"/>
      <c r="J2789" s="233"/>
      <c r="K2789" s="233"/>
      <c r="L2789" s="239"/>
      <c r="M2789" s="240"/>
      <c r="N2789" s="241"/>
      <c r="O2789" s="241"/>
      <c r="P2789" s="241"/>
      <c r="Q2789" s="241"/>
      <c r="R2789" s="241"/>
      <c r="S2789" s="241"/>
      <c r="T2789" s="242"/>
      <c r="U2789" s="13"/>
      <c r="V2789" s="13"/>
      <c r="W2789" s="13"/>
      <c r="X2789" s="13"/>
      <c r="Y2789" s="13"/>
      <c r="Z2789" s="13"/>
      <c r="AA2789" s="13"/>
      <c r="AB2789" s="13"/>
      <c r="AC2789" s="13"/>
      <c r="AD2789" s="13"/>
      <c r="AE2789" s="13"/>
      <c r="AT2789" s="243" t="s">
        <v>168</v>
      </c>
      <c r="AU2789" s="243" t="s">
        <v>87</v>
      </c>
      <c r="AV2789" s="13" t="s">
        <v>87</v>
      </c>
      <c r="AW2789" s="13" t="s">
        <v>32</v>
      </c>
      <c r="AX2789" s="13" t="s">
        <v>77</v>
      </c>
      <c r="AY2789" s="243" t="s">
        <v>159</v>
      </c>
    </row>
    <row r="2790" s="15" customFormat="1">
      <c r="A2790" s="15"/>
      <c r="B2790" s="268"/>
      <c r="C2790" s="269"/>
      <c r="D2790" s="234" t="s">
        <v>168</v>
      </c>
      <c r="E2790" s="270" t="s">
        <v>1</v>
      </c>
      <c r="F2790" s="271" t="s">
        <v>361</v>
      </c>
      <c r="G2790" s="269"/>
      <c r="H2790" s="272">
        <v>220.06999999999999</v>
      </c>
      <c r="I2790" s="273"/>
      <c r="J2790" s="269"/>
      <c r="K2790" s="269"/>
      <c r="L2790" s="274"/>
      <c r="M2790" s="275"/>
      <c r="N2790" s="276"/>
      <c r="O2790" s="276"/>
      <c r="P2790" s="276"/>
      <c r="Q2790" s="276"/>
      <c r="R2790" s="276"/>
      <c r="S2790" s="276"/>
      <c r="T2790" s="277"/>
      <c r="U2790" s="15"/>
      <c r="V2790" s="15"/>
      <c r="W2790" s="15"/>
      <c r="X2790" s="15"/>
      <c r="Y2790" s="15"/>
      <c r="Z2790" s="15"/>
      <c r="AA2790" s="15"/>
      <c r="AB2790" s="15"/>
      <c r="AC2790" s="15"/>
      <c r="AD2790" s="15"/>
      <c r="AE2790" s="15"/>
      <c r="AT2790" s="278" t="s">
        <v>168</v>
      </c>
      <c r="AU2790" s="278" t="s">
        <v>87</v>
      </c>
      <c r="AV2790" s="15" t="s">
        <v>175</v>
      </c>
      <c r="AW2790" s="15" t="s">
        <v>32</v>
      </c>
      <c r="AX2790" s="15" t="s">
        <v>77</v>
      </c>
      <c r="AY2790" s="278" t="s">
        <v>159</v>
      </c>
    </row>
    <row r="2791" s="14" customFormat="1">
      <c r="A2791" s="14"/>
      <c r="B2791" s="244"/>
      <c r="C2791" s="245"/>
      <c r="D2791" s="234" t="s">
        <v>168</v>
      </c>
      <c r="E2791" s="246" t="s">
        <v>1</v>
      </c>
      <c r="F2791" s="247" t="s">
        <v>174</v>
      </c>
      <c r="G2791" s="245"/>
      <c r="H2791" s="248">
        <v>418.51600000000002</v>
      </c>
      <c r="I2791" s="249"/>
      <c r="J2791" s="245"/>
      <c r="K2791" s="245"/>
      <c r="L2791" s="250"/>
      <c r="M2791" s="251"/>
      <c r="N2791" s="252"/>
      <c r="O2791" s="252"/>
      <c r="P2791" s="252"/>
      <c r="Q2791" s="252"/>
      <c r="R2791" s="252"/>
      <c r="S2791" s="252"/>
      <c r="T2791" s="253"/>
      <c r="U2791" s="14"/>
      <c r="V2791" s="14"/>
      <c r="W2791" s="14"/>
      <c r="X2791" s="14"/>
      <c r="Y2791" s="14"/>
      <c r="Z2791" s="14"/>
      <c r="AA2791" s="14"/>
      <c r="AB2791" s="14"/>
      <c r="AC2791" s="14"/>
      <c r="AD2791" s="14"/>
      <c r="AE2791" s="14"/>
      <c r="AT2791" s="254" t="s">
        <v>168</v>
      </c>
      <c r="AU2791" s="254" t="s">
        <v>87</v>
      </c>
      <c r="AV2791" s="14" t="s">
        <v>166</v>
      </c>
      <c r="AW2791" s="14" t="s">
        <v>32</v>
      </c>
      <c r="AX2791" s="14" t="s">
        <v>85</v>
      </c>
      <c r="AY2791" s="254" t="s">
        <v>159</v>
      </c>
    </row>
    <row r="2792" s="2" customFormat="1" ht="24.15" customHeight="1">
      <c r="A2792" s="39"/>
      <c r="B2792" s="40"/>
      <c r="C2792" s="219" t="s">
        <v>4479</v>
      </c>
      <c r="D2792" s="219" t="s">
        <v>161</v>
      </c>
      <c r="E2792" s="220" t="s">
        <v>4480</v>
      </c>
      <c r="F2792" s="221" t="s">
        <v>4481</v>
      </c>
      <c r="G2792" s="222" t="s">
        <v>164</v>
      </c>
      <c r="H2792" s="223">
        <v>6.6399999999999997</v>
      </c>
      <c r="I2792" s="224"/>
      <c r="J2792" s="225">
        <f>ROUND(I2792*H2792,2)</f>
        <v>0</v>
      </c>
      <c r="K2792" s="221" t="s">
        <v>165</v>
      </c>
      <c r="L2792" s="45"/>
      <c r="M2792" s="226" t="s">
        <v>1</v>
      </c>
      <c r="N2792" s="227" t="s">
        <v>42</v>
      </c>
      <c r="O2792" s="92"/>
      <c r="P2792" s="228">
        <f>O2792*H2792</f>
        <v>0</v>
      </c>
      <c r="Q2792" s="228">
        <v>0.00040000000000000002</v>
      </c>
      <c r="R2792" s="228">
        <f>Q2792*H2792</f>
        <v>0.0026559999999999999</v>
      </c>
      <c r="S2792" s="228">
        <v>0</v>
      </c>
      <c r="T2792" s="229">
        <f>S2792*H2792</f>
        <v>0</v>
      </c>
      <c r="U2792" s="39"/>
      <c r="V2792" s="39"/>
      <c r="W2792" s="39"/>
      <c r="X2792" s="39"/>
      <c r="Y2792" s="39"/>
      <c r="Z2792" s="39"/>
      <c r="AA2792" s="39"/>
      <c r="AB2792" s="39"/>
      <c r="AC2792" s="39"/>
      <c r="AD2792" s="39"/>
      <c r="AE2792" s="39"/>
      <c r="AR2792" s="230" t="s">
        <v>235</v>
      </c>
      <c r="AT2792" s="230" t="s">
        <v>161</v>
      </c>
      <c r="AU2792" s="230" t="s">
        <v>87</v>
      </c>
      <c r="AY2792" s="18" t="s">
        <v>159</v>
      </c>
      <c r="BE2792" s="231">
        <f>IF(N2792="základní",J2792,0)</f>
        <v>0</v>
      </c>
      <c r="BF2792" s="231">
        <f>IF(N2792="snížená",J2792,0)</f>
        <v>0</v>
      </c>
      <c r="BG2792" s="231">
        <f>IF(N2792="zákl. přenesená",J2792,0)</f>
        <v>0</v>
      </c>
      <c r="BH2792" s="231">
        <f>IF(N2792="sníž. přenesená",J2792,0)</f>
        <v>0</v>
      </c>
      <c r="BI2792" s="231">
        <f>IF(N2792="nulová",J2792,0)</f>
        <v>0</v>
      </c>
      <c r="BJ2792" s="18" t="s">
        <v>85</v>
      </c>
      <c r="BK2792" s="231">
        <f>ROUND(I2792*H2792,2)</f>
        <v>0</v>
      </c>
      <c r="BL2792" s="18" t="s">
        <v>235</v>
      </c>
      <c r="BM2792" s="230" t="s">
        <v>4482</v>
      </c>
    </row>
    <row r="2793" s="16" customFormat="1">
      <c r="A2793" s="16"/>
      <c r="B2793" s="279"/>
      <c r="C2793" s="280"/>
      <c r="D2793" s="234" t="s">
        <v>168</v>
      </c>
      <c r="E2793" s="281" t="s">
        <v>1</v>
      </c>
      <c r="F2793" s="282" t="s">
        <v>4449</v>
      </c>
      <c r="G2793" s="280"/>
      <c r="H2793" s="281" t="s">
        <v>1</v>
      </c>
      <c r="I2793" s="283"/>
      <c r="J2793" s="280"/>
      <c r="K2793" s="280"/>
      <c r="L2793" s="284"/>
      <c r="M2793" s="285"/>
      <c r="N2793" s="286"/>
      <c r="O2793" s="286"/>
      <c r="P2793" s="286"/>
      <c r="Q2793" s="286"/>
      <c r="R2793" s="286"/>
      <c r="S2793" s="286"/>
      <c r="T2793" s="287"/>
      <c r="U2793" s="16"/>
      <c r="V2793" s="16"/>
      <c r="W2793" s="16"/>
      <c r="X2793" s="16"/>
      <c r="Y2793" s="16"/>
      <c r="Z2793" s="16"/>
      <c r="AA2793" s="16"/>
      <c r="AB2793" s="16"/>
      <c r="AC2793" s="16"/>
      <c r="AD2793" s="16"/>
      <c r="AE2793" s="16"/>
      <c r="AT2793" s="288" t="s">
        <v>168</v>
      </c>
      <c r="AU2793" s="288" t="s">
        <v>87</v>
      </c>
      <c r="AV2793" s="16" t="s">
        <v>85</v>
      </c>
      <c r="AW2793" s="16" t="s">
        <v>32</v>
      </c>
      <c r="AX2793" s="16" t="s">
        <v>77</v>
      </c>
      <c r="AY2793" s="288" t="s">
        <v>159</v>
      </c>
    </row>
    <row r="2794" s="13" customFormat="1">
      <c r="A2794" s="13"/>
      <c r="B2794" s="232"/>
      <c r="C2794" s="233"/>
      <c r="D2794" s="234" t="s">
        <v>168</v>
      </c>
      <c r="E2794" s="235" t="s">
        <v>1</v>
      </c>
      <c r="F2794" s="236" t="s">
        <v>3248</v>
      </c>
      <c r="G2794" s="233"/>
      <c r="H2794" s="237">
        <v>6.6399999999999997</v>
      </c>
      <c r="I2794" s="238"/>
      <c r="J2794" s="233"/>
      <c r="K2794" s="233"/>
      <c r="L2794" s="239"/>
      <c r="M2794" s="240"/>
      <c r="N2794" s="241"/>
      <c r="O2794" s="241"/>
      <c r="P2794" s="241"/>
      <c r="Q2794" s="241"/>
      <c r="R2794" s="241"/>
      <c r="S2794" s="241"/>
      <c r="T2794" s="242"/>
      <c r="U2794" s="13"/>
      <c r="V2794" s="13"/>
      <c r="W2794" s="13"/>
      <c r="X2794" s="13"/>
      <c r="Y2794" s="13"/>
      <c r="Z2794" s="13"/>
      <c r="AA2794" s="13"/>
      <c r="AB2794" s="13"/>
      <c r="AC2794" s="13"/>
      <c r="AD2794" s="13"/>
      <c r="AE2794" s="13"/>
      <c r="AT2794" s="243" t="s">
        <v>168</v>
      </c>
      <c r="AU2794" s="243" t="s">
        <v>87</v>
      </c>
      <c r="AV2794" s="13" t="s">
        <v>87</v>
      </c>
      <c r="AW2794" s="13" t="s">
        <v>32</v>
      </c>
      <c r="AX2794" s="13" t="s">
        <v>85</v>
      </c>
      <c r="AY2794" s="243" t="s">
        <v>159</v>
      </c>
    </row>
    <row r="2795" s="2" customFormat="1" ht="37.8" customHeight="1">
      <c r="A2795" s="39"/>
      <c r="B2795" s="40"/>
      <c r="C2795" s="255" t="s">
        <v>4483</v>
      </c>
      <c r="D2795" s="255" t="s">
        <v>218</v>
      </c>
      <c r="E2795" s="256" t="s">
        <v>4484</v>
      </c>
      <c r="F2795" s="257" t="s">
        <v>4485</v>
      </c>
      <c r="G2795" s="258" t="s">
        <v>164</v>
      </c>
      <c r="H2795" s="259">
        <v>7.3040000000000003</v>
      </c>
      <c r="I2795" s="260"/>
      <c r="J2795" s="261">
        <f>ROUND(I2795*H2795,2)</f>
        <v>0</v>
      </c>
      <c r="K2795" s="257" t="s">
        <v>262</v>
      </c>
      <c r="L2795" s="262"/>
      <c r="M2795" s="263" t="s">
        <v>1</v>
      </c>
      <c r="N2795" s="264" t="s">
        <v>42</v>
      </c>
      <c r="O2795" s="92"/>
      <c r="P2795" s="228">
        <f>O2795*H2795</f>
        <v>0</v>
      </c>
      <c r="Q2795" s="228">
        <v>0.0028999999999999998</v>
      </c>
      <c r="R2795" s="228">
        <f>Q2795*H2795</f>
        <v>0.021181599999999998</v>
      </c>
      <c r="S2795" s="228">
        <v>0</v>
      </c>
      <c r="T2795" s="229">
        <f>S2795*H2795</f>
        <v>0</v>
      </c>
      <c r="U2795" s="39"/>
      <c r="V2795" s="39"/>
      <c r="W2795" s="39"/>
      <c r="X2795" s="39"/>
      <c r="Y2795" s="39"/>
      <c r="Z2795" s="39"/>
      <c r="AA2795" s="39"/>
      <c r="AB2795" s="39"/>
      <c r="AC2795" s="39"/>
      <c r="AD2795" s="39"/>
      <c r="AE2795" s="39"/>
      <c r="AR2795" s="230" t="s">
        <v>316</v>
      </c>
      <c r="AT2795" s="230" t="s">
        <v>218</v>
      </c>
      <c r="AU2795" s="230" t="s">
        <v>87</v>
      </c>
      <c r="AY2795" s="18" t="s">
        <v>159</v>
      </c>
      <c r="BE2795" s="231">
        <f>IF(N2795="základní",J2795,0)</f>
        <v>0</v>
      </c>
      <c r="BF2795" s="231">
        <f>IF(N2795="snížená",J2795,0)</f>
        <v>0</v>
      </c>
      <c r="BG2795" s="231">
        <f>IF(N2795="zákl. přenesená",J2795,0)</f>
        <v>0</v>
      </c>
      <c r="BH2795" s="231">
        <f>IF(N2795="sníž. přenesená",J2795,0)</f>
        <v>0</v>
      </c>
      <c r="BI2795" s="231">
        <f>IF(N2795="nulová",J2795,0)</f>
        <v>0</v>
      </c>
      <c r="BJ2795" s="18" t="s">
        <v>85</v>
      </c>
      <c r="BK2795" s="231">
        <f>ROUND(I2795*H2795,2)</f>
        <v>0</v>
      </c>
      <c r="BL2795" s="18" t="s">
        <v>235</v>
      </c>
      <c r="BM2795" s="230" t="s">
        <v>4486</v>
      </c>
    </row>
    <row r="2796" s="13" customFormat="1">
      <c r="A2796" s="13"/>
      <c r="B2796" s="232"/>
      <c r="C2796" s="233"/>
      <c r="D2796" s="234" t="s">
        <v>168</v>
      </c>
      <c r="E2796" s="233"/>
      <c r="F2796" s="236" t="s">
        <v>4487</v>
      </c>
      <c r="G2796" s="233"/>
      <c r="H2796" s="237">
        <v>7.3040000000000003</v>
      </c>
      <c r="I2796" s="238"/>
      <c r="J2796" s="233"/>
      <c r="K2796" s="233"/>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168</v>
      </c>
      <c r="AU2796" s="243" t="s">
        <v>87</v>
      </c>
      <c r="AV2796" s="13" t="s">
        <v>87</v>
      </c>
      <c r="AW2796" s="13" t="s">
        <v>4</v>
      </c>
      <c r="AX2796" s="13" t="s">
        <v>85</v>
      </c>
      <c r="AY2796" s="243" t="s">
        <v>159</v>
      </c>
    </row>
    <row r="2797" s="2" customFormat="1" ht="21.75" customHeight="1">
      <c r="A2797" s="39"/>
      <c r="B2797" s="40"/>
      <c r="C2797" s="219" t="s">
        <v>4488</v>
      </c>
      <c r="D2797" s="219" t="s">
        <v>161</v>
      </c>
      <c r="E2797" s="220" t="s">
        <v>4489</v>
      </c>
      <c r="F2797" s="221" t="s">
        <v>4490</v>
      </c>
      <c r="G2797" s="222" t="s">
        <v>164</v>
      </c>
      <c r="H2797" s="223">
        <v>209.18000000000001</v>
      </c>
      <c r="I2797" s="224"/>
      <c r="J2797" s="225">
        <f>ROUND(I2797*H2797,2)</f>
        <v>0</v>
      </c>
      <c r="K2797" s="221" t="s">
        <v>165</v>
      </c>
      <c r="L2797" s="45"/>
      <c r="M2797" s="226" t="s">
        <v>1</v>
      </c>
      <c r="N2797" s="227" t="s">
        <v>42</v>
      </c>
      <c r="O2797" s="92"/>
      <c r="P2797" s="228">
        <f>O2797*H2797</f>
        <v>0</v>
      </c>
      <c r="Q2797" s="228">
        <v>0.00029999999999999997</v>
      </c>
      <c r="R2797" s="228">
        <f>Q2797*H2797</f>
        <v>0.06275399999999999</v>
      </c>
      <c r="S2797" s="228">
        <v>0</v>
      </c>
      <c r="T2797" s="229">
        <f>S2797*H2797</f>
        <v>0</v>
      </c>
      <c r="U2797" s="39"/>
      <c r="V2797" s="39"/>
      <c r="W2797" s="39"/>
      <c r="X2797" s="39"/>
      <c r="Y2797" s="39"/>
      <c r="Z2797" s="39"/>
      <c r="AA2797" s="39"/>
      <c r="AB2797" s="39"/>
      <c r="AC2797" s="39"/>
      <c r="AD2797" s="39"/>
      <c r="AE2797" s="39"/>
      <c r="AR2797" s="230" t="s">
        <v>235</v>
      </c>
      <c r="AT2797" s="230" t="s">
        <v>161</v>
      </c>
      <c r="AU2797" s="230" t="s">
        <v>87</v>
      </c>
      <c r="AY2797" s="18" t="s">
        <v>159</v>
      </c>
      <c r="BE2797" s="231">
        <f>IF(N2797="základní",J2797,0)</f>
        <v>0</v>
      </c>
      <c r="BF2797" s="231">
        <f>IF(N2797="snížená",J2797,0)</f>
        <v>0</v>
      </c>
      <c r="BG2797" s="231">
        <f>IF(N2797="zákl. přenesená",J2797,0)</f>
        <v>0</v>
      </c>
      <c r="BH2797" s="231">
        <f>IF(N2797="sníž. přenesená",J2797,0)</f>
        <v>0</v>
      </c>
      <c r="BI2797" s="231">
        <f>IF(N2797="nulová",J2797,0)</f>
        <v>0</v>
      </c>
      <c r="BJ2797" s="18" t="s">
        <v>85</v>
      </c>
      <c r="BK2797" s="231">
        <f>ROUND(I2797*H2797,2)</f>
        <v>0</v>
      </c>
      <c r="BL2797" s="18" t="s">
        <v>235</v>
      </c>
      <c r="BM2797" s="230" t="s">
        <v>4491</v>
      </c>
    </row>
    <row r="2798" s="16" customFormat="1">
      <c r="A2798" s="16"/>
      <c r="B2798" s="279"/>
      <c r="C2798" s="280"/>
      <c r="D2798" s="234" t="s">
        <v>168</v>
      </c>
      <c r="E2798" s="281" t="s">
        <v>1</v>
      </c>
      <c r="F2798" s="282" t="s">
        <v>4447</v>
      </c>
      <c r="G2798" s="280"/>
      <c r="H2798" s="281" t="s">
        <v>1</v>
      </c>
      <c r="I2798" s="283"/>
      <c r="J2798" s="280"/>
      <c r="K2798" s="280"/>
      <c r="L2798" s="284"/>
      <c r="M2798" s="285"/>
      <c r="N2798" s="286"/>
      <c r="O2798" s="286"/>
      <c r="P2798" s="286"/>
      <c r="Q2798" s="286"/>
      <c r="R2798" s="286"/>
      <c r="S2798" s="286"/>
      <c r="T2798" s="287"/>
      <c r="U2798" s="16"/>
      <c r="V2798" s="16"/>
      <c r="W2798" s="16"/>
      <c r="X2798" s="16"/>
      <c r="Y2798" s="16"/>
      <c r="Z2798" s="16"/>
      <c r="AA2798" s="16"/>
      <c r="AB2798" s="16"/>
      <c r="AC2798" s="16"/>
      <c r="AD2798" s="16"/>
      <c r="AE2798" s="16"/>
      <c r="AT2798" s="288" t="s">
        <v>168</v>
      </c>
      <c r="AU2798" s="288" t="s">
        <v>87</v>
      </c>
      <c r="AV2798" s="16" t="s">
        <v>85</v>
      </c>
      <c r="AW2798" s="16" t="s">
        <v>32</v>
      </c>
      <c r="AX2798" s="16" t="s">
        <v>77</v>
      </c>
      <c r="AY2798" s="288" t="s">
        <v>159</v>
      </c>
    </row>
    <row r="2799" s="13" customFormat="1">
      <c r="A2799" s="13"/>
      <c r="B2799" s="232"/>
      <c r="C2799" s="233"/>
      <c r="D2799" s="234" t="s">
        <v>168</v>
      </c>
      <c r="E2799" s="235" t="s">
        <v>1</v>
      </c>
      <c r="F2799" s="236" t="s">
        <v>4448</v>
      </c>
      <c r="G2799" s="233"/>
      <c r="H2799" s="237">
        <v>5.0999999999999996</v>
      </c>
      <c r="I2799" s="238"/>
      <c r="J2799" s="233"/>
      <c r="K2799" s="233"/>
      <c r="L2799" s="239"/>
      <c r="M2799" s="240"/>
      <c r="N2799" s="241"/>
      <c r="O2799" s="241"/>
      <c r="P2799" s="241"/>
      <c r="Q2799" s="241"/>
      <c r="R2799" s="241"/>
      <c r="S2799" s="241"/>
      <c r="T2799" s="242"/>
      <c r="U2799" s="13"/>
      <c r="V2799" s="13"/>
      <c r="W2799" s="13"/>
      <c r="X2799" s="13"/>
      <c r="Y2799" s="13"/>
      <c r="Z2799" s="13"/>
      <c r="AA2799" s="13"/>
      <c r="AB2799" s="13"/>
      <c r="AC2799" s="13"/>
      <c r="AD2799" s="13"/>
      <c r="AE2799" s="13"/>
      <c r="AT2799" s="243" t="s">
        <v>168</v>
      </c>
      <c r="AU2799" s="243" t="s">
        <v>87</v>
      </c>
      <c r="AV2799" s="13" t="s">
        <v>87</v>
      </c>
      <c r="AW2799" s="13" t="s">
        <v>32</v>
      </c>
      <c r="AX2799" s="13" t="s">
        <v>77</v>
      </c>
      <c r="AY2799" s="243" t="s">
        <v>159</v>
      </c>
    </row>
    <row r="2800" s="13" customFormat="1">
      <c r="A2800" s="13"/>
      <c r="B2800" s="232"/>
      <c r="C2800" s="233"/>
      <c r="D2800" s="234" t="s">
        <v>168</v>
      </c>
      <c r="E2800" s="235" t="s">
        <v>1</v>
      </c>
      <c r="F2800" s="236" t="s">
        <v>3264</v>
      </c>
      <c r="G2800" s="233"/>
      <c r="H2800" s="237">
        <v>157.41999999999999</v>
      </c>
      <c r="I2800" s="238"/>
      <c r="J2800" s="233"/>
      <c r="K2800" s="233"/>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168</v>
      </c>
      <c r="AU2800" s="243" t="s">
        <v>87</v>
      </c>
      <c r="AV2800" s="13" t="s">
        <v>87</v>
      </c>
      <c r="AW2800" s="13" t="s">
        <v>32</v>
      </c>
      <c r="AX2800" s="13" t="s">
        <v>77</v>
      </c>
      <c r="AY2800" s="243" t="s">
        <v>159</v>
      </c>
    </row>
    <row r="2801" s="16" customFormat="1">
      <c r="A2801" s="16"/>
      <c r="B2801" s="279"/>
      <c r="C2801" s="280"/>
      <c r="D2801" s="234" t="s">
        <v>168</v>
      </c>
      <c r="E2801" s="281" t="s">
        <v>1</v>
      </c>
      <c r="F2801" s="282" t="s">
        <v>1645</v>
      </c>
      <c r="G2801" s="280"/>
      <c r="H2801" s="281" t="s">
        <v>1</v>
      </c>
      <c r="I2801" s="283"/>
      <c r="J2801" s="280"/>
      <c r="K2801" s="280"/>
      <c r="L2801" s="284"/>
      <c r="M2801" s="285"/>
      <c r="N2801" s="286"/>
      <c r="O2801" s="286"/>
      <c r="P2801" s="286"/>
      <c r="Q2801" s="286"/>
      <c r="R2801" s="286"/>
      <c r="S2801" s="286"/>
      <c r="T2801" s="287"/>
      <c r="U2801" s="16"/>
      <c r="V2801" s="16"/>
      <c r="W2801" s="16"/>
      <c r="X2801" s="16"/>
      <c r="Y2801" s="16"/>
      <c r="Z2801" s="16"/>
      <c r="AA2801" s="16"/>
      <c r="AB2801" s="16"/>
      <c r="AC2801" s="16"/>
      <c r="AD2801" s="16"/>
      <c r="AE2801" s="16"/>
      <c r="AT2801" s="288" t="s">
        <v>168</v>
      </c>
      <c r="AU2801" s="288" t="s">
        <v>87</v>
      </c>
      <c r="AV2801" s="16" t="s">
        <v>85</v>
      </c>
      <c r="AW2801" s="16" t="s">
        <v>32</v>
      </c>
      <c r="AX2801" s="16" t="s">
        <v>77</v>
      </c>
      <c r="AY2801" s="288" t="s">
        <v>159</v>
      </c>
    </row>
    <row r="2802" s="13" customFormat="1">
      <c r="A2802" s="13"/>
      <c r="B2802" s="232"/>
      <c r="C2802" s="233"/>
      <c r="D2802" s="234" t="s">
        <v>168</v>
      </c>
      <c r="E2802" s="235" t="s">
        <v>1</v>
      </c>
      <c r="F2802" s="236" t="s">
        <v>1646</v>
      </c>
      <c r="G2802" s="233"/>
      <c r="H2802" s="237">
        <v>46.659999999999997</v>
      </c>
      <c r="I2802" s="238"/>
      <c r="J2802" s="233"/>
      <c r="K2802" s="233"/>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168</v>
      </c>
      <c r="AU2802" s="243" t="s">
        <v>87</v>
      </c>
      <c r="AV2802" s="13" t="s">
        <v>87</v>
      </c>
      <c r="AW2802" s="13" t="s">
        <v>32</v>
      </c>
      <c r="AX2802" s="13" t="s">
        <v>77</v>
      </c>
      <c r="AY2802" s="243" t="s">
        <v>159</v>
      </c>
    </row>
    <row r="2803" s="14" customFormat="1">
      <c r="A2803" s="14"/>
      <c r="B2803" s="244"/>
      <c r="C2803" s="245"/>
      <c r="D2803" s="234" t="s">
        <v>168</v>
      </c>
      <c r="E2803" s="246" t="s">
        <v>1</v>
      </c>
      <c r="F2803" s="247" t="s">
        <v>174</v>
      </c>
      <c r="G2803" s="245"/>
      <c r="H2803" s="248">
        <v>209.18000000000001</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168</v>
      </c>
      <c r="AU2803" s="254" t="s">
        <v>87</v>
      </c>
      <c r="AV2803" s="14" t="s">
        <v>166</v>
      </c>
      <c r="AW2803" s="14" t="s">
        <v>32</v>
      </c>
      <c r="AX2803" s="14" t="s">
        <v>85</v>
      </c>
      <c r="AY2803" s="254" t="s">
        <v>159</v>
      </c>
    </row>
    <row r="2804" s="2" customFormat="1" ht="37.8" customHeight="1">
      <c r="A2804" s="39"/>
      <c r="B2804" s="40"/>
      <c r="C2804" s="255" t="s">
        <v>4492</v>
      </c>
      <c r="D2804" s="255" t="s">
        <v>218</v>
      </c>
      <c r="E2804" s="256" t="s">
        <v>4493</v>
      </c>
      <c r="F2804" s="257" t="s">
        <v>4494</v>
      </c>
      <c r="G2804" s="258" t="s">
        <v>164</v>
      </c>
      <c r="H2804" s="259">
        <v>230.09800000000001</v>
      </c>
      <c r="I2804" s="260"/>
      <c r="J2804" s="261">
        <f>ROUND(I2804*H2804,2)</f>
        <v>0</v>
      </c>
      <c r="K2804" s="257" t="s">
        <v>165</v>
      </c>
      <c r="L2804" s="262"/>
      <c r="M2804" s="263" t="s">
        <v>1</v>
      </c>
      <c r="N2804" s="264" t="s">
        <v>42</v>
      </c>
      <c r="O2804" s="92"/>
      <c r="P2804" s="228">
        <f>O2804*H2804</f>
        <v>0</v>
      </c>
      <c r="Q2804" s="228">
        <v>0.0018</v>
      </c>
      <c r="R2804" s="228">
        <f>Q2804*H2804</f>
        <v>0.4141764</v>
      </c>
      <c r="S2804" s="228">
        <v>0</v>
      </c>
      <c r="T2804" s="229">
        <f>S2804*H2804</f>
        <v>0</v>
      </c>
      <c r="U2804" s="39"/>
      <c r="V2804" s="39"/>
      <c r="W2804" s="39"/>
      <c r="X2804" s="39"/>
      <c r="Y2804" s="39"/>
      <c r="Z2804" s="39"/>
      <c r="AA2804" s="39"/>
      <c r="AB2804" s="39"/>
      <c r="AC2804" s="39"/>
      <c r="AD2804" s="39"/>
      <c r="AE2804" s="39"/>
      <c r="AR2804" s="230" t="s">
        <v>316</v>
      </c>
      <c r="AT2804" s="230" t="s">
        <v>218</v>
      </c>
      <c r="AU2804" s="230" t="s">
        <v>87</v>
      </c>
      <c r="AY2804" s="18" t="s">
        <v>159</v>
      </c>
      <c r="BE2804" s="231">
        <f>IF(N2804="základní",J2804,0)</f>
        <v>0</v>
      </c>
      <c r="BF2804" s="231">
        <f>IF(N2804="snížená",J2804,0)</f>
        <v>0</v>
      </c>
      <c r="BG2804" s="231">
        <f>IF(N2804="zákl. přenesená",J2804,0)</f>
        <v>0</v>
      </c>
      <c r="BH2804" s="231">
        <f>IF(N2804="sníž. přenesená",J2804,0)</f>
        <v>0</v>
      </c>
      <c r="BI2804" s="231">
        <f>IF(N2804="nulová",J2804,0)</f>
        <v>0</v>
      </c>
      <c r="BJ2804" s="18" t="s">
        <v>85</v>
      </c>
      <c r="BK2804" s="231">
        <f>ROUND(I2804*H2804,2)</f>
        <v>0</v>
      </c>
      <c r="BL2804" s="18" t="s">
        <v>235</v>
      </c>
      <c r="BM2804" s="230" t="s">
        <v>4495</v>
      </c>
    </row>
    <row r="2805" s="13" customFormat="1">
      <c r="A2805" s="13"/>
      <c r="B2805" s="232"/>
      <c r="C2805" s="233"/>
      <c r="D2805" s="234" t="s">
        <v>168</v>
      </c>
      <c r="E2805" s="233"/>
      <c r="F2805" s="236" t="s">
        <v>4496</v>
      </c>
      <c r="G2805" s="233"/>
      <c r="H2805" s="237">
        <v>230.09800000000001</v>
      </c>
      <c r="I2805" s="238"/>
      <c r="J2805" s="233"/>
      <c r="K2805" s="233"/>
      <c r="L2805" s="239"/>
      <c r="M2805" s="240"/>
      <c r="N2805" s="241"/>
      <c r="O2805" s="241"/>
      <c r="P2805" s="241"/>
      <c r="Q2805" s="241"/>
      <c r="R2805" s="241"/>
      <c r="S2805" s="241"/>
      <c r="T2805" s="242"/>
      <c r="U2805" s="13"/>
      <c r="V2805" s="13"/>
      <c r="W2805" s="13"/>
      <c r="X2805" s="13"/>
      <c r="Y2805" s="13"/>
      <c r="Z2805" s="13"/>
      <c r="AA2805" s="13"/>
      <c r="AB2805" s="13"/>
      <c r="AC2805" s="13"/>
      <c r="AD2805" s="13"/>
      <c r="AE2805" s="13"/>
      <c r="AT2805" s="243" t="s">
        <v>168</v>
      </c>
      <c r="AU2805" s="243" t="s">
        <v>87</v>
      </c>
      <c r="AV2805" s="13" t="s">
        <v>87</v>
      </c>
      <c r="AW2805" s="13" t="s">
        <v>4</v>
      </c>
      <c r="AX2805" s="13" t="s">
        <v>85</v>
      </c>
      <c r="AY2805" s="243" t="s">
        <v>159</v>
      </c>
    </row>
    <row r="2806" s="2" customFormat="1" ht="24.15" customHeight="1">
      <c r="A2806" s="39"/>
      <c r="B2806" s="40"/>
      <c r="C2806" s="219" t="s">
        <v>4497</v>
      </c>
      <c r="D2806" s="219" t="s">
        <v>161</v>
      </c>
      <c r="E2806" s="220" t="s">
        <v>4498</v>
      </c>
      <c r="F2806" s="221" t="s">
        <v>4499</v>
      </c>
      <c r="G2806" s="222" t="s">
        <v>268</v>
      </c>
      <c r="H2806" s="223">
        <v>36.240000000000002</v>
      </c>
      <c r="I2806" s="224"/>
      <c r="J2806" s="225">
        <f>ROUND(I2806*H2806,2)</f>
        <v>0</v>
      </c>
      <c r="K2806" s="221" t="s">
        <v>165</v>
      </c>
      <c r="L2806" s="45"/>
      <c r="M2806" s="226" t="s">
        <v>1</v>
      </c>
      <c r="N2806" s="227" t="s">
        <v>42</v>
      </c>
      <c r="O2806" s="92"/>
      <c r="P2806" s="228">
        <f>O2806*H2806</f>
        <v>0</v>
      </c>
      <c r="Q2806" s="228">
        <v>0</v>
      </c>
      <c r="R2806" s="228">
        <f>Q2806*H2806</f>
        <v>0</v>
      </c>
      <c r="S2806" s="228">
        <v>0.0030000000000000001</v>
      </c>
      <c r="T2806" s="229">
        <f>S2806*H2806</f>
        <v>0.10872000000000001</v>
      </c>
      <c r="U2806" s="39"/>
      <c r="V2806" s="39"/>
      <c r="W2806" s="39"/>
      <c r="X2806" s="39"/>
      <c r="Y2806" s="39"/>
      <c r="Z2806" s="39"/>
      <c r="AA2806" s="39"/>
      <c r="AB2806" s="39"/>
      <c r="AC2806" s="39"/>
      <c r="AD2806" s="39"/>
      <c r="AE2806" s="39"/>
      <c r="AR2806" s="230" t="s">
        <v>235</v>
      </c>
      <c r="AT2806" s="230" t="s">
        <v>161</v>
      </c>
      <c r="AU2806" s="230" t="s">
        <v>87</v>
      </c>
      <c r="AY2806" s="18" t="s">
        <v>159</v>
      </c>
      <c r="BE2806" s="231">
        <f>IF(N2806="základní",J2806,0)</f>
        <v>0</v>
      </c>
      <c r="BF2806" s="231">
        <f>IF(N2806="snížená",J2806,0)</f>
        <v>0</v>
      </c>
      <c r="BG2806" s="231">
        <f>IF(N2806="zákl. přenesená",J2806,0)</f>
        <v>0</v>
      </c>
      <c r="BH2806" s="231">
        <f>IF(N2806="sníž. přenesená",J2806,0)</f>
        <v>0</v>
      </c>
      <c r="BI2806" s="231">
        <f>IF(N2806="nulová",J2806,0)</f>
        <v>0</v>
      </c>
      <c r="BJ2806" s="18" t="s">
        <v>85</v>
      </c>
      <c r="BK2806" s="231">
        <f>ROUND(I2806*H2806,2)</f>
        <v>0</v>
      </c>
      <c r="BL2806" s="18" t="s">
        <v>235</v>
      </c>
      <c r="BM2806" s="230" t="s">
        <v>4500</v>
      </c>
    </row>
    <row r="2807" s="13" customFormat="1">
      <c r="A2807" s="13"/>
      <c r="B2807" s="232"/>
      <c r="C2807" s="233"/>
      <c r="D2807" s="234" t="s">
        <v>168</v>
      </c>
      <c r="E2807" s="235" t="s">
        <v>1</v>
      </c>
      <c r="F2807" s="236" t="s">
        <v>4501</v>
      </c>
      <c r="G2807" s="233"/>
      <c r="H2807" s="237">
        <v>36.240000000000002</v>
      </c>
      <c r="I2807" s="238"/>
      <c r="J2807" s="233"/>
      <c r="K2807" s="233"/>
      <c r="L2807" s="239"/>
      <c r="M2807" s="240"/>
      <c r="N2807" s="241"/>
      <c r="O2807" s="241"/>
      <c r="P2807" s="241"/>
      <c r="Q2807" s="241"/>
      <c r="R2807" s="241"/>
      <c r="S2807" s="241"/>
      <c r="T2807" s="242"/>
      <c r="U2807" s="13"/>
      <c r="V2807" s="13"/>
      <c r="W2807" s="13"/>
      <c r="X2807" s="13"/>
      <c r="Y2807" s="13"/>
      <c r="Z2807" s="13"/>
      <c r="AA2807" s="13"/>
      <c r="AB2807" s="13"/>
      <c r="AC2807" s="13"/>
      <c r="AD2807" s="13"/>
      <c r="AE2807" s="13"/>
      <c r="AT2807" s="243" t="s">
        <v>168</v>
      </c>
      <c r="AU2807" s="243" t="s">
        <v>87</v>
      </c>
      <c r="AV2807" s="13" t="s">
        <v>87</v>
      </c>
      <c r="AW2807" s="13" t="s">
        <v>32</v>
      </c>
      <c r="AX2807" s="13" t="s">
        <v>85</v>
      </c>
      <c r="AY2807" s="243" t="s">
        <v>159</v>
      </c>
    </row>
    <row r="2808" s="2" customFormat="1" ht="16.5" customHeight="1">
      <c r="A2808" s="39"/>
      <c r="B2808" s="40"/>
      <c r="C2808" s="219" t="s">
        <v>4502</v>
      </c>
      <c r="D2808" s="219" t="s">
        <v>161</v>
      </c>
      <c r="E2808" s="220" t="s">
        <v>4503</v>
      </c>
      <c r="F2808" s="221" t="s">
        <v>4504</v>
      </c>
      <c r="G2808" s="222" t="s">
        <v>268</v>
      </c>
      <c r="H2808" s="223">
        <v>230</v>
      </c>
      <c r="I2808" s="224"/>
      <c r="J2808" s="225">
        <f>ROUND(I2808*H2808,2)</f>
        <v>0</v>
      </c>
      <c r="K2808" s="221" t="s">
        <v>165</v>
      </c>
      <c r="L2808" s="45"/>
      <c r="M2808" s="226" t="s">
        <v>1</v>
      </c>
      <c r="N2808" s="227" t="s">
        <v>42</v>
      </c>
      <c r="O2808" s="92"/>
      <c r="P2808" s="228">
        <f>O2808*H2808</f>
        <v>0</v>
      </c>
      <c r="Q2808" s="228">
        <v>1.4935E-05</v>
      </c>
      <c r="R2808" s="228">
        <f>Q2808*H2808</f>
        <v>0.0034350499999999998</v>
      </c>
      <c r="S2808" s="228">
        <v>0</v>
      </c>
      <c r="T2808" s="229">
        <f>S2808*H2808</f>
        <v>0</v>
      </c>
      <c r="U2808" s="39"/>
      <c r="V2808" s="39"/>
      <c r="W2808" s="39"/>
      <c r="X2808" s="39"/>
      <c r="Y2808" s="39"/>
      <c r="Z2808" s="39"/>
      <c r="AA2808" s="39"/>
      <c r="AB2808" s="39"/>
      <c r="AC2808" s="39"/>
      <c r="AD2808" s="39"/>
      <c r="AE2808" s="39"/>
      <c r="AR2808" s="230" t="s">
        <v>235</v>
      </c>
      <c r="AT2808" s="230" t="s">
        <v>161</v>
      </c>
      <c r="AU2808" s="230" t="s">
        <v>87</v>
      </c>
      <c r="AY2808" s="18" t="s">
        <v>159</v>
      </c>
      <c r="BE2808" s="231">
        <f>IF(N2808="základní",J2808,0)</f>
        <v>0</v>
      </c>
      <c r="BF2808" s="231">
        <f>IF(N2808="snížená",J2808,0)</f>
        <v>0</v>
      </c>
      <c r="BG2808" s="231">
        <f>IF(N2808="zákl. přenesená",J2808,0)</f>
        <v>0</v>
      </c>
      <c r="BH2808" s="231">
        <f>IF(N2808="sníž. přenesená",J2808,0)</f>
        <v>0</v>
      </c>
      <c r="BI2808" s="231">
        <f>IF(N2808="nulová",J2808,0)</f>
        <v>0</v>
      </c>
      <c r="BJ2808" s="18" t="s">
        <v>85</v>
      </c>
      <c r="BK2808" s="231">
        <f>ROUND(I2808*H2808,2)</f>
        <v>0</v>
      </c>
      <c r="BL2808" s="18" t="s">
        <v>235</v>
      </c>
      <c r="BM2808" s="230" t="s">
        <v>4505</v>
      </c>
    </row>
    <row r="2809" s="2" customFormat="1" ht="16.5" customHeight="1">
      <c r="A2809" s="39"/>
      <c r="B2809" s="40"/>
      <c r="C2809" s="255" t="s">
        <v>4506</v>
      </c>
      <c r="D2809" s="255" t="s">
        <v>218</v>
      </c>
      <c r="E2809" s="256" t="s">
        <v>4507</v>
      </c>
      <c r="F2809" s="257" t="s">
        <v>4508</v>
      </c>
      <c r="G2809" s="258" t="s">
        <v>268</v>
      </c>
      <c r="H2809" s="259">
        <v>234.59999999999999</v>
      </c>
      <c r="I2809" s="260"/>
      <c r="J2809" s="261">
        <f>ROUND(I2809*H2809,2)</f>
        <v>0</v>
      </c>
      <c r="K2809" s="257" t="s">
        <v>165</v>
      </c>
      <c r="L2809" s="262"/>
      <c r="M2809" s="263" t="s">
        <v>1</v>
      </c>
      <c r="N2809" s="264" t="s">
        <v>42</v>
      </c>
      <c r="O2809" s="92"/>
      <c r="P2809" s="228">
        <f>O2809*H2809</f>
        <v>0</v>
      </c>
      <c r="Q2809" s="228">
        <v>0.00027999999999999998</v>
      </c>
      <c r="R2809" s="228">
        <f>Q2809*H2809</f>
        <v>0.065687999999999996</v>
      </c>
      <c r="S2809" s="228">
        <v>0</v>
      </c>
      <c r="T2809" s="229">
        <f>S2809*H2809</f>
        <v>0</v>
      </c>
      <c r="U2809" s="39"/>
      <c r="V2809" s="39"/>
      <c r="W2809" s="39"/>
      <c r="X2809" s="39"/>
      <c r="Y2809" s="39"/>
      <c r="Z2809" s="39"/>
      <c r="AA2809" s="39"/>
      <c r="AB2809" s="39"/>
      <c r="AC2809" s="39"/>
      <c r="AD2809" s="39"/>
      <c r="AE2809" s="39"/>
      <c r="AR2809" s="230" t="s">
        <v>316</v>
      </c>
      <c r="AT2809" s="230" t="s">
        <v>218</v>
      </c>
      <c r="AU2809" s="230" t="s">
        <v>87</v>
      </c>
      <c r="AY2809" s="18" t="s">
        <v>159</v>
      </c>
      <c r="BE2809" s="231">
        <f>IF(N2809="základní",J2809,0)</f>
        <v>0</v>
      </c>
      <c r="BF2809" s="231">
        <f>IF(N2809="snížená",J2809,0)</f>
        <v>0</v>
      </c>
      <c r="BG2809" s="231">
        <f>IF(N2809="zákl. přenesená",J2809,0)</f>
        <v>0</v>
      </c>
      <c r="BH2809" s="231">
        <f>IF(N2809="sníž. přenesená",J2809,0)</f>
        <v>0</v>
      </c>
      <c r="BI2809" s="231">
        <f>IF(N2809="nulová",J2809,0)</f>
        <v>0</v>
      </c>
      <c r="BJ2809" s="18" t="s">
        <v>85</v>
      </c>
      <c r="BK2809" s="231">
        <f>ROUND(I2809*H2809,2)</f>
        <v>0</v>
      </c>
      <c r="BL2809" s="18" t="s">
        <v>235</v>
      </c>
      <c r="BM2809" s="230" t="s">
        <v>4509</v>
      </c>
    </row>
    <row r="2810" s="13" customFormat="1">
      <c r="A2810" s="13"/>
      <c r="B2810" s="232"/>
      <c r="C2810" s="233"/>
      <c r="D2810" s="234" t="s">
        <v>168</v>
      </c>
      <c r="E2810" s="233"/>
      <c r="F2810" s="236" t="s">
        <v>4510</v>
      </c>
      <c r="G2810" s="233"/>
      <c r="H2810" s="237">
        <v>234.59999999999999</v>
      </c>
      <c r="I2810" s="238"/>
      <c r="J2810" s="233"/>
      <c r="K2810" s="233"/>
      <c r="L2810" s="239"/>
      <c r="M2810" s="240"/>
      <c r="N2810" s="241"/>
      <c r="O2810" s="241"/>
      <c r="P2810" s="241"/>
      <c r="Q2810" s="241"/>
      <c r="R2810" s="241"/>
      <c r="S2810" s="241"/>
      <c r="T2810" s="242"/>
      <c r="U2810" s="13"/>
      <c r="V2810" s="13"/>
      <c r="W2810" s="13"/>
      <c r="X2810" s="13"/>
      <c r="Y2810" s="13"/>
      <c r="Z2810" s="13"/>
      <c r="AA2810" s="13"/>
      <c r="AB2810" s="13"/>
      <c r="AC2810" s="13"/>
      <c r="AD2810" s="13"/>
      <c r="AE2810" s="13"/>
      <c r="AT2810" s="243" t="s">
        <v>168</v>
      </c>
      <c r="AU2810" s="243" t="s">
        <v>87</v>
      </c>
      <c r="AV2810" s="13" t="s">
        <v>87</v>
      </c>
      <c r="AW2810" s="13" t="s">
        <v>4</v>
      </c>
      <c r="AX2810" s="13" t="s">
        <v>85</v>
      </c>
      <c r="AY2810" s="243" t="s">
        <v>159</v>
      </c>
    </row>
    <row r="2811" s="2" customFormat="1" ht="16.5" customHeight="1">
      <c r="A2811" s="39"/>
      <c r="B2811" s="40"/>
      <c r="C2811" s="219" t="s">
        <v>4511</v>
      </c>
      <c r="D2811" s="219" t="s">
        <v>161</v>
      </c>
      <c r="E2811" s="220" t="s">
        <v>4512</v>
      </c>
      <c r="F2811" s="221" t="s">
        <v>4513</v>
      </c>
      <c r="G2811" s="222" t="s">
        <v>268</v>
      </c>
      <c r="H2811" s="223">
        <v>230</v>
      </c>
      <c r="I2811" s="224"/>
      <c r="J2811" s="225">
        <f>ROUND(I2811*H2811,2)</f>
        <v>0</v>
      </c>
      <c r="K2811" s="221" t="s">
        <v>165</v>
      </c>
      <c r="L2811" s="45"/>
      <c r="M2811" s="226" t="s">
        <v>1</v>
      </c>
      <c r="N2811" s="227" t="s">
        <v>42</v>
      </c>
      <c r="O2811" s="92"/>
      <c r="P2811" s="228">
        <f>O2811*H2811</f>
        <v>0</v>
      </c>
      <c r="Q2811" s="228">
        <v>0</v>
      </c>
      <c r="R2811" s="228">
        <f>Q2811*H2811</f>
        <v>0</v>
      </c>
      <c r="S2811" s="228">
        <v>0</v>
      </c>
      <c r="T2811" s="229">
        <f>S2811*H2811</f>
        <v>0</v>
      </c>
      <c r="U2811" s="39"/>
      <c r="V2811" s="39"/>
      <c r="W2811" s="39"/>
      <c r="X2811" s="39"/>
      <c r="Y2811" s="39"/>
      <c r="Z2811" s="39"/>
      <c r="AA2811" s="39"/>
      <c r="AB2811" s="39"/>
      <c r="AC2811" s="39"/>
      <c r="AD2811" s="39"/>
      <c r="AE2811" s="39"/>
      <c r="AR2811" s="230" t="s">
        <v>235</v>
      </c>
      <c r="AT2811" s="230" t="s">
        <v>161</v>
      </c>
      <c r="AU2811" s="230" t="s">
        <v>87</v>
      </c>
      <c r="AY2811" s="18" t="s">
        <v>159</v>
      </c>
      <c r="BE2811" s="231">
        <f>IF(N2811="základní",J2811,0)</f>
        <v>0</v>
      </c>
      <c r="BF2811" s="231">
        <f>IF(N2811="snížená",J2811,0)</f>
        <v>0</v>
      </c>
      <c r="BG2811" s="231">
        <f>IF(N2811="zákl. přenesená",J2811,0)</f>
        <v>0</v>
      </c>
      <c r="BH2811" s="231">
        <f>IF(N2811="sníž. přenesená",J2811,0)</f>
        <v>0</v>
      </c>
      <c r="BI2811" s="231">
        <f>IF(N2811="nulová",J2811,0)</f>
        <v>0</v>
      </c>
      <c r="BJ2811" s="18" t="s">
        <v>85</v>
      </c>
      <c r="BK2811" s="231">
        <f>ROUND(I2811*H2811,2)</f>
        <v>0</v>
      </c>
      <c r="BL2811" s="18" t="s">
        <v>235</v>
      </c>
      <c r="BM2811" s="230" t="s">
        <v>4514</v>
      </c>
    </row>
    <row r="2812" s="2" customFormat="1" ht="37.8" customHeight="1">
      <c r="A2812" s="39"/>
      <c r="B2812" s="40"/>
      <c r="C2812" s="255" t="s">
        <v>4515</v>
      </c>
      <c r="D2812" s="255" t="s">
        <v>218</v>
      </c>
      <c r="E2812" s="256" t="s">
        <v>4493</v>
      </c>
      <c r="F2812" s="257" t="s">
        <v>4494</v>
      </c>
      <c r="G2812" s="258" t="s">
        <v>164</v>
      </c>
      <c r="H2812" s="259">
        <v>12.1</v>
      </c>
      <c r="I2812" s="260"/>
      <c r="J2812" s="261">
        <f>ROUND(I2812*H2812,2)</f>
        <v>0</v>
      </c>
      <c r="K2812" s="257" t="s">
        <v>165</v>
      </c>
      <c r="L2812" s="262"/>
      <c r="M2812" s="263" t="s">
        <v>1</v>
      </c>
      <c r="N2812" s="264" t="s">
        <v>42</v>
      </c>
      <c r="O2812" s="92"/>
      <c r="P2812" s="228">
        <f>O2812*H2812</f>
        <v>0</v>
      </c>
      <c r="Q2812" s="228">
        <v>0.0018</v>
      </c>
      <c r="R2812" s="228">
        <f>Q2812*H2812</f>
        <v>0.021779999999999997</v>
      </c>
      <c r="S2812" s="228">
        <v>0</v>
      </c>
      <c r="T2812" s="229">
        <f>S2812*H2812</f>
        <v>0</v>
      </c>
      <c r="U2812" s="39"/>
      <c r="V2812" s="39"/>
      <c r="W2812" s="39"/>
      <c r="X2812" s="39"/>
      <c r="Y2812" s="39"/>
      <c r="Z2812" s="39"/>
      <c r="AA2812" s="39"/>
      <c r="AB2812" s="39"/>
      <c r="AC2812" s="39"/>
      <c r="AD2812" s="39"/>
      <c r="AE2812" s="39"/>
      <c r="AR2812" s="230" t="s">
        <v>316</v>
      </c>
      <c r="AT2812" s="230" t="s">
        <v>218</v>
      </c>
      <c r="AU2812" s="230" t="s">
        <v>87</v>
      </c>
      <c r="AY2812" s="18" t="s">
        <v>159</v>
      </c>
      <c r="BE2812" s="231">
        <f>IF(N2812="základní",J2812,0)</f>
        <v>0</v>
      </c>
      <c r="BF2812" s="231">
        <f>IF(N2812="snížená",J2812,0)</f>
        <v>0</v>
      </c>
      <c r="BG2812" s="231">
        <f>IF(N2812="zákl. přenesená",J2812,0)</f>
        <v>0</v>
      </c>
      <c r="BH2812" s="231">
        <f>IF(N2812="sníž. přenesená",J2812,0)</f>
        <v>0</v>
      </c>
      <c r="BI2812" s="231">
        <f>IF(N2812="nulová",J2812,0)</f>
        <v>0</v>
      </c>
      <c r="BJ2812" s="18" t="s">
        <v>85</v>
      </c>
      <c r="BK2812" s="231">
        <f>ROUND(I2812*H2812,2)</f>
        <v>0</v>
      </c>
      <c r="BL2812" s="18" t="s">
        <v>235</v>
      </c>
      <c r="BM2812" s="230" t="s">
        <v>4516</v>
      </c>
    </row>
    <row r="2813" s="13" customFormat="1">
      <c r="A2813" s="13"/>
      <c r="B2813" s="232"/>
      <c r="C2813" s="233"/>
      <c r="D2813" s="234" t="s">
        <v>168</v>
      </c>
      <c r="E2813" s="233"/>
      <c r="F2813" s="236" t="s">
        <v>4517</v>
      </c>
      <c r="G2813" s="233"/>
      <c r="H2813" s="237">
        <v>12.1</v>
      </c>
      <c r="I2813" s="238"/>
      <c r="J2813" s="233"/>
      <c r="K2813" s="233"/>
      <c r="L2813" s="239"/>
      <c r="M2813" s="240"/>
      <c r="N2813" s="241"/>
      <c r="O2813" s="241"/>
      <c r="P2813" s="241"/>
      <c r="Q2813" s="241"/>
      <c r="R2813" s="241"/>
      <c r="S2813" s="241"/>
      <c r="T2813" s="242"/>
      <c r="U2813" s="13"/>
      <c r="V2813" s="13"/>
      <c r="W2813" s="13"/>
      <c r="X2813" s="13"/>
      <c r="Y2813" s="13"/>
      <c r="Z2813" s="13"/>
      <c r="AA2813" s="13"/>
      <c r="AB2813" s="13"/>
      <c r="AC2813" s="13"/>
      <c r="AD2813" s="13"/>
      <c r="AE2813" s="13"/>
      <c r="AT2813" s="243" t="s">
        <v>168</v>
      </c>
      <c r="AU2813" s="243" t="s">
        <v>87</v>
      </c>
      <c r="AV2813" s="13" t="s">
        <v>87</v>
      </c>
      <c r="AW2813" s="13" t="s">
        <v>4</v>
      </c>
      <c r="AX2813" s="13" t="s">
        <v>85</v>
      </c>
      <c r="AY2813" s="243" t="s">
        <v>159</v>
      </c>
    </row>
    <row r="2814" s="2" customFormat="1" ht="44.25" customHeight="1">
      <c r="A2814" s="39"/>
      <c r="B2814" s="40"/>
      <c r="C2814" s="255" t="s">
        <v>4518</v>
      </c>
      <c r="D2814" s="255" t="s">
        <v>218</v>
      </c>
      <c r="E2814" s="256" t="s">
        <v>4519</v>
      </c>
      <c r="F2814" s="257" t="s">
        <v>4520</v>
      </c>
      <c r="G2814" s="258" t="s">
        <v>164</v>
      </c>
      <c r="H2814" s="259">
        <v>0.55000000000000004</v>
      </c>
      <c r="I2814" s="260"/>
      <c r="J2814" s="261">
        <f>ROUND(I2814*H2814,2)</f>
        <v>0</v>
      </c>
      <c r="K2814" s="257" t="s">
        <v>165</v>
      </c>
      <c r="L2814" s="262"/>
      <c r="M2814" s="263" t="s">
        <v>1</v>
      </c>
      <c r="N2814" s="264" t="s">
        <v>42</v>
      </c>
      <c r="O2814" s="92"/>
      <c r="P2814" s="228">
        <f>O2814*H2814</f>
        <v>0</v>
      </c>
      <c r="Q2814" s="228">
        <v>0.0036800000000000001</v>
      </c>
      <c r="R2814" s="228">
        <f>Q2814*H2814</f>
        <v>0.0020240000000000002</v>
      </c>
      <c r="S2814" s="228">
        <v>0</v>
      </c>
      <c r="T2814" s="229">
        <f>S2814*H2814</f>
        <v>0</v>
      </c>
      <c r="U2814" s="39"/>
      <c r="V2814" s="39"/>
      <c r="W2814" s="39"/>
      <c r="X2814" s="39"/>
      <c r="Y2814" s="39"/>
      <c r="Z2814" s="39"/>
      <c r="AA2814" s="39"/>
      <c r="AB2814" s="39"/>
      <c r="AC2814" s="39"/>
      <c r="AD2814" s="39"/>
      <c r="AE2814" s="39"/>
      <c r="AR2814" s="230" t="s">
        <v>316</v>
      </c>
      <c r="AT2814" s="230" t="s">
        <v>218</v>
      </c>
      <c r="AU2814" s="230" t="s">
        <v>87</v>
      </c>
      <c r="AY2814" s="18" t="s">
        <v>159</v>
      </c>
      <c r="BE2814" s="231">
        <f>IF(N2814="základní",J2814,0)</f>
        <v>0</v>
      </c>
      <c r="BF2814" s="231">
        <f>IF(N2814="snížená",J2814,0)</f>
        <v>0</v>
      </c>
      <c r="BG2814" s="231">
        <f>IF(N2814="zákl. přenesená",J2814,0)</f>
        <v>0</v>
      </c>
      <c r="BH2814" s="231">
        <f>IF(N2814="sníž. přenesená",J2814,0)</f>
        <v>0</v>
      </c>
      <c r="BI2814" s="231">
        <f>IF(N2814="nulová",J2814,0)</f>
        <v>0</v>
      </c>
      <c r="BJ2814" s="18" t="s">
        <v>85</v>
      </c>
      <c r="BK2814" s="231">
        <f>ROUND(I2814*H2814,2)</f>
        <v>0</v>
      </c>
      <c r="BL2814" s="18" t="s">
        <v>235</v>
      </c>
      <c r="BM2814" s="230" t="s">
        <v>4521</v>
      </c>
    </row>
    <row r="2815" s="13" customFormat="1">
      <c r="A2815" s="13"/>
      <c r="B2815" s="232"/>
      <c r="C2815" s="233"/>
      <c r="D2815" s="234" t="s">
        <v>168</v>
      </c>
      <c r="E2815" s="233"/>
      <c r="F2815" s="236" t="s">
        <v>4522</v>
      </c>
      <c r="G2815" s="233"/>
      <c r="H2815" s="237">
        <v>0.55000000000000004</v>
      </c>
      <c r="I2815" s="238"/>
      <c r="J2815" s="233"/>
      <c r="K2815" s="233"/>
      <c r="L2815" s="239"/>
      <c r="M2815" s="240"/>
      <c r="N2815" s="241"/>
      <c r="O2815" s="241"/>
      <c r="P2815" s="241"/>
      <c r="Q2815" s="241"/>
      <c r="R2815" s="241"/>
      <c r="S2815" s="241"/>
      <c r="T2815" s="242"/>
      <c r="U2815" s="13"/>
      <c r="V2815" s="13"/>
      <c r="W2815" s="13"/>
      <c r="X2815" s="13"/>
      <c r="Y2815" s="13"/>
      <c r="Z2815" s="13"/>
      <c r="AA2815" s="13"/>
      <c r="AB2815" s="13"/>
      <c r="AC2815" s="13"/>
      <c r="AD2815" s="13"/>
      <c r="AE2815" s="13"/>
      <c r="AT2815" s="243" t="s">
        <v>168</v>
      </c>
      <c r="AU2815" s="243" t="s">
        <v>87</v>
      </c>
      <c r="AV2815" s="13" t="s">
        <v>87</v>
      </c>
      <c r="AW2815" s="13" t="s">
        <v>4</v>
      </c>
      <c r="AX2815" s="13" t="s">
        <v>85</v>
      </c>
      <c r="AY2815" s="243" t="s">
        <v>159</v>
      </c>
    </row>
    <row r="2816" s="2" customFormat="1" ht="16.5" customHeight="1">
      <c r="A2816" s="39"/>
      <c r="B2816" s="40"/>
      <c r="C2816" s="219" t="s">
        <v>4523</v>
      </c>
      <c r="D2816" s="219" t="s">
        <v>161</v>
      </c>
      <c r="E2816" s="220" t="s">
        <v>4524</v>
      </c>
      <c r="F2816" s="221" t="s">
        <v>4525</v>
      </c>
      <c r="G2816" s="222" t="s">
        <v>268</v>
      </c>
      <c r="H2816" s="223">
        <v>36.240000000000002</v>
      </c>
      <c r="I2816" s="224"/>
      <c r="J2816" s="225">
        <f>ROUND(I2816*H2816,2)</f>
        <v>0</v>
      </c>
      <c r="K2816" s="221" t="s">
        <v>165</v>
      </c>
      <c r="L2816" s="45"/>
      <c r="M2816" s="226" t="s">
        <v>1</v>
      </c>
      <c r="N2816" s="227" t="s">
        <v>42</v>
      </c>
      <c r="O2816" s="92"/>
      <c r="P2816" s="228">
        <f>O2816*H2816</f>
        <v>0</v>
      </c>
      <c r="Q2816" s="228">
        <v>0</v>
      </c>
      <c r="R2816" s="228">
        <f>Q2816*H2816</f>
        <v>0</v>
      </c>
      <c r="S2816" s="228">
        <v>0.00029999999999999997</v>
      </c>
      <c r="T2816" s="229">
        <f>S2816*H2816</f>
        <v>0.010872</v>
      </c>
      <c r="U2816" s="39"/>
      <c r="V2816" s="39"/>
      <c r="W2816" s="39"/>
      <c r="X2816" s="39"/>
      <c r="Y2816" s="39"/>
      <c r="Z2816" s="39"/>
      <c r="AA2816" s="39"/>
      <c r="AB2816" s="39"/>
      <c r="AC2816" s="39"/>
      <c r="AD2816" s="39"/>
      <c r="AE2816" s="39"/>
      <c r="AR2816" s="230" t="s">
        <v>166</v>
      </c>
      <c r="AT2816" s="230" t="s">
        <v>161</v>
      </c>
      <c r="AU2816" s="230" t="s">
        <v>87</v>
      </c>
      <c r="AY2816" s="18" t="s">
        <v>159</v>
      </c>
      <c r="BE2816" s="231">
        <f>IF(N2816="základní",J2816,0)</f>
        <v>0</v>
      </c>
      <c r="BF2816" s="231">
        <f>IF(N2816="snížená",J2816,0)</f>
        <v>0</v>
      </c>
      <c r="BG2816" s="231">
        <f>IF(N2816="zákl. přenesená",J2816,0)</f>
        <v>0</v>
      </c>
      <c r="BH2816" s="231">
        <f>IF(N2816="sníž. přenesená",J2816,0)</f>
        <v>0</v>
      </c>
      <c r="BI2816" s="231">
        <f>IF(N2816="nulová",J2816,0)</f>
        <v>0</v>
      </c>
      <c r="BJ2816" s="18" t="s">
        <v>85</v>
      </c>
      <c r="BK2816" s="231">
        <f>ROUND(I2816*H2816,2)</f>
        <v>0</v>
      </c>
      <c r="BL2816" s="18" t="s">
        <v>166</v>
      </c>
      <c r="BM2816" s="230" t="s">
        <v>4526</v>
      </c>
    </row>
    <row r="2817" s="2" customFormat="1" ht="24.15" customHeight="1">
      <c r="A2817" s="39"/>
      <c r="B2817" s="40"/>
      <c r="C2817" s="219" t="s">
        <v>4527</v>
      </c>
      <c r="D2817" s="219" t="s">
        <v>161</v>
      </c>
      <c r="E2817" s="220" t="s">
        <v>4528</v>
      </c>
      <c r="F2817" s="221" t="s">
        <v>4529</v>
      </c>
      <c r="G2817" s="222" t="s">
        <v>164</v>
      </c>
      <c r="H2817" s="223">
        <v>215.81999999999999</v>
      </c>
      <c r="I2817" s="224"/>
      <c r="J2817" s="225">
        <f>ROUND(I2817*H2817,2)</f>
        <v>0</v>
      </c>
      <c r="K2817" s="221" t="s">
        <v>165</v>
      </c>
      <c r="L2817" s="45"/>
      <c r="M2817" s="226" t="s">
        <v>1</v>
      </c>
      <c r="N2817" s="227" t="s">
        <v>42</v>
      </c>
      <c r="O2817" s="92"/>
      <c r="P2817" s="228">
        <f>O2817*H2817</f>
        <v>0</v>
      </c>
      <c r="Q2817" s="228">
        <v>0</v>
      </c>
      <c r="R2817" s="228">
        <f>Q2817*H2817</f>
        <v>0</v>
      </c>
      <c r="S2817" s="228">
        <v>0</v>
      </c>
      <c r="T2817" s="229">
        <f>S2817*H2817</f>
        <v>0</v>
      </c>
      <c r="U2817" s="39"/>
      <c r="V2817" s="39"/>
      <c r="W2817" s="39"/>
      <c r="X2817" s="39"/>
      <c r="Y2817" s="39"/>
      <c r="Z2817" s="39"/>
      <c r="AA2817" s="39"/>
      <c r="AB2817" s="39"/>
      <c r="AC2817" s="39"/>
      <c r="AD2817" s="39"/>
      <c r="AE2817" s="39"/>
      <c r="AR2817" s="230" t="s">
        <v>235</v>
      </c>
      <c r="AT2817" s="230" t="s">
        <v>161</v>
      </c>
      <c r="AU2817" s="230" t="s">
        <v>87</v>
      </c>
      <c r="AY2817" s="18" t="s">
        <v>159</v>
      </c>
      <c r="BE2817" s="231">
        <f>IF(N2817="základní",J2817,0)</f>
        <v>0</v>
      </c>
      <c r="BF2817" s="231">
        <f>IF(N2817="snížená",J2817,0)</f>
        <v>0</v>
      </c>
      <c r="BG2817" s="231">
        <f>IF(N2817="zákl. přenesená",J2817,0)</f>
        <v>0</v>
      </c>
      <c r="BH2817" s="231">
        <f>IF(N2817="sníž. přenesená",J2817,0)</f>
        <v>0</v>
      </c>
      <c r="BI2817" s="231">
        <f>IF(N2817="nulová",J2817,0)</f>
        <v>0</v>
      </c>
      <c r="BJ2817" s="18" t="s">
        <v>85</v>
      </c>
      <c r="BK2817" s="231">
        <f>ROUND(I2817*H2817,2)</f>
        <v>0</v>
      </c>
      <c r="BL2817" s="18" t="s">
        <v>235</v>
      </c>
      <c r="BM2817" s="230" t="s">
        <v>4530</v>
      </c>
    </row>
    <row r="2818" s="13" customFormat="1">
      <c r="A2818" s="13"/>
      <c r="B2818" s="232"/>
      <c r="C2818" s="233"/>
      <c r="D2818" s="234" t="s">
        <v>168</v>
      </c>
      <c r="E2818" s="235" t="s">
        <v>1</v>
      </c>
      <c r="F2818" s="236" t="s">
        <v>4531</v>
      </c>
      <c r="G2818" s="233"/>
      <c r="H2818" s="237">
        <v>215.81999999999999</v>
      </c>
      <c r="I2818" s="238"/>
      <c r="J2818" s="233"/>
      <c r="K2818" s="233"/>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168</v>
      </c>
      <c r="AU2818" s="243" t="s">
        <v>87</v>
      </c>
      <c r="AV2818" s="13" t="s">
        <v>87</v>
      </c>
      <c r="AW2818" s="13" t="s">
        <v>32</v>
      </c>
      <c r="AX2818" s="13" t="s">
        <v>85</v>
      </c>
      <c r="AY2818" s="243" t="s">
        <v>159</v>
      </c>
    </row>
    <row r="2819" s="2" customFormat="1" ht="16.5" customHeight="1">
      <c r="A2819" s="39"/>
      <c r="B2819" s="40"/>
      <c r="C2819" s="219" t="s">
        <v>4532</v>
      </c>
      <c r="D2819" s="219" t="s">
        <v>161</v>
      </c>
      <c r="E2819" s="220" t="s">
        <v>4533</v>
      </c>
      <c r="F2819" s="221" t="s">
        <v>4534</v>
      </c>
      <c r="G2819" s="222" t="s">
        <v>268</v>
      </c>
      <c r="H2819" s="223">
        <v>21.300000000000001</v>
      </c>
      <c r="I2819" s="224"/>
      <c r="J2819" s="225">
        <f>ROUND(I2819*H2819,2)</f>
        <v>0</v>
      </c>
      <c r="K2819" s="221" t="s">
        <v>165</v>
      </c>
      <c r="L2819" s="45"/>
      <c r="M2819" s="226" t="s">
        <v>1</v>
      </c>
      <c r="N2819" s="227" t="s">
        <v>42</v>
      </c>
      <c r="O2819" s="92"/>
      <c r="P2819" s="228">
        <f>O2819*H2819</f>
        <v>0</v>
      </c>
      <c r="Q2819" s="228">
        <v>0</v>
      </c>
      <c r="R2819" s="228">
        <f>Q2819*H2819</f>
        <v>0</v>
      </c>
      <c r="S2819" s="228">
        <v>0</v>
      </c>
      <c r="T2819" s="229">
        <f>S2819*H2819</f>
        <v>0</v>
      </c>
      <c r="U2819" s="39"/>
      <c r="V2819" s="39"/>
      <c r="W2819" s="39"/>
      <c r="X2819" s="39"/>
      <c r="Y2819" s="39"/>
      <c r="Z2819" s="39"/>
      <c r="AA2819" s="39"/>
      <c r="AB2819" s="39"/>
      <c r="AC2819" s="39"/>
      <c r="AD2819" s="39"/>
      <c r="AE2819" s="39"/>
      <c r="AR2819" s="230" t="s">
        <v>235</v>
      </c>
      <c r="AT2819" s="230" t="s">
        <v>161</v>
      </c>
      <c r="AU2819" s="230" t="s">
        <v>87</v>
      </c>
      <c r="AY2819" s="18" t="s">
        <v>159</v>
      </c>
      <c r="BE2819" s="231">
        <f>IF(N2819="základní",J2819,0)</f>
        <v>0</v>
      </c>
      <c r="BF2819" s="231">
        <f>IF(N2819="snížená",J2819,0)</f>
        <v>0</v>
      </c>
      <c r="BG2819" s="231">
        <f>IF(N2819="zákl. přenesená",J2819,0)</f>
        <v>0</v>
      </c>
      <c r="BH2819" s="231">
        <f>IF(N2819="sníž. přenesená",J2819,0)</f>
        <v>0</v>
      </c>
      <c r="BI2819" s="231">
        <f>IF(N2819="nulová",J2819,0)</f>
        <v>0</v>
      </c>
      <c r="BJ2819" s="18" t="s">
        <v>85</v>
      </c>
      <c r="BK2819" s="231">
        <f>ROUND(I2819*H2819,2)</f>
        <v>0</v>
      </c>
      <c r="BL2819" s="18" t="s">
        <v>235</v>
      </c>
      <c r="BM2819" s="230" t="s">
        <v>4535</v>
      </c>
    </row>
    <row r="2820" s="16" customFormat="1">
      <c r="A2820" s="16"/>
      <c r="B2820" s="279"/>
      <c r="C2820" s="280"/>
      <c r="D2820" s="234" t="s">
        <v>168</v>
      </c>
      <c r="E2820" s="281" t="s">
        <v>1</v>
      </c>
      <c r="F2820" s="282" t="s">
        <v>4449</v>
      </c>
      <c r="G2820" s="280"/>
      <c r="H2820" s="281" t="s">
        <v>1</v>
      </c>
      <c r="I2820" s="283"/>
      <c r="J2820" s="280"/>
      <c r="K2820" s="280"/>
      <c r="L2820" s="284"/>
      <c r="M2820" s="285"/>
      <c r="N2820" s="286"/>
      <c r="O2820" s="286"/>
      <c r="P2820" s="286"/>
      <c r="Q2820" s="286"/>
      <c r="R2820" s="286"/>
      <c r="S2820" s="286"/>
      <c r="T2820" s="287"/>
      <c r="U2820" s="16"/>
      <c r="V2820" s="16"/>
      <c r="W2820" s="16"/>
      <c r="X2820" s="16"/>
      <c r="Y2820" s="16"/>
      <c r="Z2820" s="16"/>
      <c r="AA2820" s="16"/>
      <c r="AB2820" s="16"/>
      <c r="AC2820" s="16"/>
      <c r="AD2820" s="16"/>
      <c r="AE2820" s="16"/>
      <c r="AT2820" s="288" t="s">
        <v>168</v>
      </c>
      <c r="AU2820" s="288" t="s">
        <v>87</v>
      </c>
      <c r="AV2820" s="16" t="s">
        <v>85</v>
      </c>
      <c r="AW2820" s="16" t="s">
        <v>32</v>
      </c>
      <c r="AX2820" s="16" t="s">
        <v>77</v>
      </c>
      <c r="AY2820" s="288" t="s">
        <v>159</v>
      </c>
    </row>
    <row r="2821" s="13" customFormat="1">
      <c r="A2821" s="13"/>
      <c r="B2821" s="232"/>
      <c r="C2821" s="233"/>
      <c r="D2821" s="234" t="s">
        <v>168</v>
      </c>
      <c r="E2821" s="235" t="s">
        <v>1</v>
      </c>
      <c r="F2821" s="236" t="s">
        <v>4536</v>
      </c>
      <c r="G2821" s="233"/>
      <c r="H2821" s="237">
        <v>21.300000000000001</v>
      </c>
      <c r="I2821" s="238"/>
      <c r="J2821" s="233"/>
      <c r="K2821" s="233"/>
      <c r="L2821" s="239"/>
      <c r="M2821" s="240"/>
      <c r="N2821" s="241"/>
      <c r="O2821" s="241"/>
      <c r="P2821" s="241"/>
      <c r="Q2821" s="241"/>
      <c r="R2821" s="241"/>
      <c r="S2821" s="241"/>
      <c r="T2821" s="242"/>
      <c r="U2821" s="13"/>
      <c r="V2821" s="13"/>
      <c r="W2821" s="13"/>
      <c r="X2821" s="13"/>
      <c r="Y2821" s="13"/>
      <c r="Z2821" s="13"/>
      <c r="AA2821" s="13"/>
      <c r="AB2821" s="13"/>
      <c r="AC2821" s="13"/>
      <c r="AD2821" s="13"/>
      <c r="AE2821" s="13"/>
      <c r="AT2821" s="243" t="s">
        <v>168</v>
      </c>
      <c r="AU2821" s="243" t="s">
        <v>87</v>
      </c>
      <c r="AV2821" s="13" t="s">
        <v>87</v>
      </c>
      <c r="AW2821" s="13" t="s">
        <v>32</v>
      </c>
      <c r="AX2821" s="13" t="s">
        <v>85</v>
      </c>
      <c r="AY2821" s="243" t="s">
        <v>159</v>
      </c>
    </row>
    <row r="2822" s="2" customFormat="1" ht="21.75" customHeight="1">
      <c r="A2822" s="39"/>
      <c r="B2822" s="40"/>
      <c r="C2822" s="255" t="s">
        <v>4537</v>
      </c>
      <c r="D2822" s="255" t="s">
        <v>218</v>
      </c>
      <c r="E2822" s="256" t="s">
        <v>4538</v>
      </c>
      <c r="F2822" s="257" t="s">
        <v>4539</v>
      </c>
      <c r="G2822" s="258" t="s">
        <v>268</v>
      </c>
      <c r="H2822" s="259">
        <v>21.725999999999999</v>
      </c>
      <c r="I2822" s="260"/>
      <c r="J2822" s="261">
        <f>ROUND(I2822*H2822,2)</f>
        <v>0</v>
      </c>
      <c r="K2822" s="257" t="s">
        <v>165</v>
      </c>
      <c r="L2822" s="262"/>
      <c r="M2822" s="263" t="s">
        <v>1</v>
      </c>
      <c r="N2822" s="264" t="s">
        <v>42</v>
      </c>
      <c r="O2822" s="92"/>
      <c r="P2822" s="228">
        <f>O2822*H2822</f>
        <v>0</v>
      </c>
      <c r="Q2822" s="228">
        <v>5.0000000000000002E-05</v>
      </c>
      <c r="R2822" s="228">
        <f>Q2822*H2822</f>
        <v>0.0010863000000000001</v>
      </c>
      <c r="S2822" s="228">
        <v>0</v>
      </c>
      <c r="T2822" s="229">
        <f>S2822*H2822</f>
        <v>0</v>
      </c>
      <c r="U2822" s="39"/>
      <c r="V2822" s="39"/>
      <c r="W2822" s="39"/>
      <c r="X2822" s="39"/>
      <c r="Y2822" s="39"/>
      <c r="Z2822" s="39"/>
      <c r="AA2822" s="39"/>
      <c r="AB2822" s="39"/>
      <c r="AC2822" s="39"/>
      <c r="AD2822" s="39"/>
      <c r="AE2822" s="39"/>
      <c r="AR2822" s="230" t="s">
        <v>316</v>
      </c>
      <c r="AT2822" s="230" t="s">
        <v>218</v>
      </c>
      <c r="AU2822" s="230" t="s">
        <v>87</v>
      </c>
      <c r="AY2822" s="18" t="s">
        <v>159</v>
      </c>
      <c r="BE2822" s="231">
        <f>IF(N2822="základní",J2822,0)</f>
        <v>0</v>
      </c>
      <c r="BF2822" s="231">
        <f>IF(N2822="snížená",J2822,0)</f>
        <v>0</v>
      </c>
      <c r="BG2822" s="231">
        <f>IF(N2822="zákl. přenesená",J2822,0)</f>
        <v>0</v>
      </c>
      <c r="BH2822" s="231">
        <f>IF(N2822="sníž. přenesená",J2822,0)</f>
        <v>0</v>
      </c>
      <c r="BI2822" s="231">
        <f>IF(N2822="nulová",J2822,0)</f>
        <v>0</v>
      </c>
      <c r="BJ2822" s="18" t="s">
        <v>85</v>
      </c>
      <c r="BK2822" s="231">
        <f>ROUND(I2822*H2822,2)</f>
        <v>0</v>
      </c>
      <c r="BL2822" s="18" t="s">
        <v>235</v>
      </c>
      <c r="BM2822" s="230" t="s">
        <v>4540</v>
      </c>
    </row>
    <row r="2823" s="13" customFormat="1">
      <c r="A2823" s="13"/>
      <c r="B2823" s="232"/>
      <c r="C2823" s="233"/>
      <c r="D2823" s="234" t="s">
        <v>168</v>
      </c>
      <c r="E2823" s="233"/>
      <c r="F2823" s="236" t="s">
        <v>4541</v>
      </c>
      <c r="G2823" s="233"/>
      <c r="H2823" s="237">
        <v>21.725999999999999</v>
      </c>
      <c r="I2823" s="238"/>
      <c r="J2823" s="233"/>
      <c r="K2823" s="233"/>
      <c r="L2823" s="239"/>
      <c r="M2823" s="240"/>
      <c r="N2823" s="241"/>
      <c r="O2823" s="241"/>
      <c r="P2823" s="241"/>
      <c r="Q2823" s="241"/>
      <c r="R2823" s="241"/>
      <c r="S2823" s="241"/>
      <c r="T2823" s="242"/>
      <c r="U2823" s="13"/>
      <c r="V2823" s="13"/>
      <c r="W2823" s="13"/>
      <c r="X2823" s="13"/>
      <c r="Y2823" s="13"/>
      <c r="Z2823" s="13"/>
      <c r="AA2823" s="13"/>
      <c r="AB2823" s="13"/>
      <c r="AC2823" s="13"/>
      <c r="AD2823" s="13"/>
      <c r="AE2823" s="13"/>
      <c r="AT2823" s="243" t="s">
        <v>168</v>
      </c>
      <c r="AU2823" s="243" t="s">
        <v>87</v>
      </c>
      <c r="AV2823" s="13" t="s">
        <v>87</v>
      </c>
      <c r="AW2823" s="13" t="s">
        <v>4</v>
      </c>
      <c r="AX2823" s="13" t="s">
        <v>85</v>
      </c>
      <c r="AY2823" s="243" t="s">
        <v>159</v>
      </c>
    </row>
    <row r="2824" s="2" customFormat="1" ht="24.15" customHeight="1">
      <c r="A2824" s="39"/>
      <c r="B2824" s="40"/>
      <c r="C2824" s="219" t="s">
        <v>4542</v>
      </c>
      <c r="D2824" s="219" t="s">
        <v>161</v>
      </c>
      <c r="E2824" s="220" t="s">
        <v>4543</v>
      </c>
      <c r="F2824" s="221" t="s">
        <v>4544</v>
      </c>
      <c r="G2824" s="222" t="s">
        <v>201</v>
      </c>
      <c r="H2824" s="223">
        <v>1.369</v>
      </c>
      <c r="I2824" s="224"/>
      <c r="J2824" s="225">
        <f>ROUND(I2824*H2824,2)</f>
        <v>0</v>
      </c>
      <c r="K2824" s="221" t="s">
        <v>165</v>
      </c>
      <c r="L2824" s="45"/>
      <c r="M2824" s="226" t="s">
        <v>1</v>
      </c>
      <c r="N2824" s="227" t="s">
        <v>42</v>
      </c>
      <c r="O2824" s="92"/>
      <c r="P2824" s="228">
        <f>O2824*H2824</f>
        <v>0</v>
      </c>
      <c r="Q2824" s="228">
        <v>0</v>
      </c>
      <c r="R2824" s="228">
        <f>Q2824*H2824</f>
        <v>0</v>
      </c>
      <c r="S2824" s="228">
        <v>0</v>
      </c>
      <c r="T2824" s="229">
        <f>S2824*H2824</f>
        <v>0</v>
      </c>
      <c r="U2824" s="39"/>
      <c r="V2824" s="39"/>
      <c r="W2824" s="39"/>
      <c r="X2824" s="39"/>
      <c r="Y2824" s="39"/>
      <c r="Z2824" s="39"/>
      <c r="AA2824" s="39"/>
      <c r="AB2824" s="39"/>
      <c r="AC2824" s="39"/>
      <c r="AD2824" s="39"/>
      <c r="AE2824" s="39"/>
      <c r="AR2824" s="230" t="s">
        <v>235</v>
      </c>
      <c r="AT2824" s="230" t="s">
        <v>161</v>
      </c>
      <c r="AU2824" s="230" t="s">
        <v>87</v>
      </c>
      <c r="AY2824" s="18" t="s">
        <v>159</v>
      </c>
      <c r="BE2824" s="231">
        <f>IF(N2824="základní",J2824,0)</f>
        <v>0</v>
      </c>
      <c r="BF2824" s="231">
        <f>IF(N2824="snížená",J2824,0)</f>
        <v>0</v>
      </c>
      <c r="BG2824" s="231">
        <f>IF(N2824="zákl. přenesená",J2824,0)</f>
        <v>0</v>
      </c>
      <c r="BH2824" s="231">
        <f>IF(N2824="sníž. přenesená",J2824,0)</f>
        <v>0</v>
      </c>
      <c r="BI2824" s="231">
        <f>IF(N2824="nulová",J2824,0)</f>
        <v>0</v>
      </c>
      <c r="BJ2824" s="18" t="s">
        <v>85</v>
      </c>
      <c r="BK2824" s="231">
        <f>ROUND(I2824*H2824,2)</f>
        <v>0</v>
      </c>
      <c r="BL2824" s="18" t="s">
        <v>235</v>
      </c>
      <c r="BM2824" s="230" t="s">
        <v>4545</v>
      </c>
    </row>
    <row r="2825" s="2" customFormat="1" ht="24.15" customHeight="1">
      <c r="A2825" s="39"/>
      <c r="B2825" s="40"/>
      <c r="C2825" s="219" t="s">
        <v>4546</v>
      </c>
      <c r="D2825" s="219" t="s">
        <v>161</v>
      </c>
      <c r="E2825" s="220" t="s">
        <v>4547</v>
      </c>
      <c r="F2825" s="221" t="s">
        <v>4548</v>
      </c>
      <c r="G2825" s="222" t="s">
        <v>201</v>
      </c>
      <c r="H2825" s="223">
        <v>1.369</v>
      </c>
      <c r="I2825" s="224"/>
      <c r="J2825" s="225">
        <f>ROUND(I2825*H2825,2)</f>
        <v>0</v>
      </c>
      <c r="K2825" s="221" t="s">
        <v>165</v>
      </c>
      <c r="L2825" s="45"/>
      <c r="M2825" s="226" t="s">
        <v>1</v>
      </c>
      <c r="N2825" s="227" t="s">
        <v>42</v>
      </c>
      <c r="O2825" s="92"/>
      <c r="P2825" s="228">
        <f>O2825*H2825</f>
        <v>0</v>
      </c>
      <c r="Q2825" s="228">
        <v>0</v>
      </c>
      <c r="R2825" s="228">
        <f>Q2825*H2825</f>
        <v>0</v>
      </c>
      <c r="S2825" s="228">
        <v>0</v>
      </c>
      <c r="T2825" s="229">
        <f>S2825*H2825</f>
        <v>0</v>
      </c>
      <c r="U2825" s="39"/>
      <c r="V2825" s="39"/>
      <c r="W2825" s="39"/>
      <c r="X2825" s="39"/>
      <c r="Y2825" s="39"/>
      <c r="Z2825" s="39"/>
      <c r="AA2825" s="39"/>
      <c r="AB2825" s="39"/>
      <c r="AC2825" s="39"/>
      <c r="AD2825" s="39"/>
      <c r="AE2825" s="39"/>
      <c r="AR2825" s="230" t="s">
        <v>235</v>
      </c>
      <c r="AT2825" s="230" t="s">
        <v>161</v>
      </c>
      <c r="AU2825" s="230" t="s">
        <v>87</v>
      </c>
      <c r="AY2825" s="18" t="s">
        <v>159</v>
      </c>
      <c r="BE2825" s="231">
        <f>IF(N2825="základní",J2825,0)</f>
        <v>0</v>
      </c>
      <c r="BF2825" s="231">
        <f>IF(N2825="snížená",J2825,0)</f>
        <v>0</v>
      </c>
      <c r="BG2825" s="231">
        <f>IF(N2825="zákl. přenesená",J2825,0)</f>
        <v>0</v>
      </c>
      <c r="BH2825" s="231">
        <f>IF(N2825="sníž. přenesená",J2825,0)</f>
        <v>0</v>
      </c>
      <c r="BI2825" s="231">
        <f>IF(N2825="nulová",J2825,0)</f>
        <v>0</v>
      </c>
      <c r="BJ2825" s="18" t="s">
        <v>85</v>
      </c>
      <c r="BK2825" s="231">
        <f>ROUND(I2825*H2825,2)</f>
        <v>0</v>
      </c>
      <c r="BL2825" s="18" t="s">
        <v>235</v>
      </c>
      <c r="BM2825" s="230" t="s">
        <v>4549</v>
      </c>
    </row>
    <row r="2826" s="12" customFormat="1" ht="22.8" customHeight="1">
      <c r="A2826" s="12"/>
      <c r="B2826" s="203"/>
      <c r="C2826" s="204"/>
      <c r="D2826" s="205" t="s">
        <v>76</v>
      </c>
      <c r="E2826" s="217" t="s">
        <v>4550</v>
      </c>
      <c r="F2826" s="217" t="s">
        <v>4551</v>
      </c>
      <c r="G2826" s="204"/>
      <c r="H2826" s="204"/>
      <c r="I2826" s="207"/>
      <c r="J2826" s="218">
        <f>BK2826</f>
        <v>0</v>
      </c>
      <c r="K2826" s="204"/>
      <c r="L2826" s="209"/>
      <c r="M2826" s="210"/>
      <c r="N2826" s="211"/>
      <c r="O2826" s="211"/>
      <c r="P2826" s="212">
        <f>SUM(P2827:P2849)</f>
        <v>0</v>
      </c>
      <c r="Q2826" s="211"/>
      <c r="R2826" s="212">
        <f>SUM(R2827:R2849)</f>
        <v>0.75196090500000001</v>
      </c>
      <c r="S2826" s="211"/>
      <c r="T2826" s="213">
        <f>SUM(T2827:T2849)</f>
        <v>4.2088230000000006</v>
      </c>
      <c r="U2826" s="12"/>
      <c r="V2826" s="12"/>
      <c r="W2826" s="12"/>
      <c r="X2826" s="12"/>
      <c r="Y2826" s="12"/>
      <c r="Z2826" s="12"/>
      <c r="AA2826" s="12"/>
      <c r="AB2826" s="12"/>
      <c r="AC2826" s="12"/>
      <c r="AD2826" s="12"/>
      <c r="AE2826" s="12"/>
      <c r="AR2826" s="214" t="s">
        <v>87</v>
      </c>
      <c r="AT2826" s="215" t="s">
        <v>76</v>
      </c>
      <c r="AU2826" s="215" t="s">
        <v>85</v>
      </c>
      <c r="AY2826" s="214" t="s">
        <v>159</v>
      </c>
      <c r="BK2826" s="216">
        <f>SUM(BK2827:BK2849)</f>
        <v>0</v>
      </c>
    </row>
    <row r="2827" s="2" customFormat="1" ht="16.5" customHeight="1">
      <c r="A2827" s="39"/>
      <c r="B2827" s="40"/>
      <c r="C2827" s="219" t="s">
        <v>4552</v>
      </c>
      <c r="D2827" s="219" t="s">
        <v>161</v>
      </c>
      <c r="E2827" s="220" t="s">
        <v>4553</v>
      </c>
      <c r="F2827" s="221" t="s">
        <v>4554</v>
      </c>
      <c r="G2827" s="222" t="s">
        <v>164</v>
      </c>
      <c r="H2827" s="223">
        <v>29.048999999999999</v>
      </c>
      <c r="I2827" s="224"/>
      <c r="J2827" s="225">
        <f>ROUND(I2827*H2827,2)</f>
        <v>0</v>
      </c>
      <c r="K2827" s="221" t="s">
        <v>165</v>
      </c>
      <c r="L2827" s="45"/>
      <c r="M2827" s="226" t="s">
        <v>1</v>
      </c>
      <c r="N2827" s="227" t="s">
        <v>42</v>
      </c>
      <c r="O2827" s="92"/>
      <c r="P2827" s="228">
        <f>O2827*H2827</f>
        <v>0</v>
      </c>
      <c r="Q2827" s="228">
        <v>0</v>
      </c>
      <c r="R2827" s="228">
        <f>Q2827*H2827</f>
        <v>0</v>
      </c>
      <c r="S2827" s="228">
        <v>0</v>
      </c>
      <c r="T2827" s="229">
        <f>S2827*H2827</f>
        <v>0</v>
      </c>
      <c r="U2827" s="39"/>
      <c r="V2827" s="39"/>
      <c r="W2827" s="39"/>
      <c r="X2827" s="39"/>
      <c r="Y2827" s="39"/>
      <c r="Z2827" s="39"/>
      <c r="AA2827" s="39"/>
      <c r="AB2827" s="39"/>
      <c r="AC2827" s="39"/>
      <c r="AD2827" s="39"/>
      <c r="AE2827" s="39"/>
      <c r="AR2827" s="230" t="s">
        <v>235</v>
      </c>
      <c r="AT2827" s="230" t="s">
        <v>161</v>
      </c>
      <c r="AU2827" s="230" t="s">
        <v>87</v>
      </c>
      <c r="AY2827" s="18" t="s">
        <v>159</v>
      </c>
      <c r="BE2827" s="231">
        <f>IF(N2827="základní",J2827,0)</f>
        <v>0</v>
      </c>
      <c r="BF2827" s="231">
        <f>IF(N2827="snížená",J2827,0)</f>
        <v>0</v>
      </c>
      <c r="BG2827" s="231">
        <f>IF(N2827="zákl. přenesená",J2827,0)</f>
        <v>0</v>
      </c>
      <c r="BH2827" s="231">
        <f>IF(N2827="sníž. přenesená",J2827,0)</f>
        <v>0</v>
      </c>
      <c r="BI2827" s="231">
        <f>IF(N2827="nulová",J2827,0)</f>
        <v>0</v>
      </c>
      <c r="BJ2827" s="18" t="s">
        <v>85</v>
      </c>
      <c r="BK2827" s="231">
        <f>ROUND(I2827*H2827,2)</f>
        <v>0</v>
      </c>
      <c r="BL2827" s="18" t="s">
        <v>235</v>
      </c>
      <c r="BM2827" s="230" t="s">
        <v>4555</v>
      </c>
    </row>
    <row r="2828" s="13" customFormat="1">
      <c r="A2828" s="13"/>
      <c r="B2828" s="232"/>
      <c r="C2828" s="233"/>
      <c r="D2828" s="234" t="s">
        <v>168</v>
      </c>
      <c r="E2828" s="235" t="s">
        <v>1</v>
      </c>
      <c r="F2828" s="236" t="s">
        <v>4556</v>
      </c>
      <c r="G2828" s="233"/>
      <c r="H2828" s="237">
        <v>15.646000000000001</v>
      </c>
      <c r="I2828" s="238"/>
      <c r="J2828" s="233"/>
      <c r="K2828" s="233"/>
      <c r="L2828" s="239"/>
      <c r="M2828" s="240"/>
      <c r="N2828" s="241"/>
      <c r="O2828" s="241"/>
      <c r="P2828" s="241"/>
      <c r="Q2828" s="241"/>
      <c r="R2828" s="241"/>
      <c r="S2828" s="241"/>
      <c r="T2828" s="242"/>
      <c r="U2828" s="13"/>
      <c r="V2828" s="13"/>
      <c r="W2828" s="13"/>
      <c r="X2828" s="13"/>
      <c r="Y2828" s="13"/>
      <c r="Z2828" s="13"/>
      <c r="AA2828" s="13"/>
      <c r="AB2828" s="13"/>
      <c r="AC2828" s="13"/>
      <c r="AD2828" s="13"/>
      <c r="AE2828" s="13"/>
      <c r="AT2828" s="243" t="s">
        <v>168</v>
      </c>
      <c r="AU2828" s="243" t="s">
        <v>87</v>
      </c>
      <c r="AV2828" s="13" t="s">
        <v>87</v>
      </c>
      <c r="AW2828" s="13" t="s">
        <v>32</v>
      </c>
      <c r="AX2828" s="13" t="s">
        <v>77</v>
      </c>
      <c r="AY2828" s="243" t="s">
        <v>159</v>
      </c>
    </row>
    <row r="2829" s="13" customFormat="1">
      <c r="A2829" s="13"/>
      <c r="B2829" s="232"/>
      <c r="C2829" s="233"/>
      <c r="D2829" s="234" t="s">
        <v>168</v>
      </c>
      <c r="E2829" s="235" t="s">
        <v>1</v>
      </c>
      <c r="F2829" s="236" t="s">
        <v>4557</v>
      </c>
      <c r="G2829" s="233"/>
      <c r="H2829" s="237">
        <v>1.6000000000000001</v>
      </c>
      <c r="I2829" s="238"/>
      <c r="J2829" s="233"/>
      <c r="K2829" s="233"/>
      <c r="L2829" s="239"/>
      <c r="M2829" s="240"/>
      <c r="N2829" s="241"/>
      <c r="O2829" s="241"/>
      <c r="P2829" s="241"/>
      <c r="Q2829" s="241"/>
      <c r="R2829" s="241"/>
      <c r="S2829" s="241"/>
      <c r="T2829" s="242"/>
      <c r="U2829" s="13"/>
      <c r="V2829" s="13"/>
      <c r="W2829" s="13"/>
      <c r="X2829" s="13"/>
      <c r="Y2829" s="13"/>
      <c r="Z2829" s="13"/>
      <c r="AA2829" s="13"/>
      <c r="AB2829" s="13"/>
      <c r="AC2829" s="13"/>
      <c r="AD2829" s="13"/>
      <c r="AE2829" s="13"/>
      <c r="AT2829" s="243" t="s">
        <v>168</v>
      </c>
      <c r="AU2829" s="243" t="s">
        <v>87</v>
      </c>
      <c r="AV2829" s="13" t="s">
        <v>87</v>
      </c>
      <c r="AW2829" s="13" t="s">
        <v>32</v>
      </c>
      <c r="AX2829" s="13" t="s">
        <v>77</v>
      </c>
      <c r="AY2829" s="243" t="s">
        <v>159</v>
      </c>
    </row>
    <row r="2830" s="13" customFormat="1">
      <c r="A2830" s="13"/>
      <c r="B2830" s="232"/>
      <c r="C2830" s="233"/>
      <c r="D2830" s="234" t="s">
        <v>168</v>
      </c>
      <c r="E2830" s="235" t="s">
        <v>1</v>
      </c>
      <c r="F2830" s="236" t="s">
        <v>1438</v>
      </c>
      <c r="G2830" s="233"/>
      <c r="H2830" s="237">
        <v>11.803000000000001</v>
      </c>
      <c r="I2830" s="238"/>
      <c r="J2830" s="233"/>
      <c r="K2830" s="233"/>
      <c r="L2830" s="239"/>
      <c r="M2830" s="240"/>
      <c r="N2830" s="241"/>
      <c r="O2830" s="241"/>
      <c r="P2830" s="241"/>
      <c r="Q2830" s="241"/>
      <c r="R2830" s="241"/>
      <c r="S2830" s="241"/>
      <c r="T2830" s="242"/>
      <c r="U2830" s="13"/>
      <c r="V2830" s="13"/>
      <c r="W2830" s="13"/>
      <c r="X2830" s="13"/>
      <c r="Y2830" s="13"/>
      <c r="Z2830" s="13"/>
      <c r="AA2830" s="13"/>
      <c r="AB2830" s="13"/>
      <c r="AC2830" s="13"/>
      <c r="AD2830" s="13"/>
      <c r="AE2830" s="13"/>
      <c r="AT2830" s="243" t="s">
        <v>168</v>
      </c>
      <c r="AU2830" s="243" t="s">
        <v>87</v>
      </c>
      <c r="AV2830" s="13" t="s">
        <v>87</v>
      </c>
      <c r="AW2830" s="13" t="s">
        <v>32</v>
      </c>
      <c r="AX2830" s="13" t="s">
        <v>77</v>
      </c>
      <c r="AY2830" s="243" t="s">
        <v>159</v>
      </c>
    </row>
    <row r="2831" s="14" customFormat="1">
      <c r="A2831" s="14"/>
      <c r="B2831" s="244"/>
      <c r="C2831" s="245"/>
      <c r="D2831" s="234" t="s">
        <v>168</v>
      </c>
      <c r="E2831" s="246" t="s">
        <v>1</v>
      </c>
      <c r="F2831" s="247" t="s">
        <v>174</v>
      </c>
      <c r="G2831" s="245"/>
      <c r="H2831" s="248">
        <v>29.048999999999999</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168</v>
      </c>
      <c r="AU2831" s="254" t="s">
        <v>87</v>
      </c>
      <c r="AV2831" s="14" t="s">
        <v>166</v>
      </c>
      <c r="AW2831" s="14" t="s">
        <v>32</v>
      </c>
      <c r="AX2831" s="14" t="s">
        <v>85</v>
      </c>
      <c r="AY2831" s="254" t="s">
        <v>159</v>
      </c>
    </row>
    <row r="2832" s="2" customFormat="1" ht="16.5" customHeight="1">
      <c r="A2832" s="39"/>
      <c r="B2832" s="40"/>
      <c r="C2832" s="219" t="s">
        <v>4558</v>
      </c>
      <c r="D2832" s="219" t="s">
        <v>161</v>
      </c>
      <c r="E2832" s="220" t="s">
        <v>4559</v>
      </c>
      <c r="F2832" s="221" t="s">
        <v>4560</v>
      </c>
      <c r="G2832" s="222" t="s">
        <v>164</v>
      </c>
      <c r="H2832" s="223">
        <v>29.048999999999999</v>
      </c>
      <c r="I2832" s="224"/>
      <c r="J2832" s="225">
        <f>ROUND(I2832*H2832,2)</f>
        <v>0</v>
      </c>
      <c r="K2832" s="221" t="s">
        <v>165</v>
      </c>
      <c r="L2832" s="45"/>
      <c r="M2832" s="226" t="s">
        <v>1</v>
      </c>
      <c r="N2832" s="227" t="s">
        <v>42</v>
      </c>
      <c r="O2832" s="92"/>
      <c r="P2832" s="228">
        <f>O2832*H2832</f>
        <v>0</v>
      </c>
      <c r="Q2832" s="228">
        <v>0.00029999999999999997</v>
      </c>
      <c r="R2832" s="228">
        <f>Q2832*H2832</f>
        <v>0.0087146999999999988</v>
      </c>
      <c r="S2832" s="228">
        <v>0</v>
      </c>
      <c r="T2832" s="229">
        <f>S2832*H2832</f>
        <v>0</v>
      </c>
      <c r="U2832" s="39"/>
      <c r="V2832" s="39"/>
      <c r="W2832" s="39"/>
      <c r="X2832" s="39"/>
      <c r="Y2832" s="39"/>
      <c r="Z2832" s="39"/>
      <c r="AA2832" s="39"/>
      <c r="AB2832" s="39"/>
      <c r="AC2832" s="39"/>
      <c r="AD2832" s="39"/>
      <c r="AE2832" s="39"/>
      <c r="AR2832" s="230" t="s">
        <v>235</v>
      </c>
      <c r="AT2832" s="230" t="s">
        <v>161</v>
      </c>
      <c r="AU2832" s="230" t="s">
        <v>87</v>
      </c>
      <c r="AY2832" s="18" t="s">
        <v>159</v>
      </c>
      <c r="BE2832" s="231">
        <f>IF(N2832="základní",J2832,0)</f>
        <v>0</v>
      </c>
      <c r="BF2832" s="231">
        <f>IF(N2832="snížená",J2832,0)</f>
        <v>0</v>
      </c>
      <c r="BG2832" s="231">
        <f>IF(N2832="zákl. přenesená",J2832,0)</f>
        <v>0</v>
      </c>
      <c r="BH2832" s="231">
        <f>IF(N2832="sníž. přenesená",J2832,0)</f>
        <v>0</v>
      </c>
      <c r="BI2832" s="231">
        <f>IF(N2832="nulová",J2832,0)</f>
        <v>0</v>
      </c>
      <c r="BJ2832" s="18" t="s">
        <v>85</v>
      </c>
      <c r="BK2832" s="231">
        <f>ROUND(I2832*H2832,2)</f>
        <v>0</v>
      </c>
      <c r="BL2832" s="18" t="s">
        <v>235</v>
      </c>
      <c r="BM2832" s="230" t="s">
        <v>4561</v>
      </c>
    </row>
    <row r="2833" s="2" customFormat="1" ht="16.5" customHeight="1">
      <c r="A2833" s="39"/>
      <c r="B2833" s="40"/>
      <c r="C2833" s="219" t="s">
        <v>4562</v>
      </c>
      <c r="D2833" s="219" t="s">
        <v>161</v>
      </c>
      <c r="E2833" s="220" t="s">
        <v>4563</v>
      </c>
      <c r="F2833" s="221" t="s">
        <v>4564</v>
      </c>
      <c r="G2833" s="222" t="s">
        <v>164</v>
      </c>
      <c r="H2833" s="223">
        <v>29.048999999999999</v>
      </c>
      <c r="I2833" s="224"/>
      <c r="J2833" s="225">
        <f>ROUND(I2833*H2833,2)</f>
        <v>0</v>
      </c>
      <c r="K2833" s="221" t="s">
        <v>165</v>
      </c>
      <c r="L2833" s="45"/>
      <c r="M2833" s="226" t="s">
        <v>1</v>
      </c>
      <c r="N2833" s="227" t="s">
        <v>42</v>
      </c>
      <c r="O2833" s="92"/>
      <c r="P2833" s="228">
        <f>O2833*H2833</f>
        <v>0</v>
      </c>
      <c r="Q2833" s="228">
        <v>0.0044999999999999997</v>
      </c>
      <c r="R2833" s="228">
        <f>Q2833*H2833</f>
        <v>0.13072049999999999</v>
      </c>
      <c r="S2833" s="228">
        <v>0</v>
      </c>
      <c r="T2833" s="229">
        <f>S2833*H2833</f>
        <v>0</v>
      </c>
      <c r="U2833" s="39"/>
      <c r="V2833" s="39"/>
      <c r="W2833" s="39"/>
      <c r="X2833" s="39"/>
      <c r="Y2833" s="39"/>
      <c r="Z2833" s="39"/>
      <c r="AA2833" s="39"/>
      <c r="AB2833" s="39"/>
      <c r="AC2833" s="39"/>
      <c r="AD2833" s="39"/>
      <c r="AE2833" s="39"/>
      <c r="AR2833" s="230" t="s">
        <v>235</v>
      </c>
      <c r="AT2833" s="230" t="s">
        <v>161</v>
      </c>
      <c r="AU2833" s="230" t="s">
        <v>87</v>
      </c>
      <c r="AY2833" s="18" t="s">
        <v>159</v>
      </c>
      <c r="BE2833" s="231">
        <f>IF(N2833="základní",J2833,0)</f>
        <v>0</v>
      </c>
      <c r="BF2833" s="231">
        <f>IF(N2833="snížená",J2833,0)</f>
        <v>0</v>
      </c>
      <c r="BG2833" s="231">
        <f>IF(N2833="zákl. přenesená",J2833,0)</f>
        <v>0</v>
      </c>
      <c r="BH2833" s="231">
        <f>IF(N2833="sníž. přenesená",J2833,0)</f>
        <v>0</v>
      </c>
      <c r="BI2833" s="231">
        <f>IF(N2833="nulová",J2833,0)</f>
        <v>0</v>
      </c>
      <c r="BJ2833" s="18" t="s">
        <v>85</v>
      </c>
      <c r="BK2833" s="231">
        <f>ROUND(I2833*H2833,2)</f>
        <v>0</v>
      </c>
      <c r="BL2833" s="18" t="s">
        <v>235</v>
      </c>
      <c r="BM2833" s="230" t="s">
        <v>4565</v>
      </c>
    </row>
    <row r="2834" s="2" customFormat="1" ht="24.15" customHeight="1">
      <c r="A2834" s="39"/>
      <c r="B2834" s="40"/>
      <c r="C2834" s="219" t="s">
        <v>4566</v>
      </c>
      <c r="D2834" s="219" t="s">
        <v>161</v>
      </c>
      <c r="E2834" s="220" t="s">
        <v>4567</v>
      </c>
      <c r="F2834" s="221" t="s">
        <v>4568</v>
      </c>
      <c r="G2834" s="222" t="s">
        <v>164</v>
      </c>
      <c r="H2834" s="223">
        <v>51.642000000000003</v>
      </c>
      <c r="I2834" s="224"/>
      <c r="J2834" s="225">
        <f>ROUND(I2834*H2834,2)</f>
        <v>0</v>
      </c>
      <c r="K2834" s="221" t="s">
        <v>165</v>
      </c>
      <c r="L2834" s="45"/>
      <c r="M2834" s="226" t="s">
        <v>1</v>
      </c>
      <c r="N2834" s="227" t="s">
        <v>42</v>
      </c>
      <c r="O2834" s="92"/>
      <c r="P2834" s="228">
        <f>O2834*H2834</f>
        <v>0</v>
      </c>
      <c r="Q2834" s="228">
        <v>0</v>
      </c>
      <c r="R2834" s="228">
        <f>Q2834*H2834</f>
        <v>0</v>
      </c>
      <c r="S2834" s="228">
        <v>0.081500000000000003</v>
      </c>
      <c r="T2834" s="229">
        <f>S2834*H2834</f>
        <v>4.2088230000000006</v>
      </c>
      <c r="U2834" s="39"/>
      <c r="V2834" s="39"/>
      <c r="W2834" s="39"/>
      <c r="X2834" s="39"/>
      <c r="Y2834" s="39"/>
      <c r="Z2834" s="39"/>
      <c r="AA2834" s="39"/>
      <c r="AB2834" s="39"/>
      <c r="AC2834" s="39"/>
      <c r="AD2834" s="39"/>
      <c r="AE2834" s="39"/>
      <c r="AR2834" s="230" t="s">
        <v>235</v>
      </c>
      <c r="AT2834" s="230" t="s">
        <v>161</v>
      </c>
      <c r="AU2834" s="230" t="s">
        <v>87</v>
      </c>
      <c r="AY2834" s="18" t="s">
        <v>159</v>
      </c>
      <c r="BE2834" s="231">
        <f>IF(N2834="základní",J2834,0)</f>
        <v>0</v>
      </c>
      <c r="BF2834" s="231">
        <f>IF(N2834="snížená",J2834,0)</f>
        <v>0</v>
      </c>
      <c r="BG2834" s="231">
        <f>IF(N2834="zákl. přenesená",J2834,0)</f>
        <v>0</v>
      </c>
      <c r="BH2834" s="231">
        <f>IF(N2834="sníž. přenesená",J2834,0)</f>
        <v>0</v>
      </c>
      <c r="BI2834" s="231">
        <f>IF(N2834="nulová",J2834,0)</f>
        <v>0</v>
      </c>
      <c r="BJ2834" s="18" t="s">
        <v>85</v>
      </c>
      <c r="BK2834" s="231">
        <f>ROUND(I2834*H2834,2)</f>
        <v>0</v>
      </c>
      <c r="BL2834" s="18" t="s">
        <v>235</v>
      </c>
      <c r="BM2834" s="230" t="s">
        <v>4569</v>
      </c>
    </row>
    <row r="2835" s="16" customFormat="1">
      <c r="A2835" s="16"/>
      <c r="B2835" s="279"/>
      <c r="C2835" s="280"/>
      <c r="D2835" s="234" t="s">
        <v>168</v>
      </c>
      <c r="E2835" s="281" t="s">
        <v>1</v>
      </c>
      <c r="F2835" s="282" t="s">
        <v>4570</v>
      </c>
      <c r="G2835" s="280"/>
      <c r="H2835" s="281" t="s">
        <v>1</v>
      </c>
      <c r="I2835" s="283"/>
      <c r="J2835" s="280"/>
      <c r="K2835" s="280"/>
      <c r="L2835" s="284"/>
      <c r="M2835" s="285"/>
      <c r="N2835" s="286"/>
      <c r="O2835" s="286"/>
      <c r="P2835" s="286"/>
      <c r="Q2835" s="286"/>
      <c r="R2835" s="286"/>
      <c r="S2835" s="286"/>
      <c r="T2835" s="287"/>
      <c r="U2835" s="16"/>
      <c r="V2835" s="16"/>
      <c r="W2835" s="16"/>
      <c r="X2835" s="16"/>
      <c r="Y2835" s="16"/>
      <c r="Z2835" s="16"/>
      <c r="AA2835" s="16"/>
      <c r="AB2835" s="16"/>
      <c r="AC2835" s="16"/>
      <c r="AD2835" s="16"/>
      <c r="AE2835" s="16"/>
      <c r="AT2835" s="288" t="s">
        <v>168</v>
      </c>
      <c r="AU2835" s="288" t="s">
        <v>87</v>
      </c>
      <c r="AV2835" s="16" t="s">
        <v>85</v>
      </c>
      <c r="AW2835" s="16" t="s">
        <v>32</v>
      </c>
      <c r="AX2835" s="16" t="s">
        <v>77</v>
      </c>
      <c r="AY2835" s="288" t="s">
        <v>159</v>
      </c>
    </row>
    <row r="2836" s="13" customFormat="1">
      <c r="A2836" s="13"/>
      <c r="B2836" s="232"/>
      <c r="C2836" s="233"/>
      <c r="D2836" s="234" t="s">
        <v>168</v>
      </c>
      <c r="E2836" s="235" t="s">
        <v>1</v>
      </c>
      <c r="F2836" s="236" t="s">
        <v>4571</v>
      </c>
      <c r="G2836" s="233"/>
      <c r="H2836" s="237">
        <v>19.620000000000001</v>
      </c>
      <c r="I2836" s="238"/>
      <c r="J2836" s="233"/>
      <c r="K2836" s="233"/>
      <c r="L2836" s="239"/>
      <c r="M2836" s="240"/>
      <c r="N2836" s="241"/>
      <c r="O2836" s="241"/>
      <c r="P2836" s="241"/>
      <c r="Q2836" s="241"/>
      <c r="R2836" s="241"/>
      <c r="S2836" s="241"/>
      <c r="T2836" s="242"/>
      <c r="U2836" s="13"/>
      <c r="V2836" s="13"/>
      <c r="W2836" s="13"/>
      <c r="X2836" s="13"/>
      <c r="Y2836" s="13"/>
      <c r="Z2836" s="13"/>
      <c r="AA2836" s="13"/>
      <c r="AB2836" s="13"/>
      <c r="AC2836" s="13"/>
      <c r="AD2836" s="13"/>
      <c r="AE2836" s="13"/>
      <c r="AT2836" s="243" t="s">
        <v>168</v>
      </c>
      <c r="AU2836" s="243" t="s">
        <v>87</v>
      </c>
      <c r="AV2836" s="13" t="s">
        <v>87</v>
      </c>
      <c r="AW2836" s="13" t="s">
        <v>32</v>
      </c>
      <c r="AX2836" s="13" t="s">
        <v>77</v>
      </c>
      <c r="AY2836" s="243" t="s">
        <v>159</v>
      </c>
    </row>
    <row r="2837" s="16" customFormat="1">
      <c r="A2837" s="16"/>
      <c r="B2837" s="279"/>
      <c r="C2837" s="280"/>
      <c r="D2837" s="234" t="s">
        <v>168</v>
      </c>
      <c r="E2837" s="281" t="s">
        <v>1</v>
      </c>
      <c r="F2837" s="282" t="s">
        <v>4572</v>
      </c>
      <c r="G2837" s="280"/>
      <c r="H2837" s="281" t="s">
        <v>1</v>
      </c>
      <c r="I2837" s="283"/>
      <c r="J2837" s="280"/>
      <c r="K2837" s="280"/>
      <c r="L2837" s="284"/>
      <c r="M2837" s="285"/>
      <c r="N2837" s="286"/>
      <c r="O2837" s="286"/>
      <c r="P2837" s="286"/>
      <c r="Q2837" s="286"/>
      <c r="R2837" s="286"/>
      <c r="S2837" s="286"/>
      <c r="T2837" s="287"/>
      <c r="U2837" s="16"/>
      <c r="V2837" s="16"/>
      <c r="W2837" s="16"/>
      <c r="X2837" s="16"/>
      <c r="Y2837" s="16"/>
      <c r="Z2837" s="16"/>
      <c r="AA2837" s="16"/>
      <c r="AB2837" s="16"/>
      <c r="AC2837" s="16"/>
      <c r="AD2837" s="16"/>
      <c r="AE2837" s="16"/>
      <c r="AT2837" s="288" t="s">
        <v>168</v>
      </c>
      <c r="AU2837" s="288" t="s">
        <v>87</v>
      </c>
      <c r="AV2837" s="16" t="s">
        <v>85</v>
      </c>
      <c r="AW2837" s="16" t="s">
        <v>32</v>
      </c>
      <c r="AX2837" s="16" t="s">
        <v>77</v>
      </c>
      <c r="AY2837" s="288" t="s">
        <v>159</v>
      </c>
    </row>
    <row r="2838" s="13" customFormat="1">
      <c r="A2838" s="13"/>
      <c r="B2838" s="232"/>
      <c r="C2838" s="233"/>
      <c r="D2838" s="234" t="s">
        <v>168</v>
      </c>
      <c r="E2838" s="235" t="s">
        <v>1</v>
      </c>
      <c r="F2838" s="236" t="s">
        <v>4573</v>
      </c>
      <c r="G2838" s="233"/>
      <c r="H2838" s="237">
        <v>10.065</v>
      </c>
      <c r="I2838" s="238"/>
      <c r="J2838" s="233"/>
      <c r="K2838" s="233"/>
      <c r="L2838" s="239"/>
      <c r="M2838" s="240"/>
      <c r="N2838" s="241"/>
      <c r="O2838" s="241"/>
      <c r="P2838" s="241"/>
      <c r="Q2838" s="241"/>
      <c r="R2838" s="241"/>
      <c r="S2838" s="241"/>
      <c r="T2838" s="242"/>
      <c r="U2838" s="13"/>
      <c r="V2838" s="13"/>
      <c r="W2838" s="13"/>
      <c r="X2838" s="13"/>
      <c r="Y2838" s="13"/>
      <c r="Z2838" s="13"/>
      <c r="AA2838" s="13"/>
      <c r="AB2838" s="13"/>
      <c r="AC2838" s="13"/>
      <c r="AD2838" s="13"/>
      <c r="AE2838" s="13"/>
      <c r="AT2838" s="243" t="s">
        <v>168</v>
      </c>
      <c r="AU2838" s="243" t="s">
        <v>87</v>
      </c>
      <c r="AV2838" s="13" t="s">
        <v>87</v>
      </c>
      <c r="AW2838" s="13" t="s">
        <v>32</v>
      </c>
      <c r="AX2838" s="13" t="s">
        <v>77</v>
      </c>
      <c r="AY2838" s="243" t="s">
        <v>159</v>
      </c>
    </row>
    <row r="2839" s="13" customFormat="1">
      <c r="A2839" s="13"/>
      <c r="B2839" s="232"/>
      <c r="C2839" s="233"/>
      <c r="D2839" s="234" t="s">
        <v>168</v>
      </c>
      <c r="E2839" s="235" t="s">
        <v>1</v>
      </c>
      <c r="F2839" s="236" t="s">
        <v>4574</v>
      </c>
      <c r="G2839" s="233"/>
      <c r="H2839" s="237">
        <v>9.7349999999999994</v>
      </c>
      <c r="I2839" s="238"/>
      <c r="J2839" s="233"/>
      <c r="K2839" s="233"/>
      <c r="L2839" s="239"/>
      <c r="M2839" s="240"/>
      <c r="N2839" s="241"/>
      <c r="O2839" s="241"/>
      <c r="P2839" s="241"/>
      <c r="Q2839" s="241"/>
      <c r="R2839" s="241"/>
      <c r="S2839" s="241"/>
      <c r="T2839" s="242"/>
      <c r="U2839" s="13"/>
      <c r="V2839" s="13"/>
      <c r="W2839" s="13"/>
      <c r="X2839" s="13"/>
      <c r="Y2839" s="13"/>
      <c r="Z2839" s="13"/>
      <c r="AA2839" s="13"/>
      <c r="AB2839" s="13"/>
      <c r="AC2839" s="13"/>
      <c r="AD2839" s="13"/>
      <c r="AE2839" s="13"/>
      <c r="AT2839" s="243" t="s">
        <v>168</v>
      </c>
      <c r="AU2839" s="243" t="s">
        <v>87</v>
      </c>
      <c r="AV2839" s="13" t="s">
        <v>87</v>
      </c>
      <c r="AW2839" s="13" t="s">
        <v>32</v>
      </c>
      <c r="AX2839" s="13" t="s">
        <v>77</v>
      </c>
      <c r="AY2839" s="243" t="s">
        <v>159</v>
      </c>
    </row>
    <row r="2840" s="13" customFormat="1">
      <c r="A2840" s="13"/>
      <c r="B2840" s="232"/>
      <c r="C2840" s="233"/>
      <c r="D2840" s="234" t="s">
        <v>168</v>
      </c>
      <c r="E2840" s="235" t="s">
        <v>1</v>
      </c>
      <c r="F2840" s="236" t="s">
        <v>4575</v>
      </c>
      <c r="G2840" s="233"/>
      <c r="H2840" s="237">
        <v>12.222</v>
      </c>
      <c r="I2840" s="238"/>
      <c r="J2840" s="233"/>
      <c r="K2840" s="233"/>
      <c r="L2840" s="239"/>
      <c r="M2840" s="240"/>
      <c r="N2840" s="241"/>
      <c r="O2840" s="241"/>
      <c r="P2840" s="241"/>
      <c r="Q2840" s="241"/>
      <c r="R2840" s="241"/>
      <c r="S2840" s="241"/>
      <c r="T2840" s="242"/>
      <c r="U2840" s="13"/>
      <c r="V2840" s="13"/>
      <c r="W2840" s="13"/>
      <c r="X2840" s="13"/>
      <c r="Y2840" s="13"/>
      <c r="Z2840" s="13"/>
      <c r="AA2840" s="13"/>
      <c r="AB2840" s="13"/>
      <c r="AC2840" s="13"/>
      <c r="AD2840" s="13"/>
      <c r="AE2840" s="13"/>
      <c r="AT2840" s="243" t="s">
        <v>168</v>
      </c>
      <c r="AU2840" s="243" t="s">
        <v>87</v>
      </c>
      <c r="AV2840" s="13" t="s">
        <v>87</v>
      </c>
      <c r="AW2840" s="13" t="s">
        <v>32</v>
      </c>
      <c r="AX2840" s="13" t="s">
        <v>77</v>
      </c>
      <c r="AY2840" s="243" t="s">
        <v>159</v>
      </c>
    </row>
    <row r="2841" s="14" customFormat="1">
      <c r="A2841" s="14"/>
      <c r="B2841" s="244"/>
      <c r="C2841" s="245"/>
      <c r="D2841" s="234" t="s">
        <v>168</v>
      </c>
      <c r="E2841" s="246" t="s">
        <v>1</v>
      </c>
      <c r="F2841" s="247" t="s">
        <v>174</v>
      </c>
      <c r="G2841" s="245"/>
      <c r="H2841" s="248">
        <v>51.642000000000003</v>
      </c>
      <c r="I2841" s="249"/>
      <c r="J2841" s="245"/>
      <c r="K2841" s="245"/>
      <c r="L2841" s="250"/>
      <c r="M2841" s="251"/>
      <c r="N2841" s="252"/>
      <c r="O2841" s="252"/>
      <c r="P2841" s="252"/>
      <c r="Q2841" s="252"/>
      <c r="R2841" s="252"/>
      <c r="S2841" s="252"/>
      <c r="T2841" s="253"/>
      <c r="U2841" s="14"/>
      <c r="V2841" s="14"/>
      <c r="W2841" s="14"/>
      <c r="X2841" s="14"/>
      <c r="Y2841" s="14"/>
      <c r="Z2841" s="14"/>
      <c r="AA2841" s="14"/>
      <c r="AB2841" s="14"/>
      <c r="AC2841" s="14"/>
      <c r="AD2841" s="14"/>
      <c r="AE2841" s="14"/>
      <c r="AT2841" s="254" t="s">
        <v>168</v>
      </c>
      <c r="AU2841" s="254" t="s">
        <v>87</v>
      </c>
      <c r="AV2841" s="14" t="s">
        <v>166</v>
      </c>
      <c r="AW2841" s="14" t="s">
        <v>32</v>
      </c>
      <c r="AX2841" s="14" t="s">
        <v>85</v>
      </c>
      <c r="AY2841" s="254" t="s">
        <v>159</v>
      </c>
    </row>
    <row r="2842" s="2" customFormat="1" ht="33" customHeight="1">
      <c r="A2842" s="39"/>
      <c r="B2842" s="40"/>
      <c r="C2842" s="219" t="s">
        <v>4576</v>
      </c>
      <c r="D2842" s="219" t="s">
        <v>161</v>
      </c>
      <c r="E2842" s="220" t="s">
        <v>4577</v>
      </c>
      <c r="F2842" s="221" t="s">
        <v>4578</v>
      </c>
      <c r="G2842" s="222" t="s">
        <v>164</v>
      </c>
      <c r="H2842" s="223">
        <v>29.048999999999999</v>
      </c>
      <c r="I2842" s="224"/>
      <c r="J2842" s="225">
        <f>ROUND(I2842*H2842,2)</f>
        <v>0</v>
      </c>
      <c r="K2842" s="221" t="s">
        <v>165</v>
      </c>
      <c r="L2842" s="45"/>
      <c r="M2842" s="226" t="s">
        <v>1</v>
      </c>
      <c r="N2842" s="227" t="s">
        <v>42</v>
      </c>
      <c r="O2842" s="92"/>
      <c r="P2842" s="228">
        <f>O2842*H2842</f>
        <v>0</v>
      </c>
      <c r="Q2842" s="228">
        <v>0.0073000000000000001</v>
      </c>
      <c r="R2842" s="228">
        <f>Q2842*H2842</f>
        <v>0.21205769999999999</v>
      </c>
      <c r="S2842" s="228">
        <v>0</v>
      </c>
      <c r="T2842" s="229">
        <f>S2842*H2842</f>
        <v>0</v>
      </c>
      <c r="U2842" s="39"/>
      <c r="V2842" s="39"/>
      <c r="W2842" s="39"/>
      <c r="X2842" s="39"/>
      <c r="Y2842" s="39"/>
      <c r="Z2842" s="39"/>
      <c r="AA2842" s="39"/>
      <c r="AB2842" s="39"/>
      <c r="AC2842" s="39"/>
      <c r="AD2842" s="39"/>
      <c r="AE2842" s="39"/>
      <c r="AR2842" s="230" t="s">
        <v>235</v>
      </c>
      <c r="AT2842" s="230" t="s">
        <v>161</v>
      </c>
      <c r="AU2842" s="230" t="s">
        <v>87</v>
      </c>
      <c r="AY2842" s="18" t="s">
        <v>159</v>
      </c>
      <c r="BE2842" s="231">
        <f>IF(N2842="základní",J2842,0)</f>
        <v>0</v>
      </c>
      <c r="BF2842" s="231">
        <f>IF(N2842="snížená",J2842,0)</f>
        <v>0</v>
      </c>
      <c r="BG2842" s="231">
        <f>IF(N2842="zákl. přenesená",J2842,0)</f>
        <v>0</v>
      </c>
      <c r="BH2842" s="231">
        <f>IF(N2842="sníž. přenesená",J2842,0)</f>
        <v>0</v>
      </c>
      <c r="BI2842" s="231">
        <f>IF(N2842="nulová",J2842,0)</f>
        <v>0</v>
      </c>
      <c r="BJ2842" s="18" t="s">
        <v>85</v>
      </c>
      <c r="BK2842" s="231">
        <f>ROUND(I2842*H2842,2)</f>
        <v>0</v>
      </c>
      <c r="BL2842" s="18" t="s">
        <v>235</v>
      </c>
      <c r="BM2842" s="230" t="s">
        <v>4579</v>
      </c>
    </row>
    <row r="2843" s="2" customFormat="1" ht="16.5" customHeight="1">
      <c r="A2843" s="39"/>
      <c r="B2843" s="40"/>
      <c r="C2843" s="255" t="s">
        <v>4580</v>
      </c>
      <c r="D2843" s="255" t="s">
        <v>218</v>
      </c>
      <c r="E2843" s="256" t="s">
        <v>4581</v>
      </c>
      <c r="F2843" s="257" t="s">
        <v>4582</v>
      </c>
      <c r="G2843" s="258" t="s">
        <v>164</v>
      </c>
      <c r="H2843" s="259">
        <v>33.405999999999999</v>
      </c>
      <c r="I2843" s="260"/>
      <c r="J2843" s="261">
        <f>ROUND(I2843*H2843,2)</f>
        <v>0</v>
      </c>
      <c r="K2843" s="257" t="s">
        <v>165</v>
      </c>
      <c r="L2843" s="262"/>
      <c r="M2843" s="263" t="s">
        <v>1</v>
      </c>
      <c r="N2843" s="264" t="s">
        <v>42</v>
      </c>
      <c r="O2843" s="92"/>
      <c r="P2843" s="228">
        <f>O2843*H2843</f>
        <v>0</v>
      </c>
      <c r="Q2843" s="228">
        <v>0.0118</v>
      </c>
      <c r="R2843" s="228">
        <f>Q2843*H2843</f>
        <v>0.39419079999999995</v>
      </c>
      <c r="S2843" s="228">
        <v>0</v>
      </c>
      <c r="T2843" s="229">
        <f>S2843*H2843</f>
        <v>0</v>
      </c>
      <c r="U2843" s="39"/>
      <c r="V2843" s="39"/>
      <c r="W2843" s="39"/>
      <c r="X2843" s="39"/>
      <c r="Y2843" s="39"/>
      <c r="Z2843" s="39"/>
      <c r="AA2843" s="39"/>
      <c r="AB2843" s="39"/>
      <c r="AC2843" s="39"/>
      <c r="AD2843" s="39"/>
      <c r="AE2843" s="39"/>
      <c r="AR2843" s="230" t="s">
        <v>316</v>
      </c>
      <c r="AT2843" s="230" t="s">
        <v>218</v>
      </c>
      <c r="AU2843" s="230" t="s">
        <v>87</v>
      </c>
      <c r="AY2843" s="18" t="s">
        <v>159</v>
      </c>
      <c r="BE2843" s="231">
        <f>IF(N2843="základní",J2843,0)</f>
        <v>0</v>
      </c>
      <c r="BF2843" s="231">
        <f>IF(N2843="snížená",J2843,0)</f>
        <v>0</v>
      </c>
      <c r="BG2843" s="231">
        <f>IF(N2843="zákl. přenesená",J2843,0)</f>
        <v>0</v>
      </c>
      <c r="BH2843" s="231">
        <f>IF(N2843="sníž. přenesená",J2843,0)</f>
        <v>0</v>
      </c>
      <c r="BI2843" s="231">
        <f>IF(N2843="nulová",J2843,0)</f>
        <v>0</v>
      </c>
      <c r="BJ2843" s="18" t="s">
        <v>85</v>
      </c>
      <c r="BK2843" s="231">
        <f>ROUND(I2843*H2843,2)</f>
        <v>0</v>
      </c>
      <c r="BL2843" s="18" t="s">
        <v>235</v>
      </c>
      <c r="BM2843" s="230" t="s">
        <v>4583</v>
      </c>
    </row>
    <row r="2844" s="13" customFormat="1">
      <c r="A2844" s="13"/>
      <c r="B2844" s="232"/>
      <c r="C2844" s="233"/>
      <c r="D2844" s="234" t="s">
        <v>168</v>
      </c>
      <c r="E2844" s="233"/>
      <c r="F2844" s="236" t="s">
        <v>4584</v>
      </c>
      <c r="G2844" s="233"/>
      <c r="H2844" s="237">
        <v>33.405999999999999</v>
      </c>
      <c r="I2844" s="238"/>
      <c r="J2844" s="233"/>
      <c r="K2844" s="233"/>
      <c r="L2844" s="239"/>
      <c r="M2844" s="240"/>
      <c r="N2844" s="241"/>
      <c r="O2844" s="241"/>
      <c r="P2844" s="241"/>
      <c r="Q2844" s="241"/>
      <c r="R2844" s="241"/>
      <c r="S2844" s="241"/>
      <c r="T2844" s="242"/>
      <c r="U2844" s="13"/>
      <c r="V2844" s="13"/>
      <c r="W2844" s="13"/>
      <c r="X2844" s="13"/>
      <c r="Y2844" s="13"/>
      <c r="Z2844" s="13"/>
      <c r="AA2844" s="13"/>
      <c r="AB2844" s="13"/>
      <c r="AC2844" s="13"/>
      <c r="AD2844" s="13"/>
      <c r="AE2844" s="13"/>
      <c r="AT2844" s="243" t="s">
        <v>168</v>
      </c>
      <c r="AU2844" s="243" t="s">
        <v>87</v>
      </c>
      <c r="AV2844" s="13" t="s">
        <v>87</v>
      </c>
      <c r="AW2844" s="13" t="s">
        <v>4</v>
      </c>
      <c r="AX2844" s="13" t="s">
        <v>85</v>
      </c>
      <c r="AY2844" s="243" t="s">
        <v>159</v>
      </c>
    </row>
    <row r="2845" s="2" customFormat="1" ht="16.5" customHeight="1">
      <c r="A2845" s="39"/>
      <c r="B2845" s="40"/>
      <c r="C2845" s="219" t="s">
        <v>4585</v>
      </c>
      <c r="D2845" s="219" t="s">
        <v>161</v>
      </c>
      <c r="E2845" s="220" t="s">
        <v>4586</v>
      </c>
      <c r="F2845" s="221" t="s">
        <v>4587</v>
      </c>
      <c r="G2845" s="222" t="s">
        <v>268</v>
      </c>
      <c r="H2845" s="223">
        <v>35</v>
      </c>
      <c r="I2845" s="224"/>
      <c r="J2845" s="225">
        <f>ROUND(I2845*H2845,2)</f>
        <v>0</v>
      </c>
      <c r="K2845" s="221" t="s">
        <v>165</v>
      </c>
      <c r="L2845" s="45"/>
      <c r="M2845" s="226" t="s">
        <v>1</v>
      </c>
      <c r="N2845" s="227" t="s">
        <v>42</v>
      </c>
      <c r="O2845" s="92"/>
      <c r="P2845" s="228">
        <f>O2845*H2845</f>
        <v>0</v>
      </c>
      <c r="Q2845" s="228">
        <v>3.0000000000000001E-05</v>
      </c>
      <c r="R2845" s="228">
        <f>Q2845*H2845</f>
        <v>0.0010499999999999999</v>
      </c>
      <c r="S2845" s="228">
        <v>0</v>
      </c>
      <c r="T2845" s="229">
        <f>S2845*H2845</f>
        <v>0</v>
      </c>
      <c r="U2845" s="39"/>
      <c r="V2845" s="39"/>
      <c r="W2845" s="39"/>
      <c r="X2845" s="39"/>
      <c r="Y2845" s="39"/>
      <c r="Z2845" s="39"/>
      <c r="AA2845" s="39"/>
      <c r="AB2845" s="39"/>
      <c r="AC2845" s="39"/>
      <c r="AD2845" s="39"/>
      <c r="AE2845" s="39"/>
      <c r="AR2845" s="230" t="s">
        <v>235</v>
      </c>
      <c r="AT2845" s="230" t="s">
        <v>161</v>
      </c>
      <c r="AU2845" s="230" t="s">
        <v>87</v>
      </c>
      <c r="AY2845" s="18" t="s">
        <v>159</v>
      </c>
      <c r="BE2845" s="231">
        <f>IF(N2845="základní",J2845,0)</f>
        <v>0</v>
      </c>
      <c r="BF2845" s="231">
        <f>IF(N2845="snížená",J2845,0)</f>
        <v>0</v>
      </c>
      <c r="BG2845" s="231">
        <f>IF(N2845="zákl. přenesená",J2845,0)</f>
        <v>0</v>
      </c>
      <c r="BH2845" s="231">
        <f>IF(N2845="sníž. přenesená",J2845,0)</f>
        <v>0</v>
      </c>
      <c r="BI2845" s="231">
        <f>IF(N2845="nulová",J2845,0)</f>
        <v>0</v>
      </c>
      <c r="BJ2845" s="18" t="s">
        <v>85</v>
      </c>
      <c r="BK2845" s="231">
        <f>ROUND(I2845*H2845,2)</f>
        <v>0</v>
      </c>
      <c r="BL2845" s="18" t="s">
        <v>235</v>
      </c>
      <c r="BM2845" s="230" t="s">
        <v>4588</v>
      </c>
    </row>
    <row r="2846" s="2" customFormat="1" ht="16.5" customHeight="1">
      <c r="A2846" s="39"/>
      <c r="B2846" s="40"/>
      <c r="C2846" s="219" t="s">
        <v>4589</v>
      </c>
      <c r="D2846" s="219" t="s">
        <v>161</v>
      </c>
      <c r="E2846" s="220" t="s">
        <v>4590</v>
      </c>
      <c r="F2846" s="221" t="s">
        <v>4591</v>
      </c>
      <c r="G2846" s="222" t="s">
        <v>268</v>
      </c>
      <c r="H2846" s="223">
        <v>35</v>
      </c>
      <c r="I2846" s="224"/>
      <c r="J2846" s="225">
        <f>ROUND(I2846*H2846,2)</f>
        <v>0</v>
      </c>
      <c r="K2846" s="221" t="s">
        <v>165</v>
      </c>
      <c r="L2846" s="45"/>
      <c r="M2846" s="226" t="s">
        <v>1</v>
      </c>
      <c r="N2846" s="227" t="s">
        <v>42</v>
      </c>
      <c r="O2846" s="92"/>
      <c r="P2846" s="228">
        <f>O2846*H2846</f>
        <v>0</v>
      </c>
      <c r="Q2846" s="228">
        <v>0.000112</v>
      </c>
      <c r="R2846" s="228">
        <f>Q2846*H2846</f>
        <v>0.0039199999999999999</v>
      </c>
      <c r="S2846" s="228">
        <v>0</v>
      </c>
      <c r="T2846" s="229">
        <f>S2846*H2846</f>
        <v>0</v>
      </c>
      <c r="U2846" s="39"/>
      <c r="V2846" s="39"/>
      <c r="W2846" s="39"/>
      <c r="X2846" s="39"/>
      <c r="Y2846" s="39"/>
      <c r="Z2846" s="39"/>
      <c r="AA2846" s="39"/>
      <c r="AB2846" s="39"/>
      <c r="AC2846" s="39"/>
      <c r="AD2846" s="39"/>
      <c r="AE2846" s="39"/>
      <c r="AR2846" s="230" t="s">
        <v>235</v>
      </c>
      <c r="AT2846" s="230" t="s">
        <v>161</v>
      </c>
      <c r="AU2846" s="230" t="s">
        <v>87</v>
      </c>
      <c r="AY2846" s="18" t="s">
        <v>159</v>
      </c>
      <c r="BE2846" s="231">
        <f>IF(N2846="základní",J2846,0)</f>
        <v>0</v>
      </c>
      <c r="BF2846" s="231">
        <f>IF(N2846="snížená",J2846,0)</f>
        <v>0</v>
      </c>
      <c r="BG2846" s="231">
        <f>IF(N2846="zákl. přenesená",J2846,0)</f>
        <v>0</v>
      </c>
      <c r="BH2846" s="231">
        <f>IF(N2846="sníž. přenesená",J2846,0)</f>
        <v>0</v>
      </c>
      <c r="BI2846" s="231">
        <f>IF(N2846="nulová",J2846,0)</f>
        <v>0</v>
      </c>
      <c r="BJ2846" s="18" t="s">
        <v>85</v>
      </c>
      <c r="BK2846" s="231">
        <f>ROUND(I2846*H2846,2)</f>
        <v>0</v>
      </c>
      <c r="BL2846" s="18" t="s">
        <v>235</v>
      </c>
      <c r="BM2846" s="230" t="s">
        <v>4592</v>
      </c>
    </row>
    <row r="2847" s="2" customFormat="1" ht="24.15" customHeight="1">
      <c r="A2847" s="39"/>
      <c r="B2847" s="40"/>
      <c r="C2847" s="219" t="s">
        <v>4593</v>
      </c>
      <c r="D2847" s="219" t="s">
        <v>161</v>
      </c>
      <c r="E2847" s="220" t="s">
        <v>4594</v>
      </c>
      <c r="F2847" s="221" t="s">
        <v>4595</v>
      </c>
      <c r="G2847" s="222" t="s">
        <v>164</v>
      </c>
      <c r="H2847" s="223">
        <v>29.048999999999999</v>
      </c>
      <c r="I2847" s="224"/>
      <c r="J2847" s="225">
        <f>ROUND(I2847*H2847,2)</f>
        <v>0</v>
      </c>
      <c r="K2847" s="221" t="s">
        <v>165</v>
      </c>
      <c r="L2847" s="45"/>
      <c r="M2847" s="226" t="s">
        <v>1</v>
      </c>
      <c r="N2847" s="227" t="s">
        <v>42</v>
      </c>
      <c r="O2847" s="92"/>
      <c r="P2847" s="228">
        <f>O2847*H2847</f>
        <v>0</v>
      </c>
      <c r="Q2847" s="228">
        <v>4.5000000000000003E-05</v>
      </c>
      <c r="R2847" s="228">
        <f>Q2847*H2847</f>
        <v>0.0013072050000000001</v>
      </c>
      <c r="S2847" s="228">
        <v>0</v>
      </c>
      <c r="T2847" s="229">
        <f>S2847*H2847</f>
        <v>0</v>
      </c>
      <c r="U2847" s="39"/>
      <c r="V2847" s="39"/>
      <c r="W2847" s="39"/>
      <c r="X2847" s="39"/>
      <c r="Y2847" s="39"/>
      <c r="Z2847" s="39"/>
      <c r="AA2847" s="39"/>
      <c r="AB2847" s="39"/>
      <c r="AC2847" s="39"/>
      <c r="AD2847" s="39"/>
      <c r="AE2847" s="39"/>
      <c r="AR2847" s="230" t="s">
        <v>235</v>
      </c>
      <c r="AT2847" s="230" t="s">
        <v>161</v>
      </c>
      <c r="AU2847" s="230" t="s">
        <v>87</v>
      </c>
      <c r="AY2847" s="18" t="s">
        <v>159</v>
      </c>
      <c r="BE2847" s="231">
        <f>IF(N2847="základní",J2847,0)</f>
        <v>0</v>
      </c>
      <c r="BF2847" s="231">
        <f>IF(N2847="snížená",J2847,0)</f>
        <v>0</v>
      </c>
      <c r="BG2847" s="231">
        <f>IF(N2847="zákl. přenesená",J2847,0)</f>
        <v>0</v>
      </c>
      <c r="BH2847" s="231">
        <f>IF(N2847="sníž. přenesená",J2847,0)</f>
        <v>0</v>
      </c>
      <c r="BI2847" s="231">
        <f>IF(N2847="nulová",J2847,0)</f>
        <v>0</v>
      </c>
      <c r="BJ2847" s="18" t="s">
        <v>85</v>
      </c>
      <c r="BK2847" s="231">
        <f>ROUND(I2847*H2847,2)</f>
        <v>0</v>
      </c>
      <c r="BL2847" s="18" t="s">
        <v>235</v>
      </c>
      <c r="BM2847" s="230" t="s">
        <v>4596</v>
      </c>
    </row>
    <row r="2848" s="2" customFormat="1" ht="24.15" customHeight="1">
      <c r="A2848" s="39"/>
      <c r="B2848" s="40"/>
      <c r="C2848" s="219" t="s">
        <v>4597</v>
      </c>
      <c r="D2848" s="219" t="s">
        <v>161</v>
      </c>
      <c r="E2848" s="220" t="s">
        <v>4598</v>
      </c>
      <c r="F2848" s="221" t="s">
        <v>4599</v>
      </c>
      <c r="G2848" s="222" t="s">
        <v>201</v>
      </c>
      <c r="H2848" s="223">
        <v>0.752</v>
      </c>
      <c r="I2848" s="224"/>
      <c r="J2848" s="225">
        <f>ROUND(I2848*H2848,2)</f>
        <v>0</v>
      </c>
      <c r="K2848" s="221" t="s">
        <v>165</v>
      </c>
      <c r="L2848" s="45"/>
      <c r="M2848" s="226" t="s">
        <v>1</v>
      </c>
      <c r="N2848" s="227" t="s">
        <v>42</v>
      </c>
      <c r="O2848" s="92"/>
      <c r="P2848" s="228">
        <f>O2848*H2848</f>
        <v>0</v>
      </c>
      <c r="Q2848" s="228">
        <v>0</v>
      </c>
      <c r="R2848" s="228">
        <f>Q2848*H2848</f>
        <v>0</v>
      </c>
      <c r="S2848" s="228">
        <v>0</v>
      </c>
      <c r="T2848" s="229">
        <f>S2848*H2848</f>
        <v>0</v>
      </c>
      <c r="U2848" s="39"/>
      <c r="V2848" s="39"/>
      <c r="W2848" s="39"/>
      <c r="X2848" s="39"/>
      <c r="Y2848" s="39"/>
      <c r="Z2848" s="39"/>
      <c r="AA2848" s="39"/>
      <c r="AB2848" s="39"/>
      <c r="AC2848" s="39"/>
      <c r="AD2848" s="39"/>
      <c r="AE2848" s="39"/>
      <c r="AR2848" s="230" t="s">
        <v>235</v>
      </c>
      <c r="AT2848" s="230" t="s">
        <v>161</v>
      </c>
      <c r="AU2848" s="230" t="s">
        <v>87</v>
      </c>
      <c r="AY2848" s="18" t="s">
        <v>159</v>
      </c>
      <c r="BE2848" s="231">
        <f>IF(N2848="základní",J2848,0)</f>
        <v>0</v>
      </c>
      <c r="BF2848" s="231">
        <f>IF(N2848="snížená",J2848,0)</f>
        <v>0</v>
      </c>
      <c r="BG2848" s="231">
        <f>IF(N2848="zákl. přenesená",J2848,0)</f>
        <v>0</v>
      </c>
      <c r="BH2848" s="231">
        <f>IF(N2848="sníž. přenesená",J2848,0)</f>
        <v>0</v>
      </c>
      <c r="BI2848" s="231">
        <f>IF(N2848="nulová",J2848,0)</f>
        <v>0</v>
      </c>
      <c r="BJ2848" s="18" t="s">
        <v>85</v>
      </c>
      <c r="BK2848" s="231">
        <f>ROUND(I2848*H2848,2)</f>
        <v>0</v>
      </c>
      <c r="BL2848" s="18" t="s">
        <v>235</v>
      </c>
      <c r="BM2848" s="230" t="s">
        <v>4600</v>
      </c>
    </row>
    <row r="2849" s="2" customFormat="1" ht="24.15" customHeight="1">
      <c r="A2849" s="39"/>
      <c r="B2849" s="40"/>
      <c r="C2849" s="219" t="s">
        <v>4601</v>
      </c>
      <c r="D2849" s="219" t="s">
        <v>161</v>
      </c>
      <c r="E2849" s="220" t="s">
        <v>4602</v>
      </c>
      <c r="F2849" s="221" t="s">
        <v>4603</v>
      </c>
      <c r="G2849" s="222" t="s">
        <v>201</v>
      </c>
      <c r="H2849" s="223">
        <v>0.752</v>
      </c>
      <c r="I2849" s="224"/>
      <c r="J2849" s="225">
        <f>ROUND(I2849*H2849,2)</f>
        <v>0</v>
      </c>
      <c r="K2849" s="221" t="s">
        <v>165</v>
      </c>
      <c r="L2849" s="45"/>
      <c r="M2849" s="226" t="s">
        <v>1</v>
      </c>
      <c r="N2849" s="227" t="s">
        <v>42</v>
      </c>
      <c r="O2849" s="92"/>
      <c r="P2849" s="228">
        <f>O2849*H2849</f>
        <v>0</v>
      </c>
      <c r="Q2849" s="228">
        <v>0</v>
      </c>
      <c r="R2849" s="228">
        <f>Q2849*H2849</f>
        <v>0</v>
      </c>
      <c r="S2849" s="228">
        <v>0</v>
      </c>
      <c r="T2849" s="229">
        <f>S2849*H2849</f>
        <v>0</v>
      </c>
      <c r="U2849" s="39"/>
      <c r="V2849" s="39"/>
      <c r="W2849" s="39"/>
      <c r="X2849" s="39"/>
      <c r="Y2849" s="39"/>
      <c r="Z2849" s="39"/>
      <c r="AA2849" s="39"/>
      <c r="AB2849" s="39"/>
      <c r="AC2849" s="39"/>
      <c r="AD2849" s="39"/>
      <c r="AE2849" s="39"/>
      <c r="AR2849" s="230" t="s">
        <v>235</v>
      </c>
      <c r="AT2849" s="230" t="s">
        <v>161</v>
      </c>
      <c r="AU2849" s="230" t="s">
        <v>87</v>
      </c>
      <c r="AY2849" s="18" t="s">
        <v>159</v>
      </c>
      <c r="BE2849" s="231">
        <f>IF(N2849="základní",J2849,0)</f>
        <v>0</v>
      </c>
      <c r="BF2849" s="231">
        <f>IF(N2849="snížená",J2849,0)</f>
        <v>0</v>
      </c>
      <c r="BG2849" s="231">
        <f>IF(N2849="zákl. přenesená",J2849,0)</f>
        <v>0</v>
      </c>
      <c r="BH2849" s="231">
        <f>IF(N2849="sníž. přenesená",J2849,0)</f>
        <v>0</v>
      </c>
      <c r="BI2849" s="231">
        <f>IF(N2849="nulová",J2849,0)</f>
        <v>0</v>
      </c>
      <c r="BJ2849" s="18" t="s">
        <v>85</v>
      </c>
      <c r="BK2849" s="231">
        <f>ROUND(I2849*H2849,2)</f>
        <v>0</v>
      </c>
      <c r="BL2849" s="18" t="s">
        <v>235</v>
      </c>
      <c r="BM2849" s="230" t="s">
        <v>4604</v>
      </c>
    </row>
    <row r="2850" s="12" customFormat="1" ht="22.8" customHeight="1">
      <c r="A2850" s="12"/>
      <c r="B2850" s="203"/>
      <c r="C2850" s="204"/>
      <c r="D2850" s="205" t="s">
        <v>76</v>
      </c>
      <c r="E2850" s="217" t="s">
        <v>4605</v>
      </c>
      <c r="F2850" s="217" t="s">
        <v>4606</v>
      </c>
      <c r="G2850" s="204"/>
      <c r="H2850" s="204"/>
      <c r="I2850" s="207"/>
      <c r="J2850" s="218">
        <f>BK2850</f>
        <v>0</v>
      </c>
      <c r="K2850" s="204"/>
      <c r="L2850" s="209"/>
      <c r="M2850" s="210"/>
      <c r="N2850" s="211"/>
      <c r="O2850" s="211"/>
      <c r="P2850" s="212">
        <f>SUM(P2851:P2863)</f>
        <v>0</v>
      </c>
      <c r="Q2850" s="211"/>
      <c r="R2850" s="212">
        <f>SUM(R2851:R2863)</f>
        <v>0</v>
      </c>
      <c r="S2850" s="211"/>
      <c r="T2850" s="213">
        <f>SUM(T2851:T2863)</f>
        <v>2.5025909999999998</v>
      </c>
      <c r="U2850" s="12"/>
      <c r="V2850" s="12"/>
      <c r="W2850" s="12"/>
      <c r="X2850" s="12"/>
      <c r="Y2850" s="12"/>
      <c r="Z2850" s="12"/>
      <c r="AA2850" s="12"/>
      <c r="AB2850" s="12"/>
      <c r="AC2850" s="12"/>
      <c r="AD2850" s="12"/>
      <c r="AE2850" s="12"/>
      <c r="AR2850" s="214" t="s">
        <v>87</v>
      </c>
      <c r="AT2850" s="215" t="s">
        <v>76</v>
      </c>
      <c r="AU2850" s="215" t="s">
        <v>85</v>
      </c>
      <c r="AY2850" s="214" t="s">
        <v>159</v>
      </c>
      <c r="BK2850" s="216">
        <f>SUM(BK2851:BK2863)</f>
        <v>0</v>
      </c>
    </row>
    <row r="2851" s="2" customFormat="1" ht="24.15" customHeight="1">
      <c r="A2851" s="39"/>
      <c r="B2851" s="40"/>
      <c r="C2851" s="219" t="s">
        <v>4607</v>
      </c>
      <c r="D2851" s="219" t="s">
        <v>161</v>
      </c>
      <c r="E2851" s="220" t="s">
        <v>4608</v>
      </c>
      <c r="F2851" s="221" t="s">
        <v>4609</v>
      </c>
      <c r="G2851" s="222" t="s">
        <v>164</v>
      </c>
      <c r="H2851" s="223">
        <v>21.297000000000001</v>
      </c>
      <c r="I2851" s="224"/>
      <c r="J2851" s="225">
        <f>ROUND(I2851*H2851,2)</f>
        <v>0</v>
      </c>
      <c r="K2851" s="221" t="s">
        <v>165</v>
      </c>
      <c r="L2851" s="45"/>
      <c r="M2851" s="226" t="s">
        <v>1</v>
      </c>
      <c r="N2851" s="227" t="s">
        <v>42</v>
      </c>
      <c r="O2851" s="92"/>
      <c r="P2851" s="228">
        <f>O2851*H2851</f>
        <v>0</v>
      </c>
      <c r="Q2851" s="228">
        <v>0</v>
      </c>
      <c r="R2851" s="228">
        <f>Q2851*H2851</f>
        <v>0</v>
      </c>
      <c r="S2851" s="228">
        <v>0.092999999999999999</v>
      </c>
      <c r="T2851" s="229">
        <f>S2851*H2851</f>
        <v>1.980621</v>
      </c>
      <c r="U2851" s="39"/>
      <c r="V2851" s="39"/>
      <c r="W2851" s="39"/>
      <c r="X2851" s="39"/>
      <c r="Y2851" s="39"/>
      <c r="Z2851" s="39"/>
      <c r="AA2851" s="39"/>
      <c r="AB2851" s="39"/>
      <c r="AC2851" s="39"/>
      <c r="AD2851" s="39"/>
      <c r="AE2851" s="39"/>
      <c r="AR2851" s="230" t="s">
        <v>235</v>
      </c>
      <c r="AT2851" s="230" t="s">
        <v>161</v>
      </c>
      <c r="AU2851" s="230" t="s">
        <v>87</v>
      </c>
      <c r="AY2851" s="18" t="s">
        <v>159</v>
      </c>
      <c r="BE2851" s="231">
        <f>IF(N2851="základní",J2851,0)</f>
        <v>0</v>
      </c>
      <c r="BF2851" s="231">
        <f>IF(N2851="snížená",J2851,0)</f>
        <v>0</v>
      </c>
      <c r="BG2851" s="231">
        <f>IF(N2851="zákl. přenesená",J2851,0)</f>
        <v>0</v>
      </c>
      <c r="BH2851" s="231">
        <f>IF(N2851="sníž. přenesená",J2851,0)</f>
        <v>0</v>
      </c>
      <c r="BI2851" s="231">
        <f>IF(N2851="nulová",J2851,0)</f>
        <v>0</v>
      </c>
      <c r="BJ2851" s="18" t="s">
        <v>85</v>
      </c>
      <c r="BK2851" s="231">
        <f>ROUND(I2851*H2851,2)</f>
        <v>0</v>
      </c>
      <c r="BL2851" s="18" t="s">
        <v>235</v>
      </c>
      <c r="BM2851" s="230" t="s">
        <v>4610</v>
      </c>
    </row>
    <row r="2852" s="16" customFormat="1">
      <c r="A2852" s="16"/>
      <c r="B2852" s="279"/>
      <c r="C2852" s="280"/>
      <c r="D2852" s="234" t="s">
        <v>168</v>
      </c>
      <c r="E2852" s="281" t="s">
        <v>1</v>
      </c>
      <c r="F2852" s="282" t="s">
        <v>4611</v>
      </c>
      <c r="G2852" s="280"/>
      <c r="H2852" s="281" t="s">
        <v>1</v>
      </c>
      <c r="I2852" s="283"/>
      <c r="J2852" s="280"/>
      <c r="K2852" s="280"/>
      <c r="L2852" s="284"/>
      <c r="M2852" s="285"/>
      <c r="N2852" s="286"/>
      <c r="O2852" s="286"/>
      <c r="P2852" s="286"/>
      <c r="Q2852" s="286"/>
      <c r="R2852" s="286"/>
      <c r="S2852" s="286"/>
      <c r="T2852" s="287"/>
      <c r="U2852" s="16"/>
      <c r="V2852" s="16"/>
      <c r="W2852" s="16"/>
      <c r="X2852" s="16"/>
      <c r="Y2852" s="16"/>
      <c r="Z2852" s="16"/>
      <c r="AA2852" s="16"/>
      <c r="AB2852" s="16"/>
      <c r="AC2852" s="16"/>
      <c r="AD2852" s="16"/>
      <c r="AE2852" s="16"/>
      <c r="AT2852" s="288" t="s">
        <v>168</v>
      </c>
      <c r="AU2852" s="288" t="s">
        <v>87</v>
      </c>
      <c r="AV2852" s="16" t="s">
        <v>85</v>
      </c>
      <c r="AW2852" s="16" t="s">
        <v>32</v>
      </c>
      <c r="AX2852" s="16" t="s">
        <v>77</v>
      </c>
      <c r="AY2852" s="288" t="s">
        <v>159</v>
      </c>
    </row>
    <row r="2853" s="13" customFormat="1">
      <c r="A2853" s="13"/>
      <c r="B2853" s="232"/>
      <c r="C2853" s="233"/>
      <c r="D2853" s="234" t="s">
        <v>168</v>
      </c>
      <c r="E2853" s="235" t="s">
        <v>1</v>
      </c>
      <c r="F2853" s="236" t="s">
        <v>4612</v>
      </c>
      <c r="G2853" s="233"/>
      <c r="H2853" s="237">
        <v>4.5599999999999996</v>
      </c>
      <c r="I2853" s="238"/>
      <c r="J2853" s="233"/>
      <c r="K2853" s="233"/>
      <c r="L2853" s="239"/>
      <c r="M2853" s="240"/>
      <c r="N2853" s="241"/>
      <c r="O2853" s="241"/>
      <c r="P2853" s="241"/>
      <c r="Q2853" s="241"/>
      <c r="R2853" s="241"/>
      <c r="S2853" s="241"/>
      <c r="T2853" s="242"/>
      <c r="U2853" s="13"/>
      <c r="V2853" s="13"/>
      <c r="W2853" s="13"/>
      <c r="X2853" s="13"/>
      <c r="Y2853" s="13"/>
      <c r="Z2853" s="13"/>
      <c r="AA2853" s="13"/>
      <c r="AB2853" s="13"/>
      <c r="AC2853" s="13"/>
      <c r="AD2853" s="13"/>
      <c r="AE2853" s="13"/>
      <c r="AT2853" s="243" t="s">
        <v>168</v>
      </c>
      <c r="AU2853" s="243" t="s">
        <v>87</v>
      </c>
      <c r="AV2853" s="13" t="s">
        <v>87</v>
      </c>
      <c r="AW2853" s="13" t="s">
        <v>32</v>
      </c>
      <c r="AX2853" s="13" t="s">
        <v>77</v>
      </c>
      <c r="AY2853" s="243" t="s">
        <v>159</v>
      </c>
    </row>
    <row r="2854" s="13" customFormat="1">
      <c r="A2854" s="13"/>
      <c r="B2854" s="232"/>
      <c r="C2854" s="233"/>
      <c r="D2854" s="234" t="s">
        <v>168</v>
      </c>
      <c r="E2854" s="235" t="s">
        <v>1</v>
      </c>
      <c r="F2854" s="236" t="s">
        <v>4613</v>
      </c>
      <c r="G2854" s="233"/>
      <c r="H2854" s="237">
        <v>7.875</v>
      </c>
      <c r="I2854" s="238"/>
      <c r="J2854" s="233"/>
      <c r="K2854" s="233"/>
      <c r="L2854" s="239"/>
      <c r="M2854" s="240"/>
      <c r="N2854" s="241"/>
      <c r="O2854" s="241"/>
      <c r="P2854" s="241"/>
      <c r="Q2854" s="241"/>
      <c r="R2854" s="241"/>
      <c r="S2854" s="241"/>
      <c r="T2854" s="242"/>
      <c r="U2854" s="13"/>
      <c r="V2854" s="13"/>
      <c r="W2854" s="13"/>
      <c r="X2854" s="13"/>
      <c r="Y2854" s="13"/>
      <c r="Z2854" s="13"/>
      <c r="AA2854" s="13"/>
      <c r="AB2854" s="13"/>
      <c r="AC2854" s="13"/>
      <c r="AD2854" s="13"/>
      <c r="AE2854" s="13"/>
      <c r="AT2854" s="243" t="s">
        <v>168</v>
      </c>
      <c r="AU2854" s="243" t="s">
        <v>87</v>
      </c>
      <c r="AV2854" s="13" t="s">
        <v>87</v>
      </c>
      <c r="AW2854" s="13" t="s">
        <v>32</v>
      </c>
      <c r="AX2854" s="13" t="s">
        <v>77</v>
      </c>
      <c r="AY2854" s="243" t="s">
        <v>159</v>
      </c>
    </row>
    <row r="2855" s="13" customFormat="1">
      <c r="A2855" s="13"/>
      <c r="B2855" s="232"/>
      <c r="C2855" s="233"/>
      <c r="D2855" s="234" t="s">
        <v>168</v>
      </c>
      <c r="E2855" s="235" t="s">
        <v>1</v>
      </c>
      <c r="F2855" s="236" t="s">
        <v>4614</v>
      </c>
      <c r="G2855" s="233"/>
      <c r="H2855" s="237">
        <v>6</v>
      </c>
      <c r="I2855" s="238"/>
      <c r="J2855" s="233"/>
      <c r="K2855" s="233"/>
      <c r="L2855" s="239"/>
      <c r="M2855" s="240"/>
      <c r="N2855" s="241"/>
      <c r="O2855" s="241"/>
      <c r="P2855" s="241"/>
      <c r="Q2855" s="241"/>
      <c r="R2855" s="241"/>
      <c r="S2855" s="241"/>
      <c r="T2855" s="242"/>
      <c r="U2855" s="13"/>
      <c r="V2855" s="13"/>
      <c r="W2855" s="13"/>
      <c r="X2855" s="13"/>
      <c r="Y2855" s="13"/>
      <c r="Z2855" s="13"/>
      <c r="AA2855" s="13"/>
      <c r="AB2855" s="13"/>
      <c r="AC2855" s="13"/>
      <c r="AD2855" s="13"/>
      <c r="AE2855" s="13"/>
      <c r="AT2855" s="243" t="s">
        <v>168</v>
      </c>
      <c r="AU2855" s="243" t="s">
        <v>87</v>
      </c>
      <c r="AV2855" s="13" t="s">
        <v>87</v>
      </c>
      <c r="AW2855" s="13" t="s">
        <v>32</v>
      </c>
      <c r="AX2855" s="13" t="s">
        <v>77</v>
      </c>
      <c r="AY2855" s="243" t="s">
        <v>159</v>
      </c>
    </row>
    <row r="2856" s="13" customFormat="1">
      <c r="A2856" s="13"/>
      <c r="B2856" s="232"/>
      <c r="C2856" s="233"/>
      <c r="D2856" s="234" t="s">
        <v>168</v>
      </c>
      <c r="E2856" s="235" t="s">
        <v>1</v>
      </c>
      <c r="F2856" s="236" t="s">
        <v>4615</v>
      </c>
      <c r="G2856" s="233"/>
      <c r="H2856" s="237">
        <v>2.8620000000000001</v>
      </c>
      <c r="I2856" s="238"/>
      <c r="J2856" s="233"/>
      <c r="K2856" s="233"/>
      <c r="L2856" s="239"/>
      <c r="M2856" s="240"/>
      <c r="N2856" s="241"/>
      <c r="O2856" s="241"/>
      <c r="P2856" s="241"/>
      <c r="Q2856" s="241"/>
      <c r="R2856" s="241"/>
      <c r="S2856" s="241"/>
      <c r="T2856" s="242"/>
      <c r="U2856" s="13"/>
      <c r="V2856" s="13"/>
      <c r="W2856" s="13"/>
      <c r="X2856" s="13"/>
      <c r="Y2856" s="13"/>
      <c r="Z2856" s="13"/>
      <c r="AA2856" s="13"/>
      <c r="AB2856" s="13"/>
      <c r="AC2856" s="13"/>
      <c r="AD2856" s="13"/>
      <c r="AE2856" s="13"/>
      <c r="AT2856" s="243" t="s">
        <v>168</v>
      </c>
      <c r="AU2856" s="243" t="s">
        <v>87</v>
      </c>
      <c r="AV2856" s="13" t="s">
        <v>87</v>
      </c>
      <c r="AW2856" s="13" t="s">
        <v>32</v>
      </c>
      <c r="AX2856" s="13" t="s">
        <v>77</v>
      </c>
      <c r="AY2856" s="243" t="s">
        <v>159</v>
      </c>
    </row>
    <row r="2857" s="14" customFormat="1">
      <c r="A2857" s="14"/>
      <c r="B2857" s="244"/>
      <c r="C2857" s="245"/>
      <c r="D2857" s="234" t="s">
        <v>168</v>
      </c>
      <c r="E2857" s="246" t="s">
        <v>1</v>
      </c>
      <c r="F2857" s="247" t="s">
        <v>174</v>
      </c>
      <c r="G2857" s="245"/>
      <c r="H2857" s="248">
        <v>21.297000000000001</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168</v>
      </c>
      <c r="AU2857" s="254" t="s">
        <v>87</v>
      </c>
      <c r="AV2857" s="14" t="s">
        <v>166</v>
      </c>
      <c r="AW2857" s="14" t="s">
        <v>32</v>
      </c>
      <c r="AX2857" s="14" t="s">
        <v>85</v>
      </c>
      <c r="AY2857" s="254" t="s">
        <v>159</v>
      </c>
    </row>
    <row r="2858" s="2" customFormat="1" ht="24.15" customHeight="1">
      <c r="A2858" s="39"/>
      <c r="B2858" s="40"/>
      <c r="C2858" s="219" t="s">
        <v>4616</v>
      </c>
      <c r="D2858" s="219" t="s">
        <v>161</v>
      </c>
      <c r="E2858" s="220" t="s">
        <v>4617</v>
      </c>
      <c r="F2858" s="221" t="s">
        <v>4618</v>
      </c>
      <c r="G2858" s="222" t="s">
        <v>164</v>
      </c>
      <c r="H2858" s="223">
        <v>4.1100000000000003</v>
      </c>
      <c r="I2858" s="224"/>
      <c r="J2858" s="225">
        <f>ROUND(I2858*H2858,2)</f>
        <v>0</v>
      </c>
      <c r="K2858" s="221" t="s">
        <v>165</v>
      </c>
      <c r="L2858" s="45"/>
      <c r="M2858" s="226" t="s">
        <v>1</v>
      </c>
      <c r="N2858" s="227" t="s">
        <v>42</v>
      </c>
      <c r="O2858" s="92"/>
      <c r="P2858" s="228">
        <f>O2858*H2858</f>
        <v>0</v>
      </c>
      <c r="Q2858" s="228">
        <v>0</v>
      </c>
      <c r="R2858" s="228">
        <f>Q2858*H2858</f>
        <v>0</v>
      </c>
      <c r="S2858" s="228">
        <v>0.127</v>
      </c>
      <c r="T2858" s="229">
        <f>S2858*H2858</f>
        <v>0.52197000000000005</v>
      </c>
      <c r="U2858" s="39"/>
      <c r="V2858" s="39"/>
      <c r="W2858" s="39"/>
      <c r="X2858" s="39"/>
      <c r="Y2858" s="39"/>
      <c r="Z2858" s="39"/>
      <c r="AA2858" s="39"/>
      <c r="AB2858" s="39"/>
      <c r="AC2858" s="39"/>
      <c r="AD2858" s="39"/>
      <c r="AE2858" s="39"/>
      <c r="AR2858" s="230" t="s">
        <v>235</v>
      </c>
      <c r="AT2858" s="230" t="s">
        <v>161</v>
      </c>
      <c r="AU2858" s="230" t="s">
        <v>87</v>
      </c>
      <c r="AY2858" s="18" t="s">
        <v>159</v>
      </c>
      <c r="BE2858" s="231">
        <f>IF(N2858="základní",J2858,0)</f>
        <v>0</v>
      </c>
      <c r="BF2858" s="231">
        <f>IF(N2858="snížená",J2858,0)</f>
        <v>0</v>
      </c>
      <c r="BG2858" s="231">
        <f>IF(N2858="zákl. přenesená",J2858,0)</f>
        <v>0</v>
      </c>
      <c r="BH2858" s="231">
        <f>IF(N2858="sníž. přenesená",J2858,0)</f>
        <v>0</v>
      </c>
      <c r="BI2858" s="231">
        <f>IF(N2858="nulová",J2858,0)</f>
        <v>0</v>
      </c>
      <c r="BJ2858" s="18" t="s">
        <v>85</v>
      </c>
      <c r="BK2858" s="231">
        <f>ROUND(I2858*H2858,2)</f>
        <v>0</v>
      </c>
      <c r="BL2858" s="18" t="s">
        <v>235</v>
      </c>
      <c r="BM2858" s="230" t="s">
        <v>4619</v>
      </c>
    </row>
    <row r="2859" s="16" customFormat="1">
      <c r="A2859" s="16"/>
      <c r="B2859" s="279"/>
      <c r="C2859" s="280"/>
      <c r="D2859" s="234" t="s">
        <v>168</v>
      </c>
      <c r="E2859" s="281" t="s">
        <v>1</v>
      </c>
      <c r="F2859" s="282" t="s">
        <v>4620</v>
      </c>
      <c r="G2859" s="280"/>
      <c r="H2859" s="281" t="s">
        <v>1</v>
      </c>
      <c r="I2859" s="283"/>
      <c r="J2859" s="280"/>
      <c r="K2859" s="280"/>
      <c r="L2859" s="284"/>
      <c r="M2859" s="285"/>
      <c r="N2859" s="286"/>
      <c r="O2859" s="286"/>
      <c r="P2859" s="286"/>
      <c r="Q2859" s="286"/>
      <c r="R2859" s="286"/>
      <c r="S2859" s="286"/>
      <c r="T2859" s="287"/>
      <c r="U2859" s="16"/>
      <c r="V2859" s="16"/>
      <c r="W2859" s="16"/>
      <c r="X2859" s="16"/>
      <c r="Y2859" s="16"/>
      <c r="Z2859" s="16"/>
      <c r="AA2859" s="16"/>
      <c r="AB2859" s="16"/>
      <c r="AC2859" s="16"/>
      <c r="AD2859" s="16"/>
      <c r="AE2859" s="16"/>
      <c r="AT2859" s="288" t="s">
        <v>168</v>
      </c>
      <c r="AU2859" s="288" t="s">
        <v>87</v>
      </c>
      <c r="AV2859" s="16" t="s">
        <v>85</v>
      </c>
      <c r="AW2859" s="16" t="s">
        <v>32</v>
      </c>
      <c r="AX2859" s="16" t="s">
        <v>77</v>
      </c>
      <c r="AY2859" s="288" t="s">
        <v>159</v>
      </c>
    </row>
    <row r="2860" s="13" customFormat="1">
      <c r="A2860" s="13"/>
      <c r="B2860" s="232"/>
      <c r="C2860" s="233"/>
      <c r="D2860" s="234" t="s">
        <v>168</v>
      </c>
      <c r="E2860" s="235" t="s">
        <v>1</v>
      </c>
      <c r="F2860" s="236" t="s">
        <v>4621</v>
      </c>
      <c r="G2860" s="233"/>
      <c r="H2860" s="237">
        <v>2.7599999999999998</v>
      </c>
      <c r="I2860" s="238"/>
      <c r="J2860" s="233"/>
      <c r="K2860" s="233"/>
      <c r="L2860" s="239"/>
      <c r="M2860" s="240"/>
      <c r="N2860" s="241"/>
      <c r="O2860" s="241"/>
      <c r="P2860" s="241"/>
      <c r="Q2860" s="241"/>
      <c r="R2860" s="241"/>
      <c r="S2860" s="241"/>
      <c r="T2860" s="242"/>
      <c r="U2860" s="13"/>
      <c r="V2860" s="13"/>
      <c r="W2860" s="13"/>
      <c r="X2860" s="13"/>
      <c r="Y2860" s="13"/>
      <c r="Z2860" s="13"/>
      <c r="AA2860" s="13"/>
      <c r="AB2860" s="13"/>
      <c r="AC2860" s="13"/>
      <c r="AD2860" s="13"/>
      <c r="AE2860" s="13"/>
      <c r="AT2860" s="243" t="s">
        <v>168</v>
      </c>
      <c r="AU2860" s="243" t="s">
        <v>87</v>
      </c>
      <c r="AV2860" s="13" t="s">
        <v>87</v>
      </c>
      <c r="AW2860" s="13" t="s">
        <v>32</v>
      </c>
      <c r="AX2860" s="13" t="s">
        <v>77</v>
      </c>
      <c r="AY2860" s="243" t="s">
        <v>159</v>
      </c>
    </row>
    <row r="2861" s="13" customFormat="1">
      <c r="A2861" s="13"/>
      <c r="B2861" s="232"/>
      <c r="C2861" s="233"/>
      <c r="D2861" s="234" t="s">
        <v>168</v>
      </c>
      <c r="E2861" s="235" t="s">
        <v>1</v>
      </c>
      <c r="F2861" s="236" t="s">
        <v>4622</v>
      </c>
      <c r="G2861" s="233"/>
      <c r="H2861" s="237">
        <v>0.83999999999999997</v>
      </c>
      <c r="I2861" s="238"/>
      <c r="J2861" s="233"/>
      <c r="K2861" s="233"/>
      <c r="L2861" s="239"/>
      <c r="M2861" s="240"/>
      <c r="N2861" s="241"/>
      <c r="O2861" s="241"/>
      <c r="P2861" s="241"/>
      <c r="Q2861" s="241"/>
      <c r="R2861" s="241"/>
      <c r="S2861" s="241"/>
      <c r="T2861" s="242"/>
      <c r="U2861" s="13"/>
      <c r="V2861" s="13"/>
      <c r="W2861" s="13"/>
      <c r="X2861" s="13"/>
      <c r="Y2861" s="13"/>
      <c r="Z2861" s="13"/>
      <c r="AA2861" s="13"/>
      <c r="AB2861" s="13"/>
      <c r="AC2861" s="13"/>
      <c r="AD2861" s="13"/>
      <c r="AE2861" s="13"/>
      <c r="AT2861" s="243" t="s">
        <v>168</v>
      </c>
      <c r="AU2861" s="243" t="s">
        <v>87</v>
      </c>
      <c r="AV2861" s="13" t="s">
        <v>87</v>
      </c>
      <c r="AW2861" s="13" t="s">
        <v>32</v>
      </c>
      <c r="AX2861" s="13" t="s">
        <v>77</v>
      </c>
      <c r="AY2861" s="243" t="s">
        <v>159</v>
      </c>
    </row>
    <row r="2862" s="13" customFormat="1">
      <c r="A2862" s="13"/>
      <c r="B2862" s="232"/>
      <c r="C2862" s="233"/>
      <c r="D2862" s="234" t="s">
        <v>168</v>
      </c>
      <c r="E2862" s="235" t="s">
        <v>1</v>
      </c>
      <c r="F2862" s="236" t="s">
        <v>4623</v>
      </c>
      <c r="G2862" s="233"/>
      <c r="H2862" s="237">
        <v>0.51000000000000001</v>
      </c>
      <c r="I2862" s="238"/>
      <c r="J2862" s="233"/>
      <c r="K2862" s="233"/>
      <c r="L2862" s="239"/>
      <c r="M2862" s="240"/>
      <c r="N2862" s="241"/>
      <c r="O2862" s="241"/>
      <c r="P2862" s="241"/>
      <c r="Q2862" s="241"/>
      <c r="R2862" s="241"/>
      <c r="S2862" s="241"/>
      <c r="T2862" s="242"/>
      <c r="U2862" s="13"/>
      <c r="V2862" s="13"/>
      <c r="W2862" s="13"/>
      <c r="X2862" s="13"/>
      <c r="Y2862" s="13"/>
      <c r="Z2862" s="13"/>
      <c r="AA2862" s="13"/>
      <c r="AB2862" s="13"/>
      <c r="AC2862" s="13"/>
      <c r="AD2862" s="13"/>
      <c r="AE2862" s="13"/>
      <c r="AT2862" s="243" t="s">
        <v>168</v>
      </c>
      <c r="AU2862" s="243" t="s">
        <v>87</v>
      </c>
      <c r="AV2862" s="13" t="s">
        <v>87</v>
      </c>
      <c r="AW2862" s="13" t="s">
        <v>32</v>
      </c>
      <c r="AX2862" s="13" t="s">
        <v>77</v>
      </c>
      <c r="AY2862" s="243" t="s">
        <v>159</v>
      </c>
    </row>
    <row r="2863" s="15" customFormat="1">
      <c r="A2863" s="15"/>
      <c r="B2863" s="268"/>
      <c r="C2863" s="269"/>
      <c r="D2863" s="234" t="s">
        <v>168</v>
      </c>
      <c r="E2863" s="270" t="s">
        <v>1</v>
      </c>
      <c r="F2863" s="271" t="s">
        <v>361</v>
      </c>
      <c r="G2863" s="269"/>
      <c r="H2863" s="272">
        <v>4.1100000000000003</v>
      </c>
      <c r="I2863" s="273"/>
      <c r="J2863" s="269"/>
      <c r="K2863" s="269"/>
      <c r="L2863" s="274"/>
      <c r="M2863" s="275"/>
      <c r="N2863" s="276"/>
      <c r="O2863" s="276"/>
      <c r="P2863" s="276"/>
      <c r="Q2863" s="276"/>
      <c r="R2863" s="276"/>
      <c r="S2863" s="276"/>
      <c r="T2863" s="277"/>
      <c r="U2863" s="15"/>
      <c r="V2863" s="15"/>
      <c r="W2863" s="15"/>
      <c r="X2863" s="15"/>
      <c r="Y2863" s="15"/>
      <c r="Z2863" s="15"/>
      <c r="AA2863" s="15"/>
      <c r="AB2863" s="15"/>
      <c r="AC2863" s="15"/>
      <c r="AD2863" s="15"/>
      <c r="AE2863" s="15"/>
      <c r="AT2863" s="278" t="s">
        <v>168</v>
      </c>
      <c r="AU2863" s="278" t="s">
        <v>87</v>
      </c>
      <c r="AV2863" s="15" t="s">
        <v>175</v>
      </c>
      <c r="AW2863" s="15" t="s">
        <v>32</v>
      </c>
      <c r="AX2863" s="15" t="s">
        <v>85</v>
      </c>
      <c r="AY2863" s="278" t="s">
        <v>159</v>
      </c>
    </row>
    <row r="2864" s="12" customFormat="1" ht="22.8" customHeight="1">
      <c r="A2864" s="12"/>
      <c r="B2864" s="203"/>
      <c r="C2864" s="204"/>
      <c r="D2864" s="205" t="s">
        <v>76</v>
      </c>
      <c r="E2864" s="217" t="s">
        <v>4624</v>
      </c>
      <c r="F2864" s="217" t="s">
        <v>4625</v>
      </c>
      <c r="G2864" s="204"/>
      <c r="H2864" s="204"/>
      <c r="I2864" s="207"/>
      <c r="J2864" s="218">
        <f>BK2864</f>
        <v>0</v>
      </c>
      <c r="K2864" s="204"/>
      <c r="L2864" s="209"/>
      <c r="M2864" s="210"/>
      <c r="N2864" s="211"/>
      <c r="O2864" s="211"/>
      <c r="P2864" s="212">
        <f>SUM(P2865:P3191)</f>
        <v>0</v>
      </c>
      <c r="Q2864" s="211"/>
      <c r="R2864" s="212">
        <f>SUM(R2865:R3191)</f>
        <v>5.602633391846001</v>
      </c>
      <c r="S2864" s="211"/>
      <c r="T2864" s="213">
        <f>SUM(T2865:T3191)</f>
        <v>0</v>
      </c>
      <c r="U2864" s="12"/>
      <c r="V2864" s="12"/>
      <c r="W2864" s="12"/>
      <c r="X2864" s="12"/>
      <c r="Y2864" s="12"/>
      <c r="Z2864" s="12"/>
      <c r="AA2864" s="12"/>
      <c r="AB2864" s="12"/>
      <c r="AC2864" s="12"/>
      <c r="AD2864" s="12"/>
      <c r="AE2864" s="12"/>
      <c r="AR2864" s="214" t="s">
        <v>87</v>
      </c>
      <c r="AT2864" s="215" t="s">
        <v>76</v>
      </c>
      <c r="AU2864" s="215" t="s">
        <v>85</v>
      </c>
      <c r="AY2864" s="214" t="s">
        <v>159</v>
      </c>
      <c r="BK2864" s="216">
        <f>SUM(BK2865:BK3191)</f>
        <v>0</v>
      </c>
    </row>
    <row r="2865" s="2" customFormat="1" ht="24.15" customHeight="1">
      <c r="A2865" s="39"/>
      <c r="B2865" s="40"/>
      <c r="C2865" s="219" t="s">
        <v>4626</v>
      </c>
      <c r="D2865" s="219" t="s">
        <v>161</v>
      </c>
      <c r="E2865" s="220" t="s">
        <v>4627</v>
      </c>
      <c r="F2865" s="221" t="s">
        <v>4628</v>
      </c>
      <c r="G2865" s="222" t="s">
        <v>164</v>
      </c>
      <c r="H2865" s="223">
        <v>200.21600000000001</v>
      </c>
      <c r="I2865" s="224"/>
      <c r="J2865" s="225">
        <f>ROUND(I2865*H2865,2)</f>
        <v>0</v>
      </c>
      <c r="K2865" s="221" t="s">
        <v>165</v>
      </c>
      <c r="L2865" s="45"/>
      <c r="M2865" s="226" t="s">
        <v>1</v>
      </c>
      <c r="N2865" s="227" t="s">
        <v>42</v>
      </c>
      <c r="O2865" s="92"/>
      <c r="P2865" s="228">
        <f>O2865*H2865</f>
        <v>0</v>
      </c>
      <c r="Q2865" s="228">
        <v>0.0004504</v>
      </c>
      <c r="R2865" s="228">
        <f>Q2865*H2865</f>
        <v>0.090177286400000001</v>
      </c>
      <c r="S2865" s="228">
        <v>0</v>
      </c>
      <c r="T2865" s="229">
        <f>S2865*H2865</f>
        <v>0</v>
      </c>
      <c r="U2865" s="39"/>
      <c r="V2865" s="39"/>
      <c r="W2865" s="39"/>
      <c r="X2865" s="39"/>
      <c r="Y2865" s="39"/>
      <c r="Z2865" s="39"/>
      <c r="AA2865" s="39"/>
      <c r="AB2865" s="39"/>
      <c r="AC2865" s="39"/>
      <c r="AD2865" s="39"/>
      <c r="AE2865" s="39"/>
      <c r="AR2865" s="230" t="s">
        <v>235</v>
      </c>
      <c r="AT2865" s="230" t="s">
        <v>161</v>
      </c>
      <c r="AU2865" s="230" t="s">
        <v>87</v>
      </c>
      <c r="AY2865" s="18" t="s">
        <v>159</v>
      </c>
      <c r="BE2865" s="231">
        <f>IF(N2865="základní",J2865,0)</f>
        <v>0</v>
      </c>
      <c r="BF2865" s="231">
        <f>IF(N2865="snížená",J2865,0)</f>
        <v>0</v>
      </c>
      <c r="BG2865" s="231">
        <f>IF(N2865="zákl. přenesená",J2865,0)</f>
        <v>0</v>
      </c>
      <c r="BH2865" s="231">
        <f>IF(N2865="sníž. přenesená",J2865,0)</f>
        <v>0</v>
      </c>
      <c r="BI2865" s="231">
        <f>IF(N2865="nulová",J2865,0)</f>
        <v>0</v>
      </c>
      <c r="BJ2865" s="18" t="s">
        <v>85</v>
      </c>
      <c r="BK2865" s="231">
        <f>ROUND(I2865*H2865,2)</f>
        <v>0</v>
      </c>
      <c r="BL2865" s="18" t="s">
        <v>235</v>
      </c>
      <c r="BM2865" s="230" t="s">
        <v>4629</v>
      </c>
    </row>
    <row r="2866" s="13" customFormat="1">
      <c r="A2866" s="13"/>
      <c r="B2866" s="232"/>
      <c r="C2866" s="233"/>
      <c r="D2866" s="234" t="s">
        <v>168</v>
      </c>
      <c r="E2866" s="235" t="s">
        <v>1</v>
      </c>
      <c r="F2866" s="236" t="s">
        <v>4630</v>
      </c>
      <c r="G2866" s="233"/>
      <c r="H2866" s="237">
        <v>32.640000000000001</v>
      </c>
      <c r="I2866" s="238"/>
      <c r="J2866" s="233"/>
      <c r="K2866" s="233"/>
      <c r="L2866" s="239"/>
      <c r="M2866" s="240"/>
      <c r="N2866" s="241"/>
      <c r="O2866" s="241"/>
      <c r="P2866" s="241"/>
      <c r="Q2866" s="241"/>
      <c r="R2866" s="241"/>
      <c r="S2866" s="241"/>
      <c r="T2866" s="242"/>
      <c r="U2866" s="13"/>
      <c r="V2866" s="13"/>
      <c r="W2866" s="13"/>
      <c r="X2866" s="13"/>
      <c r="Y2866" s="13"/>
      <c r="Z2866" s="13"/>
      <c r="AA2866" s="13"/>
      <c r="AB2866" s="13"/>
      <c r="AC2866" s="13"/>
      <c r="AD2866" s="13"/>
      <c r="AE2866" s="13"/>
      <c r="AT2866" s="243" t="s">
        <v>168</v>
      </c>
      <c r="AU2866" s="243" t="s">
        <v>87</v>
      </c>
      <c r="AV2866" s="13" t="s">
        <v>87</v>
      </c>
      <c r="AW2866" s="13" t="s">
        <v>32</v>
      </c>
      <c r="AX2866" s="13" t="s">
        <v>77</v>
      </c>
      <c r="AY2866" s="243" t="s">
        <v>159</v>
      </c>
    </row>
    <row r="2867" s="13" customFormat="1">
      <c r="A2867" s="13"/>
      <c r="B2867" s="232"/>
      <c r="C2867" s="233"/>
      <c r="D2867" s="234" t="s">
        <v>168</v>
      </c>
      <c r="E2867" s="235" t="s">
        <v>1</v>
      </c>
      <c r="F2867" s="236" t="s">
        <v>4631</v>
      </c>
      <c r="G2867" s="233"/>
      <c r="H2867" s="237">
        <v>34.496000000000002</v>
      </c>
      <c r="I2867" s="238"/>
      <c r="J2867" s="233"/>
      <c r="K2867" s="233"/>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168</v>
      </c>
      <c r="AU2867" s="243" t="s">
        <v>87</v>
      </c>
      <c r="AV2867" s="13" t="s">
        <v>87</v>
      </c>
      <c r="AW2867" s="13" t="s">
        <v>32</v>
      </c>
      <c r="AX2867" s="13" t="s">
        <v>77</v>
      </c>
      <c r="AY2867" s="243" t="s">
        <v>159</v>
      </c>
    </row>
    <row r="2868" s="13" customFormat="1">
      <c r="A2868" s="13"/>
      <c r="B2868" s="232"/>
      <c r="C2868" s="233"/>
      <c r="D2868" s="234" t="s">
        <v>168</v>
      </c>
      <c r="E2868" s="235" t="s">
        <v>1</v>
      </c>
      <c r="F2868" s="236" t="s">
        <v>4632</v>
      </c>
      <c r="G2868" s="233"/>
      <c r="H2868" s="237">
        <v>32.640000000000001</v>
      </c>
      <c r="I2868" s="238"/>
      <c r="J2868" s="233"/>
      <c r="K2868" s="233"/>
      <c r="L2868" s="239"/>
      <c r="M2868" s="240"/>
      <c r="N2868" s="241"/>
      <c r="O2868" s="241"/>
      <c r="P2868" s="241"/>
      <c r="Q2868" s="241"/>
      <c r="R2868" s="241"/>
      <c r="S2868" s="241"/>
      <c r="T2868" s="242"/>
      <c r="U2868" s="13"/>
      <c r="V2868" s="13"/>
      <c r="W2868" s="13"/>
      <c r="X2868" s="13"/>
      <c r="Y2868" s="13"/>
      <c r="Z2868" s="13"/>
      <c r="AA2868" s="13"/>
      <c r="AB2868" s="13"/>
      <c r="AC2868" s="13"/>
      <c r="AD2868" s="13"/>
      <c r="AE2868" s="13"/>
      <c r="AT2868" s="243" t="s">
        <v>168</v>
      </c>
      <c r="AU2868" s="243" t="s">
        <v>87</v>
      </c>
      <c r="AV2868" s="13" t="s">
        <v>87</v>
      </c>
      <c r="AW2868" s="13" t="s">
        <v>32</v>
      </c>
      <c r="AX2868" s="13" t="s">
        <v>77</v>
      </c>
      <c r="AY2868" s="243" t="s">
        <v>159</v>
      </c>
    </row>
    <row r="2869" s="15" customFormat="1">
      <c r="A2869" s="15"/>
      <c r="B2869" s="268"/>
      <c r="C2869" s="269"/>
      <c r="D2869" s="234" t="s">
        <v>168</v>
      </c>
      <c r="E2869" s="270" t="s">
        <v>1</v>
      </c>
      <c r="F2869" s="271" t="s">
        <v>361</v>
      </c>
      <c r="G2869" s="269"/>
      <c r="H2869" s="272">
        <v>99.775999999999996</v>
      </c>
      <c r="I2869" s="273"/>
      <c r="J2869" s="269"/>
      <c r="K2869" s="269"/>
      <c r="L2869" s="274"/>
      <c r="M2869" s="275"/>
      <c r="N2869" s="276"/>
      <c r="O2869" s="276"/>
      <c r="P2869" s="276"/>
      <c r="Q2869" s="276"/>
      <c r="R2869" s="276"/>
      <c r="S2869" s="276"/>
      <c r="T2869" s="277"/>
      <c r="U2869" s="15"/>
      <c r="V2869" s="15"/>
      <c r="W2869" s="15"/>
      <c r="X2869" s="15"/>
      <c r="Y2869" s="15"/>
      <c r="Z2869" s="15"/>
      <c r="AA2869" s="15"/>
      <c r="AB2869" s="15"/>
      <c r="AC2869" s="15"/>
      <c r="AD2869" s="15"/>
      <c r="AE2869" s="15"/>
      <c r="AT2869" s="278" t="s">
        <v>168</v>
      </c>
      <c r="AU2869" s="278" t="s">
        <v>87</v>
      </c>
      <c r="AV2869" s="15" t="s">
        <v>175</v>
      </c>
      <c r="AW2869" s="15" t="s">
        <v>32</v>
      </c>
      <c r="AX2869" s="15" t="s">
        <v>77</v>
      </c>
      <c r="AY2869" s="278" t="s">
        <v>159</v>
      </c>
    </row>
    <row r="2870" s="13" customFormat="1">
      <c r="A2870" s="13"/>
      <c r="B2870" s="232"/>
      <c r="C2870" s="233"/>
      <c r="D2870" s="234" t="s">
        <v>168</v>
      </c>
      <c r="E2870" s="235" t="s">
        <v>1</v>
      </c>
      <c r="F2870" s="236" t="s">
        <v>4633</v>
      </c>
      <c r="G2870" s="233"/>
      <c r="H2870" s="237">
        <v>19.800000000000001</v>
      </c>
      <c r="I2870" s="238"/>
      <c r="J2870" s="233"/>
      <c r="K2870" s="233"/>
      <c r="L2870" s="239"/>
      <c r="M2870" s="240"/>
      <c r="N2870" s="241"/>
      <c r="O2870" s="241"/>
      <c r="P2870" s="241"/>
      <c r="Q2870" s="241"/>
      <c r="R2870" s="241"/>
      <c r="S2870" s="241"/>
      <c r="T2870" s="242"/>
      <c r="U2870" s="13"/>
      <c r="V2870" s="13"/>
      <c r="W2870" s="13"/>
      <c r="X2870" s="13"/>
      <c r="Y2870" s="13"/>
      <c r="Z2870" s="13"/>
      <c r="AA2870" s="13"/>
      <c r="AB2870" s="13"/>
      <c r="AC2870" s="13"/>
      <c r="AD2870" s="13"/>
      <c r="AE2870" s="13"/>
      <c r="AT2870" s="243" t="s">
        <v>168</v>
      </c>
      <c r="AU2870" s="243" t="s">
        <v>87</v>
      </c>
      <c r="AV2870" s="13" t="s">
        <v>87</v>
      </c>
      <c r="AW2870" s="13" t="s">
        <v>32</v>
      </c>
      <c r="AX2870" s="13" t="s">
        <v>77</v>
      </c>
      <c r="AY2870" s="243" t="s">
        <v>159</v>
      </c>
    </row>
    <row r="2871" s="13" customFormat="1">
      <c r="A2871" s="13"/>
      <c r="B2871" s="232"/>
      <c r="C2871" s="233"/>
      <c r="D2871" s="234" t="s">
        <v>168</v>
      </c>
      <c r="E2871" s="235" t="s">
        <v>1</v>
      </c>
      <c r="F2871" s="236" t="s">
        <v>4634</v>
      </c>
      <c r="G2871" s="233"/>
      <c r="H2871" s="237">
        <v>24</v>
      </c>
      <c r="I2871" s="238"/>
      <c r="J2871" s="233"/>
      <c r="K2871" s="233"/>
      <c r="L2871" s="239"/>
      <c r="M2871" s="240"/>
      <c r="N2871" s="241"/>
      <c r="O2871" s="241"/>
      <c r="P2871" s="241"/>
      <c r="Q2871" s="241"/>
      <c r="R2871" s="241"/>
      <c r="S2871" s="241"/>
      <c r="T2871" s="242"/>
      <c r="U2871" s="13"/>
      <c r="V2871" s="13"/>
      <c r="W2871" s="13"/>
      <c r="X2871" s="13"/>
      <c r="Y2871" s="13"/>
      <c r="Z2871" s="13"/>
      <c r="AA2871" s="13"/>
      <c r="AB2871" s="13"/>
      <c r="AC2871" s="13"/>
      <c r="AD2871" s="13"/>
      <c r="AE2871" s="13"/>
      <c r="AT2871" s="243" t="s">
        <v>168</v>
      </c>
      <c r="AU2871" s="243" t="s">
        <v>87</v>
      </c>
      <c r="AV2871" s="13" t="s">
        <v>87</v>
      </c>
      <c r="AW2871" s="13" t="s">
        <v>32</v>
      </c>
      <c r="AX2871" s="13" t="s">
        <v>77</v>
      </c>
      <c r="AY2871" s="243" t="s">
        <v>159</v>
      </c>
    </row>
    <row r="2872" s="13" customFormat="1">
      <c r="A2872" s="13"/>
      <c r="B2872" s="232"/>
      <c r="C2872" s="233"/>
      <c r="D2872" s="234" t="s">
        <v>168</v>
      </c>
      <c r="E2872" s="235" t="s">
        <v>1</v>
      </c>
      <c r="F2872" s="236" t="s">
        <v>4635</v>
      </c>
      <c r="G2872" s="233"/>
      <c r="H2872" s="237">
        <v>56.640000000000001</v>
      </c>
      <c r="I2872" s="238"/>
      <c r="J2872" s="233"/>
      <c r="K2872" s="233"/>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168</v>
      </c>
      <c r="AU2872" s="243" t="s">
        <v>87</v>
      </c>
      <c r="AV2872" s="13" t="s">
        <v>87</v>
      </c>
      <c r="AW2872" s="13" t="s">
        <v>32</v>
      </c>
      <c r="AX2872" s="13" t="s">
        <v>77</v>
      </c>
      <c r="AY2872" s="243" t="s">
        <v>159</v>
      </c>
    </row>
    <row r="2873" s="15" customFormat="1">
      <c r="A2873" s="15"/>
      <c r="B2873" s="268"/>
      <c r="C2873" s="269"/>
      <c r="D2873" s="234" t="s">
        <v>168</v>
      </c>
      <c r="E2873" s="270" t="s">
        <v>1</v>
      </c>
      <c r="F2873" s="271" t="s">
        <v>361</v>
      </c>
      <c r="G2873" s="269"/>
      <c r="H2873" s="272">
        <v>100.44</v>
      </c>
      <c r="I2873" s="273"/>
      <c r="J2873" s="269"/>
      <c r="K2873" s="269"/>
      <c r="L2873" s="274"/>
      <c r="M2873" s="275"/>
      <c r="N2873" s="276"/>
      <c r="O2873" s="276"/>
      <c r="P2873" s="276"/>
      <c r="Q2873" s="276"/>
      <c r="R2873" s="276"/>
      <c r="S2873" s="276"/>
      <c r="T2873" s="277"/>
      <c r="U2873" s="15"/>
      <c r="V2873" s="15"/>
      <c r="W2873" s="15"/>
      <c r="X2873" s="15"/>
      <c r="Y2873" s="15"/>
      <c r="Z2873" s="15"/>
      <c r="AA2873" s="15"/>
      <c r="AB2873" s="15"/>
      <c r="AC2873" s="15"/>
      <c r="AD2873" s="15"/>
      <c r="AE2873" s="15"/>
      <c r="AT2873" s="278" t="s">
        <v>168</v>
      </c>
      <c r="AU2873" s="278" t="s">
        <v>87</v>
      </c>
      <c r="AV2873" s="15" t="s">
        <v>175</v>
      </c>
      <c r="AW2873" s="15" t="s">
        <v>32</v>
      </c>
      <c r="AX2873" s="15" t="s">
        <v>77</v>
      </c>
      <c r="AY2873" s="278" t="s">
        <v>159</v>
      </c>
    </row>
    <row r="2874" s="14" customFormat="1">
      <c r="A2874" s="14"/>
      <c r="B2874" s="244"/>
      <c r="C2874" s="245"/>
      <c r="D2874" s="234" t="s">
        <v>168</v>
      </c>
      <c r="E2874" s="246" t="s">
        <v>1</v>
      </c>
      <c r="F2874" s="247" t="s">
        <v>174</v>
      </c>
      <c r="G2874" s="245"/>
      <c r="H2874" s="248">
        <v>200.21600000000001</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168</v>
      </c>
      <c r="AU2874" s="254" t="s">
        <v>87</v>
      </c>
      <c r="AV2874" s="14" t="s">
        <v>166</v>
      </c>
      <c r="AW2874" s="14" t="s">
        <v>32</v>
      </c>
      <c r="AX2874" s="14" t="s">
        <v>85</v>
      </c>
      <c r="AY2874" s="254" t="s">
        <v>159</v>
      </c>
    </row>
    <row r="2875" s="2" customFormat="1" ht="16.5" customHeight="1">
      <c r="A2875" s="39"/>
      <c r="B2875" s="40"/>
      <c r="C2875" s="219" t="s">
        <v>4636</v>
      </c>
      <c r="D2875" s="219" t="s">
        <v>161</v>
      </c>
      <c r="E2875" s="220" t="s">
        <v>4637</v>
      </c>
      <c r="F2875" s="221" t="s">
        <v>4638</v>
      </c>
      <c r="G2875" s="222" t="s">
        <v>164</v>
      </c>
      <c r="H2875" s="223">
        <v>100.44</v>
      </c>
      <c r="I2875" s="224"/>
      <c r="J2875" s="225">
        <f>ROUND(I2875*H2875,2)</f>
        <v>0</v>
      </c>
      <c r="K2875" s="221" t="s">
        <v>165</v>
      </c>
      <c r="L2875" s="45"/>
      <c r="M2875" s="226" t="s">
        <v>1</v>
      </c>
      <c r="N2875" s="227" t="s">
        <v>42</v>
      </c>
      <c r="O2875" s="92"/>
      <c r="P2875" s="228">
        <f>O2875*H2875</f>
        <v>0</v>
      </c>
      <c r="Q2875" s="228">
        <v>0.00057499999999999999</v>
      </c>
      <c r="R2875" s="228">
        <f>Q2875*H2875</f>
        <v>0.057752999999999999</v>
      </c>
      <c r="S2875" s="228">
        <v>0</v>
      </c>
      <c r="T2875" s="229">
        <f>S2875*H2875</f>
        <v>0</v>
      </c>
      <c r="U2875" s="39"/>
      <c r="V2875" s="39"/>
      <c r="W2875" s="39"/>
      <c r="X2875" s="39"/>
      <c r="Y2875" s="39"/>
      <c r="Z2875" s="39"/>
      <c r="AA2875" s="39"/>
      <c r="AB2875" s="39"/>
      <c r="AC2875" s="39"/>
      <c r="AD2875" s="39"/>
      <c r="AE2875" s="39"/>
      <c r="AR2875" s="230" t="s">
        <v>235</v>
      </c>
      <c r="AT2875" s="230" t="s">
        <v>161</v>
      </c>
      <c r="AU2875" s="230" t="s">
        <v>87</v>
      </c>
      <c r="AY2875" s="18" t="s">
        <v>159</v>
      </c>
      <c r="BE2875" s="231">
        <f>IF(N2875="základní",J2875,0)</f>
        <v>0</v>
      </c>
      <c r="BF2875" s="231">
        <f>IF(N2875="snížená",J2875,0)</f>
        <v>0</v>
      </c>
      <c r="BG2875" s="231">
        <f>IF(N2875="zákl. přenesená",J2875,0)</f>
        <v>0</v>
      </c>
      <c r="BH2875" s="231">
        <f>IF(N2875="sníž. přenesená",J2875,0)</f>
        <v>0</v>
      </c>
      <c r="BI2875" s="231">
        <f>IF(N2875="nulová",J2875,0)</f>
        <v>0</v>
      </c>
      <c r="BJ2875" s="18" t="s">
        <v>85</v>
      </c>
      <c r="BK2875" s="231">
        <f>ROUND(I2875*H2875,2)</f>
        <v>0</v>
      </c>
      <c r="BL2875" s="18" t="s">
        <v>235</v>
      </c>
      <c r="BM2875" s="230" t="s">
        <v>4639</v>
      </c>
    </row>
    <row r="2876" s="13" customFormat="1">
      <c r="A2876" s="13"/>
      <c r="B2876" s="232"/>
      <c r="C2876" s="233"/>
      <c r="D2876" s="234" t="s">
        <v>168</v>
      </c>
      <c r="E2876" s="235" t="s">
        <v>1</v>
      </c>
      <c r="F2876" s="236" t="s">
        <v>4633</v>
      </c>
      <c r="G2876" s="233"/>
      <c r="H2876" s="237">
        <v>19.800000000000001</v>
      </c>
      <c r="I2876" s="238"/>
      <c r="J2876" s="233"/>
      <c r="K2876" s="233"/>
      <c r="L2876" s="239"/>
      <c r="M2876" s="240"/>
      <c r="N2876" s="241"/>
      <c r="O2876" s="241"/>
      <c r="P2876" s="241"/>
      <c r="Q2876" s="241"/>
      <c r="R2876" s="241"/>
      <c r="S2876" s="241"/>
      <c r="T2876" s="242"/>
      <c r="U2876" s="13"/>
      <c r="V2876" s="13"/>
      <c r="W2876" s="13"/>
      <c r="X2876" s="13"/>
      <c r="Y2876" s="13"/>
      <c r="Z2876" s="13"/>
      <c r="AA2876" s="13"/>
      <c r="AB2876" s="13"/>
      <c r="AC2876" s="13"/>
      <c r="AD2876" s="13"/>
      <c r="AE2876" s="13"/>
      <c r="AT2876" s="243" t="s">
        <v>168</v>
      </c>
      <c r="AU2876" s="243" t="s">
        <v>87</v>
      </c>
      <c r="AV2876" s="13" t="s">
        <v>87</v>
      </c>
      <c r="AW2876" s="13" t="s">
        <v>32</v>
      </c>
      <c r="AX2876" s="13" t="s">
        <v>77</v>
      </c>
      <c r="AY2876" s="243" t="s">
        <v>159</v>
      </c>
    </row>
    <row r="2877" s="13" customFormat="1">
      <c r="A2877" s="13"/>
      <c r="B2877" s="232"/>
      <c r="C2877" s="233"/>
      <c r="D2877" s="234" t="s">
        <v>168</v>
      </c>
      <c r="E2877" s="235" t="s">
        <v>1</v>
      </c>
      <c r="F2877" s="236" t="s">
        <v>4634</v>
      </c>
      <c r="G2877" s="233"/>
      <c r="H2877" s="237">
        <v>24</v>
      </c>
      <c r="I2877" s="238"/>
      <c r="J2877" s="233"/>
      <c r="K2877" s="233"/>
      <c r="L2877" s="239"/>
      <c r="M2877" s="240"/>
      <c r="N2877" s="241"/>
      <c r="O2877" s="241"/>
      <c r="P2877" s="241"/>
      <c r="Q2877" s="241"/>
      <c r="R2877" s="241"/>
      <c r="S2877" s="241"/>
      <c r="T2877" s="242"/>
      <c r="U2877" s="13"/>
      <c r="V2877" s="13"/>
      <c r="W2877" s="13"/>
      <c r="X2877" s="13"/>
      <c r="Y2877" s="13"/>
      <c r="Z2877" s="13"/>
      <c r="AA2877" s="13"/>
      <c r="AB2877" s="13"/>
      <c r="AC2877" s="13"/>
      <c r="AD2877" s="13"/>
      <c r="AE2877" s="13"/>
      <c r="AT2877" s="243" t="s">
        <v>168</v>
      </c>
      <c r="AU2877" s="243" t="s">
        <v>87</v>
      </c>
      <c r="AV2877" s="13" t="s">
        <v>87</v>
      </c>
      <c r="AW2877" s="13" t="s">
        <v>32</v>
      </c>
      <c r="AX2877" s="13" t="s">
        <v>77</v>
      </c>
      <c r="AY2877" s="243" t="s">
        <v>159</v>
      </c>
    </row>
    <row r="2878" s="13" customFormat="1">
      <c r="A2878" s="13"/>
      <c r="B2878" s="232"/>
      <c r="C2878" s="233"/>
      <c r="D2878" s="234" t="s">
        <v>168</v>
      </c>
      <c r="E2878" s="235" t="s">
        <v>1</v>
      </c>
      <c r="F2878" s="236" t="s">
        <v>4635</v>
      </c>
      <c r="G2878" s="233"/>
      <c r="H2878" s="237">
        <v>56.640000000000001</v>
      </c>
      <c r="I2878" s="238"/>
      <c r="J2878" s="233"/>
      <c r="K2878" s="233"/>
      <c r="L2878" s="239"/>
      <c r="M2878" s="240"/>
      <c r="N2878" s="241"/>
      <c r="O2878" s="241"/>
      <c r="P2878" s="241"/>
      <c r="Q2878" s="241"/>
      <c r="R2878" s="241"/>
      <c r="S2878" s="241"/>
      <c r="T2878" s="242"/>
      <c r="U2878" s="13"/>
      <c r="V2878" s="13"/>
      <c r="W2878" s="13"/>
      <c r="X2878" s="13"/>
      <c r="Y2878" s="13"/>
      <c r="Z2878" s="13"/>
      <c r="AA2878" s="13"/>
      <c r="AB2878" s="13"/>
      <c r="AC2878" s="13"/>
      <c r="AD2878" s="13"/>
      <c r="AE2878" s="13"/>
      <c r="AT2878" s="243" t="s">
        <v>168</v>
      </c>
      <c r="AU2878" s="243" t="s">
        <v>87</v>
      </c>
      <c r="AV2878" s="13" t="s">
        <v>87</v>
      </c>
      <c r="AW2878" s="13" t="s">
        <v>32</v>
      </c>
      <c r="AX2878" s="13" t="s">
        <v>77</v>
      </c>
      <c r="AY2878" s="243" t="s">
        <v>159</v>
      </c>
    </row>
    <row r="2879" s="14" customFormat="1">
      <c r="A2879" s="14"/>
      <c r="B2879" s="244"/>
      <c r="C2879" s="245"/>
      <c r="D2879" s="234" t="s">
        <v>168</v>
      </c>
      <c r="E2879" s="246" t="s">
        <v>1</v>
      </c>
      <c r="F2879" s="247" t="s">
        <v>174</v>
      </c>
      <c r="G2879" s="245"/>
      <c r="H2879" s="248">
        <v>100.44</v>
      </c>
      <c r="I2879" s="249"/>
      <c r="J2879" s="245"/>
      <c r="K2879" s="245"/>
      <c r="L2879" s="250"/>
      <c r="M2879" s="251"/>
      <c r="N2879" s="252"/>
      <c r="O2879" s="252"/>
      <c r="P2879" s="252"/>
      <c r="Q2879" s="252"/>
      <c r="R2879" s="252"/>
      <c r="S2879" s="252"/>
      <c r="T2879" s="253"/>
      <c r="U2879" s="14"/>
      <c r="V2879" s="14"/>
      <c r="W2879" s="14"/>
      <c r="X2879" s="14"/>
      <c r="Y2879" s="14"/>
      <c r="Z2879" s="14"/>
      <c r="AA2879" s="14"/>
      <c r="AB2879" s="14"/>
      <c r="AC2879" s="14"/>
      <c r="AD2879" s="14"/>
      <c r="AE2879" s="14"/>
      <c r="AT2879" s="254" t="s">
        <v>168</v>
      </c>
      <c r="AU2879" s="254" t="s">
        <v>87</v>
      </c>
      <c r="AV2879" s="14" t="s">
        <v>166</v>
      </c>
      <c r="AW2879" s="14" t="s">
        <v>32</v>
      </c>
      <c r="AX2879" s="14" t="s">
        <v>85</v>
      </c>
      <c r="AY2879" s="254" t="s">
        <v>159</v>
      </c>
    </row>
    <row r="2880" s="2" customFormat="1" ht="24.15" customHeight="1">
      <c r="A2880" s="39"/>
      <c r="B2880" s="40"/>
      <c r="C2880" s="219" t="s">
        <v>4640</v>
      </c>
      <c r="D2880" s="219" t="s">
        <v>161</v>
      </c>
      <c r="E2880" s="220" t="s">
        <v>4641</v>
      </c>
      <c r="F2880" s="221" t="s">
        <v>4642</v>
      </c>
      <c r="G2880" s="222" t="s">
        <v>164</v>
      </c>
      <c r="H2880" s="223">
        <v>200.21600000000001</v>
      </c>
      <c r="I2880" s="224"/>
      <c r="J2880" s="225">
        <f>ROUND(I2880*H2880,2)</f>
        <v>0</v>
      </c>
      <c r="K2880" s="221" t="s">
        <v>165</v>
      </c>
      <c r="L2880" s="45"/>
      <c r="M2880" s="226" t="s">
        <v>1</v>
      </c>
      <c r="N2880" s="227" t="s">
        <v>42</v>
      </c>
      <c r="O2880" s="92"/>
      <c r="P2880" s="228">
        <f>O2880*H2880</f>
        <v>0</v>
      </c>
      <c r="Q2880" s="228">
        <v>0.00014999999999999999</v>
      </c>
      <c r="R2880" s="228">
        <f>Q2880*H2880</f>
        <v>0.030032399999999997</v>
      </c>
      <c r="S2880" s="228">
        <v>0</v>
      </c>
      <c r="T2880" s="229">
        <f>S2880*H2880</f>
        <v>0</v>
      </c>
      <c r="U2880" s="39"/>
      <c r="V2880" s="39"/>
      <c r="W2880" s="39"/>
      <c r="X2880" s="39"/>
      <c r="Y2880" s="39"/>
      <c r="Z2880" s="39"/>
      <c r="AA2880" s="39"/>
      <c r="AB2880" s="39"/>
      <c r="AC2880" s="39"/>
      <c r="AD2880" s="39"/>
      <c r="AE2880" s="39"/>
      <c r="AR2880" s="230" t="s">
        <v>235</v>
      </c>
      <c r="AT2880" s="230" t="s">
        <v>161</v>
      </c>
      <c r="AU2880" s="230" t="s">
        <v>87</v>
      </c>
      <c r="AY2880" s="18" t="s">
        <v>159</v>
      </c>
      <c r="BE2880" s="231">
        <f>IF(N2880="základní",J2880,0)</f>
        <v>0</v>
      </c>
      <c r="BF2880" s="231">
        <f>IF(N2880="snížená",J2880,0)</f>
        <v>0</v>
      </c>
      <c r="BG2880" s="231">
        <f>IF(N2880="zákl. přenesená",J2880,0)</f>
        <v>0</v>
      </c>
      <c r="BH2880" s="231">
        <f>IF(N2880="sníž. přenesená",J2880,0)</f>
        <v>0</v>
      </c>
      <c r="BI2880" s="231">
        <f>IF(N2880="nulová",J2880,0)</f>
        <v>0</v>
      </c>
      <c r="BJ2880" s="18" t="s">
        <v>85</v>
      </c>
      <c r="BK2880" s="231">
        <f>ROUND(I2880*H2880,2)</f>
        <v>0</v>
      </c>
      <c r="BL2880" s="18" t="s">
        <v>235</v>
      </c>
      <c r="BM2880" s="230" t="s">
        <v>4643</v>
      </c>
    </row>
    <row r="2881" s="2" customFormat="1" ht="24.15" customHeight="1">
      <c r="A2881" s="39"/>
      <c r="B2881" s="40"/>
      <c r="C2881" s="219" t="s">
        <v>4644</v>
      </c>
      <c r="D2881" s="219" t="s">
        <v>161</v>
      </c>
      <c r="E2881" s="220" t="s">
        <v>4645</v>
      </c>
      <c r="F2881" s="221" t="s">
        <v>4646</v>
      </c>
      <c r="G2881" s="222" t="s">
        <v>164</v>
      </c>
      <c r="H2881" s="223">
        <v>200.21600000000001</v>
      </c>
      <c r="I2881" s="224"/>
      <c r="J2881" s="225">
        <f>ROUND(I2881*H2881,2)</f>
        <v>0</v>
      </c>
      <c r="K2881" s="221" t="s">
        <v>165</v>
      </c>
      <c r="L2881" s="45"/>
      <c r="M2881" s="226" t="s">
        <v>1</v>
      </c>
      <c r="N2881" s="227" t="s">
        <v>42</v>
      </c>
      <c r="O2881" s="92"/>
      <c r="P2881" s="228">
        <f>O2881*H2881</f>
        <v>0</v>
      </c>
      <c r="Q2881" s="228">
        <v>0.00037475600000000001</v>
      </c>
      <c r="R2881" s="228">
        <f>Q2881*H2881</f>
        <v>0.07503214729600001</v>
      </c>
      <c r="S2881" s="228">
        <v>0</v>
      </c>
      <c r="T2881" s="229">
        <f>S2881*H2881</f>
        <v>0</v>
      </c>
      <c r="U2881" s="39"/>
      <c r="V2881" s="39"/>
      <c r="W2881" s="39"/>
      <c r="X2881" s="39"/>
      <c r="Y2881" s="39"/>
      <c r="Z2881" s="39"/>
      <c r="AA2881" s="39"/>
      <c r="AB2881" s="39"/>
      <c r="AC2881" s="39"/>
      <c r="AD2881" s="39"/>
      <c r="AE2881" s="39"/>
      <c r="AR2881" s="230" t="s">
        <v>235</v>
      </c>
      <c r="AT2881" s="230" t="s">
        <v>161</v>
      </c>
      <c r="AU2881" s="230" t="s">
        <v>87</v>
      </c>
      <c r="AY2881" s="18" t="s">
        <v>159</v>
      </c>
      <c r="BE2881" s="231">
        <f>IF(N2881="základní",J2881,0)</f>
        <v>0</v>
      </c>
      <c r="BF2881" s="231">
        <f>IF(N2881="snížená",J2881,0)</f>
        <v>0</v>
      </c>
      <c r="BG2881" s="231">
        <f>IF(N2881="zákl. přenesená",J2881,0)</f>
        <v>0</v>
      </c>
      <c r="BH2881" s="231">
        <f>IF(N2881="sníž. přenesená",J2881,0)</f>
        <v>0</v>
      </c>
      <c r="BI2881" s="231">
        <f>IF(N2881="nulová",J2881,0)</f>
        <v>0</v>
      </c>
      <c r="BJ2881" s="18" t="s">
        <v>85</v>
      </c>
      <c r="BK2881" s="231">
        <f>ROUND(I2881*H2881,2)</f>
        <v>0</v>
      </c>
      <c r="BL2881" s="18" t="s">
        <v>235</v>
      </c>
      <c r="BM2881" s="230" t="s">
        <v>4647</v>
      </c>
    </row>
    <row r="2882" s="2" customFormat="1" ht="16.5" customHeight="1">
      <c r="A2882" s="39"/>
      <c r="B2882" s="40"/>
      <c r="C2882" s="219" t="s">
        <v>4648</v>
      </c>
      <c r="D2882" s="219" t="s">
        <v>161</v>
      </c>
      <c r="E2882" s="220" t="s">
        <v>4649</v>
      </c>
      <c r="F2882" s="221" t="s">
        <v>4650</v>
      </c>
      <c r="G2882" s="222" t="s">
        <v>164</v>
      </c>
      <c r="H2882" s="223">
        <v>10.750999999999999</v>
      </c>
      <c r="I2882" s="224"/>
      <c r="J2882" s="225">
        <f>ROUND(I2882*H2882,2)</f>
        <v>0</v>
      </c>
      <c r="K2882" s="221" t="s">
        <v>165</v>
      </c>
      <c r="L2882" s="45"/>
      <c r="M2882" s="226" t="s">
        <v>1</v>
      </c>
      <c r="N2882" s="227" t="s">
        <v>42</v>
      </c>
      <c r="O2882" s="92"/>
      <c r="P2882" s="228">
        <f>O2882*H2882</f>
        <v>0</v>
      </c>
      <c r="Q2882" s="228">
        <v>6.7000000000000002E-05</v>
      </c>
      <c r="R2882" s="228">
        <f>Q2882*H2882</f>
        <v>0.00072031699999999994</v>
      </c>
      <c r="S2882" s="228">
        <v>0</v>
      </c>
      <c r="T2882" s="229">
        <f>S2882*H2882</f>
        <v>0</v>
      </c>
      <c r="U2882" s="39"/>
      <c r="V2882" s="39"/>
      <c r="W2882" s="39"/>
      <c r="X2882" s="39"/>
      <c r="Y2882" s="39"/>
      <c r="Z2882" s="39"/>
      <c r="AA2882" s="39"/>
      <c r="AB2882" s="39"/>
      <c r="AC2882" s="39"/>
      <c r="AD2882" s="39"/>
      <c r="AE2882" s="39"/>
      <c r="AR2882" s="230" t="s">
        <v>235</v>
      </c>
      <c r="AT2882" s="230" t="s">
        <v>161</v>
      </c>
      <c r="AU2882" s="230" t="s">
        <v>87</v>
      </c>
      <c r="AY2882" s="18" t="s">
        <v>159</v>
      </c>
      <c r="BE2882" s="231">
        <f>IF(N2882="základní",J2882,0)</f>
        <v>0</v>
      </c>
      <c r="BF2882" s="231">
        <f>IF(N2882="snížená",J2882,0)</f>
        <v>0</v>
      </c>
      <c r="BG2882" s="231">
        <f>IF(N2882="zákl. přenesená",J2882,0)</f>
        <v>0</v>
      </c>
      <c r="BH2882" s="231">
        <f>IF(N2882="sníž. přenesená",J2882,0)</f>
        <v>0</v>
      </c>
      <c r="BI2882" s="231">
        <f>IF(N2882="nulová",J2882,0)</f>
        <v>0</v>
      </c>
      <c r="BJ2882" s="18" t="s">
        <v>85</v>
      </c>
      <c r="BK2882" s="231">
        <f>ROUND(I2882*H2882,2)</f>
        <v>0</v>
      </c>
      <c r="BL2882" s="18" t="s">
        <v>235</v>
      </c>
      <c r="BM2882" s="230" t="s">
        <v>4651</v>
      </c>
    </row>
    <row r="2883" s="16" customFormat="1">
      <c r="A2883" s="16"/>
      <c r="B2883" s="279"/>
      <c r="C2883" s="280"/>
      <c r="D2883" s="234" t="s">
        <v>168</v>
      </c>
      <c r="E2883" s="281" t="s">
        <v>1</v>
      </c>
      <c r="F2883" s="282" t="s">
        <v>4652</v>
      </c>
      <c r="G2883" s="280"/>
      <c r="H2883" s="281" t="s">
        <v>1</v>
      </c>
      <c r="I2883" s="283"/>
      <c r="J2883" s="280"/>
      <c r="K2883" s="280"/>
      <c r="L2883" s="284"/>
      <c r="M2883" s="285"/>
      <c r="N2883" s="286"/>
      <c r="O2883" s="286"/>
      <c r="P2883" s="286"/>
      <c r="Q2883" s="286"/>
      <c r="R2883" s="286"/>
      <c r="S2883" s="286"/>
      <c r="T2883" s="287"/>
      <c r="U2883" s="16"/>
      <c r="V2883" s="16"/>
      <c r="W2883" s="16"/>
      <c r="X2883" s="16"/>
      <c r="Y2883" s="16"/>
      <c r="Z2883" s="16"/>
      <c r="AA2883" s="16"/>
      <c r="AB2883" s="16"/>
      <c r="AC2883" s="16"/>
      <c r="AD2883" s="16"/>
      <c r="AE2883" s="16"/>
      <c r="AT2883" s="288" t="s">
        <v>168</v>
      </c>
      <c r="AU2883" s="288" t="s">
        <v>87</v>
      </c>
      <c r="AV2883" s="16" t="s">
        <v>85</v>
      </c>
      <c r="AW2883" s="16" t="s">
        <v>32</v>
      </c>
      <c r="AX2883" s="16" t="s">
        <v>77</v>
      </c>
      <c r="AY2883" s="288" t="s">
        <v>159</v>
      </c>
    </row>
    <row r="2884" s="13" customFormat="1">
      <c r="A2884" s="13"/>
      <c r="B2884" s="232"/>
      <c r="C2884" s="233"/>
      <c r="D2884" s="234" t="s">
        <v>168</v>
      </c>
      <c r="E2884" s="235" t="s">
        <v>1</v>
      </c>
      <c r="F2884" s="236" t="s">
        <v>4653</v>
      </c>
      <c r="G2884" s="233"/>
      <c r="H2884" s="237">
        <v>0.64200000000000002</v>
      </c>
      <c r="I2884" s="238"/>
      <c r="J2884" s="233"/>
      <c r="K2884" s="233"/>
      <c r="L2884" s="239"/>
      <c r="M2884" s="240"/>
      <c r="N2884" s="241"/>
      <c r="O2884" s="241"/>
      <c r="P2884" s="241"/>
      <c r="Q2884" s="241"/>
      <c r="R2884" s="241"/>
      <c r="S2884" s="241"/>
      <c r="T2884" s="242"/>
      <c r="U2884" s="13"/>
      <c r="V2884" s="13"/>
      <c r="W2884" s="13"/>
      <c r="X2884" s="13"/>
      <c r="Y2884" s="13"/>
      <c r="Z2884" s="13"/>
      <c r="AA2884" s="13"/>
      <c r="AB2884" s="13"/>
      <c r="AC2884" s="13"/>
      <c r="AD2884" s="13"/>
      <c r="AE2884" s="13"/>
      <c r="AT2884" s="243" t="s">
        <v>168</v>
      </c>
      <c r="AU2884" s="243" t="s">
        <v>87</v>
      </c>
      <c r="AV2884" s="13" t="s">
        <v>87</v>
      </c>
      <c r="AW2884" s="13" t="s">
        <v>32</v>
      </c>
      <c r="AX2884" s="13" t="s">
        <v>77</v>
      </c>
      <c r="AY2884" s="243" t="s">
        <v>159</v>
      </c>
    </row>
    <row r="2885" s="13" customFormat="1">
      <c r="A2885" s="13"/>
      <c r="B2885" s="232"/>
      <c r="C2885" s="233"/>
      <c r="D2885" s="234" t="s">
        <v>168</v>
      </c>
      <c r="E2885" s="235" t="s">
        <v>1</v>
      </c>
      <c r="F2885" s="236" t="s">
        <v>4654</v>
      </c>
      <c r="G2885" s="233"/>
      <c r="H2885" s="237">
        <v>0.87</v>
      </c>
      <c r="I2885" s="238"/>
      <c r="J2885" s="233"/>
      <c r="K2885" s="233"/>
      <c r="L2885" s="239"/>
      <c r="M2885" s="240"/>
      <c r="N2885" s="241"/>
      <c r="O2885" s="241"/>
      <c r="P2885" s="241"/>
      <c r="Q2885" s="241"/>
      <c r="R2885" s="241"/>
      <c r="S2885" s="241"/>
      <c r="T2885" s="242"/>
      <c r="U2885" s="13"/>
      <c r="V2885" s="13"/>
      <c r="W2885" s="13"/>
      <c r="X2885" s="13"/>
      <c r="Y2885" s="13"/>
      <c r="Z2885" s="13"/>
      <c r="AA2885" s="13"/>
      <c r="AB2885" s="13"/>
      <c r="AC2885" s="13"/>
      <c r="AD2885" s="13"/>
      <c r="AE2885" s="13"/>
      <c r="AT2885" s="243" t="s">
        <v>168</v>
      </c>
      <c r="AU2885" s="243" t="s">
        <v>87</v>
      </c>
      <c r="AV2885" s="13" t="s">
        <v>87</v>
      </c>
      <c r="AW2885" s="13" t="s">
        <v>32</v>
      </c>
      <c r="AX2885" s="13" t="s">
        <v>77</v>
      </c>
      <c r="AY2885" s="243" t="s">
        <v>159</v>
      </c>
    </row>
    <row r="2886" s="13" customFormat="1">
      <c r="A2886" s="13"/>
      <c r="B2886" s="232"/>
      <c r="C2886" s="233"/>
      <c r="D2886" s="234" t="s">
        <v>168</v>
      </c>
      <c r="E2886" s="235" t="s">
        <v>1</v>
      </c>
      <c r="F2886" s="236" t="s">
        <v>4655</v>
      </c>
      <c r="G2886" s="233"/>
      <c r="H2886" s="237">
        <v>2.8799999999999999</v>
      </c>
      <c r="I2886" s="238"/>
      <c r="J2886" s="233"/>
      <c r="K2886" s="233"/>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168</v>
      </c>
      <c r="AU2886" s="243" t="s">
        <v>87</v>
      </c>
      <c r="AV2886" s="13" t="s">
        <v>87</v>
      </c>
      <c r="AW2886" s="13" t="s">
        <v>32</v>
      </c>
      <c r="AX2886" s="13" t="s">
        <v>77</v>
      </c>
      <c r="AY2886" s="243" t="s">
        <v>159</v>
      </c>
    </row>
    <row r="2887" s="13" customFormat="1">
      <c r="A2887" s="13"/>
      <c r="B2887" s="232"/>
      <c r="C2887" s="233"/>
      <c r="D2887" s="234" t="s">
        <v>168</v>
      </c>
      <c r="E2887" s="235" t="s">
        <v>1</v>
      </c>
      <c r="F2887" s="236" t="s">
        <v>4656</v>
      </c>
      <c r="G2887" s="233"/>
      <c r="H2887" s="237">
        <v>0.59899999999999998</v>
      </c>
      <c r="I2887" s="238"/>
      <c r="J2887" s="233"/>
      <c r="K2887" s="233"/>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168</v>
      </c>
      <c r="AU2887" s="243" t="s">
        <v>87</v>
      </c>
      <c r="AV2887" s="13" t="s">
        <v>87</v>
      </c>
      <c r="AW2887" s="13" t="s">
        <v>32</v>
      </c>
      <c r="AX2887" s="13" t="s">
        <v>77</v>
      </c>
      <c r="AY2887" s="243" t="s">
        <v>159</v>
      </c>
    </row>
    <row r="2888" s="13" customFormat="1">
      <c r="A2888" s="13"/>
      <c r="B2888" s="232"/>
      <c r="C2888" s="233"/>
      <c r="D2888" s="234" t="s">
        <v>168</v>
      </c>
      <c r="E2888" s="235" t="s">
        <v>1</v>
      </c>
      <c r="F2888" s="236" t="s">
        <v>4657</v>
      </c>
      <c r="G2888" s="233"/>
      <c r="H2888" s="237">
        <v>2.8799999999999999</v>
      </c>
      <c r="I2888" s="238"/>
      <c r="J2888" s="233"/>
      <c r="K2888" s="233"/>
      <c r="L2888" s="239"/>
      <c r="M2888" s="240"/>
      <c r="N2888" s="241"/>
      <c r="O2888" s="241"/>
      <c r="P2888" s="241"/>
      <c r="Q2888" s="241"/>
      <c r="R2888" s="241"/>
      <c r="S2888" s="241"/>
      <c r="T2888" s="242"/>
      <c r="U2888" s="13"/>
      <c r="V2888" s="13"/>
      <c r="W2888" s="13"/>
      <c r="X2888" s="13"/>
      <c r="Y2888" s="13"/>
      <c r="Z2888" s="13"/>
      <c r="AA2888" s="13"/>
      <c r="AB2888" s="13"/>
      <c r="AC2888" s="13"/>
      <c r="AD2888" s="13"/>
      <c r="AE2888" s="13"/>
      <c r="AT2888" s="243" t="s">
        <v>168</v>
      </c>
      <c r="AU2888" s="243" t="s">
        <v>87</v>
      </c>
      <c r="AV2888" s="13" t="s">
        <v>87</v>
      </c>
      <c r="AW2888" s="13" t="s">
        <v>32</v>
      </c>
      <c r="AX2888" s="13" t="s">
        <v>77</v>
      </c>
      <c r="AY2888" s="243" t="s">
        <v>159</v>
      </c>
    </row>
    <row r="2889" s="13" customFormat="1">
      <c r="A2889" s="13"/>
      <c r="B2889" s="232"/>
      <c r="C2889" s="233"/>
      <c r="D2889" s="234" t="s">
        <v>168</v>
      </c>
      <c r="E2889" s="235" t="s">
        <v>1</v>
      </c>
      <c r="F2889" s="236" t="s">
        <v>4658</v>
      </c>
      <c r="G2889" s="233"/>
      <c r="H2889" s="237">
        <v>2.8799999999999999</v>
      </c>
      <c r="I2889" s="238"/>
      <c r="J2889" s="233"/>
      <c r="K2889" s="233"/>
      <c r="L2889" s="239"/>
      <c r="M2889" s="240"/>
      <c r="N2889" s="241"/>
      <c r="O2889" s="241"/>
      <c r="P2889" s="241"/>
      <c r="Q2889" s="241"/>
      <c r="R2889" s="241"/>
      <c r="S2889" s="241"/>
      <c r="T2889" s="242"/>
      <c r="U2889" s="13"/>
      <c r="V2889" s="13"/>
      <c r="W2889" s="13"/>
      <c r="X2889" s="13"/>
      <c r="Y2889" s="13"/>
      <c r="Z2889" s="13"/>
      <c r="AA2889" s="13"/>
      <c r="AB2889" s="13"/>
      <c r="AC2889" s="13"/>
      <c r="AD2889" s="13"/>
      <c r="AE2889" s="13"/>
      <c r="AT2889" s="243" t="s">
        <v>168</v>
      </c>
      <c r="AU2889" s="243" t="s">
        <v>87</v>
      </c>
      <c r="AV2889" s="13" t="s">
        <v>87</v>
      </c>
      <c r="AW2889" s="13" t="s">
        <v>32</v>
      </c>
      <c r="AX2889" s="13" t="s">
        <v>77</v>
      </c>
      <c r="AY2889" s="243" t="s">
        <v>159</v>
      </c>
    </row>
    <row r="2890" s="14" customFormat="1">
      <c r="A2890" s="14"/>
      <c r="B2890" s="244"/>
      <c r="C2890" s="245"/>
      <c r="D2890" s="234" t="s">
        <v>168</v>
      </c>
      <c r="E2890" s="246" t="s">
        <v>1</v>
      </c>
      <c r="F2890" s="247" t="s">
        <v>174</v>
      </c>
      <c r="G2890" s="245"/>
      <c r="H2890" s="248">
        <v>10.750999999999999</v>
      </c>
      <c r="I2890" s="249"/>
      <c r="J2890" s="245"/>
      <c r="K2890" s="245"/>
      <c r="L2890" s="250"/>
      <c r="M2890" s="251"/>
      <c r="N2890" s="252"/>
      <c r="O2890" s="252"/>
      <c r="P2890" s="252"/>
      <c r="Q2890" s="252"/>
      <c r="R2890" s="252"/>
      <c r="S2890" s="252"/>
      <c r="T2890" s="253"/>
      <c r="U2890" s="14"/>
      <c r="V2890" s="14"/>
      <c r="W2890" s="14"/>
      <c r="X2890" s="14"/>
      <c r="Y2890" s="14"/>
      <c r="Z2890" s="14"/>
      <c r="AA2890" s="14"/>
      <c r="AB2890" s="14"/>
      <c r="AC2890" s="14"/>
      <c r="AD2890" s="14"/>
      <c r="AE2890" s="14"/>
      <c r="AT2890" s="254" t="s">
        <v>168</v>
      </c>
      <c r="AU2890" s="254" t="s">
        <v>87</v>
      </c>
      <c r="AV2890" s="14" t="s">
        <v>166</v>
      </c>
      <c r="AW2890" s="14" t="s">
        <v>32</v>
      </c>
      <c r="AX2890" s="14" t="s">
        <v>85</v>
      </c>
      <c r="AY2890" s="254" t="s">
        <v>159</v>
      </c>
    </row>
    <row r="2891" s="2" customFormat="1" ht="24.15" customHeight="1">
      <c r="A2891" s="39"/>
      <c r="B2891" s="40"/>
      <c r="C2891" s="219" t="s">
        <v>4659</v>
      </c>
      <c r="D2891" s="219" t="s">
        <v>161</v>
      </c>
      <c r="E2891" s="220" t="s">
        <v>4660</v>
      </c>
      <c r="F2891" s="221" t="s">
        <v>4661</v>
      </c>
      <c r="G2891" s="222" t="s">
        <v>164</v>
      </c>
      <c r="H2891" s="223">
        <v>10.750999999999999</v>
      </c>
      <c r="I2891" s="224"/>
      <c r="J2891" s="225">
        <f>ROUND(I2891*H2891,2)</f>
        <v>0</v>
      </c>
      <c r="K2891" s="221" t="s">
        <v>165</v>
      </c>
      <c r="L2891" s="45"/>
      <c r="M2891" s="226" t="s">
        <v>1</v>
      </c>
      <c r="N2891" s="227" t="s">
        <v>42</v>
      </c>
      <c r="O2891" s="92"/>
      <c r="P2891" s="228">
        <f>O2891*H2891</f>
        <v>0</v>
      </c>
      <c r="Q2891" s="228">
        <v>0</v>
      </c>
      <c r="R2891" s="228">
        <f>Q2891*H2891</f>
        <v>0</v>
      </c>
      <c r="S2891" s="228">
        <v>0</v>
      </c>
      <c r="T2891" s="229">
        <f>S2891*H2891</f>
        <v>0</v>
      </c>
      <c r="U2891" s="39"/>
      <c r="V2891" s="39"/>
      <c r="W2891" s="39"/>
      <c r="X2891" s="39"/>
      <c r="Y2891" s="39"/>
      <c r="Z2891" s="39"/>
      <c r="AA2891" s="39"/>
      <c r="AB2891" s="39"/>
      <c r="AC2891" s="39"/>
      <c r="AD2891" s="39"/>
      <c r="AE2891" s="39"/>
      <c r="AR2891" s="230" t="s">
        <v>235</v>
      </c>
      <c r="AT2891" s="230" t="s">
        <v>161</v>
      </c>
      <c r="AU2891" s="230" t="s">
        <v>87</v>
      </c>
      <c r="AY2891" s="18" t="s">
        <v>159</v>
      </c>
      <c r="BE2891" s="231">
        <f>IF(N2891="základní",J2891,0)</f>
        <v>0</v>
      </c>
      <c r="BF2891" s="231">
        <f>IF(N2891="snížená",J2891,0)</f>
        <v>0</v>
      </c>
      <c r="BG2891" s="231">
        <f>IF(N2891="zákl. přenesená",J2891,0)</f>
        <v>0</v>
      </c>
      <c r="BH2891" s="231">
        <f>IF(N2891="sníž. přenesená",J2891,0)</f>
        <v>0</v>
      </c>
      <c r="BI2891" s="231">
        <f>IF(N2891="nulová",J2891,0)</f>
        <v>0</v>
      </c>
      <c r="BJ2891" s="18" t="s">
        <v>85</v>
      </c>
      <c r="BK2891" s="231">
        <f>ROUND(I2891*H2891,2)</f>
        <v>0</v>
      </c>
      <c r="BL2891" s="18" t="s">
        <v>235</v>
      </c>
      <c r="BM2891" s="230" t="s">
        <v>4662</v>
      </c>
    </row>
    <row r="2892" s="2" customFormat="1" ht="24.15" customHeight="1">
      <c r="A2892" s="39"/>
      <c r="B2892" s="40"/>
      <c r="C2892" s="219" t="s">
        <v>4663</v>
      </c>
      <c r="D2892" s="219" t="s">
        <v>161</v>
      </c>
      <c r="E2892" s="220" t="s">
        <v>4664</v>
      </c>
      <c r="F2892" s="221" t="s">
        <v>4665</v>
      </c>
      <c r="G2892" s="222" t="s">
        <v>3939</v>
      </c>
      <c r="H2892" s="223">
        <v>16</v>
      </c>
      <c r="I2892" s="224"/>
      <c r="J2892" s="225">
        <f>ROUND(I2892*H2892,2)</f>
        <v>0</v>
      </c>
      <c r="K2892" s="221" t="s">
        <v>1</v>
      </c>
      <c r="L2892" s="45"/>
      <c r="M2892" s="226" t="s">
        <v>1</v>
      </c>
      <c r="N2892" s="227" t="s">
        <v>42</v>
      </c>
      <c r="O2892" s="92"/>
      <c r="P2892" s="228">
        <f>O2892*H2892</f>
        <v>0</v>
      </c>
      <c r="Q2892" s="228">
        <v>0.00012</v>
      </c>
      <c r="R2892" s="228">
        <f>Q2892*H2892</f>
        <v>0.0019200000000000001</v>
      </c>
      <c r="S2892" s="228">
        <v>0</v>
      </c>
      <c r="T2892" s="229">
        <f>S2892*H2892</f>
        <v>0</v>
      </c>
      <c r="U2892" s="39"/>
      <c r="V2892" s="39"/>
      <c r="W2892" s="39"/>
      <c r="X2892" s="39"/>
      <c r="Y2892" s="39"/>
      <c r="Z2892" s="39"/>
      <c r="AA2892" s="39"/>
      <c r="AB2892" s="39"/>
      <c r="AC2892" s="39"/>
      <c r="AD2892" s="39"/>
      <c r="AE2892" s="39"/>
      <c r="AR2892" s="230" t="s">
        <v>235</v>
      </c>
      <c r="AT2892" s="230" t="s">
        <v>161</v>
      </c>
      <c r="AU2892" s="230" t="s">
        <v>87</v>
      </c>
      <c r="AY2892" s="18" t="s">
        <v>159</v>
      </c>
      <c r="BE2892" s="231">
        <f>IF(N2892="základní",J2892,0)</f>
        <v>0</v>
      </c>
      <c r="BF2892" s="231">
        <f>IF(N2892="snížená",J2892,0)</f>
        <v>0</v>
      </c>
      <c r="BG2892" s="231">
        <f>IF(N2892="zákl. přenesená",J2892,0)</f>
        <v>0</v>
      </c>
      <c r="BH2892" s="231">
        <f>IF(N2892="sníž. přenesená",J2892,0)</f>
        <v>0</v>
      </c>
      <c r="BI2892" s="231">
        <f>IF(N2892="nulová",J2892,0)</f>
        <v>0</v>
      </c>
      <c r="BJ2892" s="18" t="s">
        <v>85</v>
      </c>
      <c r="BK2892" s="231">
        <f>ROUND(I2892*H2892,2)</f>
        <v>0</v>
      </c>
      <c r="BL2892" s="18" t="s">
        <v>235</v>
      </c>
      <c r="BM2892" s="230" t="s">
        <v>4666</v>
      </c>
    </row>
    <row r="2893" s="16" customFormat="1">
      <c r="A2893" s="16"/>
      <c r="B2893" s="279"/>
      <c r="C2893" s="280"/>
      <c r="D2893" s="234" t="s">
        <v>168</v>
      </c>
      <c r="E2893" s="281" t="s">
        <v>1</v>
      </c>
      <c r="F2893" s="282" t="s">
        <v>4667</v>
      </c>
      <c r="G2893" s="280"/>
      <c r="H2893" s="281" t="s">
        <v>1</v>
      </c>
      <c r="I2893" s="283"/>
      <c r="J2893" s="280"/>
      <c r="K2893" s="280"/>
      <c r="L2893" s="284"/>
      <c r="M2893" s="285"/>
      <c r="N2893" s="286"/>
      <c r="O2893" s="286"/>
      <c r="P2893" s="286"/>
      <c r="Q2893" s="286"/>
      <c r="R2893" s="286"/>
      <c r="S2893" s="286"/>
      <c r="T2893" s="287"/>
      <c r="U2893" s="16"/>
      <c r="V2893" s="16"/>
      <c r="W2893" s="16"/>
      <c r="X2893" s="16"/>
      <c r="Y2893" s="16"/>
      <c r="Z2893" s="16"/>
      <c r="AA2893" s="16"/>
      <c r="AB2893" s="16"/>
      <c r="AC2893" s="16"/>
      <c r="AD2893" s="16"/>
      <c r="AE2893" s="16"/>
      <c r="AT2893" s="288" t="s">
        <v>168</v>
      </c>
      <c r="AU2893" s="288" t="s">
        <v>87</v>
      </c>
      <c r="AV2893" s="16" t="s">
        <v>85</v>
      </c>
      <c r="AW2893" s="16" t="s">
        <v>32</v>
      </c>
      <c r="AX2893" s="16" t="s">
        <v>77</v>
      </c>
      <c r="AY2893" s="288" t="s">
        <v>159</v>
      </c>
    </row>
    <row r="2894" s="13" customFormat="1">
      <c r="A2894" s="13"/>
      <c r="B2894" s="232"/>
      <c r="C2894" s="233"/>
      <c r="D2894" s="234" t="s">
        <v>168</v>
      </c>
      <c r="E2894" s="235" t="s">
        <v>1</v>
      </c>
      <c r="F2894" s="236" t="s">
        <v>8</v>
      </c>
      <c r="G2894" s="233"/>
      <c r="H2894" s="237">
        <v>12</v>
      </c>
      <c r="I2894" s="238"/>
      <c r="J2894" s="233"/>
      <c r="K2894" s="233"/>
      <c r="L2894" s="239"/>
      <c r="M2894" s="240"/>
      <c r="N2894" s="241"/>
      <c r="O2894" s="241"/>
      <c r="P2894" s="241"/>
      <c r="Q2894" s="241"/>
      <c r="R2894" s="241"/>
      <c r="S2894" s="241"/>
      <c r="T2894" s="242"/>
      <c r="U2894" s="13"/>
      <c r="V2894" s="13"/>
      <c r="W2894" s="13"/>
      <c r="X2894" s="13"/>
      <c r="Y2894" s="13"/>
      <c r="Z2894" s="13"/>
      <c r="AA2894" s="13"/>
      <c r="AB2894" s="13"/>
      <c r="AC2894" s="13"/>
      <c r="AD2894" s="13"/>
      <c r="AE2894" s="13"/>
      <c r="AT2894" s="243" t="s">
        <v>168</v>
      </c>
      <c r="AU2894" s="243" t="s">
        <v>87</v>
      </c>
      <c r="AV2894" s="13" t="s">
        <v>87</v>
      </c>
      <c r="AW2894" s="13" t="s">
        <v>32</v>
      </c>
      <c r="AX2894" s="13" t="s">
        <v>77</v>
      </c>
      <c r="AY2894" s="243" t="s">
        <v>159</v>
      </c>
    </row>
    <row r="2895" s="13" customFormat="1">
      <c r="A2895" s="13"/>
      <c r="B2895" s="232"/>
      <c r="C2895" s="233"/>
      <c r="D2895" s="234" t="s">
        <v>168</v>
      </c>
      <c r="E2895" s="235" t="s">
        <v>1</v>
      </c>
      <c r="F2895" s="236" t="s">
        <v>4668</v>
      </c>
      <c r="G2895" s="233"/>
      <c r="H2895" s="237">
        <v>2</v>
      </c>
      <c r="I2895" s="238"/>
      <c r="J2895" s="233"/>
      <c r="K2895" s="233"/>
      <c r="L2895" s="239"/>
      <c r="M2895" s="240"/>
      <c r="N2895" s="241"/>
      <c r="O2895" s="241"/>
      <c r="P2895" s="241"/>
      <c r="Q2895" s="241"/>
      <c r="R2895" s="241"/>
      <c r="S2895" s="241"/>
      <c r="T2895" s="242"/>
      <c r="U2895" s="13"/>
      <c r="V2895" s="13"/>
      <c r="W2895" s="13"/>
      <c r="X2895" s="13"/>
      <c r="Y2895" s="13"/>
      <c r="Z2895" s="13"/>
      <c r="AA2895" s="13"/>
      <c r="AB2895" s="13"/>
      <c r="AC2895" s="13"/>
      <c r="AD2895" s="13"/>
      <c r="AE2895" s="13"/>
      <c r="AT2895" s="243" t="s">
        <v>168</v>
      </c>
      <c r="AU2895" s="243" t="s">
        <v>87</v>
      </c>
      <c r="AV2895" s="13" t="s">
        <v>87</v>
      </c>
      <c r="AW2895" s="13" t="s">
        <v>32</v>
      </c>
      <c r="AX2895" s="13" t="s">
        <v>77</v>
      </c>
      <c r="AY2895" s="243" t="s">
        <v>159</v>
      </c>
    </row>
    <row r="2896" s="13" customFormat="1">
      <c r="A2896" s="13"/>
      <c r="B2896" s="232"/>
      <c r="C2896" s="233"/>
      <c r="D2896" s="234" t="s">
        <v>168</v>
      </c>
      <c r="E2896" s="235" t="s">
        <v>1</v>
      </c>
      <c r="F2896" s="236" t="s">
        <v>4669</v>
      </c>
      <c r="G2896" s="233"/>
      <c r="H2896" s="237">
        <v>2</v>
      </c>
      <c r="I2896" s="238"/>
      <c r="J2896" s="233"/>
      <c r="K2896" s="233"/>
      <c r="L2896" s="239"/>
      <c r="M2896" s="240"/>
      <c r="N2896" s="241"/>
      <c r="O2896" s="241"/>
      <c r="P2896" s="241"/>
      <c r="Q2896" s="241"/>
      <c r="R2896" s="241"/>
      <c r="S2896" s="241"/>
      <c r="T2896" s="242"/>
      <c r="U2896" s="13"/>
      <c r="V2896" s="13"/>
      <c r="W2896" s="13"/>
      <c r="X2896" s="13"/>
      <c r="Y2896" s="13"/>
      <c r="Z2896" s="13"/>
      <c r="AA2896" s="13"/>
      <c r="AB2896" s="13"/>
      <c r="AC2896" s="13"/>
      <c r="AD2896" s="13"/>
      <c r="AE2896" s="13"/>
      <c r="AT2896" s="243" t="s">
        <v>168</v>
      </c>
      <c r="AU2896" s="243" t="s">
        <v>87</v>
      </c>
      <c r="AV2896" s="13" t="s">
        <v>87</v>
      </c>
      <c r="AW2896" s="13" t="s">
        <v>32</v>
      </c>
      <c r="AX2896" s="13" t="s">
        <v>77</v>
      </c>
      <c r="AY2896" s="243" t="s">
        <v>159</v>
      </c>
    </row>
    <row r="2897" s="14" customFormat="1">
      <c r="A2897" s="14"/>
      <c r="B2897" s="244"/>
      <c r="C2897" s="245"/>
      <c r="D2897" s="234" t="s">
        <v>168</v>
      </c>
      <c r="E2897" s="246" t="s">
        <v>1</v>
      </c>
      <c r="F2897" s="247" t="s">
        <v>174</v>
      </c>
      <c r="G2897" s="245"/>
      <c r="H2897" s="248">
        <v>16</v>
      </c>
      <c r="I2897" s="249"/>
      <c r="J2897" s="245"/>
      <c r="K2897" s="245"/>
      <c r="L2897" s="250"/>
      <c r="M2897" s="251"/>
      <c r="N2897" s="252"/>
      <c r="O2897" s="252"/>
      <c r="P2897" s="252"/>
      <c r="Q2897" s="252"/>
      <c r="R2897" s="252"/>
      <c r="S2897" s="252"/>
      <c r="T2897" s="253"/>
      <c r="U2897" s="14"/>
      <c r="V2897" s="14"/>
      <c r="W2897" s="14"/>
      <c r="X2897" s="14"/>
      <c r="Y2897" s="14"/>
      <c r="Z2897" s="14"/>
      <c r="AA2897" s="14"/>
      <c r="AB2897" s="14"/>
      <c r="AC2897" s="14"/>
      <c r="AD2897" s="14"/>
      <c r="AE2897" s="14"/>
      <c r="AT2897" s="254" t="s">
        <v>168</v>
      </c>
      <c r="AU2897" s="254" t="s">
        <v>87</v>
      </c>
      <c r="AV2897" s="14" t="s">
        <v>166</v>
      </c>
      <c r="AW2897" s="14" t="s">
        <v>32</v>
      </c>
      <c r="AX2897" s="14" t="s">
        <v>85</v>
      </c>
      <c r="AY2897" s="254" t="s">
        <v>159</v>
      </c>
    </row>
    <row r="2898" s="2" customFormat="1" ht="24.15" customHeight="1">
      <c r="A2898" s="39"/>
      <c r="B2898" s="40"/>
      <c r="C2898" s="219" t="s">
        <v>4670</v>
      </c>
      <c r="D2898" s="219" t="s">
        <v>161</v>
      </c>
      <c r="E2898" s="220" t="s">
        <v>4671</v>
      </c>
      <c r="F2898" s="221" t="s">
        <v>4672</v>
      </c>
      <c r="G2898" s="222" t="s">
        <v>164</v>
      </c>
      <c r="H2898" s="223">
        <v>10.750999999999999</v>
      </c>
      <c r="I2898" s="224"/>
      <c r="J2898" s="225">
        <f>ROUND(I2898*H2898,2)</f>
        <v>0</v>
      </c>
      <c r="K2898" s="221" t="s">
        <v>165</v>
      </c>
      <c r="L2898" s="45"/>
      <c r="M2898" s="226" t="s">
        <v>1</v>
      </c>
      <c r="N2898" s="227" t="s">
        <v>42</v>
      </c>
      <c r="O2898" s="92"/>
      <c r="P2898" s="228">
        <f>O2898*H2898</f>
        <v>0</v>
      </c>
      <c r="Q2898" s="228">
        <v>0.00014375</v>
      </c>
      <c r="R2898" s="228">
        <f>Q2898*H2898</f>
        <v>0.0015454562499999998</v>
      </c>
      <c r="S2898" s="228">
        <v>0</v>
      </c>
      <c r="T2898" s="229">
        <f>S2898*H2898</f>
        <v>0</v>
      </c>
      <c r="U2898" s="39"/>
      <c r="V2898" s="39"/>
      <c r="W2898" s="39"/>
      <c r="X2898" s="39"/>
      <c r="Y2898" s="39"/>
      <c r="Z2898" s="39"/>
      <c r="AA2898" s="39"/>
      <c r="AB2898" s="39"/>
      <c r="AC2898" s="39"/>
      <c r="AD2898" s="39"/>
      <c r="AE2898" s="39"/>
      <c r="AR2898" s="230" t="s">
        <v>235</v>
      </c>
      <c r="AT2898" s="230" t="s">
        <v>161</v>
      </c>
      <c r="AU2898" s="230" t="s">
        <v>87</v>
      </c>
      <c r="AY2898" s="18" t="s">
        <v>159</v>
      </c>
      <c r="BE2898" s="231">
        <f>IF(N2898="základní",J2898,0)</f>
        <v>0</v>
      </c>
      <c r="BF2898" s="231">
        <f>IF(N2898="snížená",J2898,0)</f>
        <v>0</v>
      </c>
      <c r="BG2898" s="231">
        <f>IF(N2898="zákl. přenesená",J2898,0)</f>
        <v>0</v>
      </c>
      <c r="BH2898" s="231">
        <f>IF(N2898="sníž. přenesená",J2898,0)</f>
        <v>0</v>
      </c>
      <c r="BI2898" s="231">
        <f>IF(N2898="nulová",J2898,0)</f>
        <v>0</v>
      </c>
      <c r="BJ2898" s="18" t="s">
        <v>85</v>
      </c>
      <c r="BK2898" s="231">
        <f>ROUND(I2898*H2898,2)</f>
        <v>0</v>
      </c>
      <c r="BL2898" s="18" t="s">
        <v>235</v>
      </c>
      <c r="BM2898" s="230" t="s">
        <v>4673</v>
      </c>
    </row>
    <row r="2899" s="2" customFormat="1" ht="16.5" customHeight="1">
      <c r="A2899" s="39"/>
      <c r="B2899" s="40"/>
      <c r="C2899" s="219" t="s">
        <v>4674</v>
      </c>
      <c r="D2899" s="219" t="s">
        <v>161</v>
      </c>
      <c r="E2899" s="220" t="s">
        <v>4675</v>
      </c>
      <c r="F2899" s="221" t="s">
        <v>4676</v>
      </c>
      <c r="G2899" s="222" t="s">
        <v>164</v>
      </c>
      <c r="H2899" s="223">
        <v>208.44800000000001</v>
      </c>
      <c r="I2899" s="224"/>
      <c r="J2899" s="225">
        <f>ROUND(I2899*H2899,2)</f>
        <v>0</v>
      </c>
      <c r="K2899" s="221" t="s">
        <v>165</v>
      </c>
      <c r="L2899" s="45"/>
      <c r="M2899" s="226" t="s">
        <v>1</v>
      </c>
      <c r="N2899" s="227" t="s">
        <v>42</v>
      </c>
      <c r="O2899" s="92"/>
      <c r="P2899" s="228">
        <f>O2899*H2899</f>
        <v>0</v>
      </c>
      <c r="Q2899" s="228">
        <v>0</v>
      </c>
      <c r="R2899" s="228">
        <f>Q2899*H2899</f>
        <v>0</v>
      </c>
      <c r="S2899" s="228">
        <v>0</v>
      </c>
      <c r="T2899" s="229">
        <f>S2899*H2899</f>
        <v>0</v>
      </c>
      <c r="U2899" s="39"/>
      <c r="V2899" s="39"/>
      <c r="W2899" s="39"/>
      <c r="X2899" s="39"/>
      <c r="Y2899" s="39"/>
      <c r="Z2899" s="39"/>
      <c r="AA2899" s="39"/>
      <c r="AB2899" s="39"/>
      <c r="AC2899" s="39"/>
      <c r="AD2899" s="39"/>
      <c r="AE2899" s="39"/>
      <c r="AR2899" s="230" t="s">
        <v>235</v>
      </c>
      <c r="AT2899" s="230" t="s">
        <v>161</v>
      </c>
      <c r="AU2899" s="230" t="s">
        <v>87</v>
      </c>
      <c r="AY2899" s="18" t="s">
        <v>159</v>
      </c>
      <c r="BE2899" s="231">
        <f>IF(N2899="základní",J2899,0)</f>
        <v>0</v>
      </c>
      <c r="BF2899" s="231">
        <f>IF(N2899="snížená",J2899,0)</f>
        <v>0</v>
      </c>
      <c r="BG2899" s="231">
        <f>IF(N2899="zákl. přenesená",J2899,0)</f>
        <v>0</v>
      </c>
      <c r="BH2899" s="231">
        <f>IF(N2899="sníž. přenesená",J2899,0)</f>
        <v>0</v>
      </c>
      <c r="BI2899" s="231">
        <f>IF(N2899="nulová",J2899,0)</f>
        <v>0</v>
      </c>
      <c r="BJ2899" s="18" t="s">
        <v>85</v>
      </c>
      <c r="BK2899" s="231">
        <f>ROUND(I2899*H2899,2)</f>
        <v>0</v>
      </c>
      <c r="BL2899" s="18" t="s">
        <v>235</v>
      </c>
      <c r="BM2899" s="230" t="s">
        <v>4677</v>
      </c>
    </row>
    <row r="2900" s="16" customFormat="1">
      <c r="A2900" s="16"/>
      <c r="B2900" s="279"/>
      <c r="C2900" s="280"/>
      <c r="D2900" s="234" t="s">
        <v>168</v>
      </c>
      <c r="E2900" s="281" t="s">
        <v>1</v>
      </c>
      <c r="F2900" s="282" t="s">
        <v>1122</v>
      </c>
      <c r="G2900" s="280"/>
      <c r="H2900" s="281" t="s">
        <v>1</v>
      </c>
      <c r="I2900" s="283"/>
      <c r="J2900" s="280"/>
      <c r="K2900" s="280"/>
      <c r="L2900" s="284"/>
      <c r="M2900" s="285"/>
      <c r="N2900" s="286"/>
      <c r="O2900" s="286"/>
      <c r="P2900" s="286"/>
      <c r="Q2900" s="286"/>
      <c r="R2900" s="286"/>
      <c r="S2900" s="286"/>
      <c r="T2900" s="287"/>
      <c r="U2900" s="16"/>
      <c r="V2900" s="16"/>
      <c r="W2900" s="16"/>
      <c r="X2900" s="16"/>
      <c r="Y2900" s="16"/>
      <c r="Z2900" s="16"/>
      <c r="AA2900" s="16"/>
      <c r="AB2900" s="16"/>
      <c r="AC2900" s="16"/>
      <c r="AD2900" s="16"/>
      <c r="AE2900" s="16"/>
      <c r="AT2900" s="288" t="s">
        <v>168</v>
      </c>
      <c r="AU2900" s="288" t="s">
        <v>87</v>
      </c>
      <c r="AV2900" s="16" t="s">
        <v>85</v>
      </c>
      <c r="AW2900" s="16" t="s">
        <v>32</v>
      </c>
      <c r="AX2900" s="16" t="s">
        <v>77</v>
      </c>
      <c r="AY2900" s="288" t="s">
        <v>159</v>
      </c>
    </row>
    <row r="2901" s="13" customFormat="1">
      <c r="A2901" s="13"/>
      <c r="B2901" s="232"/>
      <c r="C2901" s="233"/>
      <c r="D2901" s="234" t="s">
        <v>168</v>
      </c>
      <c r="E2901" s="235" t="s">
        <v>1</v>
      </c>
      <c r="F2901" s="236" t="s">
        <v>4678</v>
      </c>
      <c r="G2901" s="233"/>
      <c r="H2901" s="237">
        <v>37.012999999999998</v>
      </c>
      <c r="I2901" s="238"/>
      <c r="J2901" s="233"/>
      <c r="K2901" s="233"/>
      <c r="L2901" s="239"/>
      <c r="M2901" s="240"/>
      <c r="N2901" s="241"/>
      <c r="O2901" s="241"/>
      <c r="P2901" s="241"/>
      <c r="Q2901" s="241"/>
      <c r="R2901" s="241"/>
      <c r="S2901" s="241"/>
      <c r="T2901" s="242"/>
      <c r="U2901" s="13"/>
      <c r="V2901" s="13"/>
      <c r="W2901" s="13"/>
      <c r="X2901" s="13"/>
      <c r="Y2901" s="13"/>
      <c r="Z2901" s="13"/>
      <c r="AA2901" s="13"/>
      <c r="AB2901" s="13"/>
      <c r="AC2901" s="13"/>
      <c r="AD2901" s="13"/>
      <c r="AE2901" s="13"/>
      <c r="AT2901" s="243" t="s">
        <v>168</v>
      </c>
      <c r="AU2901" s="243" t="s">
        <v>87</v>
      </c>
      <c r="AV2901" s="13" t="s">
        <v>87</v>
      </c>
      <c r="AW2901" s="13" t="s">
        <v>32</v>
      </c>
      <c r="AX2901" s="13" t="s">
        <v>77</v>
      </c>
      <c r="AY2901" s="243" t="s">
        <v>159</v>
      </c>
    </row>
    <row r="2902" s="13" customFormat="1">
      <c r="A2902" s="13"/>
      <c r="B2902" s="232"/>
      <c r="C2902" s="233"/>
      <c r="D2902" s="234" t="s">
        <v>168</v>
      </c>
      <c r="E2902" s="235" t="s">
        <v>1</v>
      </c>
      <c r="F2902" s="236" t="s">
        <v>4679</v>
      </c>
      <c r="G2902" s="233"/>
      <c r="H2902" s="237">
        <v>39.667999999999999</v>
      </c>
      <c r="I2902" s="238"/>
      <c r="J2902" s="233"/>
      <c r="K2902" s="233"/>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168</v>
      </c>
      <c r="AU2902" s="243" t="s">
        <v>87</v>
      </c>
      <c r="AV2902" s="13" t="s">
        <v>87</v>
      </c>
      <c r="AW2902" s="13" t="s">
        <v>32</v>
      </c>
      <c r="AX2902" s="13" t="s">
        <v>77</v>
      </c>
      <c r="AY2902" s="243" t="s">
        <v>159</v>
      </c>
    </row>
    <row r="2903" s="13" customFormat="1">
      <c r="A2903" s="13"/>
      <c r="B2903" s="232"/>
      <c r="C2903" s="233"/>
      <c r="D2903" s="234" t="s">
        <v>168</v>
      </c>
      <c r="E2903" s="235" t="s">
        <v>1</v>
      </c>
      <c r="F2903" s="236" t="s">
        <v>4680</v>
      </c>
      <c r="G2903" s="233"/>
      <c r="H2903" s="237">
        <v>10.449999999999999</v>
      </c>
      <c r="I2903" s="238"/>
      <c r="J2903" s="233"/>
      <c r="K2903" s="233"/>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168</v>
      </c>
      <c r="AU2903" s="243" t="s">
        <v>87</v>
      </c>
      <c r="AV2903" s="13" t="s">
        <v>87</v>
      </c>
      <c r="AW2903" s="13" t="s">
        <v>32</v>
      </c>
      <c r="AX2903" s="13" t="s">
        <v>77</v>
      </c>
      <c r="AY2903" s="243" t="s">
        <v>159</v>
      </c>
    </row>
    <row r="2904" s="16" customFormat="1">
      <c r="A2904" s="16"/>
      <c r="B2904" s="279"/>
      <c r="C2904" s="280"/>
      <c r="D2904" s="234" t="s">
        <v>168</v>
      </c>
      <c r="E2904" s="281" t="s">
        <v>1</v>
      </c>
      <c r="F2904" s="282" t="s">
        <v>1129</v>
      </c>
      <c r="G2904" s="280"/>
      <c r="H2904" s="281" t="s">
        <v>1</v>
      </c>
      <c r="I2904" s="283"/>
      <c r="J2904" s="280"/>
      <c r="K2904" s="280"/>
      <c r="L2904" s="284"/>
      <c r="M2904" s="285"/>
      <c r="N2904" s="286"/>
      <c r="O2904" s="286"/>
      <c r="P2904" s="286"/>
      <c r="Q2904" s="286"/>
      <c r="R2904" s="286"/>
      <c r="S2904" s="286"/>
      <c r="T2904" s="287"/>
      <c r="U2904" s="16"/>
      <c r="V2904" s="16"/>
      <c r="W2904" s="16"/>
      <c r="X2904" s="16"/>
      <c r="Y2904" s="16"/>
      <c r="Z2904" s="16"/>
      <c r="AA2904" s="16"/>
      <c r="AB2904" s="16"/>
      <c r="AC2904" s="16"/>
      <c r="AD2904" s="16"/>
      <c r="AE2904" s="16"/>
      <c r="AT2904" s="288" t="s">
        <v>168</v>
      </c>
      <c r="AU2904" s="288" t="s">
        <v>87</v>
      </c>
      <c r="AV2904" s="16" t="s">
        <v>85</v>
      </c>
      <c r="AW2904" s="16" t="s">
        <v>32</v>
      </c>
      <c r="AX2904" s="16" t="s">
        <v>77</v>
      </c>
      <c r="AY2904" s="288" t="s">
        <v>159</v>
      </c>
    </row>
    <row r="2905" s="13" customFormat="1">
      <c r="A2905" s="13"/>
      <c r="B2905" s="232"/>
      <c r="C2905" s="233"/>
      <c r="D2905" s="234" t="s">
        <v>168</v>
      </c>
      <c r="E2905" s="235" t="s">
        <v>1</v>
      </c>
      <c r="F2905" s="236" t="s">
        <v>4681</v>
      </c>
      <c r="G2905" s="233"/>
      <c r="H2905" s="237">
        <v>5.1699999999999999</v>
      </c>
      <c r="I2905" s="238"/>
      <c r="J2905" s="233"/>
      <c r="K2905" s="233"/>
      <c r="L2905" s="239"/>
      <c r="M2905" s="240"/>
      <c r="N2905" s="241"/>
      <c r="O2905" s="241"/>
      <c r="P2905" s="241"/>
      <c r="Q2905" s="241"/>
      <c r="R2905" s="241"/>
      <c r="S2905" s="241"/>
      <c r="T2905" s="242"/>
      <c r="U2905" s="13"/>
      <c r="V2905" s="13"/>
      <c r="W2905" s="13"/>
      <c r="X2905" s="13"/>
      <c r="Y2905" s="13"/>
      <c r="Z2905" s="13"/>
      <c r="AA2905" s="13"/>
      <c r="AB2905" s="13"/>
      <c r="AC2905" s="13"/>
      <c r="AD2905" s="13"/>
      <c r="AE2905" s="13"/>
      <c r="AT2905" s="243" t="s">
        <v>168</v>
      </c>
      <c r="AU2905" s="243" t="s">
        <v>87</v>
      </c>
      <c r="AV2905" s="13" t="s">
        <v>87</v>
      </c>
      <c r="AW2905" s="13" t="s">
        <v>32</v>
      </c>
      <c r="AX2905" s="13" t="s">
        <v>77</v>
      </c>
      <c r="AY2905" s="243" t="s">
        <v>159</v>
      </c>
    </row>
    <row r="2906" s="13" customFormat="1">
      <c r="A2906" s="13"/>
      <c r="B2906" s="232"/>
      <c r="C2906" s="233"/>
      <c r="D2906" s="234" t="s">
        <v>168</v>
      </c>
      <c r="E2906" s="235" t="s">
        <v>1</v>
      </c>
      <c r="F2906" s="236" t="s">
        <v>4682</v>
      </c>
      <c r="G2906" s="233"/>
      <c r="H2906" s="237">
        <v>29.640000000000001</v>
      </c>
      <c r="I2906" s="238"/>
      <c r="J2906" s="233"/>
      <c r="K2906" s="233"/>
      <c r="L2906" s="239"/>
      <c r="M2906" s="240"/>
      <c r="N2906" s="241"/>
      <c r="O2906" s="241"/>
      <c r="P2906" s="241"/>
      <c r="Q2906" s="241"/>
      <c r="R2906" s="241"/>
      <c r="S2906" s="241"/>
      <c r="T2906" s="242"/>
      <c r="U2906" s="13"/>
      <c r="V2906" s="13"/>
      <c r="W2906" s="13"/>
      <c r="X2906" s="13"/>
      <c r="Y2906" s="13"/>
      <c r="Z2906" s="13"/>
      <c r="AA2906" s="13"/>
      <c r="AB2906" s="13"/>
      <c r="AC2906" s="13"/>
      <c r="AD2906" s="13"/>
      <c r="AE2906" s="13"/>
      <c r="AT2906" s="243" t="s">
        <v>168</v>
      </c>
      <c r="AU2906" s="243" t="s">
        <v>87</v>
      </c>
      <c r="AV2906" s="13" t="s">
        <v>87</v>
      </c>
      <c r="AW2906" s="13" t="s">
        <v>32</v>
      </c>
      <c r="AX2906" s="13" t="s">
        <v>77</v>
      </c>
      <c r="AY2906" s="243" t="s">
        <v>159</v>
      </c>
    </row>
    <row r="2907" s="13" customFormat="1">
      <c r="A2907" s="13"/>
      <c r="B2907" s="232"/>
      <c r="C2907" s="233"/>
      <c r="D2907" s="234" t="s">
        <v>168</v>
      </c>
      <c r="E2907" s="235" t="s">
        <v>1</v>
      </c>
      <c r="F2907" s="236" t="s">
        <v>4683</v>
      </c>
      <c r="G2907" s="233"/>
      <c r="H2907" s="237">
        <v>29.699999999999999</v>
      </c>
      <c r="I2907" s="238"/>
      <c r="J2907" s="233"/>
      <c r="K2907" s="233"/>
      <c r="L2907" s="239"/>
      <c r="M2907" s="240"/>
      <c r="N2907" s="241"/>
      <c r="O2907" s="241"/>
      <c r="P2907" s="241"/>
      <c r="Q2907" s="241"/>
      <c r="R2907" s="241"/>
      <c r="S2907" s="241"/>
      <c r="T2907" s="242"/>
      <c r="U2907" s="13"/>
      <c r="V2907" s="13"/>
      <c r="W2907" s="13"/>
      <c r="X2907" s="13"/>
      <c r="Y2907" s="13"/>
      <c r="Z2907" s="13"/>
      <c r="AA2907" s="13"/>
      <c r="AB2907" s="13"/>
      <c r="AC2907" s="13"/>
      <c r="AD2907" s="13"/>
      <c r="AE2907" s="13"/>
      <c r="AT2907" s="243" t="s">
        <v>168</v>
      </c>
      <c r="AU2907" s="243" t="s">
        <v>87</v>
      </c>
      <c r="AV2907" s="13" t="s">
        <v>87</v>
      </c>
      <c r="AW2907" s="13" t="s">
        <v>32</v>
      </c>
      <c r="AX2907" s="13" t="s">
        <v>77</v>
      </c>
      <c r="AY2907" s="243" t="s">
        <v>159</v>
      </c>
    </row>
    <row r="2908" s="16" customFormat="1">
      <c r="A2908" s="16"/>
      <c r="B2908" s="279"/>
      <c r="C2908" s="280"/>
      <c r="D2908" s="234" t="s">
        <v>168</v>
      </c>
      <c r="E2908" s="281" t="s">
        <v>1</v>
      </c>
      <c r="F2908" s="282" t="s">
        <v>1099</v>
      </c>
      <c r="G2908" s="280"/>
      <c r="H2908" s="281" t="s">
        <v>1</v>
      </c>
      <c r="I2908" s="283"/>
      <c r="J2908" s="280"/>
      <c r="K2908" s="280"/>
      <c r="L2908" s="284"/>
      <c r="M2908" s="285"/>
      <c r="N2908" s="286"/>
      <c r="O2908" s="286"/>
      <c r="P2908" s="286"/>
      <c r="Q2908" s="286"/>
      <c r="R2908" s="286"/>
      <c r="S2908" s="286"/>
      <c r="T2908" s="287"/>
      <c r="U2908" s="16"/>
      <c r="V2908" s="16"/>
      <c r="W2908" s="16"/>
      <c r="X2908" s="16"/>
      <c r="Y2908" s="16"/>
      <c r="Z2908" s="16"/>
      <c r="AA2908" s="16"/>
      <c r="AB2908" s="16"/>
      <c r="AC2908" s="16"/>
      <c r="AD2908" s="16"/>
      <c r="AE2908" s="16"/>
      <c r="AT2908" s="288" t="s">
        <v>168</v>
      </c>
      <c r="AU2908" s="288" t="s">
        <v>87</v>
      </c>
      <c r="AV2908" s="16" t="s">
        <v>85</v>
      </c>
      <c r="AW2908" s="16" t="s">
        <v>32</v>
      </c>
      <c r="AX2908" s="16" t="s">
        <v>77</v>
      </c>
      <c r="AY2908" s="288" t="s">
        <v>159</v>
      </c>
    </row>
    <row r="2909" s="13" customFormat="1">
      <c r="A2909" s="13"/>
      <c r="B2909" s="232"/>
      <c r="C2909" s="233"/>
      <c r="D2909" s="234" t="s">
        <v>168</v>
      </c>
      <c r="E2909" s="235" t="s">
        <v>1</v>
      </c>
      <c r="F2909" s="236" t="s">
        <v>4684</v>
      </c>
      <c r="G2909" s="233"/>
      <c r="H2909" s="237">
        <v>21.100999999999999</v>
      </c>
      <c r="I2909" s="238"/>
      <c r="J2909" s="233"/>
      <c r="K2909" s="233"/>
      <c r="L2909" s="239"/>
      <c r="M2909" s="240"/>
      <c r="N2909" s="241"/>
      <c r="O2909" s="241"/>
      <c r="P2909" s="241"/>
      <c r="Q2909" s="241"/>
      <c r="R2909" s="241"/>
      <c r="S2909" s="241"/>
      <c r="T2909" s="242"/>
      <c r="U2909" s="13"/>
      <c r="V2909" s="13"/>
      <c r="W2909" s="13"/>
      <c r="X2909" s="13"/>
      <c r="Y2909" s="13"/>
      <c r="Z2909" s="13"/>
      <c r="AA2909" s="13"/>
      <c r="AB2909" s="13"/>
      <c r="AC2909" s="13"/>
      <c r="AD2909" s="13"/>
      <c r="AE2909" s="13"/>
      <c r="AT2909" s="243" t="s">
        <v>168</v>
      </c>
      <c r="AU2909" s="243" t="s">
        <v>87</v>
      </c>
      <c r="AV2909" s="13" t="s">
        <v>87</v>
      </c>
      <c r="AW2909" s="13" t="s">
        <v>32</v>
      </c>
      <c r="AX2909" s="13" t="s">
        <v>77</v>
      </c>
      <c r="AY2909" s="243" t="s">
        <v>159</v>
      </c>
    </row>
    <row r="2910" s="13" customFormat="1">
      <c r="A2910" s="13"/>
      <c r="B2910" s="232"/>
      <c r="C2910" s="233"/>
      <c r="D2910" s="234" t="s">
        <v>168</v>
      </c>
      <c r="E2910" s="235" t="s">
        <v>1</v>
      </c>
      <c r="F2910" s="236" t="s">
        <v>4685</v>
      </c>
      <c r="G2910" s="233"/>
      <c r="H2910" s="237">
        <v>14.680999999999999</v>
      </c>
      <c r="I2910" s="238"/>
      <c r="J2910" s="233"/>
      <c r="K2910" s="233"/>
      <c r="L2910" s="239"/>
      <c r="M2910" s="240"/>
      <c r="N2910" s="241"/>
      <c r="O2910" s="241"/>
      <c r="P2910" s="241"/>
      <c r="Q2910" s="241"/>
      <c r="R2910" s="241"/>
      <c r="S2910" s="241"/>
      <c r="T2910" s="242"/>
      <c r="U2910" s="13"/>
      <c r="V2910" s="13"/>
      <c r="W2910" s="13"/>
      <c r="X2910" s="13"/>
      <c r="Y2910" s="13"/>
      <c r="Z2910" s="13"/>
      <c r="AA2910" s="13"/>
      <c r="AB2910" s="13"/>
      <c r="AC2910" s="13"/>
      <c r="AD2910" s="13"/>
      <c r="AE2910" s="13"/>
      <c r="AT2910" s="243" t="s">
        <v>168</v>
      </c>
      <c r="AU2910" s="243" t="s">
        <v>87</v>
      </c>
      <c r="AV2910" s="13" t="s">
        <v>87</v>
      </c>
      <c r="AW2910" s="13" t="s">
        <v>32</v>
      </c>
      <c r="AX2910" s="13" t="s">
        <v>77</v>
      </c>
      <c r="AY2910" s="243" t="s">
        <v>159</v>
      </c>
    </row>
    <row r="2911" s="13" customFormat="1">
      <c r="A2911" s="13"/>
      <c r="B2911" s="232"/>
      <c r="C2911" s="233"/>
      <c r="D2911" s="234" t="s">
        <v>168</v>
      </c>
      <c r="E2911" s="235" t="s">
        <v>1</v>
      </c>
      <c r="F2911" s="236" t="s">
        <v>4686</v>
      </c>
      <c r="G2911" s="233"/>
      <c r="H2911" s="237">
        <v>21.024999999999999</v>
      </c>
      <c r="I2911" s="238"/>
      <c r="J2911" s="233"/>
      <c r="K2911" s="233"/>
      <c r="L2911" s="239"/>
      <c r="M2911" s="240"/>
      <c r="N2911" s="241"/>
      <c r="O2911" s="241"/>
      <c r="P2911" s="241"/>
      <c r="Q2911" s="241"/>
      <c r="R2911" s="241"/>
      <c r="S2911" s="241"/>
      <c r="T2911" s="242"/>
      <c r="U2911" s="13"/>
      <c r="V2911" s="13"/>
      <c r="W2911" s="13"/>
      <c r="X2911" s="13"/>
      <c r="Y2911" s="13"/>
      <c r="Z2911" s="13"/>
      <c r="AA2911" s="13"/>
      <c r="AB2911" s="13"/>
      <c r="AC2911" s="13"/>
      <c r="AD2911" s="13"/>
      <c r="AE2911" s="13"/>
      <c r="AT2911" s="243" t="s">
        <v>168</v>
      </c>
      <c r="AU2911" s="243" t="s">
        <v>87</v>
      </c>
      <c r="AV2911" s="13" t="s">
        <v>87</v>
      </c>
      <c r="AW2911" s="13" t="s">
        <v>32</v>
      </c>
      <c r="AX2911" s="13" t="s">
        <v>77</v>
      </c>
      <c r="AY2911" s="243" t="s">
        <v>159</v>
      </c>
    </row>
    <row r="2912" s="14" customFormat="1">
      <c r="A2912" s="14"/>
      <c r="B2912" s="244"/>
      <c r="C2912" s="245"/>
      <c r="D2912" s="234" t="s">
        <v>168</v>
      </c>
      <c r="E2912" s="246" t="s">
        <v>1</v>
      </c>
      <c r="F2912" s="247" t="s">
        <v>174</v>
      </c>
      <c r="G2912" s="245"/>
      <c r="H2912" s="248">
        <v>208.44800000000001</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168</v>
      </c>
      <c r="AU2912" s="254" t="s">
        <v>87</v>
      </c>
      <c r="AV2912" s="14" t="s">
        <v>166</v>
      </c>
      <c r="AW2912" s="14" t="s">
        <v>32</v>
      </c>
      <c r="AX2912" s="14" t="s">
        <v>85</v>
      </c>
      <c r="AY2912" s="254" t="s">
        <v>159</v>
      </c>
    </row>
    <row r="2913" s="2" customFormat="1" ht="24.15" customHeight="1">
      <c r="A2913" s="39"/>
      <c r="B2913" s="40"/>
      <c r="C2913" s="219" t="s">
        <v>4687</v>
      </c>
      <c r="D2913" s="219" t="s">
        <v>161</v>
      </c>
      <c r="E2913" s="220" t="s">
        <v>4688</v>
      </c>
      <c r="F2913" s="221" t="s">
        <v>4689</v>
      </c>
      <c r="G2913" s="222" t="s">
        <v>164</v>
      </c>
      <c r="H2913" s="223">
        <v>208.44800000000001</v>
      </c>
      <c r="I2913" s="224"/>
      <c r="J2913" s="225">
        <f>ROUND(I2913*H2913,2)</f>
        <v>0</v>
      </c>
      <c r="K2913" s="221" t="s">
        <v>165</v>
      </c>
      <c r="L2913" s="45"/>
      <c r="M2913" s="226" t="s">
        <v>1</v>
      </c>
      <c r="N2913" s="227" t="s">
        <v>42</v>
      </c>
      <c r="O2913" s="92"/>
      <c r="P2913" s="228">
        <f>O2913*H2913</f>
        <v>0</v>
      </c>
      <c r="Q2913" s="228">
        <v>0.00010000000000000001</v>
      </c>
      <c r="R2913" s="228">
        <f>Q2913*H2913</f>
        <v>0.0208448</v>
      </c>
      <c r="S2913" s="228">
        <v>0</v>
      </c>
      <c r="T2913" s="229">
        <f>S2913*H2913</f>
        <v>0</v>
      </c>
      <c r="U2913" s="39"/>
      <c r="V2913" s="39"/>
      <c r="W2913" s="39"/>
      <c r="X2913" s="39"/>
      <c r="Y2913" s="39"/>
      <c r="Z2913" s="39"/>
      <c r="AA2913" s="39"/>
      <c r="AB2913" s="39"/>
      <c r="AC2913" s="39"/>
      <c r="AD2913" s="39"/>
      <c r="AE2913" s="39"/>
      <c r="AR2913" s="230" t="s">
        <v>235</v>
      </c>
      <c r="AT2913" s="230" t="s">
        <v>161</v>
      </c>
      <c r="AU2913" s="230" t="s">
        <v>87</v>
      </c>
      <c r="AY2913" s="18" t="s">
        <v>159</v>
      </c>
      <c r="BE2913" s="231">
        <f>IF(N2913="základní",J2913,0)</f>
        <v>0</v>
      </c>
      <c r="BF2913" s="231">
        <f>IF(N2913="snížená",J2913,0)</f>
        <v>0</v>
      </c>
      <c r="BG2913" s="231">
        <f>IF(N2913="zákl. přenesená",J2913,0)</f>
        <v>0</v>
      </c>
      <c r="BH2913" s="231">
        <f>IF(N2913="sníž. přenesená",J2913,0)</f>
        <v>0</v>
      </c>
      <c r="BI2913" s="231">
        <f>IF(N2913="nulová",J2913,0)</f>
        <v>0</v>
      </c>
      <c r="BJ2913" s="18" t="s">
        <v>85</v>
      </c>
      <c r="BK2913" s="231">
        <f>ROUND(I2913*H2913,2)</f>
        <v>0</v>
      </c>
      <c r="BL2913" s="18" t="s">
        <v>235</v>
      </c>
      <c r="BM2913" s="230" t="s">
        <v>4690</v>
      </c>
    </row>
    <row r="2914" s="16" customFormat="1">
      <c r="A2914" s="16"/>
      <c r="B2914" s="279"/>
      <c r="C2914" s="280"/>
      <c r="D2914" s="234" t="s">
        <v>168</v>
      </c>
      <c r="E2914" s="281" t="s">
        <v>1</v>
      </c>
      <c r="F2914" s="282" t="s">
        <v>4691</v>
      </c>
      <c r="G2914" s="280"/>
      <c r="H2914" s="281" t="s">
        <v>1</v>
      </c>
      <c r="I2914" s="283"/>
      <c r="J2914" s="280"/>
      <c r="K2914" s="280"/>
      <c r="L2914" s="284"/>
      <c r="M2914" s="285"/>
      <c r="N2914" s="286"/>
      <c r="O2914" s="286"/>
      <c r="P2914" s="286"/>
      <c r="Q2914" s="286"/>
      <c r="R2914" s="286"/>
      <c r="S2914" s="286"/>
      <c r="T2914" s="287"/>
      <c r="U2914" s="16"/>
      <c r="V2914" s="16"/>
      <c r="W2914" s="16"/>
      <c r="X2914" s="16"/>
      <c r="Y2914" s="16"/>
      <c r="Z2914" s="16"/>
      <c r="AA2914" s="16"/>
      <c r="AB2914" s="16"/>
      <c r="AC2914" s="16"/>
      <c r="AD2914" s="16"/>
      <c r="AE2914" s="16"/>
      <c r="AT2914" s="288" t="s">
        <v>168</v>
      </c>
      <c r="AU2914" s="288" t="s">
        <v>87</v>
      </c>
      <c r="AV2914" s="16" t="s">
        <v>85</v>
      </c>
      <c r="AW2914" s="16" t="s">
        <v>32</v>
      </c>
      <c r="AX2914" s="16" t="s">
        <v>77</v>
      </c>
      <c r="AY2914" s="288" t="s">
        <v>159</v>
      </c>
    </row>
    <row r="2915" s="16" customFormat="1">
      <c r="A2915" s="16"/>
      <c r="B2915" s="279"/>
      <c r="C2915" s="280"/>
      <c r="D2915" s="234" t="s">
        <v>168</v>
      </c>
      <c r="E2915" s="281" t="s">
        <v>1</v>
      </c>
      <c r="F2915" s="282" t="s">
        <v>1122</v>
      </c>
      <c r="G2915" s="280"/>
      <c r="H2915" s="281" t="s">
        <v>1</v>
      </c>
      <c r="I2915" s="283"/>
      <c r="J2915" s="280"/>
      <c r="K2915" s="280"/>
      <c r="L2915" s="284"/>
      <c r="M2915" s="285"/>
      <c r="N2915" s="286"/>
      <c r="O2915" s="286"/>
      <c r="P2915" s="286"/>
      <c r="Q2915" s="286"/>
      <c r="R2915" s="286"/>
      <c r="S2915" s="286"/>
      <c r="T2915" s="287"/>
      <c r="U2915" s="16"/>
      <c r="V2915" s="16"/>
      <c r="W2915" s="16"/>
      <c r="X2915" s="16"/>
      <c r="Y2915" s="16"/>
      <c r="Z2915" s="16"/>
      <c r="AA2915" s="16"/>
      <c r="AB2915" s="16"/>
      <c r="AC2915" s="16"/>
      <c r="AD2915" s="16"/>
      <c r="AE2915" s="16"/>
      <c r="AT2915" s="288" t="s">
        <v>168</v>
      </c>
      <c r="AU2915" s="288" t="s">
        <v>87</v>
      </c>
      <c r="AV2915" s="16" t="s">
        <v>85</v>
      </c>
      <c r="AW2915" s="16" t="s">
        <v>32</v>
      </c>
      <c r="AX2915" s="16" t="s">
        <v>77</v>
      </c>
      <c r="AY2915" s="288" t="s">
        <v>159</v>
      </c>
    </row>
    <row r="2916" s="13" customFormat="1">
      <c r="A2916" s="13"/>
      <c r="B2916" s="232"/>
      <c r="C2916" s="233"/>
      <c r="D2916" s="234" t="s">
        <v>168</v>
      </c>
      <c r="E2916" s="235" t="s">
        <v>1</v>
      </c>
      <c r="F2916" s="236" t="s">
        <v>4678</v>
      </c>
      <c r="G2916" s="233"/>
      <c r="H2916" s="237">
        <v>37.012999999999998</v>
      </c>
      <c r="I2916" s="238"/>
      <c r="J2916" s="233"/>
      <c r="K2916" s="233"/>
      <c r="L2916" s="239"/>
      <c r="M2916" s="240"/>
      <c r="N2916" s="241"/>
      <c r="O2916" s="241"/>
      <c r="P2916" s="241"/>
      <c r="Q2916" s="241"/>
      <c r="R2916" s="241"/>
      <c r="S2916" s="241"/>
      <c r="T2916" s="242"/>
      <c r="U2916" s="13"/>
      <c r="V2916" s="13"/>
      <c r="W2916" s="13"/>
      <c r="X2916" s="13"/>
      <c r="Y2916" s="13"/>
      <c r="Z2916" s="13"/>
      <c r="AA2916" s="13"/>
      <c r="AB2916" s="13"/>
      <c r="AC2916" s="13"/>
      <c r="AD2916" s="13"/>
      <c r="AE2916" s="13"/>
      <c r="AT2916" s="243" t="s">
        <v>168</v>
      </c>
      <c r="AU2916" s="243" t="s">
        <v>87</v>
      </c>
      <c r="AV2916" s="13" t="s">
        <v>87</v>
      </c>
      <c r="AW2916" s="13" t="s">
        <v>32</v>
      </c>
      <c r="AX2916" s="13" t="s">
        <v>77</v>
      </c>
      <c r="AY2916" s="243" t="s">
        <v>159</v>
      </c>
    </row>
    <row r="2917" s="13" customFormat="1">
      <c r="A2917" s="13"/>
      <c r="B2917" s="232"/>
      <c r="C2917" s="233"/>
      <c r="D2917" s="234" t="s">
        <v>168</v>
      </c>
      <c r="E2917" s="235" t="s">
        <v>1</v>
      </c>
      <c r="F2917" s="236" t="s">
        <v>4679</v>
      </c>
      <c r="G2917" s="233"/>
      <c r="H2917" s="237">
        <v>39.667999999999999</v>
      </c>
      <c r="I2917" s="238"/>
      <c r="J2917" s="233"/>
      <c r="K2917" s="233"/>
      <c r="L2917" s="239"/>
      <c r="M2917" s="240"/>
      <c r="N2917" s="241"/>
      <c r="O2917" s="241"/>
      <c r="P2917" s="241"/>
      <c r="Q2917" s="241"/>
      <c r="R2917" s="241"/>
      <c r="S2917" s="241"/>
      <c r="T2917" s="242"/>
      <c r="U2917" s="13"/>
      <c r="V2917" s="13"/>
      <c r="W2917" s="13"/>
      <c r="X2917" s="13"/>
      <c r="Y2917" s="13"/>
      <c r="Z2917" s="13"/>
      <c r="AA2917" s="13"/>
      <c r="AB2917" s="13"/>
      <c r="AC2917" s="13"/>
      <c r="AD2917" s="13"/>
      <c r="AE2917" s="13"/>
      <c r="AT2917" s="243" t="s">
        <v>168</v>
      </c>
      <c r="AU2917" s="243" t="s">
        <v>87</v>
      </c>
      <c r="AV2917" s="13" t="s">
        <v>87</v>
      </c>
      <c r="AW2917" s="13" t="s">
        <v>32</v>
      </c>
      <c r="AX2917" s="13" t="s">
        <v>77</v>
      </c>
      <c r="AY2917" s="243" t="s">
        <v>159</v>
      </c>
    </row>
    <row r="2918" s="13" customFormat="1">
      <c r="A2918" s="13"/>
      <c r="B2918" s="232"/>
      <c r="C2918" s="233"/>
      <c r="D2918" s="234" t="s">
        <v>168</v>
      </c>
      <c r="E2918" s="235" t="s">
        <v>1</v>
      </c>
      <c r="F2918" s="236" t="s">
        <v>4680</v>
      </c>
      <c r="G2918" s="233"/>
      <c r="H2918" s="237">
        <v>10.449999999999999</v>
      </c>
      <c r="I2918" s="238"/>
      <c r="J2918" s="233"/>
      <c r="K2918" s="233"/>
      <c r="L2918" s="239"/>
      <c r="M2918" s="240"/>
      <c r="N2918" s="241"/>
      <c r="O2918" s="241"/>
      <c r="P2918" s="241"/>
      <c r="Q2918" s="241"/>
      <c r="R2918" s="241"/>
      <c r="S2918" s="241"/>
      <c r="T2918" s="242"/>
      <c r="U2918" s="13"/>
      <c r="V2918" s="13"/>
      <c r="W2918" s="13"/>
      <c r="X2918" s="13"/>
      <c r="Y2918" s="13"/>
      <c r="Z2918" s="13"/>
      <c r="AA2918" s="13"/>
      <c r="AB2918" s="13"/>
      <c r="AC2918" s="13"/>
      <c r="AD2918" s="13"/>
      <c r="AE2918" s="13"/>
      <c r="AT2918" s="243" t="s">
        <v>168</v>
      </c>
      <c r="AU2918" s="243" t="s">
        <v>87</v>
      </c>
      <c r="AV2918" s="13" t="s">
        <v>87</v>
      </c>
      <c r="AW2918" s="13" t="s">
        <v>32</v>
      </c>
      <c r="AX2918" s="13" t="s">
        <v>77</v>
      </c>
      <c r="AY2918" s="243" t="s">
        <v>159</v>
      </c>
    </row>
    <row r="2919" s="16" customFormat="1">
      <c r="A2919" s="16"/>
      <c r="B2919" s="279"/>
      <c r="C2919" s="280"/>
      <c r="D2919" s="234" t="s">
        <v>168</v>
      </c>
      <c r="E2919" s="281" t="s">
        <v>1</v>
      </c>
      <c r="F2919" s="282" t="s">
        <v>1129</v>
      </c>
      <c r="G2919" s="280"/>
      <c r="H2919" s="281" t="s">
        <v>1</v>
      </c>
      <c r="I2919" s="283"/>
      <c r="J2919" s="280"/>
      <c r="K2919" s="280"/>
      <c r="L2919" s="284"/>
      <c r="M2919" s="285"/>
      <c r="N2919" s="286"/>
      <c r="O2919" s="286"/>
      <c r="P2919" s="286"/>
      <c r="Q2919" s="286"/>
      <c r="R2919" s="286"/>
      <c r="S2919" s="286"/>
      <c r="T2919" s="287"/>
      <c r="U2919" s="16"/>
      <c r="V2919" s="16"/>
      <c r="W2919" s="16"/>
      <c r="X2919" s="16"/>
      <c r="Y2919" s="16"/>
      <c r="Z2919" s="16"/>
      <c r="AA2919" s="16"/>
      <c r="AB2919" s="16"/>
      <c r="AC2919" s="16"/>
      <c r="AD2919" s="16"/>
      <c r="AE2919" s="16"/>
      <c r="AT2919" s="288" t="s">
        <v>168</v>
      </c>
      <c r="AU2919" s="288" t="s">
        <v>87</v>
      </c>
      <c r="AV2919" s="16" t="s">
        <v>85</v>
      </c>
      <c r="AW2919" s="16" t="s">
        <v>32</v>
      </c>
      <c r="AX2919" s="16" t="s">
        <v>77</v>
      </c>
      <c r="AY2919" s="288" t="s">
        <v>159</v>
      </c>
    </row>
    <row r="2920" s="13" customFormat="1">
      <c r="A2920" s="13"/>
      <c r="B2920" s="232"/>
      <c r="C2920" s="233"/>
      <c r="D2920" s="234" t="s">
        <v>168</v>
      </c>
      <c r="E2920" s="235" t="s">
        <v>1</v>
      </c>
      <c r="F2920" s="236" t="s">
        <v>4681</v>
      </c>
      <c r="G2920" s="233"/>
      <c r="H2920" s="237">
        <v>5.1699999999999999</v>
      </c>
      <c r="I2920" s="238"/>
      <c r="J2920" s="233"/>
      <c r="K2920" s="233"/>
      <c r="L2920" s="239"/>
      <c r="M2920" s="240"/>
      <c r="N2920" s="241"/>
      <c r="O2920" s="241"/>
      <c r="P2920" s="241"/>
      <c r="Q2920" s="241"/>
      <c r="R2920" s="241"/>
      <c r="S2920" s="241"/>
      <c r="T2920" s="242"/>
      <c r="U2920" s="13"/>
      <c r="V2920" s="13"/>
      <c r="W2920" s="13"/>
      <c r="X2920" s="13"/>
      <c r="Y2920" s="13"/>
      <c r="Z2920" s="13"/>
      <c r="AA2920" s="13"/>
      <c r="AB2920" s="13"/>
      <c r="AC2920" s="13"/>
      <c r="AD2920" s="13"/>
      <c r="AE2920" s="13"/>
      <c r="AT2920" s="243" t="s">
        <v>168</v>
      </c>
      <c r="AU2920" s="243" t="s">
        <v>87</v>
      </c>
      <c r="AV2920" s="13" t="s">
        <v>87</v>
      </c>
      <c r="AW2920" s="13" t="s">
        <v>32</v>
      </c>
      <c r="AX2920" s="13" t="s">
        <v>77</v>
      </c>
      <c r="AY2920" s="243" t="s">
        <v>159</v>
      </c>
    </row>
    <row r="2921" s="13" customFormat="1">
      <c r="A2921" s="13"/>
      <c r="B2921" s="232"/>
      <c r="C2921" s="233"/>
      <c r="D2921" s="234" t="s">
        <v>168</v>
      </c>
      <c r="E2921" s="235" t="s">
        <v>1</v>
      </c>
      <c r="F2921" s="236" t="s">
        <v>4682</v>
      </c>
      <c r="G2921" s="233"/>
      <c r="H2921" s="237">
        <v>29.640000000000001</v>
      </c>
      <c r="I2921" s="238"/>
      <c r="J2921" s="233"/>
      <c r="K2921" s="233"/>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168</v>
      </c>
      <c r="AU2921" s="243" t="s">
        <v>87</v>
      </c>
      <c r="AV2921" s="13" t="s">
        <v>87</v>
      </c>
      <c r="AW2921" s="13" t="s">
        <v>32</v>
      </c>
      <c r="AX2921" s="13" t="s">
        <v>77</v>
      </c>
      <c r="AY2921" s="243" t="s">
        <v>159</v>
      </c>
    </row>
    <row r="2922" s="13" customFormat="1">
      <c r="A2922" s="13"/>
      <c r="B2922" s="232"/>
      <c r="C2922" s="233"/>
      <c r="D2922" s="234" t="s">
        <v>168</v>
      </c>
      <c r="E2922" s="235" t="s">
        <v>1</v>
      </c>
      <c r="F2922" s="236" t="s">
        <v>4683</v>
      </c>
      <c r="G2922" s="233"/>
      <c r="H2922" s="237">
        <v>29.699999999999999</v>
      </c>
      <c r="I2922" s="238"/>
      <c r="J2922" s="233"/>
      <c r="K2922" s="233"/>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168</v>
      </c>
      <c r="AU2922" s="243" t="s">
        <v>87</v>
      </c>
      <c r="AV2922" s="13" t="s">
        <v>87</v>
      </c>
      <c r="AW2922" s="13" t="s">
        <v>32</v>
      </c>
      <c r="AX2922" s="13" t="s">
        <v>77</v>
      </c>
      <c r="AY2922" s="243" t="s">
        <v>159</v>
      </c>
    </row>
    <row r="2923" s="16" customFormat="1">
      <c r="A2923" s="16"/>
      <c r="B2923" s="279"/>
      <c r="C2923" s="280"/>
      <c r="D2923" s="234" t="s">
        <v>168</v>
      </c>
      <c r="E2923" s="281" t="s">
        <v>1</v>
      </c>
      <c r="F2923" s="282" t="s">
        <v>1099</v>
      </c>
      <c r="G2923" s="280"/>
      <c r="H2923" s="281" t="s">
        <v>1</v>
      </c>
      <c r="I2923" s="283"/>
      <c r="J2923" s="280"/>
      <c r="K2923" s="280"/>
      <c r="L2923" s="284"/>
      <c r="M2923" s="285"/>
      <c r="N2923" s="286"/>
      <c r="O2923" s="286"/>
      <c r="P2923" s="286"/>
      <c r="Q2923" s="286"/>
      <c r="R2923" s="286"/>
      <c r="S2923" s="286"/>
      <c r="T2923" s="287"/>
      <c r="U2923" s="16"/>
      <c r="V2923" s="16"/>
      <c r="W2923" s="16"/>
      <c r="X2923" s="16"/>
      <c r="Y2923" s="16"/>
      <c r="Z2923" s="16"/>
      <c r="AA2923" s="16"/>
      <c r="AB2923" s="16"/>
      <c r="AC2923" s="16"/>
      <c r="AD2923" s="16"/>
      <c r="AE2923" s="16"/>
      <c r="AT2923" s="288" t="s">
        <v>168</v>
      </c>
      <c r="AU2923" s="288" t="s">
        <v>87</v>
      </c>
      <c r="AV2923" s="16" t="s">
        <v>85</v>
      </c>
      <c r="AW2923" s="16" t="s">
        <v>32</v>
      </c>
      <c r="AX2923" s="16" t="s">
        <v>77</v>
      </c>
      <c r="AY2923" s="288" t="s">
        <v>159</v>
      </c>
    </row>
    <row r="2924" s="13" customFormat="1">
      <c r="A2924" s="13"/>
      <c r="B2924" s="232"/>
      <c r="C2924" s="233"/>
      <c r="D2924" s="234" t="s">
        <v>168</v>
      </c>
      <c r="E2924" s="235" t="s">
        <v>1</v>
      </c>
      <c r="F2924" s="236" t="s">
        <v>4684</v>
      </c>
      <c r="G2924" s="233"/>
      <c r="H2924" s="237">
        <v>21.100999999999999</v>
      </c>
      <c r="I2924" s="238"/>
      <c r="J2924" s="233"/>
      <c r="K2924" s="233"/>
      <c r="L2924" s="239"/>
      <c r="M2924" s="240"/>
      <c r="N2924" s="241"/>
      <c r="O2924" s="241"/>
      <c r="P2924" s="241"/>
      <c r="Q2924" s="241"/>
      <c r="R2924" s="241"/>
      <c r="S2924" s="241"/>
      <c r="T2924" s="242"/>
      <c r="U2924" s="13"/>
      <c r="V2924" s="13"/>
      <c r="W2924" s="13"/>
      <c r="X2924" s="13"/>
      <c r="Y2924" s="13"/>
      <c r="Z2924" s="13"/>
      <c r="AA2924" s="13"/>
      <c r="AB2924" s="13"/>
      <c r="AC2924" s="13"/>
      <c r="AD2924" s="13"/>
      <c r="AE2924" s="13"/>
      <c r="AT2924" s="243" t="s">
        <v>168</v>
      </c>
      <c r="AU2924" s="243" t="s">
        <v>87</v>
      </c>
      <c r="AV2924" s="13" t="s">
        <v>87</v>
      </c>
      <c r="AW2924" s="13" t="s">
        <v>32</v>
      </c>
      <c r="AX2924" s="13" t="s">
        <v>77</v>
      </c>
      <c r="AY2924" s="243" t="s">
        <v>159</v>
      </c>
    </row>
    <row r="2925" s="13" customFormat="1">
      <c r="A2925" s="13"/>
      <c r="B2925" s="232"/>
      <c r="C2925" s="233"/>
      <c r="D2925" s="234" t="s">
        <v>168</v>
      </c>
      <c r="E2925" s="235" t="s">
        <v>1</v>
      </c>
      <c r="F2925" s="236" t="s">
        <v>4685</v>
      </c>
      <c r="G2925" s="233"/>
      <c r="H2925" s="237">
        <v>14.680999999999999</v>
      </c>
      <c r="I2925" s="238"/>
      <c r="J2925" s="233"/>
      <c r="K2925" s="233"/>
      <c r="L2925" s="239"/>
      <c r="M2925" s="240"/>
      <c r="N2925" s="241"/>
      <c r="O2925" s="241"/>
      <c r="P2925" s="241"/>
      <c r="Q2925" s="241"/>
      <c r="R2925" s="241"/>
      <c r="S2925" s="241"/>
      <c r="T2925" s="242"/>
      <c r="U2925" s="13"/>
      <c r="V2925" s="13"/>
      <c r="W2925" s="13"/>
      <c r="X2925" s="13"/>
      <c r="Y2925" s="13"/>
      <c r="Z2925" s="13"/>
      <c r="AA2925" s="13"/>
      <c r="AB2925" s="13"/>
      <c r="AC2925" s="13"/>
      <c r="AD2925" s="13"/>
      <c r="AE2925" s="13"/>
      <c r="AT2925" s="243" t="s">
        <v>168</v>
      </c>
      <c r="AU2925" s="243" t="s">
        <v>87</v>
      </c>
      <c r="AV2925" s="13" t="s">
        <v>87</v>
      </c>
      <c r="AW2925" s="13" t="s">
        <v>32</v>
      </c>
      <c r="AX2925" s="13" t="s">
        <v>77</v>
      </c>
      <c r="AY2925" s="243" t="s">
        <v>159</v>
      </c>
    </row>
    <row r="2926" s="13" customFormat="1">
      <c r="A2926" s="13"/>
      <c r="B2926" s="232"/>
      <c r="C2926" s="233"/>
      <c r="D2926" s="234" t="s">
        <v>168</v>
      </c>
      <c r="E2926" s="235" t="s">
        <v>1</v>
      </c>
      <c r="F2926" s="236" t="s">
        <v>4686</v>
      </c>
      <c r="G2926" s="233"/>
      <c r="H2926" s="237">
        <v>21.024999999999999</v>
      </c>
      <c r="I2926" s="238"/>
      <c r="J2926" s="233"/>
      <c r="K2926" s="233"/>
      <c r="L2926" s="239"/>
      <c r="M2926" s="240"/>
      <c r="N2926" s="241"/>
      <c r="O2926" s="241"/>
      <c r="P2926" s="241"/>
      <c r="Q2926" s="241"/>
      <c r="R2926" s="241"/>
      <c r="S2926" s="241"/>
      <c r="T2926" s="242"/>
      <c r="U2926" s="13"/>
      <c r="V2926" s="13"/>
      <c r="W2926" s="13"/>
      <c r="X2926" s="13"/>
      <c r="Y2926" s="13"/>
      <c r="Z2926" s="13"/>
      <c r="AA2926" s="13"/>
      <c r="AB2926" s="13"/>
      <c r="AC2926" s="13"/>
      <c r="AD2926" s="13"/>
      <c r="AE2926" s="13"/>
      <c r="AT2926" s="243" t="s">
        <v>168</v>
      </c>
      <c r="AU2926" s="243" t="s">
        <v>87</v>
      </c>
      <c r="AV2926" s="13" t="s">
        <v>87</v>
      </c>
      <c r="AW2926" s="13" t="s">
        <v>32</v>
      </c>
      <c r="AX2926" s="13" t="s">
        <v>77</v>
      </c>
      <c r="AY2926" s="243" t="s">
        <v>159</v>
      </c>
    </row>
    <row r="2927" s="14" customFormat="1">
      <c r="A2927" s="14"/>
      <c r="B2927" s="244"/>
      <c r="C2927" s="245"/>
      <c r="D2927" s="234" t="s">
        <v>168</v>
      </c>
      <c r="E2927" s="246" t="s">
        <v>1</v>
      </c>
      <c r="F2927" s="247" t="s">
        <v>174</v>
      </c>
      <c r="G2927" s="245"/>
      <c r="H2927" s="248">
        <v>208.44800000000001</v>
      </c>
      <c r="I2927" s="249"/>
      <c r="J2927" s="245"/>
      <c r="K2927" s="245"/>
      <c r="L2927" s="250"/>
      <c r="M2927" s="251"/>
      <c r="N2927" s="252"/>
      <c r="O2927" s="252"/>
      <c r="P2927" s="252"/>
      <c r="Q2927" s="252"/>
      <c r="R2927" s="252"/>
      <c r="S2927" s="252"/>
      <c r="T2927" s="253"/>
      <c r="U2927" s="14"/>
      <c r="V2927" s="14"/>
      <c r="W2927" s="14"/>
      <c r="X2927" s="14"/>
      <c r="Y2927" s="14"/>
      <c r="Z2927" s="14"/>
      <c r="AA2927" s="14"/>
      <c r="AB2927" s="14"/>
      <c r="AC2927" s="14"/>
      <c r="AD2927" s="14"/>
      <c r="AE2927" s="14"/>
      <c r="AT2927" s="254" t="s">
        <v>168</v>
      </c>
      <c r="AU2927" s="254" t="s">
        <v>87</v>
      </c>
      <c r="AV2927" s="14" t="s">
        <v>166</v>
      </c>
      <c r="AW2927" s="14" t="s">
        <v>32</v>
      </c>
      <c r="AX2927" s="14" t="s">
        <v>85</v>
      </c>
      <c r="AY2927" s="254" t="s">
        <v>159</v>
      </c>
    </row>
    <row r="2928" s="2" customFormat="1" ht="21.75" customHeight="1">
      <c r="A2928" s="39"/>
      <c r="B2928" s="40"/>
      <c r="C2928" s="219" t="s">
        <v>4692</v>
      </c>
      <c r="D2928" s="219" t="s">
        <v>161</v>
      </c>
      <c r="E2928" s="220" t="s">
        <v>4693</v>
      </c>
      <c r="F2928" s="221" t="s">
        <v>4694</v>
      </c>
      <c r="G2928" s="222" t="s">
        <v>164</v>
      </c>
      <c r="H2928" s="223">
        <v>947.50900000000001</v>
      </c>
      <c r="I2928" s="224"/>
      <c r="J2928" s="225">
        <f>ROUND(I2928*H2928,2)</f>
        <v>0</v>
      </c>
      <c r="K2928" s="221" t="s">
        <v>165</v>
      </c>
      <c r="L2928" s="45"/>
      <c r="M2928" s="226" t="s">
        <v>1</v>
      </c>
      <c r="N2928" s="227" t="s">
        <v>42</v>
      </c>
      <c r="O2928" s="92"/>
      <c r="P2928" s="228">
        <f>O2928*H2928</f>
        <v>0</v>
      </c>
      <c r="Q2928" s="228">
        <v>0.00016071999999999999</v>
      </c>
      <c r="R2928" s="228">
        <f>Q2928*H2928</f>
        <v>0.15228364648000001</v>
      </c>
      <c r="S2928" s="228">
        <v>0</v>
      </c>
      <c r="T2928" s="229">
        <f>S2928*H2928</f>
        <v>0</v>
      </c>
      <c r="U2928" s="39"/>
      <c r="V2928" s="39"/>
      <c r="W2928" s="39"/>
      <c r="X2928" s="39"/>
      <c r="Y2928" s="39"/>
      <c r="Z2928" s="39"/>
      <c r="AA2928" s="39"/>
      <c r="AB2928" s="39"/>
      <c r="AC2928" s="39"/>
      <c r="AD2928" s="39"/>
      <c r="AE2928" s="39"/>
      <c r="AR2928" s="230" t="s">
        <v>235</v>
      </c>
      <c r="AT2928" s="230" t="s">
        <v>161</v>
      </c>
      <c r="AU2928" s="230" t="s">
        <v>87</v>
      </c>
      <c r="AY2928" s="18" t="s">
        <v>159</v>
      </c>
      <c r="BE2928" s="231">
        <f>IF(N2928="základní",J2928,0)</f>
        <v>0</v>
      </c>
      <c r="BF2928" s="231">
        <f>IF(N2928="snížená",J2928,0)</f>
        <v>0</v>
      </c>
      <c r="BG2928" s="231">
        <f>IF(N2928="zákl. přenesená",J2928,0)</f>
        <v>0</v>
      </c>
      <c r="BH2928" s="231">
        <f>IF(N2928="sníž. přenesená",J2928,0)</f>
        <v>0</v>
      </c>
      <c r="BI2928" s="231">
        <f>IF(N2928="nulová",J2928,0)</f>
        <v>0</v>
      </c>
      <c r="BJ2928" s="18" t="s">
        <v>85</v>
      </c>
      <c r="BK2928" s="231">
        <f>ROUND(I2928*H2928,2)</f>
        <v>0</v>
      </c>
      <c r="BL2928" s="18" t="s">
        <v>235</v>
      </c>
      <c r="BM2928" s="230" t="s">
        <v>4695</v>
      </c>
    </row>
    <row r="2929" s="16" customFormat="1">
      <c r="A2929" s="16"/>
      <c r="B2929" s="279"/>
      <c r="C2929" s="280"/>
      <c r="D2929" s="234" t="s">
        <v>168</v>
      </c>
      <c r="E2929" s="281" t="s">
        <v>1</v>
      </c>
      <c r="F2929" s="282" t="s">
        <v>1510</v>
      </c>
      <c r="G2929" s="280"/>
      <c r="H2929" s="281" t="s">
        <v>1</v>
      </c>
      <c r="I2929" s="283"/>
      <c r="J2929" s="280"/>
      <c r="K2929" s="280"/>
      <c r="L2929" s="284"/>
      <c r="M2929" s="285"/>
      <c r="N2929" s="286"/>
      <c r="O2929" s="286"/>
      <c r="P2929" s="286"/>
      <c r="Q2929" s="286"/>
      <c r="R2929" s="286"/>
      <c r="S2929" s="286"/>
      <c r="T2929" s="287"/>
      <c r="U2929" s="16"/>
      <c r="V2929" s="16"/>
      <c r="W2929" s="16"/>
      <c r="X2929" s="16"/>
      <c r="Y2929" s="16"/>
      <c r="Z2929" s="16"/>
      <c r="AA2929" s="16"/>
      <c r="AB2929" s="16"/>
      <c r="AC2929" s="16"/>
      <c r="AD2929" s="16"/>
      <c r="AE2929" s="16"/>
      <c r="AT2929" s="288" t="s">
        <v>168</v>
      </c>
      <c r="AU2929" s="288" t="s">
        <v>87</v>
      </c>
      <c r="AV2929" s="16" t="s">
        <v>85</v>
      </c>
      <c r="AW2929" s="16" t="s">
        <v>32</v>
      </c>
      <c r="AX2929" s="16" t="s">
        <v>77</v>
      </c>
      <c r="AY2929" s="288" t="s">
        <v>159</v>
      </c>
    </row>
    <row r="2930" s="13" customFormat="1">
      <c r="A2930" s="13"/>
      <c r="B2930" s="232"/>
      <c r="C2930" s="233"/>
      <c r="D2930" s="234" t="s">
        <v>168</v>
      </c>
      <c r="E2930" s="235" t="s">
        <v>1</v>
      </c>
      <c r="F2930" s="236" t="s">
        <v>1511</v>
      </c>
      <c r="G2930" s="233"/>
      <c r="H2930" s="237">
        <v>8.2249999999999996</v>
      </c>
      <c r="I2930" s="238"/>
      <c r="J2930" s="233"/>
      <c r="K2930" s="233"/>
      <c r="L2930" s="239"/>
      <c r="M2930" s="240"/>
      <c r="N2930" s="241"/>
      <c r="O2930" s="241"/>
      <c r="P2930" s="241"/>
      <c r="Q2930" s="241"/>
      <c r="R2930" s="241"/>
      <c r="S2930" s="241"/>
      <c r="T2930" s="242"/>
      <c r="U2930" s="13"/>
      <c r="V2930" s="13"/>
      <c r="W2930" s="13"/>
      <c r="X2930" s="13"/>
      <c r="Y2930" s="13"/>
      <c r="Z2930" s="13"/>
      <c r="AA2930" s="13"/>
      <c r="AB2930" s="13"/>
      <c r="AC2930" s="13"/>
      <c r="AD2930" s="13"/>
      <c r="AE2930" s="13"/>
      <c r="AT2930" s="243" t="s">
        <v>168</v>
      </c>
      <c r="AU2930" s="243" t="s">
        <v>87</v>
      </c>
      <c r="AV2930" s="13" t="s">
        <v>87</v>
      </c>
      <c r="AW2930" s="13" t="s">
        <v>32</v>
      </c>
      <c r="AX2930" s="13" t="s">
        <v>77</v>
      </c>
      <c r="AY2930" s="243" t="s">
        <v>159</v>
      </c>
    </row>
    <row r="2931" s="13" customFormat="1">
      <c r="A2931" s="13"/>
      <c r="B2931" s="232"/>
      <c r="C2931" s="233"/>
      <c r="D2931" s="234" t="s">
        <v>168</v>
      </c>
      <c r="E2931" s="235" t="s">
        <v>1</v>
      </c>
      <c r="F2931" s="236" t="s">
        <v>1512</v>
      </c>
      <c r="G2931" s="233"/>
      <c r="H2931" s="237">
        <v>1.125</v>
      </c>
      <c r="I2931" s="238"/>
      <c r="J2931" s="233"/>
      <c r="K2931" s="233"/>
      <c r="L2931" s="239"/>
      <c r="M2931" s="240"/>
      <c r="N2931" s="241"/>
      <c r="O2931" s="241"/>
      <c r="P2931" s="241"/>
      <c r="Q2931" s="241"/>
      <c r="R2931" s="241"/>
      <c r="S2931" s="241"/>
      <c r="T2931" s="242"/>
      <c r="U2931" s="13"/>
      <c r="V2931" s="13"/>
      <c r="W2931" s="13"/>
      <c r="X2931" s="13"/>
      <c r="Y2931" s="13"/>
      <c r="Z2931" s="13"/>
      <c r="AA2931" s="13"/>
      <c r="AB2931" s="13"/>
      <c r="AC2931" s="13"/>
      <c r="AD2931" s="13"/>
      <c r="AE2931" s="13"/>
      <c r="AT2931" s="243" t="s">
        <v>168</v>
      </c>
      <c r="AU2931" s="243" t="s">
        <v>87</v>
      </c>
      <c r="AV2931" s="13" t="s">
        <v>87</v>
      </c>
      <c r="AW2931" s="13" t="s">
        <v>32</v>
      </c>
      <c r="AX2931" s="13" t="s">
        <v>77</v>
      </c>
      <c r="AY2931" s="243" t="s">
        <v>159</v>
      </c>
    </row>
    <row r="2932" s="13" customFormat="1">
      <c r="A2932" s="13"/>
      <c r="B2932" s="232"/>
      <c r="C2932" s="233"/>
      <c r="D2932" s="234" t="s">
        <v>168</v>
      </c>
      <c r="E2932" s="235" t="s">
        <v>1</v>
      </c>
      <c r="F2932" s="236" t="s">
        <v>1513</v>
      </c>
      <c r="G2932" s="233"/>
      <c r="H2932" s="237">
        <v>24.239000000000001</v>
      </c>
      <c r="I2932" s="238"/>
      <c r="J2932" s="233"/>
      <c r="K2932" s="233"/>
      <c r="L2932" s="239"/>
      <c r="M2932" s="240"/>
      <c r="N2932" s="241"/>
      <c r="O2932" s="241"/>
      <c r="P2932" s="241"/>
      <c r="Q2932" s="241"/>
      <c r="R2932" s="241"/>
      <c r="S2932" s="241"/>
      <c r="T2932" s="242"/>
      <c r="U2932" s="13"/>
      <c r="V2932" s="13"/>
      <c r="W2932" s="13"/>
      <c r="X2932" s="13"/>
      <c r="Y2932" s="13"/>
      <c r="Z2932" s="13"/>
      <c r="AA2932" s="13"/>
      <c r="AB2932" s="13"/>
      <c r="AC2932" s="13"/>
      <c r="AD2932" s="13"/>
      <c r="AE2932" s="13"/>
      <c r="AT2932" s="243" t="s">
        <v>168</v>
      </c>
      <c r="AU2932" s="243" t="s">
        <v>87</v>
      </c>
      <c r="AV2932" s="13" t="s">
        <v>87</v>
      </c>
      <c r="AW2932" s="13" t="s">
        <v>32</v>
      </c>
      <c r="AX2932" s="13" t="s">
        <v>77</v>
      </c>
      <c r="AY2932" s="243" t="s">
        <v>159</v>
      </c>
    </row>
    <row r="2933" s="13" customFormat="1">
      <c r="A2933" s="13"/>
      <c r="B2933" s="232"/>
      <c r="C2933" s="233"/>
      <c r="D2933" s="234" t="s">
        <v>168</v>
      </c>
      <c r="E2933" s="235" t="s">
        <v>1</v>
      </c>
      <c r="F2933" s="236" t="s">
        <v>1514</v>
      </c>
      <c r="G2933" s="233"/>
      <c r="H2933" s="237">
        <v>19.058</v>
      </c>
      <c r="I2933" s="238"/>
      <c r="J2933" s="233"/>
      <c r="K2933" s="233"/>
      <c r="L2933" s="239"/>
      <c r="M2933" s="240"/>
      <c r="N2933" s="241"/>
      <c r="O2933" s="241"/>
      <c r="P2933" s="241"/>
      <c r="Q2933" s="241"/>
      <c r="R2933" s="241"/>
      <c r="S2933" s="241"/>
      <c r="T2933" s="242"/>
      <c r="U2933" s="13"/>
      <c r="V2933" s="13"/>
      <c r="W2933" s="13"/>
      <c r="X2933" s="13"/>
      <c r="Y2933" s="13"/>
      <c r="Z2933" s="13"/>
      <c r="AA2933" s="13"/>
      <c r="AB2933" s="13"/>
      <c r="AC2933" s="13"/>
      <c r="AD2933" s="13"/>
      <c r="AE2933" s="13"/>
      <c r="AT2933" s="243" t="s">
        <v>168</v>
      </c>
      <c r="AU2933" s="243" t="s">
        <v>87</v>
      </c>
      <c r="AV2933" s="13" t="s">
        <v>87</v>
      </c>
      <c r="AW2933" s="13" t="s">
        <v>32</v>
      </c>
      <c r="AX2933" s="13" t="s">
        <v>77</v>
      </c>
      <c r="AY2933" s="243" t="s">
        <v>159</v>
      </c>
    </row>
    <row r="2934" s="13" customFormat="1">
      <c r="A2934" s="13"/>
      <c r="B2934" s="232"/>
      <c r="C2934" s="233"/>
      <c r="D2934" s="234" t="s">
        <v>168</v>
      </c>
      <c r="E2934" s="235" t="s">
        <v>1</v>
      </c>
      <c r="F2934" s="236" t="s">
        <v>1515</v>
      </c>
      <c r="G2934" s="233"/>
      <c r="H2934" s="237">
        <v>18.841999999999999</v>
      </c>
      <c r="I2934" s="238"/>
      <c r="J2934" s="233"/>
      <c r="K2934" s="233"/>
      <c r="L2934" s="239"/>
      <c r="M2934" s="240"/>
      <c r="N2934" s="241"/>
      <c r="O2934" s="241"/>
      <c r="P2934" s="241"/>
      <c r="Q2934" s="241"/>
      <c r="R2934" s="241"/>
      <c r="S2934" s="241"/>
      <c r="T2934" s="242"/>
      <c r="U2934" s="13"/>
      <c r="V2934" s="13"/>
      <c r="W2934" s="13"/>
      <c r="X2934" s="13"/>
      <c r="Y2934" s="13"/>
      <c r="Z2934" s="13"/>
      <c r="AA2934" s="13"/>
      <c r="AB2934" s="13"/>
      <c r="AC2934" s="13"/>
      <c r="AD2934" s="13"/>
      <c r="AE2934" s="13"/>
      <c r="AT2934" s="243" t="s">
        <v>168</v>
      </c>
      <c r="AU2934" s="243" t="s">
        <v>87</v>
      </c>
      <c r="AV2934" s="13" t="s">
        <v>87</v>
      </c>
      <c r="AW2934" s="13" t="s">
        <v>32</v>
      </c>
      <c r="AX2934" s="13" t="s">
        <v>77</v>
      </c>
      <c r="AY2934" s="243" t="s">
        <v>159</v>
      </c>
    </row>
    <row r="2935" s="13" customFormat="1">
      <c r="A2935" s="13"/>
      <c r="B2935" s="232"/>
      <c r="C2935" s="233"/>
      <c r="D2935" s="234" t="s">
        <v>168</v>
      </c>
      <c r="E2935" s="235" t="s">
        <v>1</v>
      </c>
      <c r="F2935" s="236" t="s">
        <v>1516</v>
      </c>
      <c r="G2935" s="233"/>
      <c r="H2935" s="237">
        <v>10.692</v>
      </c>
      <c r="I2935" s="238"/>
      <c r="J2935" s="233"/>
      <c r="K2935" s="233"/>
      <c r="L2935" s="239"/>
      <c r="M2935" s="240"/>
      <c r="N2935" s="241"/>
      <c r="O2935" s="241"/>
      <c r="P2935" s="241"/>
      <c r="Q2935" s="241"/>
      <c r="R2935" s="241"/>
      <c r="S2935" s="241"/>
      <c r="T2935" s="242"/>
      <c r="U2935" s="13"/>
      <c r="V2935" s="13"/>
      <c r="W2935" s="13"/>
      <c r="X2935" s="13"/>
      <c r="Y2935" s="13"/>
      <c r="Z2935" s="13"/>
      <c r="AA2935" s="13"/>
      <c r="AB2935" s="13"/>
      <c r="AC2935" s="13"/>
      <c r="AD2935" s="13"/>
      <c r="AE2935" s="13"/>
      <c r="AT2935" s="243" t="s">
        <v>168</v>
      </c>
      <c r="AU2935" s="243" t="s">
        <v>87</v>
      </c>
      <c r="AV2935" s="13" t="s">
        <v>87</v>
      </c>
      <c r="AW2935" s="13" t="s">
        <v>32</v>
      </c>
      <c r="AX2935" s="13" t="s">
        <v>77</v>
      </c>
      <c r="AY2935" s="243" t="s">
        <v>159</v>
      </c>
    </row>
    <row r="2936" s="13" customFormat="1">
      <c r="A2936" s="13"/>
      <c r="B2936" s="232"/>
      <c r="C2936" s="233"/>
      <c r="D2936" s="234" t="s">
        <v>168</v>
      </c>
      <c r="E2936" s="235" t="s">
        <v>1</v>
      </c>
      <c r="F2936" s="236" t="s">
        <v>1517</v>
      </c>
      <c r="G2936" s="233"/>
      <c r="H2936" s="237">
        <v>1.7430000000000001</v>
      </c>
      <c r="I2936" s="238"/>
      <c r="J2936" s="233"/>
      <c r="K2936" s="233"/>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168</v>
      </c>
      <c r="AU2936" s="243" t="s">
        <v>87</v>
      </c>
      <c r="AV2936" s="13" t="s">
        <v>87</v>
      </c>
      <c r="AW2936" s="13" t="s">
        <v>32</v>
      </c>
      <c r="AX2936" s="13" t="s">
        <v>77</v>
      </c>
      <c r="AY2936" s="243" t="s">
        <v>159</v>
      </c>
    </row>
    <row r="2937" s="13" customFormat="1">
      <c r="A2937" s="13"/>
      <c r="B2937" s="232"/>
      <c r="C2937" s="233"/>
      <c r="D2937" s="234" t="s">
        <v>168</v>
      </c>
      <c r="E2937" s="235" t="s">
        <v>1</v>
      </c>
      <c r="F2937" s="236" t="s">
        <v>1518</v>
      </c>
      <c r="G2937" s="233"/>
      <c r="H2937" s="237">
        <v>68.781000000000006</v>
      </c>
      <c r="I2937" s="238"/>
      <c r="J2937" s="233"/>
      <c r="K2937" s="233"/>
      <c r="L2937" s="239"/>
      <c r="M2937" s="240"/>
      <c r="N2937" s="241"/>
      <c r="O2937" s="241"/>
      <c r="P2937" s="241"/>
      <c r="Q2937" s="241"/>
      <c r="R2937" s="241"/>
      <c r="S2937" s="241"/>
      <c r="T2937" s="242"/>
      <c r="U2937" s="13"/>
      <c r="V2937" s="13"/>
      <c r="W2937" s="13"/>
      <c r="X2937" s="13"/>
      <c r="Y2937" s="13"/>
      <c r="Z2937" s="13"/>
      <c r="AA2937" s="13"/>
      <c r="AB2937" s="13"/>
      <c r="AC2937" s="13"/>
      <c r="AD2937" s="13"/>
      <c r="AE2937" s="13"/>
      <c r="AT2937" s="243" t="s">
        <v>168</v>
      </c>
      <c r="AU2937" s="243" t="s">
        <v>87</v>
      </c>
      <c r="AV2937" s="13" t="s">
        <v>87</v>
      </c>
      <c r="AW2937" s="13" t="s">
        <v>32</v>
      </c>
      <c r="AX2937" s="13" t="s">
        <v>77</v>
      </c>
      <c r="AY2937" s="243" t="s">
        <v>159</v>
      </c>
    </row>
    <row r="2938" s="13" customFormat="1">
      <c r="A2938" s="13"/>
      <c r="B2938" s="232"/>
      <c r="C2938" s="233"/>
      <c r="D2938" s="234" t="s">
        <v>168</v>
      </c>
      <c r="E2938" s="235" t="s">
        <v>1</v>
      </c>
      <c r="F2938" s="236" t="s">
        <v>1519</v>
      </c>
      <c r="G2938" s="233"/>
      <c r="H2938" s="237">
        <v>10.928000000000001</v>
      </c>
      <c r="I2938" s="238"/>
      <c r="J2938" s="233"/>
      <c r="K2938" s="233"/>
      <c r="L2938" s="239"/>
      <c r="M2938" s="240"/>
      <c r="N2938" s="241"/>
      <c r="O2938" s="241"/>
      <c r="P2938" s="241"/>
      <c r="Q2938" s="241"/>
      <c r="R2938" s="241"/>
      <c r="S2938" s="241"/>
      <c r="T2938" s="242"/>
      <c r="U2938" s="13"/>
      <c r="V2938" s="13"/>
      <c r="W2938" s="13"/>
      <c r="X2938" s="13"/>
      <c r="Y2938" s="13"/>
      <c r="Z2938" s="13"/>
      <c r="AA2938" s="13"/>
      <c r="AB2938" s="13"/>
      <c r="AC2938" s="13"/>
      <c r="AD2938" s="13"/>
      <c r="AE2938" s="13"/>
      <c r="AT2938" s="243" t="s">
        <v>168</v>
      </c>
      <c r="AU2938" s="243" t="s">
        <v>87</v>
      </c>
      <c r="AV2938" s="13" t="s">
        <v>87</v>
      </c>
      <c r="AW2938" s="13" t="s">
        <v>32</v>
      </c>
      <c r="AX2938" s="13" t="s">
        <v>77</v>
      </c>
      <c r="AY2938" s="243" t="s">
        <v>159</v>
      </c>
    </row>
    <row r="2939" s="13" customFormat="1">
      <c r="A2939" s="13"/>
      <c r="B2939" s="232"/>
      <c r="C2939" s="233"/>
      <c r="D2939" s="234" t="s">
        <v>168</v>
      </c>
      <c r="E2939" s="235" t="s">
        <v>1</v>
      </c>
      <c r="F2939" s="236" t="s">
        <v>1520</v>
      </c>
      <c r="G2939" s="233"/>
      <c r="H2939" s="237">
        <v>33.659999999999997</v>
      </c>
      <c r="I2939" s="238"/>
      <c r="J2939" s="233"/>
      <c r="K2939" s="233"/>
      <c r="L2939" s="239"/>
      <c r="M2939" s="240"/>
      <c r="N2939" s="241"/>
      <c r="O2939" s="241"/>
      <c r="P2939" s="241"/>
      <c r="Q2939" s="241"/>
      <c r="R2939" s="241"/>
      <c r="S2939" s="241"/>
      <c r="T2939" s="242"/>
      <c r="U2939" s="13"/>
      <c r="V2939" s="13"/>
      <c r="W2939" s="13"/>
      <c r="X2939" s="13"/>
      <c r="Y2939" s="13"/>
      <c r="Z2939" s="13"/>
      <c r="AA2939" s="13"/>
      <c r="AB2939" s="13"/>
      <c r="AC2939" s="13"/>
      <c r="AD2939" s="13"/>
      <c r="AE2939" s="13"/>
      <c r="AT2939" s="243" t="s">
        <v>168</v>
      </c>
      <c r="AU2939" s="243" t="s">
        <v>87</v>
      </c>
      <c r="AV2939" s="13" t="s">
        <v>87</v>
      </c>
      <c r="AW2939" s="13" t="s">
        <v>32</v>
      </c>
      <c r="AX2939" s="13" t="s">
        <v>77</v>
      </c>
      <c r="AY2939" s="243" t="s">
        <v>159</v>
      </c>
    </row>
    <row r="2940" s="13" customFormat="1">
      <c r="A2940" s="13"/>
      <c r="B2940" s="232"/>
      <c r="C2940" s="233"/>
      <c r="D2940" s="234" t="s">
        <v>168</v>
      </c>
      <c r="E2940" s="235" t="s">
        <v>1</v>
      </c>
      <c r="F2940" s="236" t="s">
        <v>1521</v>
      </c>
      <c r="G2940" s="233"/>
      <c r="H2940" s="237">
        <v>11.199999999999999</v>
      </c>
      <c r="I2940" s="238"/>
      <c r="J2940" s="233"/>
      <c r="K2940" s="233"/>
      <c r="L2940" s="239"/>
      <c r="M2940" s="240"/>
      <c r="N2940" s="241"/>
      <c r="O2940" s="241"/>
      <c r="P2940" s="241"/>
      <c r="Q2940" s="241"/>
      <c r="R2940" s="241"/>
      <c r="S2940" s="241"/>
      <c r="T2940" s="242"/>
      <c r="U2940" s="13"/>
      <c r="V2940" s="13"/>
      <c r="W2940" s="13"/>
      <c r="X2940" s="13"/>
      <c r="Y2940" s="13"/>
      <c r="Z2940" s="13"/>
      <c r="AA2940" s="13"/>
      <c r="AB2940" s="13"/>
      <c r="AC2940" s="13"/>
      <c r="AD2940" s="13"/>
      <c r="AE2940" s="13"/>
      <c r="AT2940" s="243" t="s">
        <v>168</v>
      </c>
      <c r="AU2940" s="243" t="s">
        <v>87</v>
      </c>
      <c r="AV2940" s="13" t="s">
        <v>87</v>
      </c>
      <c r="AW2940" s="13" t="s">
        <v>32</v>
      </c>
      <c r="AX2940" s="13" t="s">
        <v>77</v>
      </c>
      <c r="AY2940" s="243" t="s">
        <v>159</v>
      </c>
    </row>
    <row r="2941" s="13" customFormat="1">
      <c r="A2941" s="13"/>
      <c r="B2941" s="232"/>
      <c r="C2941" s="233"/>
      <c r="D2941" s="234" t="s">
        <v>168</v>
      </c>
      <c r="E2941" s="235" t="s">
        <v>1</v>
      </c>
      <c r="F2941" s="236" t="s">
        <v>1522</v>
      </c>
      <c r="G2941" s="233"/>
      <c r="H2941" s="237">
        <v>20.497</v>
      </c>
      <c r="I2941" s="238"/>
      <c r="J2941" s="233"/>
      <c r="K2941" s="233"/>
      <c r="L2941" s="239"/>
      <c r="M2941" s="240"/>
      <c r="N2941" s="241"/>
      <c r="O2941" s="241"/>
      <c r="P2941" s="241"/>
      <c r="Q2941" s="241"/>
      <c r="R2941" s="241"/>
      <c r="S2941" s="241"/>
      <c r="T2941" s="242"/>
      <c r="U2941" s="13"/>
      <c r="V2941" s="13"/>
      <c r="W2941" s="13"/>
      <c r="X2941" s="13"/>
      <c r="Y2941" s="13"/>
      <c r="Z2941" s="13"/>
      <c r="AA2941" s="13"/>
      <c r="AB2941" s="13"/>
      <c r="AC2941" s="13"/>
      <c r="AD2941" s="13"/>
      <c r="AE2941" s="13"/>
      <c r="AT2941" s="243" t="s">
        <v>168</v>
      </c>
      <c r="AU2941" s="243" t="s">
        <v>87</v>
      </c>
      <c r="AV2941" s="13" t="s">
        <v>87</v>
      </c>
      <c r="AW2941" s="13" t="s">
        <v>32</v>
      </c>
      <c r="AX2941" s="13" t="s">
        <v>77</v>
      </c>
      <c r="AY2941" s="243" t="s">
        <v>159</v>
      </c>
    </row>
    <row r="2942" s="13" customFormat="1">
      <c r="A2942" s="13"/>
      <c r="B2942" s="232"/>
      <c r="C2942" s="233"/>
      <c r="D2942" s="234" t="s">
        <v>168</v>
      </c>
      <c r="E2942" s="235" t="s">
        <v>1</v>
      </c>
      <c r="F2942" s="236" t="s">
        <v>1523</v>
      </c>
      <c r="G2942" s="233"/>
      <c r="H2942" s="237">
        <v>8.6750000000000007</v>
      </c>
      <c r="I2942" s="238"/>
      <c r="J2942" s="233"/>
      <c r="K2942" s="233"/>
      <c r="L2942" s="239"/>
      <c r="M2942" s="240"/>
      <c r="N2942" s="241"/>
      <c r="O2942" s="241"/>
      <c r="P2942" s="241"/>
      <c r="Q2942" s="241"/>
      <c r="R2942" s="241"/>
      <c r="S2942" s="241"/>
      <c r="T2942" s="242"/>
      <c r="U2942" s="13"/>
      <c r="V2942" s="13"/>
      <c r="W2942" s="13"/>
      <c r="X2942" s="13"/>
      <c r="Y2942" s="13"/>
      <c r="Z2942" s="13"/>
      <c r="AA2942" s="13"/>
      <c r="AB2942" s="13"/>
      <c r="AC2942" s="13"/>
      <c r="AD2942" s="13"/>
      <c r="AE2942" s="13"/>
      <c r="AT2942" s="243" t="s">
        <v>168</v>
      </c>
      <c r="AU2942" s="243" t="s">
        <v>87</v>
      </c>
      <c r="AV2942" s="13" t="s">
        <v>87</v>
      </c>
      <c r="AW2942" s="13" t="s">
        <v>32</v>
      </c>
      <c r="AX2942" s="13" t="s">
        <v>77</v>
      </c>
      <c r="AY2942" s="243" t="s">
        <v>159</v>
      </c>
    </row>
    <row r="2943" s="13" customFormat="1">
      <c r="A2943" s="13"/>
      <c r="B2943" s="232"/>
      <c r="C2943" s="233"/>
      <c r="D2943" s="234" t="s">
        <v>168</v>
      </c>
      <c r="E2943" s="235" t="s">
        <v>1</v>
      </c>
      <c r="F2943" s="236" t="s">
        <v>1524</v>
      </c>
      <c r="G2943" s="233"/>
      <c r="H2943" s="237">
        <v>5.5209999999999999</v>
      </c>
      <c r="I2943" s="238"/>
      <c r="J2943" s="233"/>
      <c r="K2943" s="233"/>
      <c r="L2943" s="239"/>
      <c r="M2943" s="240"/>
      <c r="N2943" s="241"/>
      <c r="O2943" s="241"/>
      <c r="P2943" s="241"/>
      <c r="Q2943" s="241"/>
      <c r="R2943" s="241"/>
      <c r="S2943" s="241"/>
      <c r="T2943" s="242"/>
      <c r="U2943" s="13"/>
      <c r="V2943" s="13"/>
      <c r="W2943" s="13"/>
      <c r="X2943" s="13"/>
      <c r="Y2943" s="13"/>
      <c r="Z2943" s="13"/>
      <c r="AA2943" s="13"/>
      <c r="AB2943" s="13"/>
      <c r="AC2943" s="13"/>
      <c r="AD2943" s="13"/>
      <c r="AE2943" s="13"/>
      <c r="AT2943" s="243" t="s">
        <v>168</v>
      </c>
      <c r="AU2943" s="243" t="s">
        <v>87</v>
      </c>
      <c r="AV2943" s="13" t="s">
        <v>87</v>
      </c>
      <c r="AW2943" s="13" t="s">
        <v>32</v>
      </c>
      <c r="AX2943" s="13" t="s">
        <v>77</v>
      </c>
      <c r="AY2943" s="243" t="s">
        <v>159</v>
      </c>
    </row>
    <row r="2944" s="15" customFormat="1">
      <c r="A2944" s="15"/>
      <c r="B2944" s="268"/>
      <c r="C2944" s="269"/>
      <c r="D2944" s="234" t="s">
        <v>168</v>
      </c>
      <c r="E2944" s="270" t="s">
        <v>1</v>
      </c>
      <c r="F2944" s="271" t="s">
        <v>361</v>
      </c>
      <c r="G2944" s="269"/>
      <c r="H2944" s="272">
        <v>243.18600000000001</v>
      </c>
      <c r="I2944" s="273"/>
      <c r="J2944" s="269"/>
      <c r="K2944" s="269"/>
      <c r="L2944" s="274"/>
      <c r="M2944" s="275"/>
      <c r="N2944" s="276"/>
      <c r="O2944" s="276"/>
      <c r="P2944" s="276"/>
      <c r="Q2944" s="276"/>
      <c r="R2944" s="276"/>
      <c r="S2944" s="276"/>
      <c r="T2944" s="277"/>
      <c r="U2944" s="15"/>
      <c r="V2944" s="15"/>
      <c r="W2944" s="15"/>
      <c r="X2944" s="15"/>
      <c r="Y2944" s="15"/>
      <c r="Z2944" s="15"/>
      <c r="AA2944" s="15"/>
      <c r="AB2944" s="15"/>
      <c r="AC2944" s="15"/>
      <c r="AD2944" s="15"/>
      <c r="AE2944" s="15"/>
      <c r="AT2944" s="278" t="s">
        <v>168</v>
      </c>
      <c r="AU2944" s="278" t="s">
        <v>87</v>
      </c>
      <c r="AV2944" s="15" t="s">
        <v>175</v>
      </c>
      <c r="AW2944" s="15" t="s">
        <v>32</v>
      </c>
      <c r="AX2944" s="15" t="s">
        <v>77</v>
      </c>
      <c r="AY2944" s="278" t="s">
        <v>159</v>
      </c>
    </row>
    <row r="2945" s="16" customFormat="1">
      <c r="A2945" s="16"/>
      <c r="B2945" s="279"/>
      <c r="C2945" s="280"/>
      <c r="D2945" s="234" t="s">
        <v>168</v>
      </c>
      <c r="E2945" s="281" t="s">
        <v>1</v>
      </c>
      <c r="F2945" s="282" t="s">
        <v>1525</v>
      </c>
      <c r="G2945" s="280"/>
      <c r="H2945" s="281" t="s">
        <v>1</v>
      </c>
      <c r="I2945" s="283"/>
      <c r="J2945" s="280"/>
      <c r="K2945" s="280"/>
      <c r="L2945" s="284"/>
      <c r="M2945" s="285"/>
      <c r="N2945" s="286"/>
      <c r="O2945" s="286"/>
      <c r="P2945" s="286"/>
      <c r="Q2945" s="286"/>
      <c r="R2945" s="286"/>
      <c r="S2945" s="286"/>
      <c r="T2945" s="287"/>
      <c r="U2945" s="16"/>
      <c r="V2945" s="16"/>
      <c r="W2945" s="16"/>
      <c r="X2945" s="16"/>
      <c r="Y2945" s="16"/>
      <c r="Z2945" s="16"/>
      <c r="AA2945" s="16"/>
      <c r="AB2945" s="16"/>
      <c r="AC2945" s="16"/>
      <c r="AD2945" s="16"/>
      <c r="AE2945" s="16"/>
      <c r="AT2945" s="288" t="s">
        <v>168</v>
      </c>
      <c r="AU2945" s="288" t="s">
        <v>87</v>
      </c>
      <c r="AV2945" s="16" t="s">
        <v>85</v>
      </c>
      <c r="AW2945" s="16" t="s">
        <v>32</v>
      </c>
      <c r="AX2945" s="16" t="s">
        <v>77</v>
      </c>
      <c r="AY2945" s="288" t="s">
        <v>159</v>
      </c>
    </row>
    <row r="2946" s="13" customFormat="1">
      <c r="A2946" s="13"/>
      <c r="B2946" s="232"/>
      <c r="C2946" s="233"/>
      <c r="D2946" s="234" t="s">
        <v>168</v>
      </c>
      <c r="E2946" s="235" t="s">
        <v>1</v>
      </c>
      <c r="F2946" s="236" t="s">
        <v>1526</v>
      </c>
      <c r="G2946" s="233"/>
      <c r="H2946" s="237">
        <v>26.122</v>
      </c>
      <c r="I2946" s="238"/>
      <c r="J2946" s="233"/>
      <c r="K2946" s="233"/>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168</v>
      </c>
      <c r="AU2946" s="243" t="s">
        <v>87</v>
      </c>
      <c r="AV2946" s="13" t="s">
        <v>87</v>
      </c>
      <c r="AW2946" s="13" t="s">
        <v>32</v>
      </c>
      <c r="AX2946" s="13" t="s">
        <v>77</v>
      </c>
      <c r="AY2946" s="243" t="s">
        <v>159</v>
      </c>
    </row>
    <row r="2947" s="13" customFormat="1">
      <c r="A2947" s="13"/>
      <c r="B2947" s="232"/>
      <c r="C2947" s="233"/>
      <c r="D2947" s="234" t="s">
        <v>168</v>
      </c>
      <c r="E2947" s="235" t="s">
        <v>1</v>
      </c>
      <c r="F2947" s="236" t="s">
        <v>1527</v>
      </c>
      <c r="G2947" s="233"/>
      <c r="H2947" s="237">
        <v>343.34199999999998</v>
      </c>
      <c r="I2947" s="238"/>
      <c r="J2947" s="233"/>
      <c r="K2947" s="233"/>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168</v>
      </c>
      <c r="AU2947" s="243" t="s">
        <v>87</v>
      </c>
      <c r="AV2947" s="13" t="s">
        <v>87</v>
      </c>
      <c r="AW2947" s="13" t="s">
        <v>32</v>
      </c>
      <c r="AX2947" s="13" t="s">
        <v>77</v>
      </c>
      <c r="AY2947" s="243" t="s">
        <v>159</v>
      </c>
    </row>
    <row r="2948" s="13" customFormat="1">
      <c r="A2948" s="13"/>
      <c r="B2948" s="232"/>
      <c r="C2948" s="233"/>
      <c r="D2948" s="234" t="s">
        <v>168</v>
      </c>
      <c r="E2948" s="235" t="s">
        <v>1</v>
      </c>
      <c r="F2948" s="236" t="s">
        <v>1528</v>
      </c>
      <c r="G2948" s="233"/>
      <c r="H2948" s="237">
        <v>145.31700000000001</v>
      </c>
      <c r="I2948" s="238"/>
      <c r="J2948" s="233"/>
      <c r="K2948" s="233"/>
      <c r="L2948" s="239"/>
      <c r="M2948" s="240"/>
      <c r="N2948" s="241"/>
      <c r="O2948" s="241"/>
      <c r="P2948" s="241"/>
      <c r="Q2948" s="241"/>
      <c r="R2948" s="241"/>
      <c r="S2948" s="241"/>
      <c r="T2948" s="242"/>
      <c r="U2948" s="13"/>
      <c r="V2948" s="13"/>
      <c r="W2948" s="13"/>
      <c r="X2948" s="13"/>
      <c r="Y2948" s="13"/>
      <c r="Z2948" s="13"/>
      <c r="AA2948" s="13"/>
      <c r="AB2948" s="13"/>
      <c r="AC2948" s="13"/>
      <c r="AD2948" s="13"/>
      <c r="AE2948" s="13"/>
      <c r="AT2948" s="243" t="s">
        <v>168</v>
      </c>
      <c r="AU2948" s="243" t="s">
        <v>87</v>
      </c>
      <c r="AV2948" s="13" t="s">
        <v>87</v>
      </c>
      <c r="AW2948" s="13" t="s">
        <v>32</v>
      </c>
      <c r="AX2948" s="13" t="s">
        <v>77</v>
      </c>
      <c r="AY2948" s="243" t="s">
        <v>159</v>
      </c>
    </row>
    <row r="2949" s="13" customFormat="1">
      <c r="A2949" s="13"/>
      <c r="B2949" s="232"/>
      <c r="C2949" s="233"/>
      <c r="D2949" s="234" t="s">
        <v>168</v>
      </c>
      <c r="E2949" s="235" t="s">
        <v>1</v>
      </c>
      <c r="F2949" s="236" t="s">
        <v>1529</v>
      </c>
      <c r="G2949" s="233"/>
      <c r="H2949" s="237">
        <v>70.325999999999993</v>
      </c>
      <c r="I2949" s="238"/>
      <c r="J2949" s="233"/>
      <c r="K2949" s="233"/>
      <c r="L2949" s="239"/>
      <c r="M2949" s="240"/>
      <c r="N2949" s="241"/>
      <c r="O2949" s="241"/>
      <c r="P2949" s="241"/>
      <c r="Q2949" s="241"/>
      <c r="R2949" s="241"/>
      <c r="S2949" s="241"/>
      <c r="T2949" s="242"/>
      <c r="U2949" s="13"/>
      <c r="V2949" s="13"/>
      <c r="W2949" s="13"/>
      <c r="X2949" s="13"/>
      <c r="Y2949" s="13"/>
      <c r="Z2949" s="13"/>
      <c r="AA2949" s="13"/>
      <c r="AB2949" s="13"/>
      <c r="AC2949" s="13"/>
      <c r="AD2949" s="13"/>
      <c r="AE2949" s="13"/>
      <c r="AT2949" s="243" t="s">
        <v>168</v>
      </c>
      <c r="AU2949" s="243" t="s">
        <v>87</v>
      </c>
      <c r="AV2949" s="13" t="s">
        <v>87</v>
      </c>
      <c r="AW2949" s="13" t="s">
        <v>32</v>
      </c>
      <c r="AX2949" s="13" t="s">
        <v>77</v>
      </c>
      <c r="AY2949" s="243" t="s">
        <v>159</v>
      </c>
    </row>
    <row r="2950" s="13" customFormat="1">
      <c r="A2950" s="13"/>
      <c r="B2950" s="232"/>
      <c r="C2950" s="233"/>
      <c r="D2950" s="234" t="s">
        <v>168</v>
      </c>
      <c r="E2950" s="235" t="s">
        <v>1</v>
      </c>
      <c r="F2950" s="236" t="s">
        <v>1530</v>
      </c>
      <c r="G2950" s="233"/>
      <c r="H2950" s="237">
        <v>19.440999999999999</v>
      </c>
      <c r="I2950" s="238"/>
      <c r="J2950" s="233"/>
      <c r="K2950" s="233"/>
      <c r="L2950" s="239"/>
      <c r="M2950" s="240"/>
      <c r="N2950" s="241"/>
      <c r="O2950" s="241"/>
      <c r="P2950" s="241"/>
      <c r="Q2950" s="241"/>
      <c r="R2950" s="241"/>
      <c r="S2950" s="241"/>
      <c r="T2950" s="242"/>
      <c r="U2950" s="13"/>
      <c r="V2950" s="13"/>
      <c r="W2950" s="13"/>
      <c r="X2950" s="13"/>
      <c r="Y2950" s="13"/>
      <c r="Z2950" s="13"/>
      <c r="AA2950" s="13"/>
      <c r="AB2950" s="13"/>
      <c r="AC2950" s="13"/>
      <c r="AD2950" s="13"/>
      <c r="AE2950" s="13"/>
      <c r="AT2950" s="243" t="s">
        <v>168</v>
      </c>
      <c r="AU2950" s="243" t="s">
        <v>87</v>
      </c>
      <c r="AV2950" s="13" t="s">
        <v>87</v>
      </c>
      <c r="AW2950" s="13" t="s">
        <v>32</v>
      </c>
      <c r="AX2950" s="13" t="s">
        <v>77</v>
      </c>
      <c r="AY2950" s="243" t="s">
        <v>159</v>
      </c>
    </row>
    <row r="2951" s="13" customFormat="1">
      <c r="A2951" s="13"/>
      <c r="B2951" s="232"/>
      <c r="C2951" s="233"/>
      <c r="D2951" s="234" t="s">
        <v>168</v>
      </c>
      <c r="E2951" s="235" t="s">
        <v>1</v>
      </c>
      <c r="F2951" s="236" t="s">
        <v>1531</v>
      </c>
      <c r="G2951" s="233"/>
      <c r="H2951" s="237">
        <v>25.766999999999999</v>
      </c>
      <c r="I2951" s="238"/>
      <c r="J2951" s="233"/>
      <c r="K2951" s="233"/>
      <c r="L2951" s="239"/>
      <c r="M2951" s="240"/>
      <c r="N2951" s="241"/>
      <c r="O2951" s="241"/>
      <c r="P2951" s="241"/>
      <c r="Q2951" s="241"/>
      <c r="R2951" s="241"/>
      <c r="S2951" s="241"/>
      <c r="T2951" s="242"/>
      <c r="U2951" s="13"/>
      <c r="V2951" s="13"/>
      <c r="W2951" s="13"/>
      <c r="X2951" s="13"/>
      <c r="Y2951" s="13"/>
      <c r="Z2951" s="13"/>
      <c r="AA2951" s="13"/>
      <c r="AB2951" s="13"/>
      <c r="AC2951" s="13"/>
      <c r="AD2951" s="13"/>
      <c r="AE2951" s="13"/>
      <c r="AT2951" s="243" t="s">
        <v>168</v>
      </c>
      <c r="AU2951" s="243" t="s">
        <v>87</v>
      </c>
      <c r="AV2951" s="13" t="s">
        <v>87</v>
      </c>
      <c r="AW2951" s="13" t="s">
        <v>32</v>
      </c>
      <c r="AX2951" s="13" t="s">
        <v>77</v>
      </c>
      <c r="AY2951" s="243" t="s">
        <v>159</v>
      </c>
    </row>
    <row r="2952" s="15" customFormat="1">
      <c r="A2952" s="15"/>
      <c r="B2952" s="268"/>
      <c r="C2952" s="269"/>
      <c r="D2952" s="234" t="s">
        <v>168</v>
      </c>
      <c r="E2952" s="270" t="s">
        <v>1</v>
      </c>
      <c r="F2952" s="271" t="s">
        <v>361</v>
      </c>
      <c r="G2952" s="269"/>
      <c r="H2952" s="272">
        <v>630.31500000000005</v>
      </c>
      <c r="I2952" s="273"/>
      <c r="J2952" s="269"/>
      <c r="K2952" s="269"/>
      <c r="L2952" s="274"/>
      <c r="M2952" s="275"/>
      <c r="N2952" s="276"/>
      <c r="O2952" s="276"/>
      <c r="P2952" s="276"/>
      <c r="Q2952" s="276"/>
      <c r="R2952" s="276"/>
      <c r="S2952" s="276"/>
      <c r="T2952" s="277"/>
      <c r="U2952" s="15"/>
      <c r="V2952" s="15"/>
      <c r="W2952" s="15"/>
      <c r="X2952" s="15"/>
      <c r="Y2952" s="15"/>
      <c r="Z2952" s="15"/>
      <c r="AA2952" s="15"/>
      <c r="AB2952" s="15"/>
      <c r="AC2952" s="15"/>
      <c r="AD2952" s="15"/>
      <c r="AE2952" s="15"/>
      <c r="AT2952" s="278" t="s">
        <v>168</v>
      </c>
      <c r="AU2952" s="278" t="s">
        <v>87</v>
      </c>
      <c r="AV2952" s="15" t="s">
        <v>175</v>
      </c>
      <c r="AW2952" s="15" t="s">
        <v>32</v>
      </c>
      <c r="AX2952" s="15" t="s">
        <v>77</v>
      </c>
      <c r="AY2952" s="278" t="s">
        <v>159</v>
      </c>
    </row>
    <row r="2953" s="16" customFormat="1">
      <c r="A2953" s="16"/>
      <c r="B2953" s="279"/>
      <c r="C2953" s="280"/>
      <c r="D2953" s="234" t="s">
        <v>168</v>
      </c>
      <c r="E2953" s="281" t="s">
        <v>1</v>
      </c>
      <c r="F2953" s="282" t="s">
        <v>1532</v>
      </c>
      <c r="G2953" s="280"/>
      <c r="H2953" s="281" t="s">
        <v>1</v>
      </c>
      <c r="I2953" s="283"/>
      <c r="J2953" s="280"/>
      <c r="K2953" s="280"/>
      <c r="L2953" s="284"/>
      <c r="M2953" s="285"/>
      <c r="N2953" s="286"/>
      <c r="O2953" s="286"/>
      <c r="P2953" s="286"/>
      <c r="Q2953" s="286"/>
      <c r="R2953" s="286"/>
      <c r="S2953" s="286"/>
      <c r="T2953" s="287"/>
      <c r="U2953" s="16"/>
      <c r="V2953" s="16"/>
      <c r="W2953" s="16"/>
      <c r="X2953" s="16"/>
      <c r="Y2953" s="16"/>
      <c r="Z2953" s="16"/>
      <c r="AA2953" s="16"/>
      <c r="AB2953" s="16"/>
      <c r="AC2953" s="16"/>
      <c r="AD2953" s="16"/>
      <c r="AE2953" s="16"/>
      <c r="AT2953" s="288" t="s">
        <v>168</v>
      </c>
      <c r="AU2953" s="288" t="s">
        <v>87</v>
      </c>
      <c r="AV2953" s="16" t="s">
        <v>85</v>
      </c>
      <c r="AW2953" s="16" t="s">
        <v>32</v>
      </c>
      <c r="AX2953" s="16" t="s">
        <v>77</v>
      </c>
      <c r="AY2953" s="288" t="s">
        <v>159</v>
      </c>
    </row>
    <row r="2954" s="13" customFormat="1">
      <c r="A2954" s="13"/>
      <c r="B2954" s="232"/>
      <c r="C2954" s="233"/>
      <c r="D2954" s="234" t="s">
        <v>168</v>
      </c>
      <c r="E2954" s="235" t="s">
        <v>1</v>
      </c>
      <c r="F2954" s="236" t="s">
        <v>1533</v>
      </c>
      <c r="G2954" s="233"/>
      <c r="H2954" s="237">
        <v>45.234999999999999</v>
      </c>
      <c r="I2954" s="238"/>
      <c r="J2954" s="233"/>
      <c r="K2954" s="233"/>
      <c r="L2954" s="239"/>
      <c r="M2954" s="240"/>
      <c r="N2954" s="241"/>
      <c r="O2954" s="241"/>
      <c r="P2954" s="241"/>
      <c r="Q2954" s="241"/>
      <c r="R2954" s="241"/>
      <c r="S2954" s="241"/>
      <c r="T2954" s="242"/>
      <c r="U2954" s="13"/>
      <c r="V2954" s="13"/>
      <c r="W2954" s="13"/>
      <c r="X2954" s="13"/>
      <c r="Y2954" s="13"/>
      <c r="Z2954" s="13"/>
      <c r="AA2954" s="13"/>
      <c r="AB2954" s="13"/>
      <c r="AC2954" s="13"/>
      <c r="AD2954" s="13"/>
      <c r="AE2954" s="13"/>
      <c r="AT2954" s="243" t="s">
        <v>168</v>
      </c>
      <c r="AU2954" s="243" t="s">
        <v>87</v>
      </c>
      <c r="AV2954" s="13" t="s">
        <v>87</v>
      </c>
      <c r="AW2954" s="13" t="s">
        <v>32</v>
      </c>
      <c r="AX2954" s="13" t="s">
        <v>77</v>
      </c>
      <c r="AY2954" s="243" t="s">
        <v>159</v>
      </c>
    </row>
    <row r="2955" s="13" customFormat="1">
      <c r="A2955" s="13"/>
      <c r="B2955" s="232"/>
      <c r="C2955" s="233"/>
      <c r="D2955" s="234" t="s">
        <v>168</v>
      </c>
      <c r="E2955" s="235" t="s">
        <v>1</v>
      </c>
      <c r="F2955" s="236" t="s">
        <v>1534</v>
      </c>
      <c r="G2955" s="233"/>
      <c r="H2955" s="237">
        <v>9.2729999999999997</v>
      </c>
      <c r="I2955" s="238"/>
      <c r="J2955" s="233"/>
      <c r="K2955" s="233"/>
      <c r="L2955" s="239"/>
      <c r="M2955" s="240"/>
      <c r="N2955" s="241"/>
      <c r="O2955" s="241"/>
      <c r="P2955" s="241"/>
      <c r="Q2955" s="241"/>
      <c r="R2955" s="241"/>
      <c r="S2955" s="241"/>
      <c r="T2955" s="242"/>
      <c r="U2955" s="13"/>
      <c r="V2955" s="13"/>
      <c r="W2955" s="13"/>
      <c r="X2955" s="13"/>
      <c r="Y2955" s="13"/>
      <c r="Z2955" s="13"/>
      <c r="AA2955" s="13"/>
      <c r="AB2955" s="13"/>
      <c r="AC2955" s="13"/>
      <c r="AD2955" s="13"/>
      <c r="AE2955" s="13"/>
      <c r="AT2955" s="243" t="s">
        <v>168</v>
      </c>
      <c r="AU2955" s="243" t="s">
        <v>87</v>
      </c>
      <c r="AV2955" s="13" t="s">
        <v>87</v>
      </c>
      <c r="AW2955" s="13" t="s">
        <v>32</v>
      </c>
      <c r="AX2955" s="13" t="s">
        <v>77</v>
      </c>
      <c r="AY2955" s="243" t="s">
        <v>159</v>
      </c>
    </row>
    <row r="2956" s="13" customFormat="1">
      <c r="A2956" s="13"/>
      <c r="B2956" s="232"/>
      <c r="C2956" s="233"/>
      <c r="D2956" s="234" t="s">
        <v>168</v>
      </c>
      <c r="E2956" s="235" t="s">
        <v>1</v>
      </c>
      <c r="F2956" s="236" t="s">
        <v>1535</v>
      </c>
      <c r="G2956" s="233"/>
      <c r="H2956" s="237">
        <v>19.5</v>
      </c>
      <c r="I2956" s="238"/>
      <c r="J2956" s="233"/>
      <c r="K2956" s="233"/>
      <c r="L2956" s="239"/>
      <c r="M2956" s="240"/>
      <c r="N2956" s="241"/>
      <c r="O2956" s="241"/>
      <c r="P2956" s="241"/>
      <c r="Q2956" s="241"/>
      <c r="R2956" s="241"/>
      <c r="S2956" s="241"/>
      <c r="T2956" s="242"/>
      <c r="U2956" s="13"/>
      <c r="V2956" s="13"/>
      <c r="W2956" s="13"/>
      <c r="X2956" s="13"/>
      <c r="Y2956" s="13"/>
      <c r="Z2956" s="13"/>
      <c r="AA2956" s="13"/>
      <c r="AB2956" s="13"/>
      <c r="AC2956" s="13"/>
      <c r="AD2956" s="13"/>
      <c r="AE2956" s="13"/>
      <c r="AT2956" s="243" t="s">
        <v>168</v>
      </c>
      <c r="AU2956" s="243" t="s">
        <v>87</v>
      </c>
      <c r="AV2956" s="13" t="s">
        <v>87</v>
      </c>
      <c r="AW2956" s="13" t="s">
        <v>32</v>
      </c>
      <c r="AX2956" s="13" t="s">
        <v>77</v>
      </c>
      <c r="AY2956" s="243" t="s">
        <v>159</v>
      </c>
    </row>
    <row r="2957" s="15" customFormat="1">
      <c r="A2957" s="15"/>
      <c r="B2957" s="268"/>
      <c r="C2957" s="269"/>
      <c r="D2957" s="234" t="s">
        <v>168</v>
      </c>
      <c r="E2957" s="270" t="s">
        <v>1</v>
      </c>
      <c r="F2957" s="271" t="s">
        <v>361</v>
      </c>
      <c r="G2957" s="269"/>
      <c r="H2957" s="272">
        <v>74.007999999999996</v>
      </c>
      <c r="I2957" s="273"/>
      <c r="J2957" s="269"/>
      <c r="K2957" s="269"/>
      <c r="L2957" s="274"/>
      <c r="M2957" s="275"/>
      <c r="N2957" s="276"/>
      <c r="O2957" s="276"/>
      <c r="P2957" s="276"/>
      <c r="Q2957" s="276"/>
      <c r="R2957" s="276"/>
      <c r="S2957" s="276"/>
      <c r="T2957" s="277"/>
      <c r="U2957" s="15"/>
      <c r="V2957" s="15"/>
      <c r="W2957" s="15"/>
      <c r="X2957" s="15"/>
      <c r="Y2957" s="15"/>
      <c r="Z2957" s="15"/>
      <c r="AA2957" s="15"/>
      <c r="AB2957" s="15"/>
      <c r="AC2957" s="15"/>
      <c r="AD2957" s="15"/>
      <c r="AE2957" s="15"/>
      <c r="AT2957" s="278" t="s">
        <v>168</v>
      </c>
      <c r="AU2957" s="278" t="s">
        <v>87</v>
      </c>
      <c r="AV2957" s="15" t="s">
        <v>175</v>
      </c>
      <c r="AW2957" s="15" t="s">
        <v>32</v>
      </c>
      <c r="AX2957" s="15" t="s">
        <v>77</v>
      </c>
      <c r="AY2957" s="278" t="s">
        <v>159</v>
      </c>
    </row>
    <row r="2958" s="14" customFormat="1">
      <c r="A2958" s="14"/>
      <c r="B2958" s="244"/>
      <c r="C2958" s="245"/>
      <c r="D2958" s="234" t="s">
        <v>168</v>
      </c>
      <c r="E2958" s="246" t="s">
        <v>1</v>
      </c>
      <c r="F2958" s="247" t="s">
        <v>174</v>
      </c>
      <c r="G2958" s="245"/>
      <c r="H2958" s="248">
        <v>947.50900000000001</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168</v>
      </c>
      <c r="AU2958" s="254" t="s">
        <v>87</v>
      </c>
      <c r="AV2958" s="14" t="s">
        <v>166</v>
      </c>
      <c r="AW2958" s="14" t="s">
        <v>32</v>
      </c>
      <c r="AX2958" s="14" t="s">
        <v>85</v>
      </c>
      <c r="AY2958" s="254" t="s">
        <v>159</v>
      </c>
    </row>
    <row r="2959" s="2" customFormat="1" ht="16.5" customHeight="1">
      <c r="A2959" s="39"/>
      <c r="B2959" s="40"/>
      <c r="C2959" s="219" t="s">
        <v>4696</v>
      </c>
      <c r="D2959" s="219" t="s">
        <v>161</v>
      </c>
      <c r="E2959" s="220" t="s">
        <v>4697</v>
      </c>
      <c r="F2959" s="221" t="s">
        <v>4698</v>
      </c>
      <c r="G2959" s="222" t="s">
        <v>164</v>
      </c>
      <c r="H2959" s="223">
        <v>947.50900000000001</v>
      </c>
      <c r="I2959" s="224"/>
      <c r="J2959" s="225">
        <f>ROUND(I2959*H2959,2)</f>
        <v>0</v>
      </c>
      <c r="K2959" s="221" t="s">
        <v>165</v>
      </c>
      <c r="L2959" s="45"/>
      <c r="M2959" s="226" t="s">
        <v>1</v>
      </c>
      <c r="N2959" s="227" t="s">
        <v>42</v>
      </c>
      <c r="O2959" s="92"/>
      <c r="P2959" s="228">
        <f>O2959*H2959</f>
        <v>0</v>
      </c>
      <c r="Q2959" s="228">
        <v>0.00097999999999999997</v>
      </c>
      <c r="R2959" s="228">
        <f>Q2959*H2959</f>
        <v>0.92855882000000001</v>
      </c>
      <c r="S2959" s="228">
        <v>0</v>
      </c>
      <c r="T2959" s="229">
        <f>S2959*H2959</f>
        <v>0</v>
      </c>
      <c r="U2959" s="39"/>
      <c r="V2959" s="39"/>
      <c r="W2959" s="39"/>
      <c r="X2959" s="39"/>
      <c r="Y2959" s="39"/>
      <c r="Z2959" s="39"/>
      <c r="AA2959" s="39"/>
      <c r="AB2959" s="39"/>
      <c r="AC2959" s="39"/>
      <c r="AD2959" s="39"/>
      <c r="AE2959" s="39"/>
      <c r="AR2959" s="230" t="s">
        <v>235</v>
      </c>
      <c r="AT2959" s="230" t="s">
        <v>161</v>
      </c>
      <c r="AU2959" s="230" t="s">
        <v>87</v>
      </c>
      <c r="AY2959" s="18" t="s">
        <v>159</v>
      </c>
      <c r="BE2959" s="231">
        <f>IF(N2959="základní",J2959,0)</f>
        <v>0</v>
      </c>
      <c r="BF2959" s="231">
        <f>IF(N2959="snížená",J2959,0)</f>
        <v>0</v>
      </c>
      <c r="BG2959" s="231">
        <f>IF(N2959="zákl. přenesená",J2959,0)</f>
        <v>0</v>
      </c>
      <c r="BH2959" s="231">
        <f>IF(N2959="sníž. přenesená",J2959,0)</f>
        <v>0</v>
      </c>
      <c r="BI2959" s="231">
        <f>IF(N2959="nulová",J2959,0)</f>
        <v>0</v>
      </c>
      <c r="BJ2959" s="18" t="s">
        <v>85</v>
      </c>
      <c r="BK2959" s="231">
        <f>ROUND(I2959*H2959,2)</f>
        <v>0</v>
      </c>
      <c r="BL2959" s="18" t="s">
        <v>235</v>
      </c>
      <c r="BM2959" s="230" t="s">
        <v>4699</v>
      </c>
    </row>
    <row r="2960" s="16" customFormat="1">
      <c r="A2960" s="16"/>
      <c r="B2960" s="279"/>
      <c r="C2960" s="280"/>
      <c r="D2960" s="234" t="s">
        <v>168</v>
      </c>
      <c r="E2960" s="281" t="s">
        <v>1</v>
      </c>
      <c r="F2960" s="282" t="s">
        <v>1510</v>
      </c>
      <c r="G2960" s="280"/>
      <c r="H2960" s="281" t="s">
        <v>1</v>
      </c>
      <c r="I2960" s="283"/>
      <c r="J2960" s="280"/>
      <c r="K2960" s="280"/>
      <c r="L2960" s="284"/>
      <c r="M2960" s="285"/>
      <c r="N2960" s="286"/>
      <c r="O2960" s="286"/>
      <c r="P2960" s="286"/>
      <c r="Q2960" s="286"/>
      <c r="R2960" s="286"/>
      <c r="S2960" s="286"/>
      <c r="T2960" s="287"/>
      <c r="U2960" s="16"/>
      <c r="V2960" s="16"/>
      <c r="W2960" s="16"/>
      <c r="X2960" s="16"/>
      <c r="Y2960" s="16"/>
      <c r="Z2960" s="16"/>
      <c r="AA2960" s="16"/>
      <c r="AB2960" s="16"/>
      <c r="AC2960" s="16"/>
      <c r="AD2960" s="16"/>
      <c r="AE2960" s="16"/>
      <c r="AT2960" s="288" t="s">
        <v>168</v>
      </c>
      <c r="AU2960" s="288" t="s">
        <v>87</v>
      </c>
      <c r="AV2960" s="16" t="s">
        <v>85</v>
      </c>
      <c r="AW2960" s="16" t="s">
        <v>32</v>
      </c>
      <c r="AX2960" s="16" t="s">
        <v>77</v>
      </c>
      <c r="AY2960" s="288" t="s">
        <v>159</v>
      </c>
    </row>
    <row r="2961" s="13" customFormat="1">
      <c r="A2961" s="13"/>
      <c r="B2961" s="232"/>
      <c r="C2961" s="233"/>
      <c r="D2961" s="234" t="s">
        <v>168</v>
      </c>
      <c r="E2961" s="235" t="s">
        <v>1</v>
      </c>
      <c r="F2961" s="236" t="s">
        <v>1511</v>
      </c>
      <c r="G2961" s="233"/>
      <c r="H2961" s="237">
        <v>8.2249999999999996</v>
      </c>
      <c r="I2961" s="238"/>
      <c r="J2961" s="233"/>
      <c r="K2961" s="233"/>
      <c r="L2961" s="239"/>
      <c r="M2961" s="240"/>
      <c r="N2961" s="241"/>
      <c r="O2961" s="241"/>
      <c r="P2961" s="241"/>
      <c r="Q2961" s="241"/>
      <c r="R2961" s="241"/>
      <c r="S2961" s="241"/>
      <c r="T2961" s="242"/>
      <c r="U2961" s="13"/>
      <c r="V2961" s="13"/>
      <c r="W2961" s="13"/>
      <c r="X2961" s="13"/>
      <c r="Y2961" s="13"/>
      <c r="Z2961" s="13"/>
      <c r="AA2961" s="13"/>
      <c r="AB2961" s="13"/>
      <c r="AC2961" s="13"/>
      <c r="AD2961" s="13"/>
      <c r="AE2961" s="13"/>
      <c r="AT2961" s="243" t="s">
        <v>168</v>
      </c>
      <c r="AU2961" s="243" t="s">
        <v>87</v>
      </c>
      <c r="AV2961" s="13" t="s">
        <v>87</v>
      </c>
      <c r="AW2961" s="13" t="s">
        <v>32</v>
      </c>
      <c r="AX2961" s="13" t="s">
        <v>77</v>
      </c>
      <c r="AY2961" s="243" t="s">
        <v>159</v>
      </c>
    </row>
    <row r="2962" s="13" customFormat="1">
      <c r="A2962" s="13"/>
      <c r="B2962" s="232"/>
      <c r="C2962" s="233"/>
      <c r="D2962" s="234" t="s">
        <v>168</v>
      </c>
      <c r="E2962" s="235" t="s">
        <v>1</v>
      </c>
      <c r="F2962" s="236" t="s">
        <v>1512</v>
      </c>
      <c r="G2962" s="233"/>
      <c r="H2962" s="237">
        <v>1.125</v>
      </c>
      <c r="I2962" s="238"/>
      <c r="J2962" s="233"/>
      <c r="K2962" s="233"/>
      <c r="L2962" s="239"/>
      <c r="M2962" s="240"/>
      <c r="N2962" s="241"/>
      <c r="O2962" s="241"/>
      <c r="P2962" s="241"/>
      <c r="Q2962" s="241"/>
      <c r="R2962" s="241"/>
      <c r="S2962" s="241"/>
      <c r="T2962" s="242"/>
      <c r="U2962" s="13"/>
      <c r="V2962" s="13"/>
      <c r="W2962" s="13"/>
      <c r="X2962" s="13"/>
      <c r="Y2962" s="13"/>
      <c r="Z2962" s="13"/>
      <c r="AA2962" s="13"/>
      <c r="AB2962" s="13"/>
      <c r="AC2962" s="13"/>
      <c r="AD2962" s="13"/>
      <c r="AE2962" s="13"/>
      <c r="AT2962" s="243" t="s">
        <v>168</v>
      </c>
      <c r="AU2962" s="243" t="s">
        <v>87</v>
      </c>
      <c r="AV2962" s="13" t="s">
        <v>87</v>
      </c>
      <c r="AW2962" s="13" t="s">
        <v>32</v>
      </c>
      <c r="AX2962" s="13" t="s">
        <v>77</v>
      </c>
      <c r="AY2962" s="243" t="s">
        <v>159</v>
      </c>
    </row>
    <row r="2963" s="13" customFormat="1">
      <c r="A2963" s="13"/>
      <c r="B2963" s="232"/>
      <c r="C2963" s="233"/>
      <c r="D2963" s="234" t="s">
        <v>168</v>
      </c>
      <c r="E2963" s="235" t="s">
        <v>1</v>
      </c>
      <c r="F2963" s="236" t="s">
        <v>1513</v>
      </c>
      <c r="G2963" s="233"/>
      <c r="H2963" s="237">
        <v>24.239000000000001</v>
      </c>
      <c r="I2963" s="238"/>
      <c r="J2963" s="233"/>
      <c r="K2963" s="233"/>
      <c r="L2963" s="239"/>
      <c r="M2963" s="240"/>
      <c r="N2963" s="241"/>
      <c r="O2963" s="241"/>
      <c r="P2963" s="241"/>
      <c r="Q2963" s="241"/>
      <c r="R2963" s="241"/>
      <c r="S2963" s="241"/>
      <c r="T2963" s="242"/>
      <c r="U2963" s="13"/>
      <c r="V2963" s="13"/>
      <c r="W2963" s="13"/>
      <c r="X2963" s="13"/>
      <c r="Y2963" s="13"/>
      <c r="Z2963" s="13"/>
      <c r="AA2963" s="13"/>
      <c r="AB2963" s="13"/>
      <c r="AC2963" s="13"/>
      <c r="AD2963" s="13"/>
      <c r="AE2963" s="13"/>
      <c r="AT2963" s="243" t="s">
        <v>168</v>
      </c>
      <c r="AU2963" s="243" t="s">
        <v>87</v>
      </c>
      <c r="AV2963" s="13" t="s">
        <v>87</v>
      </c>
      <c r="AW2963" s="13" t="s">
        <v>32</v>
      </c>
      <c r="AX2963" s="13" t="s">
        <v>77</v>
      </c>
      <c r="AY2963" s="243" t="s">
        <v>159</v>
      </c>
    </row>
    <row r="2964" s="13" customFormat="1">
      <c r="A2964" s="13"/>
      <c r="B2964" s="232"/>
      <c r="C2964" s="233"/>
      <c r="D2964" s="234" t="s">
        <v>168</v>
      </c>
      <c r="E2964" s="235" t="s">
        <v>1</v>
      </c>
      <c r="F2964" s="236" t="s">
        <v>1514</v>
      </c>
      <c r="G2964" s="233"/>
      <c r="H2964" s="237">
        <v>19.058</v>
      </c>
      <c r="I2964" s="238"/>
      <c r="J2964" s="233"/>
      <c r="K2964" s="233"/>
      <c r="L2964" s="239"/>
      <c r="M2964" s="240"/>
      <c r="N2964" s="241"/>
      <c r="O2964" s="241"/>
      <c r="P2964" s="241"/>
      <c r="Q2964" s="241"/>
      <c r="R2964" s="241"/>
      <c r="S2964" s="241"/>
      <c r="T2964" s="242"/>
      <c r="U2964" s="13"/>
      <c r="V2964" s="13"/>
      <c r="W2964" s="13"/>
      <c r="X2964" s="13"/>
      <c r="Y2964" s="13"/>
      <c r="Z2964" s="13"/>
      <c r="AA2964" s="13"/>
      <c r="AB2964" s="13"/>
      <c r="AC2964" s="13"/>
      <c r="AD2964" s="13"/>
      <c r="AE2964" s="13"/>
      <c r="AT2964" s="243" t="s">
        <v>168</v>
      </c>
      <c r="AU2964" s="243" t="s">
        <v>87</v>
      </c>
      <c r="AV2964" s="13" t="s">
        <v>87</v>
      </c>
      <c r="AW2964" s="13" t="s">
        <v>32</v>
      </c>
      <c r="AX2964" s="13" t="s">
        <v>77</v>
      </c>
      <c r="AY2964" s="243" t="s">
        <v>159</v>
      </c>
    </row>
    <row r="2965" s="13" customFormat="1">
      <c r="A2965" s="13"/>
      <c r="B2965" s="232"/>
      <c r="C2965" s="233"/>
      <c r="D2965" s="234" t="s">
        <v>168</v>
      </c>
      <c r="E2965" s="235" t="s">
        <v>1</v>
      </c>
      <c r="F2965" s="236" t="s">
        <v>1515</v>
      </c>
      <c r="G2965" s="233"/>
      <c r="H2965" s="237">
        <v>18.841999999999999</v>
      </c>
      <c r="I2965" s="238"/>
      <c r="J2965" s="233"/>
      <c r="K2965" s="233"/>
      <c r="L2965" s="239"/>
      <c r="M2965" s="240"/>
      <c r="N2965" s="241"/>
      <c r="O2965" s="241"/>
      <c r="P2965" s="241"/>
      <c r="Q2965" s="241"/>
      <c r="R2965" s="241"/>
      <c r="S2965" s="241"/>
      <c r="T2965" s="242"/>
      <c r="U2965" s="13"/>
      <c r="V2965" s="13"/>
      <c r="W2965" s="13"/>
      <c r="X2965" s="13"/>
      <c r="Y2965" s="13"/>
      <c r="Z2965" s="13"/>
      <c r="AA2965" s="13"/>
      <c r="AB2965" s="13"/>
      <c r="AC2965" s="13"/>
      <c r="AD2965" s="13"/>
      <c r="AE2965" s="13"/>
      <c r="AT2965" s="243" t="s">
        <v>168</v>
      </c>
      <c r="AU2965" s="243" t="s">
        <v>87</v>
      </c>
      <c r="AV2965" s="13" t="s">
        <v>87</v>
      </c>
      <c r="AW2965" s="13" t="s">
        <v>32</v>
      </c>
      <c r="AX2965" s="13" t="s">
        <v>77</v>
      </c>
      <c r="AY2965" s="243" t="s">
        <v>159</v>
      </c>
    </row>
    <row r="2966" s="13" customFormat="1">
      <c r="A2966" s="13"/>
      <c r="B2966" s="232"/>
      <c r="C2966" s="233"/>
      <c r="D2966" s="234" t="s">
        <v>168</v>
      </c>
      <c r="E2966" s="235" t="s">
        <v>1</v>
      </c>
      <c r="F2966" s="236" t="s">
        <v>1516</v>
      </c>
      <c r="G2966" s="233"/>
      <c r="H2966" s="237">
        <v>10.692</v>
      </c>
      <c r="I2966" s="238"/>
      <c r="J2966" s="233"/>
      <c r="K2966" s="233"/>
      <c r="L2966" s="239"/>
      <c r="M2966" s="240"/>
      <c r="N2966" s="241"/>
      <c r="O2966" s="241"/>
      <c r="P2966" s="241"/>
      <c r="Q2966" s="241"/>
      <c r="R2966" s="241"/>
      <c r="S2966" s="241"/>
      <c r="T2966" s="242"/>
      <c r="U2966" s="13"/>
      <c r="V2966" s="13"/>
      <c r="W2966" s="13"/>
      <c r="X2966" s="13"/>
      <c r="Y2966" s="13"/>
      <c r="Z2966" s="13"/>
      <c r="AA2966" s="13"/>
      <c r="AB2966" s="13"/>
      <c r="AC2966" s="13"/>
      <c r="AD2966" s="13"/>
      <c r="AE2966" s="13"/>
      <c r="AT2966" s="243" t="s">
        <v>168</v>
      </c>
      <c r="AU2966" s="243" t="s">
        <v>87</v>
      </c>
      <c r="AV2966" s="13" t="s">
        <v>87</v>
      </c>
      <c r="AW2966" s="13" t="s">
        <v>32</v>
      </c>
      <c r="AX2966" s="13" t="s">
        <v>77</v>
      </c>
      <c r="AY2966" s="243" t="s">
        <v>159</v>
      </c>
    </row>
    <row r="2967" s="13" customFormat="1">
      <c r="A2967" s="13"/>
      <c r="B2967" s="232"/>
      <c r="C2967" s="233"/>
      <c r="D2967" s="234" t="s">
        <v>168</v>
      </c>
      <c r="E2967" s="235" t="s">
        <v>1</v>
      </c>
      <c r="F2967" s="236" t="s">
        <v>1517</v>
      </c>
      <c r="G2967" s="233"/>
      <c r="H2967" s="237">
        <v>1.7430000000000001</v>
      </c>
      <c r="I2967" s="238"/>
      <c r="J2967" s="233"/>
      <c r="K2967" s="233"/>
      <c r="L2967" s="239"/>
      <c r="M2967" s="240"/>
      <c r="N2967" s="241"/>
      <c r="O2967" s="241"/>
      <c r="P2967" s="241"/>
      <c r="Q2967" s="241"/>
      <c r="R2967" s="241"/>
      <c r="S2967" s="241"/>
      <c r="T2967" s="242"/>
      <c r="U2967" s="13"/>
      <c r="V2967" s="13"/>
      <c r="W2967" s="13"/>
      <c r="X2967" s="13"/>
      <c r="Y2967" s="13"/>
      <c r="Z2967" s="13"/>
      <c r="AA2967" s="13"/>
      <c r="AB2967" s="13"/>
      <c r="AC2967" s="13"/>
      <c r="AD2967" s="13"/>
      <c r="AE2967" s="13"/>
      <c r="AT2967" s="243" t="s">
        <v>168</v>
      </c>
      <c r="AU2967" s="243" t="s">
        <v>87</v>
      </c>
      <c r="AV2967" s="13" t="s">
        <v>87</v>
      </c>
      <c r="AW2967" s="13" t="s">
        <v>32</v>
      </c>
      <c r="AX2967" s="13" t="s">
        <v>77</v>
      </c>
      <c r="AY2967" s="243" t="s">
        <v>159</v>
      </c>
    </row>
    <row r="2968" s="13" customFormat="1">
      <c r="A2968" s="13"/>
      <c r="B2968" s="232"/>
      <c r="C2968" s="233"/>
      <c r="D2968" s="234" t="s">
        <v>168</v>
      </c>
      <c r="E2968" s="235" t="s">
        <v>1</v>
      </c>
      <c r="F2968" s="236" t="s">
        <v>1518</v>
      </c>
      <c r="G2968" s="233"/>
      <c r="H2968" s="237">
        <v>68.781000000000006</v>
      </c>
      <c r="I2968" s="238"/>
      <c r="J2968" s="233"/>
      <c r="K2968" s="233"/>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168</v>
      </c>
      <c r="AU2968" s="243" t="s">
        <v>87</v>
      </c>
      <c r="AV2968" s="13" t="s">
        <v>87</v>
      </c>
      <c r="AW2968" s="13" t="s">
        <v>32</v>
      </c>
      <c r="AX2968" s="13" t="s">
        <v>77</v>
      </c>
      <c r="AY2968" s="243" t="s">
        <v>159</v>
      </c>
    </row>
    <row r="2969" s="13" customFormat="1">
      <c r="A2969" s="13"/>
      <c r="B2969" s="232"/>
      <c r="C2969" s="233"/>
      <c r="D2969" s="234" t="s">
        <v>168</v>
      </c>
      <c r="E2969" s="235" t="s">
        <v>1</v>
      </c>
      <c r="F2969" s="236" t="s">
        <v>1519</v>
      </c>
      <c r="G2969" s="233"/>
      <c r="H2969" s="237">
        <v>10.928000000000001</v>
      </c>
      <c r="I2969" s="238"/>
      <c r="J2969" s="233"/>
      <c r="K2969" s="233"/>
      <c r="L2969" s="239"/>
      <c r="M2969" s="240"/>
      <c r="N2969" s="241"/>
      <c r="O2969" s="241"/>
      <c r="P2969" s="241"/>
      <c r="Q2969" s="241"/>
      <c r="R2969" s="241"/>
      <c r="S2969" s="241"/>
      <c r="T2969" s="242"/>
      <c r="U2969" s="13"/>
      <c r="V2969" s="13"/>
      <c r="W2969" s="13"/>
      <c r="X2969" s="13"/>
      <c r="Y2969" s="13"/>
      <c r="Z2969" s="13"/>
      <c r="AA2969" s="13"/>
      <c r="AB2969" s="13"/>
      <c r="AC2969" s="13"/>
      <c r="AD2969" s="13"/>
      <c r="AE2969" s="13"/>
      <c r="AT2969" s="243" t="s">
        <v>168</v>
      </c>
      <c r="AU2969" s="243" t="s">
        <v>87</v>
      </c>
      <c r="AV2969" s="13" t="s">
        <v>87</v>
      </c>
      <c r="AW2969" s="13" t="s">
        <v>32</v>
      </c>
      <c r="AX2969" s="13" t="s">
        <v>77</v>
      </c>
      <c r="AY2969" s="243" t="s">
        <v>159</v>
      </c>
    </row>
    <row r="2970" s="13" customFormat="1">
      <c r="A2970" s="13"/>
      <c r="B2970" s="232"/>
      <c r="C2970" s="233"/>
      <c r="D2970" s="234" t="s">
        <v>168</v>
      </c>
      <c r="E2970" s="235" t="s">
        <v>1</v>
      </c>
      <c r="F2970" s="236" t="s">
        <v>1520</v>
      </c>
      <c r="G2970" s="233"/>
      <c r="H2970" s="237">
        <v>33.659999999999997</v>
      </c>
      <c r="I2970" s="238"/>
      <c r="J2970" s="233"/>
      <c r="K2970" s="233"/>
      <c r="L2970" s="239"/>
      <c r="M2970" s="240"/>
      <c r="N2970" s="241"/>
      <c r="O2970" s="241"/>
      <c r="P2970" s="241"/>
      <c r="Q2970" s="241"/>
      <c r="R2970" s="241"/>
      <c r="S2970" s="241"/>
      <c r="T2970" s="242"/>
      <c r="U2970" s="13"/>
      <c r="V2970" s="13"/>
      <c r="W2970" s="13"/>
      <c r="X2970" s="13"/>
      <c r="Y2970" s="13"/>
      <c r="Z2970" s="13"/>
      <c r="AA2970" s="13"/>
      <c r="AB2970" s="13"/>
      <c r="AC2970" s="13"/>
      <c r="AD2970" s="13"/>
      <c r="AE2970" s="13"/>
      <c r="AT2970" s="243" t="s">
        <v>168</v>
      </c>
      <c r="AU2970" s="243" t="s">
        <v>87</v>
      </c>
      <c r="AV2970" s="13" t="s">
        <v>87</v>
      </c>
      <c r="AW2970" s="13" t="s">
        <v>32</v>
      </c>
      <c r="AX2970" s="13" t="s">
        <v>77</v>
      </c>
      <c r="AY2970" s="243" t="s">
        <v>159</v>
      </c>
    </row>
    <row r="2971" s="13" customFormat="1">
      <c r="A2971" s="13"/>
      <c r="B2971" s="232"/>
      <c r="C2971" s="233"/>
      <c r="D2971" s="234" t="s">
        <v>168</v>
      </c>
      <c r="E2971" s="235" t="s">
        <v>1</v>
      </c>
      <c r="F2971" s="236" t="s">
        <v>1521</v>
      </c>
      <c r="G2971" s="233"/>
      <c r="H2971" s="237">
        <v>11.199999999999999</v>
      </c>
      <c r="I2971" s="238"/>
      <c r="J2971" s="233"/>
      <c r="K2971" s="233"/>
      <c r="L2971" s="239"/>
      <c r="M2971" s="240"/>
      <c r="N2971" s="241"/>
      <c r="O2971" s="241"/>
      <c r="P2971" s="241"/>
      <c r="Q2971" s="241"/>
      <c r="R2971" s="241"/>
      <c r="S2971" s="241"/>
      <c r="T2971" s="242"/>
      <c r="U2971" s="13"/>
      <c r="V2971" s="13"/>
      <c r="W2971" s="13"/>
      <c r="X2971" s="13"/>
      <c r="Y2971" s="13"/>
      <c r="Z2971" s="13"/>
      <c r="AA2971" s="13"/>
      <c r="AB2971" s="13"/>
      <c r="AC2971" s="13"/>
      <c r="AD2971" s="13"/>
      <c r="AE2971" s="13"/>
      <c r="AT2971" s="243" t="s">
        <v>168</v>
      </c>
      <c r="AU2971" s="243" t="s">
        <v>87</v>
      </c>
      <c r="AV2971" s="13" t="s">
        <v>87</v>
      </c>
      <c r="AW2971" s="13" t="s">
        <v>32</v>
      </c>
      <c r="AX2971" s="13" t="s">
        <v>77</v>
      </c>
      <c r="AY2971" s="243" t="s">
        <v>159</v>
      </c>
    </row>
    <row r="2972" s="13" customFormat="1">
      <c r="A2972" s="13"/>
      <c r="B2972" s="232"/>
      <c r="C2972" s="233"/>
      <c r="D2972" s="234" t="s">
        <v>168</v>
      </c>
      <c r="E2972" s="235" t="s">
        <v>1</v>
      </c>
      <c r="F2972" s="236" t="s">
        <v>1522</v>
      </c>
      <c r="G2972" s="233"/>
      <c r="H2972" s="237">
        <v>20.497</v>
      </c>
      <c r="I2972" s="238"/>
      <c r="J2972" s="233"/>
      <c r="K2972" s="233"/>
      <c r="L2972" s="239"/>
      <c r="M2972" s="240"/>
      <c r="N2972" s="241"/>
      <c r="O2972" s="241"/>
      <c r="P2972" s="241"/>
      <c r="Q2972" s="241"/>
      <c r="R2972" s="241"/>
      <c r="S2972" s="241"/>
      <c r="T2972" s="242"/>
      <c r="U2972" s="13"/>
      <c r="V2972" s="13"/>
      <c r="W2972" s="13"/>
      <c r="X2972" s="13"/>
      <c r="Y2972" s="13"/>
      <c r="Z2972" s="13"/>
      <c r="AA2972" s="13"/>
      <c r="AB2972" s="13"/>
      <c r="AC2972" s="13"/>
      <c r="AD2972" s="13"/>
      <c r="AE2972" s="13"/>
      <c r="AT2972" s="243" t="s">
        <v>168</v>
      </c>
      <c r="AU2972" s="243" t="s">
        <v>87</v>
      </c>
      <c r="AV2972" s="13" t="s">
        <v>87</v>
      </c>
      <c r="AW2972" s="13" t="s">
        <v>32</v>
      </c>
      <c r="AX2972" s="13" t="s">
        <v>77</v>
      </c>
      <c r="AY2972" s="243" t="s">
        <v>159</v>
      </c>
    </row>
    <row r="2973" s="13" customFormat="1">
      <c r="A2973" s="13"/>
      <c r="B2973" s="232"/>
      <c r="C2973" s="233"/>
      <c r="D2973" s="234" t="s">
        <v>168</v>
      </c>
      <c r="E2973" s="235" t="s">
        <v>1</v>
      </c>
      <c r="F2973" s="236" t="s">
        <v>1523</v>
      </c>
      <c r="G2973" s="233"/>
      <c r="H2973" s="237">
        <v>8.6750000000000007</v>
      </c>
      <c r="I2973" s="238"/>
      <c r="J2973" s="233"/>
      <c r="K2973" s="233"/>
      <c r="L2973" s="239"/>
      <c r="M2973" s="240"/>
      <c r="N2973" s="241"/>
      <c r="O2973" s="241"/>
      <c r="P2973" s="241"/>
      <c r="Q2973" s="241"/>
      <c r="R2973" s="241"/>
      <c r="S2973" s="241"/>
      <c r="T2973" s="242"/>
      <c r="U2973" s="13"/>
      <c r="V2973" s="13"/>
      <c r="W2973" s="13"/>
      <c r="X2973" s="13"/>
      <c r="Y2973" s="13"/>
      <c r="Z2973" s="13"/>
      <c r="AA2973" s="13"/>
      <c r="AB2973" s="13"/>
      <c r="AC2973" s="13"/>
      <c r="AD2973" s="13"/>
      <c r="AE2973" s="13"/>
      <c r="AT2973" s="243" t="s">
        <v>168</v>
      </c>
      <c r="AU2973" s="243" t="s">
        <v>87</v>
      </c>
      <c r="AV2973" s="13" t="s">
        <v>87</v>
      </c>
      <c r="AW2973" s="13" t="s">
        <v>32</v>
      </c>
      <c r="AX2973" s="13" t="s">
        <v>77</v>
      </c>
      <c r="AY2973" s="243" t="s">
        <v>159</v>
      </c>
    </row>
    <row r="2974" s="13" customFormat="1">
      <c r="A2974" s="13"/>
      <c r="B2974" s="232"/>
      <c r="C2974" s="233"/>
      <c r="D2974" s="234" t="s">
        <v>168</v>
      </c>
      <c r="E2974" s="235" t="s">
        <v>1</v>
      </c>
      <c r="F2974" s="236" t="s">
        <v>1524</v>
      </c>
      <c r="G2974" s="233"/>
      <c r="H2974" s="237">
        <v>5.5209999999999999</v>
      </c>
      <c r="I2974" s="238"/>
      <c r="J2974" s="233"/>
      <c r="K2974" s="233"/>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168</v>
      </c>
      <c r="AU2974" s="243" t="s">
        <v>87</v>
      </c>
      <c r="AV2974" s="13" t="s">
        <v>87</v>
      </c>
      <c r="AW2974" s="13" t="s">
        <v>32</v>
      </c>
      <c r="AX2974" s="13" t="s">
        <v>77</v>
      </c>
      <c r="AY2974" s="243" t="s">
        <v>159</v>
      </c>
    </row>
    <row r="2975" s="15" customFormat="1">
      <c r="A2975" s="15"/>
      <c r="B2975" s="268"/>
      <c r="C2975" s="269"/>
      <c r="D2975" s="234" t="s">
        <v>168</v>
      </c>
      <c r="E2975" s="270" t="s">
        <v>1</v>
      </c>
      <c r="F2975" s="271" t="s">
        <v>361</v>
      </c>
      <c r="G2975" s="269"/>
      <c r="H2975" s="272">
        <v>243.18600000000001</v>
      </c>
      <c r="I2975" s="273"/>
      <c r="J2975" s="269"/>
      <c r="K2975" s="269"/>
      <c r="L2975" s="274"/>
      <c r="M2975" s="275"/>
      <c r="N2975" s="276"/>
      <c r="O2975" s="276"/>
      <c r="P2975" s="276"/>
      <c r="Q2975" s="276"/>
      <c r="R2975" s="276"/>
      <c r="S2975" s="276"/>
      <c r="T2975" s="277"/>
      <c r="U2975" s="15"/>
      <c r="V2975" s="15"/>
      <c r="W2975" s="15"/>
      <c r="X2975" s="15"/>
      <c r="Y2975" s="15"/>
      <c r="Z2975" s="15"/>
      <c r="AA2975" s="15"/>
      <c r="AB2975" s="15"/>
      <c r="AC2975" s="15"/>
      <c r="AD2975" s="15"/>
      <c r="AE2975" s="15"/>
      <c r="AT2975" s="278" t="s">
        <v>168</v>
      </c>
      <c r="AU2975" s="278" t="s">
        <v>87</v>
      </c>
      <c r="AV2975" s="15" t="s">
        <v>175</v>
      </c>
      <c r="AW2975" s="15" t="s">
        <v>32</v>
      </c>
      <c r="AX2975" s="15" t="s">
        <v>77</v>
      </c>
      <c r="AY2975" s="278" t="s">
        <v>159</v>
      </c>
    </row>
    <row r="2976" s="16" customFormat="1">
      <c r="A2976" s="16"/>
      <c r="B2976" s="279"/>
      <c r="C2976" s="280"/>
      <c r="D2976" s="234" t="s">
        <v>168</v>
      </c>
      <c r="E2976" s="281" t="s">
        <v>1</v>
      </c>
      <c r="F2976" s="282" t="s">
        <v>1525</v>
      </c>
      <c r="G2976" s="280"/>
      <c r="H2976" s="281" t="s">
        <v>1</v>
      </c>
      <c r="I2976" s="283"/>
      <c r="J2976" s="280"/>
      <c r="K2976" s="280"/>
      <c r="L2976" s="284"/>
      <c r="M2976" s="285"/>
      <c r="N2976" s="286"/>
      <c r="O2976" s="286"/>
      <c r="P2976" s="286"/>
      <c r="Q2976" s="286"/>
      <c r="R2976" s="286"/>
      <c r="S2976" s="286"/>
      <c r="T2976" s="287"/>
      <c r="U2976" s="16"/>
      <c r="V2976" s="16"/>
      <c r="W2976" s="16"/>
      <c r="X2976" s="16"/>
      <c r="Y2976" s="16"/>
      <c r="Z2976" s="16"/>
      <c r="AA2976" s="16"/>
      <c r="AB2976" s="16"/>
      <c r="AC2976" s="16"/>
      <c r="AD2976" s="16"/>
      <c r="AE2976" s="16"/>
      <c r="AT2976" s="288" t="s">
        <v>168</v>
      </c>
      <c r="AU2976" s="288" t="s">
        <v>87</v>
      </c>
      <c r="AV2976" s="16" t="s">
        <v>85</v>
      </c>
      <c r="AW2976" s="16" t="s">
        <v>32</v>
      </c>
      <c r="AX2976" s="16" t="s">
        <v>77</v>
      </c>
      <c r="AY2976" s="288" t="s">
        <v>159</v>
      </c>
    </row>
    <row r="2977" s="13" customFormat="1">
      <c r="A2977" s="13"/>
      <c r="B2977" s="232"/>
      <c r="C2977" s="233"/>
      <c r="D2977" s="234" t="s">
        <v>168</v>
      </c>
      <c r="E2977" s="235" t="s">
        <v>1</v>
      </c>
      <c r="F2977" s="236" t="s">
        <v>1526</v>
      </c>
      <c r="G2977" s="233"/>
      <c r="H2977" s="237">
        <v>26.122</v>
      </c>
      <c r="I2977" s="238"/>
      <c r="J2977" s="233"/>
      <c r="K2977" s="233"/>
      <c r="L2977" s="239"/>
      <c r="M2977" s="240"/>
      <c r="N2977" s="241"/>
      <c r="O2977" s="241"/>
      <c r="P2977" s="241"/>
      <c r="Q2977" s="241"/>
      <c r="R2977" s="241"/>
      <c r="S2977" s="241"/>
      <c r="T2977" s="242"/>
      <c r="U2977" s="13"/>
      <c r="V2977" s="13"/>
      <c r="W2977" s="13"/>
      <c r="X2977" s="13"/>
      <c r="Y2977" s="13"/>
      <c r="Z2977" s="13"/>
      <c r="AA2977" s="13"/>
      <c r="AB2977" s="13"/>
      <c r="AC2977" s="13"/>
      <c r="AD2977" s="13"/>
      <c r="AE2977" s="13"/>
      <c r="AT2977" s="243" t="s">
        <v>168</v>
      </c>
      <c r="AU2977" s="243" t="s">
        <v>87</v>
      </c>
      <c r="AV2977" s="13" t="s">
        <v>87</v>
      </c>
      <c r="AW2977" s="13" t="s">
        <v>32</v>
      </c>
      <c r="AX2977" s="13" t="s">
        <v>77</v>
      </c>
      <c r="AY2977" s="243" t="s">
        <v>159</v>
      </c>
    </row>
    <row r="2978" s="13" customFormat="1">
      <c r="A2978" s="13"/>
      <c r="B2978" s="232"/>
      <c r="C2978" s="233"/>
      <c r="D2978" s="234" t="s">
        <v>168</v>
      </c>
      <c r="E2978" s="235" t="s">
        <v>1</v>
      </c>
      <c r="F2978" s="236" t="s">
        <v>1527</v>
      </c>
      <c r="G2978" s="233"/>
      <c r="H2978" s="237">
        <v>343.34199999999998</v>
      </c>
      <c r="I2978" s="238"/>
      <c r="J2978" s="233"/>
      <c r="K2978" s="233"/>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168</v>
      </c>
      <c r="AU2978" s="243" t="s">
        <v>87</v>
      </c>
      <c r="AV2978" s="13" t="s">
        <v>87</v>
      </c>
      <c r="AW2978" s="13" t="s">
        <v>32</v>
      </c>
      <c r="AX2978" s="13" t="s">
        <v>77</v>
      </c>
      <c r="AY2978" s="243" t="s">
        <v>159</v>
      </c>
    </row>
    <row r="2979" s="13" customFormat="1">
      <c r="A2979" s="13"/>
      <c r="B2979" s="232"/>
      <c r="C2979" s="233"/>
      <c r="D2979" s="234" t="s">
        <v>168</v>
      </c>
      <c r="E2979" s="235" t="s">
        <v>1</v>
      </c>
      <c r="F2979" s="236" t="s">
        <v>1528</v>
      </c>
      <c r="G2979" s="233"/>
      <c r="H2979" s="237">
        <v>145.31700000000001</v>
      </c>
      <c r="I2979" s="238"/>
      <c r="J2979" s="233"/>
      <c r="K2979" s="233"/>
      <c r="L2979" s="239"/>
      <c r="M2979" s="240"/>
      <c r="N2979" s="241"/>
      <c r="O2979" s="241"/>
      <c r="P2979" s="241"/>
      <c r="Q2979" s="241"/>
      <c r="R2979" s="241"/>
      <c r="S2979" s="241"/>
      <c r="T2979" s="242"/>
      <c r="U2979" s="13"/>
      <c r="V2979" s="13"/>
      <c r="W2979" s="13"/>
      <c r="X2979" s="13"/>
      <c r="Y2979" s="13"/>
      <c r="Z2979" s="13"/>
      <c r="AA2979" s="13"/>
      <c r="AB2979" s="13"/>
      <c r="AC2979" s="13"/>
      <c r="AD2979" s="13"/>
      <c r="AE2979" s="13"/>
      <c r="AT2979" s="243" t="s">
        <v>168</v>
      </c>
      <c r="AU2979" s="243" t="s">
        <v>87</v>
      </c>
      <c r="AV2979" s="13" t="s">
        <v>87</v>
      </c>
      <c r="AW2979" s="13" t="s">
        <v>32</v>
      </c>
      <c r="AX2979" s="13" t="s">
        <v>77</v>
      </c>
      <c r="AY2979" s="243" t="s">
        <v>159</v>
      </c>
    </row>
    <row r="2980" s="13" customFormat="1">
      <c r="A2980" s="13"/>
      <c r="B2980" s="232"/>
      <c r="C2980" s="233"/>
      <c r="D2980" s="234" t="s">
        <v>168</v>
      </c>
      <c r="E2980" s="235" t="s">
        <v>1</v>
      </c>
      <c r="F2980" s="236" t="s">
        <v>1529</v>
      </c>
      <c r="G2980" s="233"/>
      <c r="H2980" s="237">
        <v>70.325999999999993</v>
      </c>
      <c r="I2980" s="238"/>
      <c r="J2980" s="233"/>
      <c r="K2980" s="233"/>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168</v>
      </c>
      <c r="AU2980" s="243" t="s">
        <v>87</v>
      </c>
      <c r="AV2980" s="13" t="s">
        <v>87</v>
      </c>
      <c r="AW2980" s="13" t="s">
        <v>32</v>
      </c>
      <c r="AX2980" s="13" t="s">
        <v>77</v>
      </c>
      <c r="AY2980" s="243" t="s">
        <v>159</v>
      </c>
    </row>
    <row r="2981" s="13" customFormat="1">
      <c r="A2981" s="13"/>
      <c r="B2981" s="232"/>
      <c r="C2981" s="233"/>
      <c r="D2981" s="234" t="s">
        <v>168</v>
      </c>
      <c r="E2981" s="235" t="s">
        <v>1</v>
      </c>
      <c r="F2981" s="236" t="s">
        <v>1530</v>
      </c>
      <c r="G2981" s="233"/>
      <c r="H2981" s="237">
        <v>19.440999999999999</v>
      </c>
      <c r="I2981" s="238"/>
      <c r="J2981" s="233"/>
      <c r="K2981" s="233"/>
      <c r="L2981" s="239"/>
      <c r="M2981" s="240"/>
      <c r="N2981" s="241"/>
      <c r="O2981" s="241"/>
      <c r="P2981" s="241"/>
      <c r="Q2981" s="241"/>
      <c r="R2981" s="241"/>
      <c r="S2981" s="241"/>
      <c r="T2981" s="242"/>
      <c r="U2981" s="13"/>
      <c r="V2981" s="13"/>
      <c r="W2981" s="13"/>
      <c r="X2981" s="13"/>
      <c r="Y2981" s="13"/>
      <c r="Z2981" s="13"/>
      <c r="AA2981" s="13"/>
      <c r="AB2981" s="13"/>
      <c r="AC2981" s="13"/>
      <c r="AD2981" s="13"/>
      <c r="AE2981" s="13"/>
      <c r="AT2981" s="243" t="s">
        <v>168</v>
      </c>
      <c r="AU2981" s="243" t="s">
        <v>87</v>
      </c>
      <c r="AV2981" s="13" t="s">
        <v>87</v>
      </c>
      <c r="AW2981" s="13" t="s">
        <v>32</v>
      </c>
      <c r="AX2981" s="13" t="s">
        <v>77</v>
      </c>
      <c r="AY2981" s="243" t="s">
        <v>159</v>
      </c>
    </row>
    <row r="2982" s="13" customFormat="1">
      <c r="A2982" s="13"/>
      <c r="B2982" s="232"/>
      <c r="C2982" s="233"/>
      <c r="D2982" s="234" t="s">
        <v>168</v>
      </c>
      <c r="E2982" s="235" t="s">
        <v>1</v>
      </c>
      <c r="F2982" s="236" t="s">
        <v>1531</v>
      </c>
      <c r="G2982" s="233"/>
      <c r="H2982" s="237">
        <v>25.766999999999999</v>
      </c>
      <c r="I2982" s="238"/>
      <c r="J2982" s="233"/>
      <c r="K2982" s="233"/>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168</v>
      </c>
      <c r="AU2982" s="243" t="s">
        <v>87</v>
      </c>
      <c r="AV2982" s="13" t="s">
        <v>87</v>
      </c>
      <c r="AW2982" s="13" t="s">
        <v>32</v>
      </c>
      <c r="AX2982" s="13" t="s">
        <v>77</v>
      </c>
      <c r="AY2982" s="243" t="s">
        <v>159</v>
      </c>
    </row>
    <row r="2983" s="15" customFormat="1">
      <c r="A2983" s="15"/>
      <c r="B2983" s="268"/>
      <c r="C2983" s="269"/>
      <c r="D2983" s="234" t="s">
        <v>168</v>
      </c>
      <c r="E2983" s="270" t="s">
        <v>1</v>
      </c>
      <c r="F2983" s="271" t="s">
        <v>361</v>
      </c>
      <c r="G2983" s="269"/>
      <c r="H2983" s="272">
        <v>630.31500000000005</v>
      </c>
      <c r="I2983" s="273"/>
      <c r="J2983" s="269"/>
      <c r="K2983" s="269"/>
      <c r="L2983" s="274"/>
      <c r="M2983" s="275"/>
      <c r="N2983" s="276"/>
      <c r="O2983" s="276"/>
      <c r="P2983" s="276"/>
      <c r="Q2983" s="276"/>
      <c r="R2983" s="276"/>
      <c r="S2983" s="276"/>
      <c r="T2983" s="277"/>
      <c r="U2983" s="15"/>
      <c r="V2983" s="15"/>
      <c r="W2983" s="15"/>
      <c r="X2983" s="15"/>
      <c r="Y2983" s="15"/>
      <c r="Z2983" s="15"/>
      <c r="AA2983" s="15"/>
      <c r="AB2983" s="15"/>
      <c r="AC2983" s="15"/>
      <c r="AD2983" s="15"/>
      <c r="AE2983" s="15"/>
      <c r="AT2983" s="278" t="s">
        <v>168</v>
      </c>
      <c r="AU2983" s="278" t="s">
        <v>87</v>
      </c>
      <c r="AV2983" s="15" t="s">
        <v>175</v>
      </c>
      <c r="AW2983" s="15" t="s">
        <v>32</v>
      </c>
      <c r="AX2983" s="15" t="s">
        <v>77</v>
      </c>
      <c r="AY2983" s="278" t="s">
        <v>159</v>
      </c>
    </row>
    <row r="2984" s="16" customFormat="1">
      <c r="A2984" s="16"/>
      <c r="B2984" s="279"/>
      <c r="C2984" s="280"/>
      <c r="D2984" s="234" t="s">
        <v>168</v>
      </c>
      <c r="E2984" s="281" t="s">
        <v>1</v>
      </c>
      <c r="F2984" s="282" t="s">
        <v>1532</v>
      </c>
      <c r="G2984" s="280"/>
      <c r="H2984" s="281" t="s">
        <v>1</v>
      </c>
      <c r="I2984" s="283"/>
      <c r="J2984" s="280"/>
      <c r="K2984" s="280"/>
      <c r="L2984" s="284"/>
      <c r="M2984" s="285"/>
      <c r="N2984" s="286"/>
      <c r="O2984" s="286"/>
      <c r="P2984" s="286"/>
      <c r="Q2984" s="286"/>
      <c r="R2984" s="286"/>
      <c r="S2984" s="286"/>
      <c r="T2984" s="287"/>
      <c r="U2984" s="16"/>
      <c r="V2984" s="16"/>
      <c r="W2984" s="16"/>
      <c r="X2984" s="16"/>
      <c r="Y2984" s="16"/>
      <c r="Z2984" s="16"/>
      <c r="AA2984" s="16"/>
      <c r="AB2984" s="16"/>
      <c r="AC2984" s="16"/>
      <c r="AD2984" s="16"/>
      <c r="AE2984" s="16"/>
      <c r="AT2984" s="288" t="s">
        <v>168</v>
      </c>
      <c r="AU2984" s="288" t="s">
        <v>87</v>
      </c>
      <c r="AV2984" s="16" t="s">
        <v>85</v>
      </c>
      <c r="AW2984" s="16" t="s">
        <v>32</v>
      </c>
      <c r="AX2984" s="16" t="s">
        <v>77</v>
      </c>
      <c r="AY2984" s="288" t="s">
        <v>159</v>
      </c>
    </row>
    <row r="2985" s="13" customFormat="1">
      <c r="A2985" s="13"/>
      <c r="B2985" s="232"/>
      <c r="C2985" s="233"/>
      <c r="D2985" s="234" t="s">
        <v>168</v>
      </c>
      <c r="E2985" s="235" t="s">
        <v>1</v>
      </c>
      <c r="F2985" s="236" t="s">
        <v>1533</v>
      </c>
      <c r="G2985" s="233"/>
      <c r="H2985" s="237">
        <v>45.234999999999999</v>
      </c>
      <c r="I2985" s="238"/>
      <c r="J2985" s="233"/>
      <c r="K2985" s="233"/>
      <c r="L2985" s="239"/>
      <c r="M2985" s="240"/>
      <c r="N2985" s="241"/>
      <c r="O2985" s="241"/>
      <c r="P2985" s="241"/>
      <c r="Q2985" s="241"/>
      <c r="R2985" s="241"/>
      <c r="S2985" s="241"/>
      <c r="T2985" s="242"/>
      <c r="U2985" s="13"/>
      <c r="V2985" s="13"/>
      <c r="W2985" s="13"/>
      <c r="X2985" s="13"/>
      <c r="Y2985" s="13"/>
      <c r="Z2985" s="13"/>
      <c r="AA2985" s="13"/>
      <c r="AB2985" s="13"/>
      <c r="AC2985" s="13"/>
      <c r="AD2985" s="13"/>
      <c r="AE2985" s="13"/>
      <c r="AT2985" s="243" t="s">
        <v>168</v>
      </c>
      <c r="AU2985" s="243" t="s">
        <v>87</v>
      </c>
      <c r="AV2985" s="13" t="s">
        <v>87</v>
      </c>
      <c r="AW2985" s="13" t="s">
        <v>32</v>
      </c>
      <c r="AX2985" s="13" t="s">
        <v>77</v>
      </c>
      <c r="AY2985" s="243" t="s">
        <v>159</v>
      </c>
    </row>
    <row r="2986" s="13" customFormat="1">
      <c r="A2986" s="13"/>
      <c r="B2986" s="232"/>
      <c r="C2986" s="233"/>
      <c r="D2986" s="234" t="s">
        <v>168</v>
      </c>
      <c r="E2986" s="235" t="s">
        <v>1</v>
      </c>
      <c r="F2986" s="236" t="s">
        <v>1534</v>
      </c>
      <c r="G2986" s="233"/>
      <c r="H2986" s="237">
        <v>9.2729999999999997</v>
      </c>
      <c r="I2986" s="238"/>
      <c r="J2986" s="233"/>
      <c r="K2986" s="233"/>
      <c r="L2986" s="239"/>
      <c r="M2986" s="240"/>
      <c r="N2986" s="241"/>
      <c r="O2986" s="241"/>
      <c r="P2986" s="241"/>
      <c r="Q2986" s="241"/>
      <c r="R2986" s="241"/>
      <c r="S2986" s="241"/>
      <c r="T2986" s="242"/>
      <c r="U2986" s="13"/>
      <c r="V2986" s="13"/>
      <c r="W2986" s="13"/>
      <c r="X2986" s="13"/>
      <c r="Y2986" s="13"/>
      <c r="Z2986" s="13"/>
      <c r="AA2986" s="13"/>
      <c r="AB2986" s="13"/>
      <c r="AC2986" s="13"/>
      <c r="AD2986" s="13"/>
      <c r="AE2986" s="13"/>
      <c r="AT2986" s="243" t="s">
        <v>168</v>
      </c>
      <c r="AU2986" s="243" t="s">
        <v>87</v>
      </c>
      <c r="AV2986" s="13" t="s">
        <v>87</v>
      </c>
      <c r="AW2986" s="13" t="s">
        <v>32</v>
      </c>
      <c r="AX2986" s="13" t="s">
        <v>77</v>
      </c>
      <c r="AY2986" s="243" t="s">
        <v>159</v>
      </c>
    </row>
    <row r="2987" s="13" customFormat="1">
      <c r="A2987" s="13"/>
      <c r="B2987" s="232"/>
      <c r="C2987" s="233"/>
      <c r="D2987" s="234" t="s">
        <v>168</v>
      </c>
      <c r="E2987" s="235" t="s">
        <v>1</v>
      </c>
      <c r="F2987" s="236" t="s">
        <v>1535</v>
      </c>
      <c r="G2987" s="233"/>
      <c r="H2987" s="237">
        <v>19.5</v>
      </c>
      <c r="I2987" s="238"/>
      <c r="J2987" s="233"/>
      <c r="K2987" s="233"/>
      <c r="L2987" s="239"/>
      <c r="M2987" s="240"/>
      <c r="N2987" s="241"/>
      <c r="O2987" s="241"/>
      <c r="P2987" s="241"/>
      <c r="Q2987" s="241"/>
      <c r="R2987" s="241"/>
      <c r="S2987" s="241"/>
      <c r="T2987" s="242"/>
      <c r="U2987" s="13"/>
      <c r="V2987" s="13"/>
      <c r="W2987" s="13"/>
      <c r="X2987" s="13"/>
      <c r="Y2987" s="13"/>
      <c r="Z2987" s="13"/>
      <c r="AA2987" s="13"/>
      <c r="AB2987" s="13"/>
      <c r="AC2987" s="13"/>
      <c r="AD2987" s="13"/>
      <c r="AE2987" s="13"/>
      <c r="AT2987" s="243" t="s">
        <v>168</v>
      </c>
      <c r="AU2987" s="243" t="s">
        <v>87</v>
      </c>
      <c r="AV2987" s="13" t="s">
        <v>87</v>
      </c>
      <c r="AW2987" s="13" t="s">
        <v>32</v>
      </c>
      <c r="AX2987" s="13" t="s">
        <v>77</v>
      </c>
      <c r="AY2987" s="243" t="s">
        <v>159</v>
      </c>
    </row>
    <row r="2988" s="15" customFormat="1">
      <c r="A2988" s="15"/>
      <c r="B2988" s="268"/>
      <c r="C2988" s="269"/>
      <c r="D2988" s="234" t="s">
        <v>168</v>
      </c>
      <c r="E2988" s="270" t="s">
        <v>1</v>
      </c>
      <c r="F2988" s="271" t="s">
        <v>361</v>
      </c>
      <c r="G2988" s="269"/>
      <c r="H2988" s="272">
        <v>74.007999999999996</v>
      </c>
      <c r="I2988" s="273"/>
      <c r="J2988" s="269"/>
      <c r="K2988" s="269"/>
      <c r="L2988" s="274"/>
      <c r="M2988" s="275"/>
      <c r="N2988" s="276"/>
      <c r="O2988" s="276"/>
      <c r="P2988" s="276"/>
      <c r="Q2988" s="276"/>
      <c r="R2988" s="276"/>
      <c r="S2988" s="276"/>
      <c r="T2988" s="277"/>
      <c r="U2988" s="15"/>
      <c r="V2988" s="15"/>
      <c r="W2988" s="15"/>
      <c r="X2988" s="15"/>
      <c r="Y2988" s="15"/>
      <c r="Z2988" s="15"/>
      <c r="AA2988" s="15"/>
      <c r="AB2988" s="15"/>
      <c r="AC2988" s="15"/>
      <c r="AD2988" s="15"/>
      <c r="AE2988" s="15"/>
      <c r="AT2988" s="278" t="s">
        <v>168</v>
      </c>
      <c r="AU2988" s="278" t="s">
        <v>87</v>
      </c>
      <c r="AV2988" s="15" t="s">
        <v>175</v>
      </c>
      <c r="AW2988" s="15" t="s">
        <v>32</v>
      </c>
      <c r="AX2988" s="15" t="s">
        <v>77</v>
      </c>
      <c r="AY2988" s="278" t="s">
        <v>159</v>
      </c>
    </row>
    <row r="2989" s="14" customFormat="1">
      <c r="A2989" s="14"/>
      <c r="B2989" s="244"/>
      <c r="C2989" s="245"/>
      <c r="D2989" s="234" t="s">
        <v>168</v>
      </c>
      <c r="E2989" s="246" t="s">
        <v>1</v>
      </c>
      <c r="F2989" s="247" t="s">
        <v>174</v>
      </c>
      <c r="G2989" s="245"/>
      <c r="H2989" s="248">
        <v>947.50900000000001</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168</v>
      </c>
      <c r="AU2989" s="254" t="s">
        <v>87</v>
      </c>
      <c r="AV2989" s="14" t="s">
        <v>166</v>
      </c>
      <c r="AW2989" s="14" t="s">
        <v>32</v>
      </c>
      <c r="AX2989" s="14" t="s">
        <v>85</v>
      </c>
      <c r="AY2989" s="254" t="s">
        <v>159</v>
      </c>
    </row>
    <row r="2990" s="2" customFormat="1" ht="24.15" customHeight="1">
      <c r="A2990" s="39"/>
      <c r="B2990" s="40"/>
      <c r="C2990" s="219" t="s">
        <v>4700</v>
      </c>
      <c r="D2990" s="219" t="s">
        <v>161</v>
      </c>
      <c r="E2990" s="220" t="s">
        <v>4701</v>
      </c>
      <c r="F2990" s="221" t="s">
        <v>4702</v>
      </c>
      <c r="G2990" s="222" t="s">
        <v>164</v>
      </c>
      <c r="H2990" s="223">
        <v>188.80000000000001</v>
      </c>
      <c r="I2990" s="224"/>
      <c r="J2990" s="225">
        <f>ROUND(I2990*H2990,2)</f>
        <v>0</v>
      </c>
      <c r="K2990" s="221" t="s">
        <v>1</v>
      </c>
      <c r="L2990" s="45"/>
      <c r="M2990" s="226" t="s">
        <v>1</v>
      </c>
      <c r="N2990" s="227" t="s">
        <v>42</v>
      </c>
      <c r="O2990" s="92"/>
      <c r="P2990" s="228">
        <f>O2990*H2990</f>
        <v>0</v>
      </c>
      <c r="Q2990" s="228">
        <v>0.00021000000000000001</v>
      </c>
      <c r="R2990" s="228">
        <f>Q2990*H2990</f>
        <v>0.039648000000000003</v>
      </c>
      <c r="S2990" s="228">
        <v>0</v>
      </c>
      <c r="T2990" s="229">
        <f>S2990*H2990</f>
        <v>0</v>
      </c>
      <c r="U2990" s="39"/>
      <c r="V2990" s="39"/>
      <c r="W2990" s="39"/>
      <c r="X2990" s="39"/>
      <c r="Y2990" s="39"/>
      <c r="Z2990" s="39"/>
      <c r="AA2990" s="39"/>
      <c r="AB2990" s="39"/>
      <c r="AC2990" s="39"/>
      <c r="AD2990" s="39"/>
      <c r="AE2990" s="39"/>
      <c r="AR2990" s="230" t="s">
        <v>235</v>
      </c>
      <c r="AT2990" s="230" t="s">
        <v>161</v>
      </c>
      <c r="AU2990" s="230" t="s">
        <v>87</v>
      </c>
      <c r="AY2990" s="18" t="s">
        <v>159</v>
      </c>
      <c r="BE2990" s="231">
        <f>IF(N2990="základní",J2990,0)</f>
        <v>0</v>
      </c>
      <c r="BF2990" s="231">
        <f>IF(N2990="snížená",J2990,0)</f>
        <v>0</v>
      </c>
      <c r="BG2990" s="231">
        <f>IF(N2990="zákl. přenesená",J2990,0)</f>
        <v>0</v>
      </c>
      <c r="BH2990" s="231">
        <f>IF(N2990="sníž. přenesená",J2990,0)</f>
        <v>0</v>
      </c>
      <c r="BI2990" s="231">
        <f>IF(N2990="nulová",J2990,0)</f>
        <v>0</v>
      </c>
      <c r="BJ2990" s="18" t="s">
        <v>85</v>
      </c>
      <c r="BK2990" s="231">
        <f>ROUND(I2990*H2990,2)</f>
        <v>0</v>
      </c>
      <c r="BL2990" s="18" t="s">
        <v>235</v>
      </c>
      <c r="BM2990" s="230" t="s">
        <v>4703</v>
      </c>
    </row>
    <row r="2991" s="16" customFormat="1">
      <c r="A2991" s="16"/>
      <c r="B2991" s="279"/>
      <c r="C2991" s="280"/>
      <c r="D2991" s="234" t="s">
        <v>168</v>
      </c>
      <c r="E2991" s="281" t="s">
        <v>1</v>
      </c>
      <c r="F2991" s="282" t="s">
        <v>2497</v>
      </c>
      <c r="G2991" s="280"/>
      <c r="H2991" s="281" t="s">
        <v>1</v>
      </c>
      <c r="I2991" s="283"/>
      <c r="J2991" s="280"/>
      <c r="K2991" s="280"/>
      <c r="L2991" s="284"/>
      <c r="M2991" s="285"/>
      <c r="N2991" s="286"/>
      <c r="O2991" s="286"/>
      <c r="P2991" s="286"/>
      <c r="Q2991" s="286"/>
      <c r="R2991" s="286"/>
      <c r="S2991" s="286"/>
      <c r="T2991" s="287"/>
      <c r="U2991" s="16"/>
      <c r="V2991" s="16"/>
      <c r="W2991" s="16"/>
      <c r="X2991" s="16"/>
      <c r="Y2991" s="16"/>
      <c r="Z2991" s="16"/>
      <c r="AA2991" s="16"/>
      <c r="AB2991" s="16"/>
      <c r="AC2991" s="16"/>
      <c r="AD2991" s="16"/>
      <c r="AE2991" s="16"/>
      <c r="AT2991" s="288" t="s">
        <v>168</v>
      </c>
      <c r="AU2991" s="288" t="s">
        <v>87</v>
      </c>
      <c r="AV2991" s="16" t="s">
        <v>85</v>
      </c>
      <c r="AW2991" s="16" t="s">
        <v>32</v>
      </c>
      <c r="AX2991" s="16" t="s">
        <v>77</v>
      </c>
      <c r="AY2991" s="288" t="s">
        <v>159</v>
      </c>
    </row>
    <row r="2992" s="13" customFormat="1">
      <c r="A2992" s="13"/>
      <c r="B2992" s="232"/>
      <c r="C2992" s="233"/>
      <c r="D2992" s="234" t="s">
        <v>168</v>
      </c>
      <c r="E2992" s="235" t="s">
        <v>1</v>
      </c>
      <c r="F2992" s="236" t="s">
        <v>2498</v>
      </c>
      <c r="G2992" s="233"/>
      <c r="H2992" s="237">
        <v>188.80000000000001</v>
      </c>
      <c r="I2992" s="238"/>
      <c r="J2992" s="233"/>
      <c r="K2992" s="233"/>
      <c r="L2992" s="239"/>
      <c r="M2992" s="240"/>
      <c r="N2992" s="241"/>
      <c r="O2992" s="241"/>
      <c r="P2992" s="241"/>
      <c r="Q2992" s="241"/>
      <c r="R2992" s="241"/>
      <c r="S2992" s="241"/>
      <c r="T2992" s="242"/>
      <c r="U2992" s="13"/>
      <c r="V2992" s="13"/>
      <c r="W2992" s="13"/>
      <c r="X2992" s="13"/>
      <c r="Y2992" s="13"/>
      <c r="Z2992" s="13"/>
      <c r="AA2992" s="13"/>
      <c r="AB2992" s="13"/>
      <c r="AC2992" s="13"/>
      <c r="AD2992" s="13"/>
      <c r="AE2992" s="13"/>
      <c r="AT2992" s="243" t="s">
        <v>168</v>
      </c>
      <c r="AU2992" s="243" t="s">
        <v>87</v>
      </c>
      <c r="AV2992" s="13" t="s">
        <v>87</v>
      </c>
      <c r="AW2992" s="13" t="s">
        <v>32</v>
      </c>
      <c r="AX2992" s="13" t="s">
        <v>85</v>
      </c>
      <c r="AY2992" s="243" t="s">
        <v>159</v>
      </c>
    </row>
    <row r="2993" s="2" customFormat="1" ht="24.15" customHeight="1">
      <c r="A2993" s="39"/>
      <c r="B2993" s="40"/>
      <c r="C2993" s="219" t="s">
        <v>4704</v>
      </c>
      <c r="D2993" s="219" t="s">
        <v>161</v>
      </c>
      <c r="E2993" s="220" t="s">
        <v>4705</v>
      </c>
      <c r="F2993" s="221" t="s">
        <v>4706</v>
      </c>
      <c r="G2993" s="222" t="s">
        <v>164</v>
      </c>
      <c r="H2993" s="223">
        <v>669.86000000000001</v>
      </c>
      <c r="I2993" s="224"/>
      <c r="J2993" s="225">
        <f>ROUND(I2993*H2993,2)</f>
        <v>0</v>
      </c>
      <c r="K2993" s="221" t="s">
        <v>165</v>
      </c>
      <c r="L2993" s="45"/>
      <c r="M2993" s="226" t="s">
        <v>1</v>
      </c>
      <c r="N2993" s="227" t="s">
        <v>42</v>
      </c>
      <c r="O2993" s="92"/>
      <c r="P2993" s="228">
        <f>O2993*H2993</f>
        <v>0</v>
      </c>
      <c r="Q2993" s="228">
        <v>0.00021000000000000001</v>
      </c>
      <c r="R2993" s="228">
        <f>Q2993*H2993</f>
        <v>0.14067060000000001</v>
      </c>
      <c r="S2993" s="228">
        <v>0</v>
      </c>
      <c r="T2993" s="229">
        <f>S2993*H2993</f>
        <v>0</v>
      </c>
      <c r="U2993" s="39"/>
      <c r="V2993" s="39"/>
      <c r="W2993" s="39"/>
      <c r="X2993" s="39"/>
      <c r="Y2993" s="39"/>
      <c r="Z2993" s="39"/>
      <c r="AA2993" s="39"/>
      <c r="AB2993" s="39"/>
      <c r="AC2993" s="39"/>
      <c r="AD2993" s="39"/>
      <c r="AE2993" s="39"/>
      <c r="AR2993" s="230" t="s">
        <v>235</v>
      </c>
      <c r="AT2993" s="230" t="s">
        <v>161</v>
      </c>
      <c r="AU2993" s="230" t="s">
        <v>87</v>
      </c>
      <c r="AY2993" s="18" t="s">
        <v>159</v>
      </c>
      <c r="BE2993" s="231">
        <f>IF(N2993="základní",J2993,0)</f>
        <v>0</v>
      </c>
      <c r="BF2993" s="231">
        <f>IF(N2993="snížená",J2993,0)</f>
        <v>0</v>
      </c>
      <c r="BG2993" s="231">
        <f>IF(N2993="zákl. přenesená",J2993,0)</f>
        <v>0</v>
      </c>
      <c r="BH2993" s="231">
        <f>IF(N2993="sníž. přenesená",J2993,0)</f>
        <v>0</v>
      </c>
      <c r="BI2993" s="231">
        <f>IF(N2993="nulová",J2993,0)</f>
        <v>0</v>
      </c>
      <c r="BJ2993" s="18" t="s">
        <v>85</v>
      </c>
      <c r="BK2993" s="231">
        <f>ROUND(I2993*H2993,2)</f>
        <v>0</v>
      </c>
      <c r="BL2993" s="18" t="s">
        <v>235</v>
      </c>
      <c r="BM2993" s="230" t="s">
        <v>4707</v>
      </c>
    </row>
    <row r="2994" s="16" customFormat="1">
      <c r="A2994" s="16"/>
      <c r="B2994" s="279"/>
      <c r="C2994" s="280"/>
      <c r="D2994" s="234" t="s">
        <v>168</v>
      </c>
      <c r="E2994" s="281" t="s">
        <v>1</v>
      </c>
      <c r="F2994" s="282" t="s">
        <v>1099</v>
      </c>
      <c r="G2994" s="280"/>
      <c r="H2994" s="281" t="s">
        <v>1</v>
      </c>
      <c r="I2994" s="283"/>
      <c r="J2994" s="280"/>
      <c r="K2994" s="280"/>
      <c r="L2994" s="284"/>
      <c r="M2994" s="285"/>
      <c r="N2994" s="286"/>
      <c r="O2994" s="286"/>
      <c r="P2994" s="286"/>
      <c r="Q2994" s="286"/>
      <c r="R2994" s="286"/>
      <c r="S2994" s="286"/>
      <c r="T2994" s="287"/>
      <c r="U2994" s="16"/>
      <c r="V2994" s="16"/>
      <c r="W2994" s="16"/>
      <c r="X2994" s="16"/>
      <c r="Y2994" s="16"/>
      <c r="Z2994" s="16"/>
      <c r="AA2994" s="16"/>
      <c r="AB2994" s="16"/>
      <c r="AC2994" s="16"/>
      <c r="AD2994" s="16"/>
      <c r="AE2994" s="16"/>
      <c r="AT2994" s="288" t="s">
        <v>168</v>
      </c>
      <c r="AU2994" s="288" t="s">
        <v>87</v>
      </c>
      <c r="AV2994" s="16" t="s">
        <v>85</v>
      </c>
      <c r="AW2994" s="16" t="s">
        <v>32</v>
      </c>
      <c r="AX2994" s="16" t="s">
        <v>77</v>
      </c>
      <c r="AY2994" s="288" t="s">
        <v>159</v>
      </c>
    </row>
    <row r="2995" s="13" customFormat="1">
      <c r="A2995" s="13"/>
      <c r="B2995" s="232"/>
      <c r="C2995" s="233"/>
      <c r="D2995" s="234" t="s">
        <v>168</v>
      </c>
      <c r="E2995" s="235" t="s">
        <v>1</v>
      </c>
      <c r="F2995" s="236" t="s">
        <v>1105</v>
      </c>
      <c r="G2995" s="233"/>
      <c r="H2995" s="237">
        <v>97.650000000000006</v>
      </c>
      <c r="I2995" s="238"/>
      <c r="J2995" s="233"/>
      <c r="K2995" s="233"/>
      <c r="L2995" s="239"/>
      <c r="M2995" s="240"/>
      <c r="N2995" s="241"/>
      <c r="O2995" s="241"/>
      <c r="P2995" s="241"/>
      <c r="Q2995" s="241"/>
      <c r="R2995" s="241"/>
      <c r="S2995" s="241"/>
      <c r="T2995" s="242"/>
      <c r="U2995" s="13"/>
      <c r="V2995" s="13"/>
      <c r="W2995" s="13"/>
      <c r="X2995" s="13"/>
      <c r="Y2995" s="13"/>
      <c r="Z2995" s="13"/>
      <c r="AA2995" s="13"/>
      <c r="AB2995" s="13"/>
      <c r="AC2995" s="13"/>
      <c r="AD2995" s="13"/>
      <c r="AE2995" s="13"/>
      <c r="AT2995" s="243" t="s">
        <v>168</v>
      </c>
      <c r="AU2995" s="243" t="s">
        <v>87</v>
      </c>
      <c r="AV2995" s="13" t="s">
        <v>87</v>
      </c>
      <c r="AW2995" s="13" t="s">
        <v>32</v>
      </c>
      <c r="AX2995" s="13" t="s">
        <v>77</v>
      </c>
      <c r="AY2995" s="243" t="s">
        <v>159</v>
      </c>
    </row>
    <row r="2996" s="13" customFormat="1">
      <c r="A2996" s="13"/>
      <c r="B2996" s="232"/>
      <c r="C2996" s="233"/>
      <c r="D2996" s="234" t="s">
        <v>168</v>
      </c>
      <c r="E2996" s="235" t="s">
        <v>1</v>
      </c>
      <c r="F2996" s="236" t="s">
        <v>1106</v>
      </c>
      <c r="G2996" s="233"/>
      <c r="H2996" s="237">
        <v>-16.449999999999999</v>
      </c>
      <c r="I2996" s="238"/>
      <c r="J2996" s="233"/>
      <c r="K2996" s="233"/>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168</v>
      </c>
      <c r="AU2996" s="243" t="s">
        <v>87</v>
      </c>
      <c r="AV2996" s="13" t="s">
        <v>87</v>
      </c>
      <c r="AW2996" s="13" t="s">
        <v>32</v>
      </c>
      <c r="AX2996" s="13" t="s">
        <v>77</v>
      </c>
      <c r="AY2996" s="243" t="s">
        <v>159</v>
      </c>
    </row>
    <row r="2997" s="15" customFormat="1">
      <c r="A2997" s="15"/>
      <c r="B2997" s="268"/>
      <c r="C2997" s="269"/>
      <c r="D2997" s="234" t="s">
        <v>168</v>
      </c>
      <c r="E2997" s="270" t="s">
        <v>1</v>
      </c>
      <c r="F2997" s="271" t="s">
        <v>361</v>
      </c>
      <c r="G2997" s="269"/>
      <c r="H2997" s="272">
        <v>81.200000000000003</v>
      </c>
      <c r="I2997" s="273"/>
      <c r="J2997" s="269"/>
      <c r="K2997" s="269"/>
      <c r="L2997" s="274"/>
      <c r="M2997" s="275"/>
      <c r="N2997" s="276"/>
      <c r="O2997" s="276"/>
      <c r="P2997" s="276"/>
      <c r="Q2997" s="276"/>
      <c r="R2997" s="276"/>
      <c r="S2997" s="276"/>
      <c r="T2997" s="277"/>
      <c r="U2997" s="15"/>
      <c r="V2997" s="15"/>
      <c r="W2997" s="15"/>
      <c r="X2997" s="15"/>
      <c r="Y2997" s="15"/>
      <c r="Z2997" s="15"/>
      <c r="AA2997" s="15"/>
      <c r="AB2997" s="15"/>
      <c r="AC2997" s="15"/>
      <c r="AD2997" s="15"/>
      <c r="AE2997" s="15"/>
      <c r="AT2997" s="278" t="s">
        <v>168</v>
      </c>
      <c r="AU2997" s="278" t="s">
        <v>87</v>
      </c>
      <c r="AV2997" s="15" t="s">
        <v>175</v>
      </c>
      <c r="AW2997" s="15" t="s">
        <v>32</v>
      </c>
      <c r="AX2997" s="15" t="s">
        <v>77</v>
      </c>
      <c r="AY2997" s="278" t="s">
        <v>159</v>
      </c>
    </row>
    <row r="2998" s="13" customFormat="1">
      <c r="A2998" s="13"/>
      <c r="B2998" s="232"/>
      <c r="C2998" s="233"/>
      <c r="D2998" s="234" t="s">
        <v>168</v>
      </c>
      <c r="E2998" s="235" t="s">
        <v>1</v>
      </c>
      <c r="F2998" s="236" t="s">
        <v>1445</v>
      </c>
      <c r="G2998" s="233"/>
      <c r="H2998" s="237">
        <v>32.372</v>
      </c>
      <c r="I2998" s="238"/>
      <c r="J2998" s="233"/>
      <c r="K2998" s="233"/>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168</v>
      </c>
      <c r="AU2998" s="243" t="s">
        <v>87</v>
      </c>
      <c r="AV2998" s="13" t="s">
        <v>87</v>
      </c>
      <c r="AW2998" s="13" t="s">
        <v>32</v>
      </c>
      <c r="AX2998" s="13" t="s">
        <v>77</v>
      </c>
      <c r="AY2998" s="243" t="s">
        <v>159</v>
      </c>
    </row>
    <row r="2999" s="13" customFormat="1">
      <c r="A2999" s="13"/>
      <c r="B2999" s="232"/>
      <c r="C2999" s="233"/>
      <c r="D2999" s="234" t="s">
        <v>168</v>
      </c>
      <c r="E2999" s="235" t="s">
        <v>1</v>
      </c>
      <c r="F2999" s="236" t="s">
        <v>2180</v>
      </c>
      <c r="G2999" s="233"/>
      <c r="H2999" s="237">
        <v>19.065000000000001</v>
      </c>
      <c r="I2999" s="238"/>
      <c r="J2999" s="233"/>
      <c r="K2999" s="233"/>
      <c r="L2999" s="239"/>
      <c r="M2999" s="240"/>
      <c r="N2999" s="241"/>
      <c r="O2999" s="241"/>
      <c r="P2999" s="241"/>
      <c r="Q2999" s="241"/>
      <c r="R2999" s="241"/>
      <c r="S2999" s="241"/>
      <c r="T2999" s="242"/>
      <c r="U2999" s="13"/>
      <c r="V2999" s="13"/>
      <c r="W2999" s="13"/>
      <c r="X2999" s="13"/>
      <c r="Y2999" s="13"/>
      <c r="Z2999" s="13"/>
      <c r="AA2999" s="13"/>
      <c r="AB2999" s="13"/>
      <c r="AC2999" s="13"/>
      <c r="AD2999" s="13"/>
      <c r="AE2999" s="13"/>
      <c r="AT2999" s="243" t="s">
        <v>168</v>
      </c>
      <c r="AU2999" s="243" t="s">
        <v>87</v>
      </c>
      <c r="AV2999" s="13" t="s">
        <v>87</v>
      </c>
      <c r="AW2999" s="13" t="s">
        <v>32</v>
      </c>
      <c r="AX2999" s="13" t="s">
        <v>77</v>
      </c>
      <c r="AY2999" s="243" t="s">
        <v>159</v>
      </c>
    </row>
    <row r="3000" s="15" customFormat="1">
      <c r="A3000" s="15"/>
      <c r="B3000" s="268"/>
      <c r="C3000" s="269"/>
      <c r="D3000" s="234" t="s">
        <v>168</v>
      </c>
      <c r="E3000" s="270" t="s">
        <v>1</v>
      </c>
      <c r="F3000" s="271" t="s">
        <v>361</v>
      </c>
      <c r="G3000" s="269"/>
      <c r="H3000" s="272">
        <v>51.436999999999998</v>
      </c>
      <c r="I3000" s="273"/>
      <c r="J3000" s="269"/>
      <c r="K3000" s="269"/>
      <c r="L3000" s="274"/>
      <c r="M3000" s="275"/>
      <c r="N3000" s="276"/>
      <c r="O3000" s="276"/>
      <c r="P3000" s="276"/>
      <c r="Q3000" s="276"/>
      <c r="R3000" s="276"/>
      <c r="S3000" s="276"/>
      <c r="T3000" s="277"/>
      <c r="U3000" s="15"/>
      <c r="V3000" s="15"/>
      <c r="W3000" s="15"/>
      <c r="X3000" s="15"/>
      <c r="Y3000" s="15"/>
      <c r="Z3000" s="15"/>
      <c r="AA3000" s="15"/>
      <c r="AB3000" s="15"/>
      <c r="AC3000" s="15"/>
      <c r="AD3000" s="15"/>
      <c r="AE3000" s="15"/>
      <c r="AT3000" s="278" t="s">
        <v>168</v>
      </c>
      <c r="AU3000" s="278" t="s">
        <v>87</v>
      </c>
      <c r="AV3000" s="15" t="s">
        <v>175</v>
      </c>
      <c r="AW3000" s="15" t="s">
        <v>32</v>
      </c>
      <c r="AX3000" s="15" t="s">
        <v>77</v>
      </c>
      <c r="AY3000" s="278" t="s">
        <v>159</v>
      </c>
    </row>
    <row r="3001" s="13" customFormat="1">
      <c r="A3001" s="13"/>
      <c r="B3001" s="232"/>
      <c r="C3001" s="233"/>
      <c r="D3001" s="234" t="s">
        <v>168</v>
      </c>
      <c r="E3001" s="235" t="s">
        <v>1</v>
      </c>
      <c r="F3001" s="236" t="s">
        <v>2147</v>
      </c>
      <c r="G3001" s="233"/>
      <c r="H3001" s="237">
        <v>40.673999999999999</v>
      </c>
      <c r="I3001" s="238"/>
      <c r="J3001" s="233"/>
      <c r="K3001" s="233"/>
      <c r="L3001" s="239"/>
      <c r="M3001" s="240"/>
      <c r="N3001" s="241"/>
      <c r="O3001" s="241"/>
      <c r="P3001" s="241"/>
      <c r="Q3001" s="241"/>
      <c r="R3001" s="241"/>
      <c r="S3001" s="241"/>
      <c r="T3001" s="242"/>
      <c r="U3001" s="13"/>
      <c r="V3001" s="13"/>
      <c r="W3001" s="13"/>
      <c r="X3001" s="13"/>
      <c r="Y3001" s="13"/>
      <c r="Z3001" s="13"/>
      <c r="AA3001" s="13"/>
      <c r="AB3001" s="13"/>
      <c r="AC3001" s="13"/>
      <c r="AD3001" s="13"/>
      <c r="AE3001" s="13"/>
      <c r="AT3001" s="243" t="s">
        <v>168</v>
      </c>
      <c r="AU3001" s="243" t="s">
        <v>87</v>
      </c>
      <c r="AV3001" s="13" t="s">
        <v>87</v>
      </c>
      <c r="AW3001" s="13" t="s">
        <v>32</v>
      </c>
      <c r="AX3001" s="13" t="s">
        <v>77</v>
      </c>
      <c r="AY3001" s="243" t="s">
        <v>159</v>
      </c>
    </row>
    <row r="3002" s="13" customFormat="1">
      <c r="A3002" s="13"/>
      <c r="B3002" s="232"/>
      <c r="C3002" s="233"/>
      <c r="D3002" s="234" t="s">
        <v>168</v>
      </c>
      <c r="E3002" s="235" t="s">
        <v>1</v>
      </c>
      <c r="F3002" s="236" t="s">
        <v>2148</v>
      </c>
      <c r="G3002" s="233"/>
      <c r="H3002" s="237">
        <v>37.142000000000003</v>
      </c>
      <c r="I3002" s="238"/>
      <c r="J3002" s="233"/>
      <c r="K3002" s="233"/>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168</v>
      </c>
      <c r="AU3002" s="243" t="s">
        <v>87</v>
      </c>
      <c r="AV3002" s="13" t="s">
        <v>87</v>
      </c>
      <c r="AW3002" s="13" t="s">
        <v>32</v>
      </c>
      <c r="AX3002" s="13" t="s">
        <v>77</v>
      </c>
      <c r="AY3002" s="243" t="s">
        <v>159</v>
      </c>
    </row>
    <row r="3003" s="13" customFormat="1">
      <c r="A3003" s="13"/>
      <c r="B3003" s="232"/>
      <c r="C3003" s="233"/>
      <c r="D3003" s="234" t="s">
        <v>168</v>
      </c>
      <c r="E3003" s="235" t="s">
        <v>1</v>
      </c>
      <c r="F3003" s="236" t="s">
        <v>2149</v>
      </c>
      <c r="G3003" s="233"/>
      <c r="H3003" s="237">
        <v>36.945999999999998</v>
      </c>
      <c r="I3003" s="238"/>
      <c r="J3003" s="233"/>
      <c r="K3003" s="233"/>
      <c r="L3003" s="239"/>
      <c r="M3003" s="240"/>
      <c r="N3003" s="241"/>
      <c r="O3003" s="241"/>
      <c r="P3003" s="241"/>
      <c r="Q3003" s="241"/>
      <c r="R3003" s="241"/>
      <c r="S3003" s="241"/>
      <c r="T3003" s="242"/>
      <c r="U3003" s="13"/>
      <c r="V3003" s="13"/>
      <c r="W3003" s="13"/>
      <c r="X3003" s="13"/>
      <c r="Y3003" s="13"/>
      <c r="Z3003" s="13"/>
      <c r="AA3003" s="13"/>
      <c r="AB3003" s="13"/>
      <c r="AC3003" s="13"/>
      <c r="AD3003" s="13"/>
      <c r="AE3003" s="13"/>
      <c r="AT3003" s="243" t="s">
        <v>168</v>
      </c>
      <c r="AU3003" s="243" t="s">
        <v>87</v>
      </c>
      <c r="AV3003" s="13" t="s">
        <v>87</v>
      </c>
      <c r="AW3003" s="13" t="s">
        <v>32</v>
      </c>
      <c r="AX3003" s="13" t="s">
        <v>77</v>
      </c>
      <c r="AY3003" s="243" t="s">
        <v>159</v>
      </c>
    </row>
    <row r="3004" s="13" customFormat="1">
      <c r="A3004" s="13"/>
      <c r="B3004" s="232"/>
      <c r="C3004" s="233"/>
      <c r="D3004" s="234" t="s">
        <v>168</v>
      </c>
      <c r="E3004" s="235" t="s">
        <v>1</v>
      </c>
      <c r="F3004" s="236" t="s">
        <v>2150</v>
      </c>
      <c r="G3004" s="233"/>
      <c r="H3004" s="237">
        <v>76.019999999999996</v>
      </c>
      <c r="I3004" s="238"/>
      <c r="J3004" s="233"/>
      <c r="K3004" s="233"/>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168</v>
      </c>
      <c r="AU3004" s="243" t="s">
        <v>87</v>
      </c>
      <c r="AV3004" s="13" t="s">
        <v>87</v>
      </c>
      <c r="AW3004" s="13" t="s">
        <v>32</v>
      </c>
      <c r="AX3004" s="13" t="s">
        <v>77</v>
      </c>
      <c r="AY3004" s="243" t="s">
        <v>159</v>
      </c>
    </row>
    <row r="3005" s="13" customFormat="1">
      <c r="A3005" s="13"/>
      <c r="B3005" s="232"/>
      <c r="C3005" s="233"/>
      <c r="D3005" s="234" t="s">
        <v>168</v>
      </c>
      <c r="E3005" s="235" t="s">
        <v>1</v>
      </c>
      <c r="F3005" s="236" t="s">
        <v>2151</v>
      </c>
      <c r="G3005" s="233"/>
      <c r="H3005" s="237">
        <v>40.082000000000001</v>
      </c>
      <c r="I3005" s="238"/>
      <c r="J3005" s="233"/>
      <c r="K3005" s="233"/>
      <c r="L3005" s="239"/>
      <c r="M3005" s="240"/>
      <c r="N3005" s="241"/>
      <c r="O3005" s="241"/>
      <c r="P3005" s="241"/>
      <c r="Q3005" s="241"/>
      <c r="R3005" s="241"/>
      <c r="S3005" s="241"/>
      <c r="T3005" s="242"/>
      <c r="U3005" s="13"/>
      <c r="V3005" s="13"/>
      <c r="W3005" s="13"/>
      <c r="X3005" s="13"/>
      <c r="Y3005" s="13"/>
      <c r="Z3005" s="13"/>
      <c r="AA3005" s="13"/>
      <c r="AB3005" s="13"/>
      <c r="AC3005" s="13"/>
      <c r="AD3005" s="13"/>
      <c r="AE3005" s="13"/>
      <c r="AT3005" s="243" t="s">
        <v>168</v>
      </c>
      <c r="AU3005" s="243" t="s">
        <v>87</v>
      </c>
      <c r="AV3005" s="13" t="s">
        <v>87</v>
      </c>
      <c r="AW3005" s="13" t="s">
        <v>32</v>
      </c>
      <c r="AX3005" s="13" t="s">
        <v>77</v>
      </c>
      <c r="AY3005" s="243" t="s">
        <v>159</v>
      </c>
    </row>
    <row r="3006" s="13" customFormat="1">
      <c r="A3006" s="13"/>
      <c r="B3006" s="232"/>
      <c r="C3006" s="233"/>
      <c r="D3006" s="234" t="s">
        <v>168</v>
      </c>
      <c r="E3006" s="235" t="s">
        <v>1</v>
      </c>
      <c r="F3006" s="236" t="s">
        <v>2152</v>
      </c>
      <c r="G3006" s="233"/>
      <c r="H3006" s="237">
        <v>28.539000000000001</v>
      </c>
      <c r="I3006" s="238"/>
      <c r="J3006" s="233"/>
      <c r="K3006" s="233"/>
      <c r="L3006" s="239"/>
      <c r="M3006" s="240"/>
      <c r="N3006" s="241"/>
      <c r="O3006" s="241"/>
      <c r="P3006" s="241"/>
      <c r="Q3006" s="241"/>
      <c r="R3006" s="241"/>
      <c r="S3006" s="241"/>
      <c r="T3006" s="242"/>
      <c r="U3006" s="13"/>
      <c r="V3006" s="13"/>
      <c r="W3006" s="13"/>
      <c r="X3006" s="13"/>
      <c r="Y3006" s="13"/>
      <c r="Z3006" s="13"/>
      <c r="AA3006" s="13"/>
      <c r="AB3006" s="13"/>
      <c r="AC3006" s="13"/>
      <c r="AD3006" s="13"/>
      <c r="AE3006" s="13"/>
      <c r="AT3006" s="243" t="s">
        <v>168</v>
      </c>
      <c r="AU3006" s="243" t="s">
        <v>87</v>
      </c>
      <c r="AV3006" s="13" t="s">
        <v>87</v>
      </c>
      <c r="AW3006" s="13" t="s">
        <v>32</v>
      </c>
      <c r="AX3006" s="13" t="s">
        <v>77</v>
      </c>
      <c r="AY3006" s="243" t="s">
        <v>159</v>
      </c>
    </row>
    <row r="3007" s="13" customFormat="1">
      <c r="A3007" s="13"/>
      <c r="B3007" s="232"/>
      <c r="C3007" s="233"/>
      <c r="D3007" s="234" t="s">
        <v>168</v>
      </c>
      <c r="E3007" s="235" t="s">
        <v>1</v>
      </c>
      <c r="F3007" s="236" t="s">
        <v>2153</v>
      </c>
      <c r="G3007" s="233"/>
      <c r="H3007" s="237">
        <v>68.572000000000003</v>
      </c>
      <c r="I3007" s="238"/>
      <c r="J3007" s="233"/>
      <c r="K3007" s="233"/>
      <c r="L3007" s="239"/>
      <c r="M3007" s="240"/>
      <c r="N3007" s="241"/>
      <c r="O3007" s="241"/>
      <c r="P3007" s="241"/>
      <c r="Q3007" s="241"/>
      <c r="R3007" s="241"/>
      <c r="S3007" s="241"/>
      <c r="T3007" s="242"/>
      <c r="U3007" s="13"/>
      <c r="V3007" s="13"/>
      <c r="W3007" s="13"/>
      <c r="X3007" s="13"/>
      <c r="Y3007" s="13"/>
      <c r="Z3007" s="13"/>
      <c r="AA3007" s="13"/>
      <c r="AB3007" s="13"/>
      <c r="AC3007" s="13"/>
      <c r="AD3007" s="13"/>
      <c r="AE3007" s="13"/>
      <c r="AT3007" s="243" t="s">
        <v>168</v>
      </c>
      <c r="AU3007" s="243" t="s">
        <v>87</v>
      </c>
      <c r="AV3007" s="13" t="s">
        <v>87</v>
      </c>
      <c r="AW3007" s="13" t="s">
        <v>32</v>
      </c>
      <c r="AX3007" s="13" t="s">
        <v>77</v>
      </c>
      <c r="AY3007" s="243" t="s">
        <v>159</v>
      </c>
    </row>
    <row r="3008" s="13" customFormat="1">
      <c r="A3008" s="13"/>
      <c r="B3008" s="232"/>
      <c r="C3008" s="233"/>
      <c r="D3008" s="234" t="s">
        <v>168</v>
      </c>
      <c r="E3008" s="235" t="s">
        <v>1</v>
      </c>
      <c r="F3008" s="236" t="s">
        <v>2154</v>
      </c>
      <c r="G3008" s="233"/>
      <c r="H3008" s="237">
        <v>39.991</v>
      </c>
      <c r="I3008" s="238"/>
      <c r="J3008" s="233"/>
      <c r="K3008" s="233"/>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168</v>
      </c>
      <c r="AU3008" s="243" t="s">
        <v>87</v>
      </c>
      <c r="AV3008" s="13" t="s">
        <v>87</v>
      </c>
      <c r="AW3008" s="13" t="s">
        <v>32</v>
      </c>
      <c r="AX3008" s="13" t="s">
        <v>77</v>
      </c>
      <c r="AY3008" s="243" t="s">
        <v>159</v>
      </c>
    </row>
    <row r="3009" s="15" customFormat="1">
      <c r="A3009" s="15"/>
      <c r="B3009" s="268"/>
      <c r="C3009" s="269"/>
      <c r="D3009" s="234" t="s">
        <v>168</v>
      </c>
      <c r="E3009" s="270" t="s">
        <v>1</v>
      </c>
      <c r="F3009" s="271" t="s">
        <v>361</v>
      </c>
      <c r="G3009" s="269"/>
      <c r="H3009" s="272">
        <v>367.96600000000001</v>
      </c>
      <c r="I3009" s="273"/>
      <c r="J3009" s="269"/>
      <c r="K3009" s="269"/>
      <c r="L3009" s="274"/>
      <c r="M3009" s="275"/>
      <c r="N3009" s="276"/>
      <c r="O3009" s="276"/>
      <c r="P3009" s="276"/>
      <c r="Q3009" s="276"/>
      <c r="R3009" s="276"/>
      <c r="S3009" s="276"/>
      <c r="T3009" s="277"/>
      <c r="U3009" s="15"/>
      <c r="V3009" s="15"/>
      <c r="W3009" s="15"/>
      <c r="X3009" s="15"/>
      <c r="Y3009" s="15"/>
      <c r="Z3009" s="15"/>
      <c r="AA3009" s="15"/>
      <c r="AB3009" s="15"/>
      <c r="AC3009" s="15"/>
      <c r="AD3009" s="15"/>
      <c r="AE3009" s="15"/>
      <c r="AT3009" s="278" t="s">
        <v>168</v>
      </c>
      <c r="AU3009" s="278" t="s">
        <v>87</v>
      </c>
      <c r="AV3009" s="15" t="s">
        <v>175</v>
      </c>
      <c r="AW3009" s="15" t="s">
        <v>32</v>
      </c>
      <c r="AX3009" s="15" t="s">
        <v>77</v>
      </c>
      <c r="AY3009" s="278" t="s">
        <v>159</v>
      </c>
    </row>
    <row r="3010" s="13" customFormat="1">
      <c r="A3010" s="13"/>
      <c r="B3010" s="232"/>
      <c r="C3010" s="233"/>
      <c r="D3010" s="234" t="s">
        <v>168</v>
      </c>
      <c r="E3010" s="235" t="s">
        <v>1</v>
      </c>
      <c r="F3010" s="236" t="s">
        <v>4708</v>
      </c>
      <c r="G3010" s="233"/>
      <c r="H3010" s="237">
        <v>169.25700000000001</v>
      </c>
      <c r="I3010" s="238"/>
      <c r="J3010" s="233"/>
      <c r="K3010" s="233"/>
      <c r="L3010" s="239"/>
      <c r="M3010" s="240"/>
      <c r="N3010" s="241"/>
      <c r="O3010" s="241"/>
      <c r="P3010" s="241"/>
      <c r="Q3010" s="241"/>
      <c r="R3010" s="241"/>
      <c r="S3010" s="241"/>
      <c r="T3010" s="242"/>
      <c r="U3010" s="13"/>
      <c r="V3010" s="13"/>
      <c r="W3010" s="13"/>
      <c r="X3010" s="13"/>
      <c r="Y3010" s="13"/>
      <c r="Z3010" s="13"/>
      <c r="AA3010" s="13"/>
      <c r="AB3010" s="13"/>
      <c r="AC3010" s="13"/>
      <c r="AD3010" s="13"/>
      <c r="AE3010" s="13"/>
      <c r="AT3010" s="243" t="s">
        <v>168</v>
      </c>
      <c r="AU3010" s="243" t="s">
        <v>87</v>
      </c>
      <c r="AV3010" s="13" t="s">
        <v>87</v>
      </c>
      <c r="AW3010" s="13" t="s">
        <v>32</v>
      </c>
      <c r="AX3010" s="13" t="s">
        <v>77</v>
      </c>
      <c r="AY3010" s="243" t="s">
        <v>159</v>
      </c>
    </row>
    <row r="3011" s="15" customFormat="1">
      <c r="A3011" s="15"/>
      <c r="B3011" s="268"/>
      <c r="C3011" s="269"/>
      <c r="D3011" s="234" t="s">
        <v>168</v>
      </c>
      <c r="E3011" s="270" t="s">
        <v>1</v>
      </c>
      <c r="F3011" s="271" t="s">
        <v>361</v>
      </c>
      <c r="G3011" s="269"/>
      <c r="H3011" s="272">
        <v>169.25700000000001</v>
      </c>
      <c r="I3011" s="273"/>
      <c r="J3011" s="269"/>
      <c r="K3011" s="269"/>
      <c r="L3011" s="274"/>
      <c r="M3011" s="275"/>
      <c r="N3011" s="276"/>
      <c r="O3011" s="276"/>
      <c r="P3011" s="276"/>
      <c r="Q3011" s="276"/>
      <c r="R3011" s="276"/>
      <c r="S3011" s="276"/>
      <c r="T3011" s="277"/>
      <c r="U3011" s="15"/>
      <c r="V3011" s="15"/>
      <c r="W3011" s="15"/>
      <c r="X3011" s="15"/>
      <c r="Y3011" s="15"/>
      <c r="Z3011" s="15"/>
      <c r="AA3011" s="15"/>
      <c r="AB3011" s="15"/>
      <c r="AC3011" s="15"/>
      <c r="AD3011" s="15"/>
      <c r="AE3011" s="15"/>
      <c r="AT3011" s="278" t="s">
        <v>168</v>
      </c>
      <c r="AU3011" s="278" t="s">
        <v>87</v>
      </c>
      <c r="AV3011" s="15" t="s">
        <v>175</v>
      </c>
      <c r="AW3011" s="15" t="s">
        <v>32</v>
      </c>
      <c r="AX3011" s="15" t="s">
        <v>77</v>
      </c>
      <c r="AY3011" s="278" t="s">
        <v>159</v>
      </c>
    </row>
    <row r="3012" s="14" customFormat="1">
      <c r="A3012" s="14"/>
      <c r="B3012" s="244"/>
      <c r="C3012" s="245"/>
      <c r="D3012" s="234" t="s">
        <v>168</v>
      </c>
      <c r="E3012" s="246" t="s">
        <v>1</v>
      </c>
      <c r="F3012" s="247" t="s">
        <v>174</v>
      </c>
      <c r="G3012" s="245"/>
      <c r="H3012" s="248">
        <v>669.86000000000001</v>
      </c>
      <c r="I3012" s="249"/>
      <c r="J3012" s="245"/>
      <c r="K3012" s="245"/>
      <c r="L3012" s="250"/>
      <c r="M3012" s="251"/>
      <c r="N3012" s="252"/>
      <c r="O3012" s="252"/>
      <c r="P3012" s="252"/>
      <c r="Q3012" s="252"/>
      <c r="R3012" s="252"/>
      <c r="S3012" s="252"/>
      <c r="T3012" s="253"/>
      <c r="U3012" s="14"/>
      <c r="V3012" s="14"/>
      <c r="W3012" s="14"/>
      <c r="X3012" s="14"/>
      <c r="Y3012" s="14"/>
      <c r="Z3012" s="14"/>
      <c r="AA3012" s="14"/>
      <c r="AB3012" s="14"/>
      <c r="AC3012" s="14"/>
      <c r="AD3012" s="14"/>
      <c r="AE3012" s="14"/>
      <c r="AT3012" s="254" t="s">
        <v>168</v>
      </c>
      <c r="AU3012" s="254" t="s">
        <v>87</v>
      </c>
      <c r="AV3012" s="14" t="s">
        <v>166</v>
      </c>
      <c r="AW3012" s="14" t="s">
        <v>32</v>
      </c>
      <c r="AX3012" s="14" t="s">
        <v>85</v>
      </c>
      <c r="AY3012" s="254" t="s">
        <v>159</v>
      </c>
    </row>
    <row r="3013" s="2" customFormat="1" ht="24.15" customHeight="1">
      <c r="A3013" s="39"/>
      <c r="B3013" s="40"/>
      <c r="C3013" s="219" t="s">
        <v>4709</v>
      </c>
      <c r="D3013" s="219" t="s">
        <v>161</v>
      </c>
      <c r="E3013" s="220" t="s">
        <v>4710</v>
      </c>
      <c r="F3013" s="221" t="s">
        <v>4711</v>
      </c>
      <c r="G3013" s="222" t="s">
        <v>164</v>
      </c>
      <c r="H3013" s="223">
        <v>416.89600000000002</v>
      </c>
      <c r="I3013" s="224"/>
      <c r="J3013" s="225">
        <f>ROUND(I3013*H3013,2)</f>
        <v>0</v>
      </c>
      <c r="K3013" s="221" t="s">
        <v>165</v>
      </c>
      <c r="L3013" s="45"/>
      <c r="M3013" s="226" t="s">
        <v>1</v>
      </c>
      <c r="N3013" s="227" t="s">
        <v>42</v>
      </c>
      <c r="O3013" s="92"/>
      <c r="P3013" s="228">
        <f>O3013*H3013</f>
        <v>0</v>
      </c>
      <c r="Q3013" s="228">
        <v>0.00036288</v>
      </c>
      <c r="R3013" s="228">
        <f>Q3013*H3013</f>
        <v>0.15128322048000001</v>
      </c>
      <c r="S3013" s="228">
        <v>0</v>
      </c>
      <c r="T3013" s="229">
        <f>S3013*H3013</f>
        <v>0</v>
      </c>
      <c r="U3013" s="39"/>
      <c r="V3013" s="39"/>
      <c r="W3013" s="39"/>
      <c r="X3013" s="39"/>
      <c r="Y3013" s="39"/>
      <c r="Z3013" s="39"/>
      <c r="AA3013" s="39"/>
      <c r="AB3013" s="39"/>
      <c r="AC3013" s="39"/>
      <c r="AD3013" s="39"/>
      <c r="AE3013" s="39"/>
      <c r="AR3013" s="230" t="s">
        <v>235</v>
      </c>
      <c r="AT3013" s="230" t="s">
        <v>161</v>
      </c>
      <c r="AU3013" s="230" t="s">
        <v>87</v>
      </c>
      <c r="AY3013" s="18" t="s">
        <v>159</v>
      </c>
      <c r="BE3013" s="231">
        <f>IF(N3013="základní",J3013,0)</f>
        <v>0</v>
      </c>
      <c r="BF3013" s="231">
        <f>IF(N3013="snížená",J3013,0)</f>
        <v>0</v>
      </c>
      <c r="BG3013" s="231">
        <f>IF(N3013="zákl. přenesená",J3013,0)</f>
        <v>0</v>
      </c>
      <c r="BH3013" s="231">
        <f>IF(N3013="sníž. přenesená",J3013,0)</f>
        <v>0</v>
      </c>
      <c r="BI3013" s="231">
        <f>IF(N3013="nulová",J3013,0)</f>
        <v>0</v>
      </c>
      <c r="BJ3013" s="18" t="s">
        <v>85</v>
      </c>
      <c r="BK3013" s="231">
        <f>ROUND(I3013*H3013,2)</f>
        <v>0</v>
      </c>
      <c r="BL3013" s="18" t="s">
        <v>235</v>
      </c>
      <c r="BM3013" s="230" t="s">
        <v>4712</v>
      </c>
    </row>
    <row r="3014" s="13" customFormat="1">
      <c r="A3014" s="13"/>
      <c r="B3014" s="232"/>
      <c r="C3014" s="233"/>
      <c r="D3014" s="234" t="s">
        <v>168</v>
      </c>
      <c r="E3014" s="235" t="s">
        <v>1</v>
      </c>
      <c r="F3014" s="236" t="s">
        <v>4713</v>
      </c>
      <c r="G3014" s="233"/>
      <c r="H3014" s="237">
        <v>416.89600000000002</v>
      </c>
      <c r="I3014" s="238"/>
      <c r="J3014" s="233"/>
      <c r="K3014" s="233"/>
      <c r="L3014" s="239"/>
      <c r="M3014" s="240"/>
      <c r="N3014" s="241"/>
      <c r="O3014" s="241"/>
      <c r="P3014" s="241"/>
      <c r="Q3014" s="241"/>
      <c r="R3014" s="241"/>
      <c r="S3014" s="241"/>
      <c r="T3014" s="242"/>
      <c r="U3014" s="13"/>
      <c r="V3014" s="13"/>
      <c r="W3014" s="13"/>
      <c r="X3014" s="13"/>
      <c r="Y3014" s="13"/>
      <c r="Z3014" s="13"/>
      <c r="AA3014" s="13"/>
      <c r="AB3014" s="13"/>
      <c r="AC3014" s="13"/>
      <c r="AD3014" s="13"/>
      <c r="AE3014" s="13"/>
      <c r="AT3014" s="243" t="s">
        <v>168</v>
      </c>
      <c r="AU3014" s="243" t="s">
        <v>87</v>
      </c>
      <c r="AV3014" s="13" t="s">
        <v>87</v>
      </c>
      <c r="AW3014" s="13" t="s">
        <v>32</v>
      </c>
      <c r="AX3014" s="13" t="s">
        <v>85</v>
      </c>
      <c r="AY3014" s="243" t="s">
        <v>159</v>
      </c>
    </row>
    <row r="3015" s="2" customFormat="1" ht="33" customHeight="1">
      <c r="A3015" s="39"/>
      <c r="B3015" s="40"/>
      <c r="C3015" s="219" t="s">
        <v>4714</v>
      </c>
      <c r="D3015" s="219" t="s">
        <v>161</v>
      </c>
      <c r="E3015" s="220" t="s">
        <v>4715</v>
      </c>
      <c r="F3015" s="221" t="s">
        <v>4716</v>
      </c>
      <c r="G3015" s="222" t="s">
        <v>268</v>
      </c>
      <c r="H3015" s="223">
        <v>1000</v>
      </c>
      <c r="I3015" s="224"/>
      <c r="J3015" s="225">
        <f>ROUND(I3015*H3015,2)</f>
        <v>0</v>
      </c>
      <c r="K3015" s="221" t="s">
        <v>165</v>
      </c>
      <c r="L3015" s="45"/>
      <c r="M3015" s="226" t="s">
        <v>1</v>
      </c>
      <c r="N3015" s="227" t="s">
        <v>42</v>
      </c>
      <c r="O3015" s="92"/>
      <c r="P3015" s="228">
        <f>O3015*H3015</f>
        <v>0</v>
      </c>
      <c r="Q3015" s="228">
        <v>0</v>
      </c>
      <c r="R3015" s="228">
        <f>Q3015*H3015</f>
        <v>0</v>
      </c>
      <c r="S3015" s="228">
        <v>0</v>
      </c>
      <c r="T3015" s="229">
        <f>S3015*H3015</f>
        <v>0</v>
      </c>
      <c r="U3015" s="39"/>
      <c r="V3015" s="39"/>
      <c r="W3015" s="39"/>
      <c r="X3015" s="39"/>
      <c r="Y3015" s="39"/>
      <c r="Z3015" s="39"/>
      <c r="AA3015" s="39"/>
      <c r="AB3015" s="39"/>
      <c r="AC3015" s="39"/>
      <c r="AD3015" s="39"/>
      <c r="AE3015" s="39"/>
      <c r="AR3015" s="230" t="s">
        <v>235</v>
      </c>
      <c r="AT3015" s="230" t="s">
        <v>161</v>
      </c>
      <c r="AU3015" s="230" t="s">
        <v>87</v>
      </c>
      <c r="AY3015" s="18" t="s">
        <v>159</v>
      </c>
      <c r="BE3015" s="231">
        <f>IF(N3015="základní",J3015,0)</f>
        <v>0</v>
      </c>
      <c r="BF3015" s="231">
        <f>IF(N3015="snížená",J3015,0)</f>
        <v>0</v>
      </c>
      <c r="BG3015" s="231">
        <f>IF(N3015="zákl. přenesená",J3015,0)</f>
        <v>0</v>
      </c>
      <c r="BH3015" s="231">
        <f>IF(N3015="sníž. přenesená",J3015,0)</f>
        <v>0</v>
      </c>
      <c r="BI3015" s="231">
        <f>IF(N3015="nulová",J3015,0)</f>
        <v>0</v>
      </c>
      <c r="BJ3015" s="18" t="s">
        <v>85</v>
      </c>
      <c r="BK3015" s="231">
        <f>ROUND(I3015*H3015,2)</f>
        <v>0</v>
      </c>
      <c r="BL3015" s="18" t="s">
        <v>235</v>
      </c>
      <c r="BM3015" s="230" t="s">
        <v>4717</v>
      </c>
    </row>
    <row r="3016" s="2" customFormat="1" ht="33" customHeight="1">
      <c r="A3016" s="39"/>
      <c r="B3016" s="40"/>
      <c r="C3016" s="219" t="s">
        <v>4718</v>
      </c>
      <c r="D3016" s="219" t="s">
        <v>161</v>
      </c>
      <c r="E3016" s="220" t="s">
        <v>4719</v>
      </c>
      <c r="F3016" s="221" t="s">
        <v>4720</v>
      </c>
      <c r="G3016" s="222" t="s">
        <v>164</v>
      </c>
      <c r="H3016" s="223">
        <v>873.50099999999998</v>
      </c>
      <c r="I3016" s="224"/>
      <c r="J3016" s="225">
        <f>ROUND(I3016*H3016,2)</f>
        <v>0</v>
      </c>
      <c r="K3016" s="221" t="s">
        <v>165</v>
      </c>
      <c r="L3016" s="45"/>
      <c r="M3016" s="226" t="s">
        <v>1</v>
      </c>
      <c r="N3016" s="227" t="s">
        <v>42</v>
      </c>
      <c r="O3016" s="92"/>
      <c r="P3016" s="228">
        <f>O3016*H3016</f>
        <v>0</v>
      </c>
      <c r="Q3016" s="228">
        <v>6.4999999999999996E-06</v>
      </c>
      <c r="R3016" s="228">
        <f>Q3016*H3016</f>
        <v>0.0056777564999999997</v>
      </c>
      <c r="S3016" s="228">
        <v>0</v>
      </c>
      <c r="T3016" s="229">
        <f>S3016*H3016</f>
        <v>0</v>
      </c>
      <c r="U3016" s="39"/>
      <c r="V3016" s="39"/>
      <c r="W3016" s="39"/>
      <c r="X3016" s="39"/>
      <c r="Y3016" s="39"/>
      <c r="Z3016" s="39"/>
      <c r="AA3016" s="39"/>
      <c r="AB3016" s="39"/>
      <c r="AC3016" s="39"/>
      <c r="AD3016" s="39"/>
      <c r="AE3016" s="39"/>
      <c r="AR3016" s="230" t="s">
        <v>235</v>
      </c>
      <c r="AT3016" s="230" t="s">
        <v>161</v>
      </c>
      <c r="AU3016" s="230" t="s">
        <v>87</v>
      </c>
      <c r="AY3016" s="18" t="s">
        <v>159</v>
      </c>
      <c r="BE3016" s="231">
        <f>IF(N3016="základní",J3016,0)</f>
        <v>0</v>
      </c>
      <c r="BF3016" s="231">
        <f>IF(N3016="snížená",J3016,0)</f>
        <v>0</v>
      </c>
      <c r="BG3016" s="231">
        <f>IF(N3016="zákl. přenesená",J3016,0)</f>
        <v>0</v>
      </c>
      <c r="BH3016" s="231">
        <f>IF(N3016="sníž. přenesená",J3016,0)</f>
        <v>0</v>
      </c>
      <c r="BI3016" s="231">
        <f>IF(N3016="nulová",J3016,0)</f>
        <v>0</v>
      </c>
      <c r="BJ3016" s="18" t="s">
        <v>85</v>
      </c>
      <c r="BK3016" s="231">
        <f>ROUND(I3016*H3016,2)</f>
        <v>0</v>
      </c>
      <c r="BL3016" s="18" t="s">
        <v>235</v>
      </c>
      <c r="BM3016" s="230" t="s">
        <v>4721</v>
      </c>
    </row>
    <row r="3017" s="16" customFormat="1">
      <c r="A3017" s="16"/>
      <c r="B3017" s="279"/>
      <c r="C3017" s="280"/>
      <c r="D3017" s="234" t="s">
        <v>168</v>
      </c>
      <c r="E3017" s="281" t="s">
        <v>1</v>
      </c>
      <c r="F3017" s="282" t="s">
        <v>1510</v>
      </c>
      <c r="G3017" s="280"/>
      <c r="H3017" s="281" t="s">
        <v>1</v>
      </c>
      <c r="I3017" s="283"/>
      <c r="J3017" s="280"/>
      <c r="K3017" s="280"/>
      <c r="L3017" s="284"/>
      <c r="M3017" s="285"/>
      <c r="N3017" s="286"/>
      <c r="O3017" s="286"/>
      <c r="P3017" s="286"/>
      <c r="Q3017" s="286"/>
      <c r="R3017" s="286"/>
      <c r="S3017" s="286"/>
      <c r="T3017" s="287"/>
      <c r="U3017" s="16"/>
      <c r="V3017" s="16"/>
      <c r="W3017" s="16"/>
      <c r="X3017" s="16"/>
      <c r="Y3017" s="16"/>
      <c r="Z3017" s="16"/>
      <c r="AA3017" s="16"/>
      <c r="AB3017" s="16"/>
      <c r="AC3017" s="16"/>
      <c r="AD3017" s="16"/>
      <c r="AE3017" s="16"/>
      <c r="AT3017" s="288" t="s">
        <v>168</v>
      </c>
      <c r="AU3017" s="288" t="s">
        <v>87</v>
      </c>
      <c r="AV3017" s="16" t="s">
        <v>85</v>
      </c>
      <c r="AW3017" s="16" t="s">
        <v>32</v>
      </c>
      <c r="AX3017" s="16" t="s">
        <v>77</v>
      </c>
      <c r="AY3017" s="288" t="s">
        <v>159</v>
      </c>
    </row>
    <row r="3018" s="13" customFormat="1">
      <c r="A3018" s="13"/>
      <c r="B3018" s="232"/>
      <c r="C3018" s="233"/>
      <c r="D3018" s="234" t="s">
        <v>168</v>
      </c>
      <c r="E3018" s="235" t="s">
        <v>1</v>
      </c>
      <c r="F3018" s="236" t="s">
        <v>1511</v>
      </c>
      <c r="G3018" s="233"/>
      <c r="H3018" s="237">
        <v>8.2249999999999996</v>
      </c>
      <c r="I3018" s="238"/>
      <c r="J3018" s="233"/>
      <c r="K3018" s="233"/>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168</v>
      </c>
      <c r="AU3018" s="243" t="s">
        <v>87</v>
      </c>
      <c r="AV3018" s="13" t="s">
        <v>87</v>
      </c>
      <c r="AW3018" s="13" t="s">
        <v>32</v>
      </c>
      <c r="AX3018" s="13" t="s">
        <v>77</v>
      </c>
      <c r="AY3018" s="243" t="s">
        <v>159</v>
      </c>
    </row>
    <row r="3019" s="13" customFormat="1">
      <c r="A3019" s="13"/>
      <c r="B3019" s="232"/>
      <c r="C3019" s="233"/>
      <c r="D3019" s="234" t="s">
        <v>168</v>
      </c>
      <c r="E3019" s="235" t="s">
        <v>1</v>
      </c>
      <c r="F3019" s="236" t="s">
        <v>1512</v>
      </c>
      <c r="G3019" s="233"/>
      <c r="H3019" s="237">
        <v>1.125</v>
      </c>
      <c r="I3019" s="238"/>
      <c r="J3019" s="233"/>
      <c r="K3019" s="233"/>
      <c r="L3019" s="239"/>
      <c r="M3019" s="240"/>
      <c r="N3019" s="241"/>
      <c r="O3019" s="241"/>
      <c r="P3019" s="241"/>
      <c r="Q3019" s="241"/>
      <c r="R3019" s="241"/>
      <c r="S3019" s="241"/>
      <c r="T3019" s="242"/>
      <c r="U3019" s="13"/>
      <c r="V3019" s="13"/>
      <c r="W3019" s="13"/>
      <c r="X3019" s="13"/>
      <c r="Y3019" s="13"/>
      <c r="Z3019" s="13"/>
      <c r="AA3019" s="13"/>
      <c r="AB3019" s="13"/>
      <c r="AC3019" s="13"/>
      <c r="AD3019" s="13"/>
      <c r="AE3019" s="13"/>
      <c r="AT3019" s="243" t="s">
        <v>168</v>
      </c>
      <c r="AU3019" s="243" t="s">
        <v>87</v>
      </c>
      <c r="AV3019" s="13" t="s">
        <v>87</v>
      </c>
      <c r="AW3019" s="13" t="s">
        <v>32</v>
      </c>
      <c r="AX3019" s="13" t="s">
        <v>77</v>
      </c>
      <c r="AY3019" s="243" t="s">
        <v>159</v>
      </c>
    </row>
    <row r="3020" s="13" customFormat="1">
      <c r="A3020" s="13"/>
      <c r="B3020" s="232"/>
      <c r="C3020" s="233"/>
      <c r="D3020" s="234" t="s">
        <v>168</v>
      </c>
      <c r="E3020" s="235" t="s">
        <v>1</v>
      </c>
      <c r="F3020" s="236" t="s">
        <v>1513</v>
      </c>
      <c r="G3020" s="233"/>
      <c r="H3020" s="237">
        <v>24.239000000000001</v>
      </c>
      <c r="I3020" s="238"/>
      <c r="J3020" s="233"/>
      <c r="K3020" s="233"/>
      <c r="L3020" s="239"/>
      <c r="M3020" s="240"/>
      <c r="N3020" s="241"/>
      <c r="O3020" s="241"/>
      <c r="P3020" s="241"/>
      <c r="Q3020" s="241"/>
      <c r="R3020" s="241"/>
      <c r="S3020" s="241"/>
      <c r="T3020" s="242"/>
      <c r="U3020" s="13"/>
      <c r="V3020" s="13"/>
      <c r="W3020" s="13"/>
      <c r="X3020" s="13"/>
      <c r="Y3020" s="13"/>
      <c r="Z3020" s="13"/>
      <c r="AA3020" s="13"/>
      <c r="AB3020" s="13"/>
      <c r="AC3020" s="13"/>
      <c r="AD3020" s="13"/>
      <c r="AE3020" s="13"/>
      <c r="AT3020" s="243" t="s">
        <v>168</v>
      </c>
      <c r="AU3020" s="243" t="s">
        <v>87</v>
      </c>
      <c r="AV3020" s="13" t="s">
        <v>87</v>
      </c>
      <c r="AW3020" s="13" t="s">
        <v>32</v>
      </c>
      <c r="AX3020" s="13" t="s">
        <v>77</v>
      </c>
      <c r="AY3020" s="243" t="s">
        <v>159</v>
      </c>
    </row>
    <row r="3021" s="13" customFormat="1">
      <c r="A3021" s="13"/>
      <c r="B3021" s="232"/>
      <c r="C3021" s="233"/>
      <c r="D3021" s="234" t="s">
        <v>168</v>
      </c>
      <c r="E3021" s="235" t="s">
        <v>1</v>
      </c>
      <c r="F3021" s="236" t="s">
        <v>1514</v>
      </c>
      <c r="G3021" s="233"/>
      <c r="H3021" s="237">
        <v>19.058</v>
      </c>
      <c r="I3021" s="238"/>
      <c r="J3021" s="233"/>
      <c r="K3021" s="233"/>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168</v>
      </c>
      <c r="AU3021" s="243" t="s">
        <v>87</v>
      </c>
      <c r="AV3021" s="13" t="s">
        <v>87</v>
      </c>
      <c r="AW3021" s="13" t="s">
        <v>32</v>
      </c>
      <c r="AX3021" s="13" t="s">
        <v>77</v>
      </c>
      <c r="AY3021" s="243" t="s">
        <v>159</v>
      </c>
    </row>
    <row r="3022" s="13" customFormat="1">
      <c r="A3022" s="13"/>
      <c r="B3022" s="232"/>
      <c r="C3022" s="233"/>
      <c r="D3022" s="234" t="s">
        <v>168</v>
      </c>
      <c r="E3022" s="235" t="s">
        <v>1</v>
      </c>
      <c r="F3022" s="236" t="s">
        <v>1515</v>
      </c>
      <c r="G3022" s="233"/>
      <c r="H3022" s="237">
        <v>18.841999999999999</v>
      </c>
      <c r="I3022" s="238"/>
      <c r="J3022" s="233"/>
      <c r="K3022" s="233"/>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168</v>
      </c>
      <c r="AU3022" s="243" t="s">
        <v>87</v>
      </c>
      <c r="AV3022" s="13" t="s">
        <v>87</v>
      </c>
      <c r="AW3022" s="13" t="s">
        <v>32</v>
      </c>
      <c r="AX3022" s="13" t="s">
        <v>77</v>
      </c>
      <c r="AY3022" s="243" t="s">
        <v>159</v>
      </c>
    </row>
    <row r="3023" s="13" customFormat="1">
      <c r="A3023" s="13"/>
      <c r="B3023" s="232"/>
      <c r="C3023" s="233"/>
      <c r="D3023" s="234" t="s">
        <v>168</v>
      </c>
      <c r="E3023" s="235" t="s">
        <v>1</v>
      </c>
      <c r="F3023" s="236" t="s">
        <v>1516</v>
      </c>
      <c r="G3023" s="233"/>
      <c r="H3023" s="237">
        <v>10.692</v>
      </c>
      <c r="I3023" s="238"/>
      <c r="J3023" s="233"/>
      <c r="K3023" s="233"/>
      <c r="L3023" s="239"/>
      <c r="M3023" s="240"/>
      <c r="N3023" s="241"/>
      <c r="O3023" s="241"/>
      <c r="P3023" s="241"/>
      <c r="Q3023" s="241"/>
      <c r="R3023" s="241"/>
      <c r="S3023" s="241"/>
      <c r="T3023" s="242"/>
      <c r="U3023" s="13"/>
      <c r="V3023" s="13"/>
      <c r="W3023" s="13"/>
      <c r="X3023" s="13"/>
      <c r="Y3023" s="13"/>
      <c r="Z3023" s="13"/>
      <c r="AA3023" s="13"/>
      <c r="AB3023" s="13"/>
      <c r="AC3023" s="13"/>
      <c r="AD3023" s="13"/>
      <c r="AE3023" s="13"/>
      <c r="AT3023" s="243" t="s">
        <v>168</v>
      </c>
      <c r="AU3023" s="243" t="s">
        <v>87</v>
      </c>
      <c r="AV3023" s="13" t="s">
        <v>87</v>
      </c>
      <c r="AW3023" s="13" t="s">
        <v>32</v>
      </c>
      <c r="AX3023" s="13" t="s">
        <v>77</v>
      </c>
      <c r="AY3023" s="243" t="s">
        <v>159</v>
      </c>
    </row>
    <row r="3024" s="13" customFormat="1">
      <c r="A3024" s="13"/>
      <c r="B3024" s="232"/>
      <c r="C3024" s="233"/>
      <c r="D3024" s="234" t="s">
        <v>168</v>
      </c>
      <c r="E3024" s="235" t="s">
        <v>1</v>
      </c>
      <c r="F3024" s="236" t="s">
        <v>1517</v>
      </c>
      <c r="G3024" s="233"/>
      <c r="H3024" s="237">
        <v>1.7430000000000001</v>
      </c>
      <c r="I3024" s="238"/>
      <c r="J3024" s="233"/>
      <c r="K3024" s="233"/>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168</v>
      </c>
      <c r="AU3024" s="243" t="s">
        <v>87</v>
      </c>
      <c r="AV3024" s="13" t="s">
        <v>87</v>
      </c>
      <c r="AW3024" s="13" t="s">
        <v>32</v>
      </c>
      <c r="AX3024" s="13" t="s">
        <v>77</v>
      </c>
      <c r="AY3024" s="243" t="s">
        <v>159</v>
      </c>
    </row>
    <row r="3025" s="13" customFormat="1">
      <c r="A3025" s="13"/>
      <c r="B3025" s="232"/>
      <c r="C3025" s="233"/>
      <c r="D3025" s="234" t="s">
        <v>168</v>
      </c>
      <c r="E3025" s="235" t="s">
        <v>1</v>
      </c>
      <c r="F3025" s="236" t="s">
        <v>1518</v>
      </c>
      <c r="G3025" s="233"/>
      <c r="H3025" s="237">
        <v>68.781000000000006</v>
      </c>
      <c r="I3025" s="238"/>
      <c r="J3025" s="233"/>
      <c r="K3025" s="233"/>
      <c r="L3025" s="239"/>
      <c r="M3025" s="240"/>
      <c r="N3025" s="241"/>
      <c r="O3025" s="241"/>
      <c r="P3025" s="241"/>
      <c r="Q3025" s="241"/>
      <c r="R3025" s="241"/>
      <c r="S3025" s="241"/>
      <c r="T3025" s="242"/>
      <c r="U3025" s="13"/>
      <c r="V3025" s="13"/>
      <c r="W3025" s="13"/>
      <c r="X3025" s="13"/>
      <c r="Y3025" s="13"/>
      <c r="Z3025" s="13"/>
      <c r="AA3025" s="13"/>
      <c r="AB3025" s="13"/>
      <c r="AC3025" s="13"/>
      <c r="AD3025" s="13"/>
      <c r="AE3025" s="13"/>
      <c r="AT3025" s="243" t="s">
        <v>168</v>
      </c>
      <c r="AU3025" s="243" t="s">
        <v>87</v>
      </c>
      <c r="AV3025" s="13" t="s">
        <v>87</v>
      </c>
      <c r="AW3025" s="13" t="s">
        <v>32</v>
      </c>
      <c r="AX3025" s="13" t="s">
        <v>77</v>
      </c>
      <c r="AY3025" s="243" t="s">
        <v>159</v>
      </c>
    </row>
    <row r="3026" s="13" customFormat="1">
      <c r="A3026" s="13"/>
      <c r="B3026" s="232"/>
      <c r="C3026" s="233"/>
      <c r="D3026" s="234" t="s">
        <v>168</v>
      </c>
      <c r="E3026" s="235" t="s">
        <v>1</v>
      </c>
      <c r="F3026" s="236" t="s">
        <v>1519</v>
      </c>
      <c r="G3026" s="233"/>
      <c r="H3026" s="237">
        <v>10.928000000000001</v>
      </c>
      <c r="I3026" s="238"/>
      <c r="J3026" s="233"/>
      <c r="K3026" s="233"/>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168</v>
      </c>
      <c r="AU3026" s="243" t="s">
        <v>87</v>
      </c>
      <c r="AV3026" s="13" t="s">
        <v>87</v>
      </c>
      <c r="AW3026" s="13" t="s">
        <v>32</v>
      </c>
      <c r="AX3026" s="13" t="s">
        <v>77</v>
      </c>
      <c r="AY3026" s="243" t="s">
        <v>159</v>
      </c>
    </row>
    <row r="3027" s="13" customFormat="1">
      <c r="A3027" s="13"/>
      <c r="B3027" s="232"/>
      <c r="C3027" s="233"/>
      <c r="D3027" s="234" t="s">
        <v>168</v>
      </c>
      <c r="E3027" s="235" t="s">
        <v>1</v>
      </c>
      <c r="F3027" s="236" t="s">
        <v>1520</v>
      </c>
      <c r="G3027" s="233"/>
      <c r="H3027" s="237">
        <v>33.659999999999997</v>
      </c>
      <c r="I3027" s="238"/>
      <c r="J3027" s="233"/>
      <c r="K3027" s="233"/>
      <c r="L3027" s="239"/>
      <c r="M3027" s="240"/>
      <c r="N3027" s="241"/>
      <c r="O3027" s="241"/>
      <c r="P3027" s="241"/>
      <c r="Q3027" s="241"/>
      <c r="R3027" s="241"/>
      <c r="S3027" s="241"/>
      <c r="T3027" s="242"/>
      <c r="U3027" s="13"/>
      <c r="V3027" s="13"/>
      <c r="W3027" s="13"/>
      <c r="X3027" s="13"/>
      <c r="Y3027" s="13"/>
      <c r="Z3027" s="13"/>
      <c r="AA3027" s="13"/>
      <c r="AB3027" s="13"/>
      <c r="AC3027" s="13"/>
      <c r="AD3027" s="13"/>
      <c r="AE3027" s="13"/>
      <c r="AT3027" s="243" t="s">
        <v>168</v>
      </c>
      <c r="AU3027" s="243" t="s">
        <v>87</v>
      </c>
      <c r="AV3027" s="13" t="s">
        <v>87</v>
      </c>
      <c r="AW3027" s="13" t="s">
        <v>32</v>
      </c>
      <c r="AX3027" s="13" t="s">
        <v>77</v>
      </c>
      <c r="AY3027" s="243" t="s">
        <v>159</v>
      </c>
    </row>
    <row r="3028" s="13" customFormat="1">
      <c r="A3028" s="13"/>
      <c r="B3028" s="232"/>
      <c r="C3028" s="233"/>
      <c r="D3028" s="234" t="s">
        <v>168</v>
      </c>
      <c r="E3028" s="235" t="s">
        <v>1</v>
      </c>
      <c r="F3028" s="236" t="s">
        <v>1521</v>
      </c>
      <c r="G3028" s="233"/>
      <c r="H3028" s="237">
        <v>11.199999999999999</v>
      </c>
      <c r="I3028" s="238"/>
      <c r="J3028" s="233"/>
      <c r="K3028" s="233"/>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168</v>
      </c>
      <c r="AU3028" s="243" t="s">
        <v>87</v>
      </c>
      <c r="AV3028" s="13" t="s">
        <v>87</v>
      </c>
      <c r="AW3028" s="13" t="s">
        <v>32</v>
      </c>
      <c r="AX3028" s="13" t="s">
        <v>77</v>
      </c>
      <c r="AY3028" s="243" t="s">
        <v>159</v>
      </c>
    </row>
    <row r="3029" s="13" customFormat="1">
      <c r="A3029" s="13"/>
      <c r="B3029" s="232"/>
      <c r="C3029" s="233"/>
      <c r="D3029" s="234" t="s">
        <v>168</v>
      </c>
      <c r="E3029" s="235" t="s">
        <v>1</v>
      </c>
      <c r="F3029" s="236" t="s">
        <v>1522</v>
      </c>
      <c r="G3029" s="233"/>
      <c r="H3029" s="237">
        <v>20.497</v>
      </c>
      <c r="I3029" s="238"/>
      <c r="J3029" s="233"/>
      <c r="K3029" s="233"/>
      <c r="L3029" s="239"/>
      <c r="M3029" s="240"/>
      <c r="N3029" s="241"/>
      <c r="O3029" s="241"/>
      <c r="P3029" s="241"/>
      <c r="Q3029" s="241"/>
      <c r="R3029" s="241"/>
      <c r="S3029" s="241"/>
      <c r="T3029" s="242"/>
      <c r="U3029" s="13"/>
      <c r="V3029" s="13"/>
      <c r="W3029" s="13"/>
      <c r="X3029" s="13"/>
      <c r="Y3029" s="13"/>
      <c r="Z3029" s="13"/>
      <c r="AA3029" s="13"/>
      <c r="AB3029" s="13"/>
      <c r="AC3029" s="13"/>
      <c r="AD3029" s="13"/>
      <c r="AE3029" s="13"/>
      <c r="AT3029" s="243" t="s">
        <v>168</v>
      </c>
      <c r="AU3029" s="243" t="s">
        <v>87</v>
      </c>
      <c r="AV3029" s="13" t="s">
        <v>87</v>
      </c>
      <c r="AW3029" s="13" t="s">
        <v>32</v>
      </c>
      <c r="AX3029" s="13" t="s">
        <v>77</v>
      </c>
      <c r="AY3029" s="243" t="s">
        <v>159</v>
      </c>
    </row>
    <row r="3030" s="13" customFormat="1">
      <c r="A3030" s="13"/>
      <c r="B3030" s="232"/>
      <c r="C3030" s="233"/>
      <c r="D3030" s="234" t="s">
        <v>168</v>
      </c>
      <c r="E3030" s="235" t="s">
        <v>1</v>
      </c>
      <c r="F3030" s="236" t="s">
        <v>1523</v>
      </c>
      <c r="G3030" s="233"/>
      <c r="H3030" s="237">
        <v>8.6750000000000007</v>
      </c>
      <c r="I3030" s="238"/>
      <c r="J3030" s="233"/>
      <c r="K3030" s="233"/>
      <c r="L3030" s="239"/>
      <c r="M3030" s="240"/>
      <c r="N3030" s="241"/>
      <c r="O3030" s="241"/>
      <c r="P3030" s="241"/>
      <c r="Q3030" s="241"/>
      <c r="R3030" s="241"/>
      <c r="S3030" s="241"/>
      <c r="T3030" s="242"/>
      <c r="U3030" s="13"/>
      <c r="V3030" s="13"/>
      <c r="W3030" s="13"/>
      <c r="X3030" s="13"/>
      <c r="Y3030" s="13"/>
      <c r="Z3030" s="13"/>
      <c r="AA3030" s="13"/>
      <c r="AB3030" s="13"/>
      <c r="AC3030" s="13"/>
      <c r="AD3030" s="13"/>
      <c r="AE3030" s="13"/>
      <c r="AT3030" s="243" t="s">
        <v>168</v>
      </c>
      <c r="AU3030" s="243" t="s">
        <v>87</v>
      </c>
      <c r="AV3030" s="13" t="s">
        <v>87</v>
      </c>
      <c r="AW3030" s="13" t="s">
        <v>32</v>
      </c>
      <c r="AX3030" s="13" t="s">
        <v>77</v>
      </c>
      <c r="AY3030" s="243" t="s">
        <v>159</v>
      </c>
    </row>
    <row r="3031" s="13" customFormat="1">
      <c r="A3031" s="13"/>
      <c r="B3031" s="232"/>
      <c r="C3031" s="233"/>
      <c r="D3031" s="234" t="s">
        <v>168</v>
      </c>
      <c r="E3031" s="235" t="s">
        <v>1</v>
      </c>
      <c r="F3031" s="236" t="s">
        <v>1524</v>
      </c>
      <c r="G3031" s="233"/>
      <c r="H3031" s="237">
        <v>5.5209999999999999</v>
      </c>
      <c r="I3031" s="238"/>
      <c r="J3031" s="233"/>
      <c r="K3031" s="233"/>
      <c r="L3031" s="239"/>
      <c r="M3031" s="240"/>
      <c r="N3031" s="241"/>
      <c r="O3031" s="241"/>
      <c r="P3031" s="241"/>
      <c r="Q3031" s="241"/>
      <c r="R3031" s="241"/>
      <c r="S3031" s="241"/>
      <c r="T3031" s="242"/>
      <c r="U3031" s="13"/>
      <c r="V3031" s="13"/>
      <c r="W3031" s="13"/>
      <c r="X3031" s="13"/>
      <c r="Y3031" s="13"/>
      <c r="Z3031" s="13"/>
      <c r="AA3031" s="13"/>
      <c r="AB3031" s="13"/>
      <c r="AC3031" s="13"/>
      <c r="AD3031" s="13"/>
      <c r="AE3031" s="13"/>
      <c r="AT3031" s="243" t="s">
        <v>168</v>
      </c>
      <c r="AU3031" s="243" t="s">
        <v>87</v>
      </c>
      <c r="AV3031" s="13" t="s">
        <v>87</v>
      </c>
      <c r="AW3031" s="13" t="s">
        <v>32</v>
      </c>
      <c r="AX3031" s="13" t="s">
        <v>77</v>
      </c>
      <c r="AY3031" s="243" t="s">
        <v>159</v>
      </c>
    </row>
    <row r="3032" s="15" customFormat="1">
      <c r="A3032" s="15"/>
      <c r="B3032" s="268"/>
      <c r="C3032" s="269"/>
      <c r="D3032" s="234" t="s">
        <v>168</v>
      </c>
      <c r="E3032" s="270" t="s">
        <v>1</v>
      </c>
      <c r="F3032" s="271" t="s">
        <v>361</v>
      </c>
      <c r="G3032" s="269"/>
      <c r="H3032" s="272">
        <v>243.18600000000001</v>
      </c>
      <c r="I3032" s="273"/>
      <c r="J3032" s="269"/>
      <c r="K3032" s="269"/>
      <c r="L3032" s="274"/>
      <c r="M3032" s="275"/>
      <c r="N3032" s="276"/>
      <c r="O3032" s="276"/>
      <c r="P3032" s="276"/>
      <c r="Q3032" s="276"/>
      <c r="R3032" s="276"/>
      <c r="S3032" s="276"/>
      <c r="T3032" s="277"/>
      <c r="U3032" s="15"/>
      <c r="V3032" s="15"/>
      <c r="W3032" s="15"/>
      <c r="X3032" s="15"/>
      <c r="Y3032" s="15"/>
      <c r="Z3032" s="15"/>
      <c r="AA3032" s="15"/>
      <c r="AB3032" s="15"/>
      <c r="AC3032" s="15"/>
      <c r="AD3032" s="15"/>
      <c r="AE3032" s="15"/>
      <c r="AT3032" s="278" t="s">
        <v>168</v>
      </c>
      <c r="AU3032" s="278" t="s">
        <v>87</v>
      </c>
      <c r="AV3032" s="15" t="s">
        <v>175</v>
      </c>
      <c r="AW3032" s="15" t="s">
        <v>32</v>
      </c>
      <c r="AX3032" s="15" t="s">
        <v>77</v>
      </c>
      <c r="AY3032" s="278" t="s">
        <v>159</v>
      </c>
    </row>
    <row r="3033" s="16" customFormat="1">
      <c r="A3033" s="16"/>
      <c r="B3033" s="279"/>
      <c r="C3033" s="280"/>
      <c r="D3033" s="234" t="s">
        <v>168</v>
      </c>
      <c r="E3033" s="281" t="s">
        <v>1</v>
      </c>
      <c r="F3033" s="282" t="s">
        <v>1525</v>
      </c>
      <c r="G3033" s="280"/>
      <c r="H3033" s="281" t="s">
        <v>1</v>
      </c>
      <c r="I3033" s="283"/>
      <c r="J3033" s="280"/>
      <c r="K3033" s="280"/>
      <c r="L3033" s="284"/>
      <c r="M3033" s="285"/>
      <c r="N3033" s="286"/>
      <c r="O3033" s="286"/>
      <c r="P3033" s="286"/>
      <c r="Q3033" s="286"/>
      <c r="R3033" s="286"/>
      <c r="S3033" s="286"/>
      <c r="T3033" s="287"/>
      <c r="U3033" s="16"/>
      <c r="V3033" s="16"/>
      <c r="W3033" s="16"/>
      <c r="X3033" s="16"/>
      <c r="Y3033" s="16"/>
      <c r="Z3033" s="16"/>
      <c r="AA3033" s="16"/>
      <c r="AB3033" s="16"/>
      <c r="AC3033" s="16"/>
      <c r="AD3033" s="16"/>
      <c r="AE3033" s="16"/>
      <c r="AT3033" s="288" t="s">
        <v>168</v>
      </c>
      <c r="AU3033" s="288" t="s">
        <v>87</v>
      </c>
      <c r="AV3033" s="16" t="s">
        <v>85</v>
      </c>
      <c r="AW3033" s="16" t="s">
        <v>32</v>
      </c>
      <c r="AX3033" s="16" t="s">
        <v>77</v>
      </c>
      <c r="AY3033" s="288" t="s">
        <v>159</v>
      </c>
    </row>
    <row r="3034" s="13" customFormat="1">
      <c r="A3034" s="13"/>
      <c r="B3034" s="232"/>
      <c r="C3034" s="233"/>
      <c r="D3034" s="234" t="s">
        <v>168</v>
      </c>
      <c r="E3034" s="235" t="s">
        <v>1</v>
      </c>
      <c r="F3034" s="236" t="s">
        <v>1526</v>
      </c>
      <c r="G3034" s="233"/>
      <c r="H3034" s="237">
        <v>26.122</v>
      </c>
      <c r="I3034" s="238"/>
      <c r="J3034" s="233"/>
      <c r="K3034" s="233"/>
      <c r="L3034" s="239"/>
      <c r="M3034" s="240"/>
      <c r="N3034" s="241"/>
      <c r="O3034" s="241"/>
      <c r="P3034" s="241"/>
      <c r="Q3034" s="241"/>
      <c r="R3034" s="241"/>
      <c r="S3034" s="241"/>
      <c r="T3034" s="242"/>
      <c r="U3034" s="13"/>
      <c r="V3034" s="13"/>
      <c r="W3034" s="13"/>
      <c r="X3034" s="13"/>
      <c r="Y3034" s="13"/>
      <c r="Z3034" s="13"/>
      <c r="AA3034" s="13"/>
      <c r="AB3034" s="13"/>
      <c r="AC3034" s="13"/>
      <c r="AD3034" s="13"/>
      <c r="AE3034" s="13"/>
      <c r="AT3034" s="243" t="s">
        <v>168</v>
      </c>
      <c r="AU3034" s="243" t="s">
        <v>87</v>
      </c>
      <c r="AV3034" s="13" t="s">
        <v>87</v>
      </c>
      <c r="AW3034" s="13" t="s">
        <v>32</v>
      </c>
      <c r="AX3034" s="13" t="s">
        <v>77</v>
      </c>
      <c r="AY3034" s="243" t="s">
        <v>159</v>
      </c>
    </row>
    <row r="3035" s="13" customFormat="1">
      <c r="A3035" s="13"/>
      <c r="B3035" s="232"/>
      <c r="C3035" s="233"/>
      <c r="D3035" s="234" t="s">
        <v>168</v>
      </c>
      <c r="E3035" s="235" t="s">
        <v>1</v>
      </c>
      <c r="F3035" s="236" t="s">
        <v>1527</v>
      </c>
      <c r="G3035" s="233"/>
      <c r="H3035" s="237">
        <v>343.34199999999998</v>
      </c>
      <c r="I3035" s="238"/>
      <c r="J3035" s="233"/>
      <c r="K3035" s="233"/>
      <c r="L3035" s="239"/>
      <c r="M3035" s="240"/>
      <c r="N3035" s="241"/>
      <c r="O3035" s="241"/>
      <c r="P3035" s="241"/>
      <c r="Q3035" s="241"/>
      <c r="R3035" s="241"/>
      <c r="S3035" s="241"/>
      <c r="T3035" s="242"/>
      <c r="U3035" s="13"/>
      <c r="V3035" s="13"/>
      <c r="W3035" s="13"/>
      <c r="X3035" s="13"/>
      <c r="Y3035" s="13"/>
      <c r="Z3035" s="13"/>
      <c r="AA3035" s="13"/>
      <c r="AB3035" s="13"/>
      <c r="AC3035" s="13"/>
      <c r="AD3035" s="13"/>
      <c r="AE3035" s="13"/>
      <c r="AT3035" s="243" t="s">
        <v>168</v>
      </c>
      <c r="AU3035" s="243" t="s">
        <v>87</v>
      </c>
      <c r="AV3035" s="13" t="s">
        <v>87</v>
      </c>
      <c r="AW3035" s="13" t="s">
        <v>32</v>
      </c>
      <c r="AX3035" s="13" t="s">
        <v>77</v>
      </c>
      <c r="AY3035" s="243" t="s">
        <v>159</v>
      </c>
    </row>
    <row r="3036" s="13" customFormat="1">
      <c r="A3036" s="13"/>
      <c r="B3036" s="232"/>
      <c r="C3036" s="233"/>
      <c r="D3036" s="234" t="s">
        <v>168</v>
      </c>
      <c r="E3036" s="235" t="s">
        <v>1</v>
      </c>
      <c r="F3036" s="236" t="s">
        <v>1528</v>
      </c>
      <c r="G3036" s="233"/>
      <c r="H3036" s="237">
        <v>145.31700000000001</v>
      </c>
      <c r="I3036" s="238"/>
      <c r="J3036" s="233"/>
      <c r="K3036" s="233"/>
      <c r="L3036" s="239"/>
      <c r="M3036" s="240"/>
      <c r="N3036" s="241"/>
      <c r="O3036" s="241"/>
      <c r="P3036" s="241"/>
      <c r="Q3036" s="241"/>
      <c r="R3036" s="241"/>
      <c r="S3036" s="241"/>
      <c r="T3036" s="242"/>
      <c r="U3036" s="13"/>
      <c r="V3036" s="13"/>
      <c r="W3036" s="13"/>
      <c r="X3036" s="13"/>
      <c r="Y3036" s="13"/>
      <c r="Z3036" s="13"/>
      <c r="AA3036" s="13"/>
      <c r="AB3036" s="13"/>
      <c r="AC3036" s="13"/>
      <c r="AD3036" s="13"/>
      <c r="AE3036" s="13"/>
      <c r="AT3036" s="243" t="s">
        <v>168</v>
      </c>
      <c r="AU3036" s="243" t="s">
        <v>87</v>
      </c>
      <c r="AV3036" s="13" t="s">
        <v>87</v>
      </c>
      <c r="AW3036" s="13" t="s">
        <v>32</v>
      </c>
      <c r="AX3036" s="13" t="s">
        <v>77</v>
      </c>
      <c r="AY3036" s="243" t="s">
        <v>159</v>
      </c>
    </row>
    <row r="3037" s="13" customFormat="1">
      <c r="A3037" s="13"/>
      <c r="B3037" s="232"/>
      <c r="C3037" s="233"/>
      <c r="D3037" s="234" t="s">
        <v>168</v>
      </c>
      <c r="E3037" s="235" t="s">
        <v>1</v>
      </c>
      <c r="F3037" s="236" t="s">
        <v>1529</v>
      </c>
      <c r="G3037" s="233"/>
      <c r="H3037" s="237">
        <v>70.325999999999993</v>
      </c>
      <c r="I3037" s="238"/>
      <c r="J3037" s="233"/>
      <c r="K3037" s="233"/>
      <c r="L3037" s="239"/>
      <c r="M3037" s="240"/>
      <c r="N3037" s="241"/>
      <c r="O3037" s="241"/>
      <c r="P3037" s="241"/>
      <c r="Q3037" s="241"/>
      <c r="R3037" s="241"/>
      <c r="S3037" s="241"/>
      <c r="T3037" s="242"/>
      <c r="U3037" s="13"/>
      <c r="V3037" s="13"/>
      <c r="W3037" s="13"/>
      <c r="X3037" s="13"/>
      <c r="Y3037" s="13"/>
      <c r="Z3037" s="13"/>
      <c r="AA3037" s="13"/>
      <c r="AB3037" s="13"/>
      <c r="AC3037" s="13"/>
      <c r="AD3037" s="13"/>
      <c r="AE3037" s="13"/>
      <c r="AT3037" s="243" t="s">
        <v>168</v>
      </c>
      <c r="AU3037" s="243" t="s">
        <v>87</v>
      </c>
      <c r="AV3037" s="13" t="s">
        <v>87</v>
      </c>
      <c r="AW3037" s="13" t="s">
        <v>32</v>
      </c>
      <c r="AX3037" s="13" t="s">
        <v>77</v>
      </c>
      <c r="AY3037" s="243" t="s">
        <v>159</v>
      </c>
    </row>
    <row r="3038" s="13" customFormat="1">
      <c r="A3038" s="13"/>
      <c r="B3038" s="232"/>
      <c r="C3038" s="233"/>
      <c r="D3038" s="234" t="s">
        <v>168</v>
      </c>
      <c r="E3038" s="235" t="s">
        <v>1</v>
      </c>
      <c r="F3038" s="236" t="s">
        <v>1530</v>
      </c>
      <c r="G3038" s="233"/>
      <c r="H3038" s="237">
        <v>19.440999999999999</v>
      </c>
      <c r="I3038" s="238"/>
      <c r="J3038" s="233"/>
      <c r="K3038" s="233"/>
      <c r="L3038" s="239"/>
      <c r="M3038" s="240"/>
      <c r="N3038" s="241"/>
      <c r="O3038" s="241"/>
      <c r="P3038" s="241"/>
      <c r="Q3038" s="241"/>
      <c r="R3038" s="241"/>
      <c r="S3038" s="241"/>
      <c r="T3038" s="242"/>
      <c r="U3038" s="13"/>
      <c r="V3038" s="13"/>
      <c r="W3038" s="13"/>
      <c r="X3038" s="13"/>
      <c r="Y3038" s="13"/>
      <c r="Z3038" s="13"/>
      <c r="AA3038" s="13"/>
      <c r="AB3038" s="13"/>
      <c r="AC3038" s="13"/>
      <c r="AD3038" s="13"/>
      <c r="AE3038" s="13"/>
      <c r="AT3038" s="243" t="s">
        <v>168</v>
      </c>
      <c r="AU3038" s="243" t="s">
        <v>87</v>
      </c>
      <c r="AV3038" s="13" t="s">
        <v>87</v>
      </c>
      <c r="AW3038" s="13" t="s">
        <v>32</v>
      </c>
      <c r="AX3038" s="13" t="s">
        <v>77</v>
      </c>
      <c r="AY3038" s="243" t="s">
        <v>159</v>
      </c>
    </row>
    <row r="3039" s="13" customFormat="1">
      <c r="A3039" s="13"/>
      <c r="B3039" s="232"/>
      <c r="C3039" s="233"/>
      <c r="D3039" s="234" t="s">
        <v>168</v>
      </c>
      <c r="E3039" s="235" t="s">
        <v>1</v>
      </c>
      <c r="F3039" s="236" t="s">
        <v>1531</v>
      </c>
      <c r="G3039" s="233"/>
      <c r="H3039" s="237">
        <v>25.766999999999999</v>
      </c>
      <c r="I3039" s="238"/>
      <c r="J3039" s="233"/>
      <c r="K3039" s="233"/>
      <c r="L3039" s="239"/>
      <c r="M3039" s="240"/>
      <c r="N3039" s="241"/>
      <c r="O3039" s="241"/>
      <c r="P3039" s="241"/>
      <c r="Q3039" s="241"/>
      <c r="R3039" s="241"/>
      <c r="S3039" s="241"/>
      <c r="T3039" s="242"/>
      <c r="U3039" s="13"/>
      <c r="V3039" s="13"/>
      <c r="W3039" s="13"/>
      <c r="X3039" s="13"/>
      <c r="Y3039" s="13"/>
      <c r="Z3039" s="13"/>
      <c r="AA3039" s="13"/>
      <c r="AB3039" s="13"/>
      <c r="AC3039" s="13"/>
      <c r="AD3039" s="13"/>
      <c r="AE3039" s="13"/>
      <c r="AT3039" s="243" t="s">
        <v>168</v>
      </c>
      <c r="AU3039" s="243" t="s">
        <v>87</v>
      </c>
      <c r="AV3039" s="13" t="s">
        <v>87</v>
      </c>
      <c r="AW3039" s="13" t="s">
        <v>32</v>
      </c>
      <c r="AX3039" s="13" t="s">
        <v>77</v>
      </c>
      <c r="AY3039" s="243" t="s">
        <v>159</v>
      </c>
    </row>
    <row r="3040" s="15" customFormat="1">
      <c r="A3040" s="15"/>
      <c r="B3040" s="268"/>
      <c r="C3040" s="269"/>
      <c r="D3040" s="234" t="s">
        <v>168</v>
      </c>
      <c r="E3040" s="270" t="s">
        <v>1</v>
      </c>
      <c r="F3040" s="271" t="s">
        <v>361</v>
      </c>
      <c r="G3040" s="269"/>
      <c r="H3040" s="272">
        <v>630.31500000000005</v>
      </c>
      <c r="I3040" s="273"/>
      <c r="J3040" s="269"/>
      <c r="K3040" s="269"/>
      <c r="L3040" s="274"/>
      <c r="M3040" s="275"/>
      <c r="N3040" s="276"/>
      <c r="O3040" s="276"/>
      <c r="P3040" s="276"/>
      <c r="Q3040" s="276"/>
      <c r="R3040" s="276"/>
      <c r="S3040" s="276"/>
      <c r="T3040" s="277"/>
      <c r="U3040" s="15"/>
      <c r="V3040" s="15"/>
      <c r="W3040" s="15"/>
      <c r="X3040" s="15"/>
      <c r="Y3040" s="15"/>
      <c r="Z3040" s="15"/>
      <c r="AA3040" s="15"/>
      <c r="AB3040" s="15"/>
      <c r="AC3040" s="15"/>
      <c r="AD3040" s="15"/>
      <c r="AE3040" s="15"/>
      <c r="AT3040" s="278" t="s">
        <v>168</v>
      </c>
      <c r="AU3040" s="278" t="s">
        <v>87</v>
      </c>
      <c r="AV3040" s="15" t="s">
        <v>175</v>
      </c>
      <c r="AW3040" s="15" t="s">
        <v>32</v>
      </c>
      <c r="AX3040" s="15" t="s">
        <v>77</v>
      </c>
      <c r="AY3040" s="278" t="s">
        <v>159</v>
      </c>
    </row>
    <row r="3041" s="14" customFormat="1">
      <c r="A3041" s="14"/>
      <c r="B3041" s="244"/>
      <c r="C3041" s="245"/>
      <c r="D3041" s="234" t="s">
        <v>168</v>
      </c>
      <c r="E3041" s="246" t="s">
        <v>1</v>
      </c>
      <c r="F3041" s="247" t="s">
        <v>174</v>
      </c>
      <c r="G3041" s="245"/>
      <c r="H3041" s="248">
        <v>873.50099999999998</v>
      </c>
      <c r="I3041" s="249"/>
      <c r="J3041" s="245"/>
      <c r="K3041" s="245"/>
      <c r="L3041" s="250"/>
      <c r="M3041" s="251"/>
      <c r="N3041" s="252"/>
      <c r="O3041" s="252"/>
      <c r="P3041" s="252"/>
      <c r="Q3041" s="252"/>
      <c r="R3041" s="252"/>
      <c r="S3041" s="252"/>
      <c r="T3041" s="253"/>
      <c r="U3041" s="14"/>
      <c r="V3041" s="14"/>
      <c r="W3041" s="14"/>
      <c r="X3041" s="14"/>
      <c r="Y3041" s="14"/>
      <c r="Z3041" s="14"/>
      <c r="AA3041" s="14"/>
      <c r="AB3041" s="14"/>
      <c r="AC3041" s="14"/>
      <c r="AD3041" s="14"/>
      <c r="AE3041" s="14"/>
      <c r="AT3041" s="254" t="s">
        <v>168</v>
      </c>
      <c r="AU3041" s="254" t="s">
        <v>87</v>
      </c>
      <c r="AV3041" s="14" t="s">
        <v>166</v>
      </c>
      <c r="AW3041" s="14" t="s">
        <v>32</v>
      </c>
      <c r="AX3041" s="14" t="s">
        <v>85</v>
      </c>
      <c r="AY3041" s="254" t="s">
        <v>159</v>
      </c>
    </row>
    <row r="3042" s="2" customFormat="1" ht="33" customHeight="1">
      <c r="A3042" s="39"/>
      <c r="B3042" s="40"/>
      <c r="C3042" s="219" t="s">
        <v>4722</v>
      </c>
      <c r="D3042" s="219" t="s">
        <v>161</v>
      </c>
      <c r="E3042" s="220" t="s">
        <v>4723</v>
      </c>
      <c r="F3042" s="221" t="s">
        <v>4724</v>
      </c>
      <c r="G3042" s="222" t="s">
        <v>164</v>
      </c>
      <c r="H3042" s="223">
        <v>74.007999999999996</v>
      </c>
      <c r="I3042" s="224"/>
      <c r="J3042" s="225">
        <f>ROUND(I3042*H3042,2)</f>
        <v>0</v>
      </c>
      <c r="K3042" s="221" t="s">
        <v>165</v>
      </c>
      <c r="L3042" s="45"/>
      <c r="M3042" s="226" t="s">
        <v>1</v>
      </c>
      <c r="N3042" s="227" t="s">
        <v>42</v>
      </c>
      <c r="O3042" s="92"/>
      <c r="P3042" s="228">
        <f>O3042*H3042</f>
        <v>0</v>
      </c>
      <c r="Q3042" s="228">
        <v>1.768E-05</v>
      </c>
      <c r="R3042" s="228">
        <f>Q3042*H3042</f>
        <v>0.0013084614399999999</v>
      </c>
      <c r="S3042" s="228">
        <v>0</v>
      </c>
      <c r="T3042" s="229">
        <f>S3042*H3042</f>
        <v>0</v>
      </c>
      <c r="U3042" s="39"/>
      <c r="V3042" s="39"/>
      <c r="W3042" s="39"/>
      <c r="X3042" s="39"/>
      <c r="Y3042" s="39"/>
      <c r="Z3042" s="39"/>
      <c r="AA3042" s="39"/>
      <c r="AB3042" s="39"/>
      <c r="AC3042" s="39"/>
      <c r="AD3042" s="39"/>
      <c r="AE3042" s="39"/>
      <c r="AR3042" s="230" t="s">
        <v>235</v>
      </c>
      <c r="AT3042" s="230" t="s">
        <v>161</v>
      </c>
      <c r="AU3042" s="230" t="s">
        <v>87</v>
      </c>
      <c r="AY3042" s="18" t="s">
        <v>159</v>
      </c>
      <c r="BE3042" s="231">
        <f>IF(N3042="základní",J3042,0)</f>
        <v>0</v>
      </c>
      <c r="BF3042" s="231">
        <f>IF(N3042="snížená",J3042,0)</f>
        <v>0</v>
      </c>
      <c r="BG3042" s="231">
        <f>IF(N3042="zákl. přenesená",J3042,0)</f>
        <v>0</v>
      </c>
      <c r="BH3042" s="231">
        <f>IF(N3042="sníž. přenesená",J3042,0)</f>
        <v>0</v>
      </c>
      <c r="BI3042" s="231">
        <f>IF(N3042="nulová",J3042,0)</f>
        <v>0</v>
      </c>
      <c r="BJ3042" s="18" t="s">
        <v>85</v>
      </c>
      <c r="BK3042" s="231">
        <f>ROUND(I3042*H3042,2)</f>
        <v>0</v>
      </c>
      <c r="BL3042" s="18" t="s">
        <v>235</v>
      </c>
      <c r="BM3042" s="230" t="s">
        <v>4725</v>
      </c>
    </row>
    <row r="3043" s="16" customFormat="1">
      <c r="A3043" s="16"/>
      <c r="B3043" s="279"/>
      <c r="C3043" s="280"/>
      <c r="D3043" s="234" t="s">
        <v>168</v>
      </c>
      <c r="E3043" s="281" t="s">
        <v>1</v>
      </c>
      <c r="F3043" s="282" t="s">
        <v>1532</v>
      </c>
      <c r="G3043" s="280"/>
      <c r="H3043" s="281" t="s">
        <v>1</v>
      </c>
      <c r="I3043" s="283"/>
      <c r="J3043" s="280"/>
      <c r="K3043" s="280"/>
      <c r="L3043" s="284"/>
      <c r="M3043" s="285"/>
      <c r="N3043" s="286"/>
      <c r="O3043" s="286"/>
      <c r="P3043" s="286"/>
      <c r="Q3043" s="286"/>
      <c r="R3043" s="286"/>
      <c r="S3043" s="286"/>
      <c r="T3043" s="287"/>
      <c r="U3043" s="16"/>
      <c r="V3043" s="16"/>
      <c r="W3043" s="16"/>
      <c r="X3043" s="16"/>
      <c r="Y3043" s="16"/>
      <c r="Z3043" s="16"/>
      <c r="AA3043" s="16"/>
      <c r="AB3043" s="16"/>
      <c r="AC3043" s="16"/>
      <c r="AD3043" s="16"/>
      <c r="AE3043" s="16"/>
      <c r="AT3043" s="288" t="s">
        <v>168</v>
      </c>
      <c r="AU3043" s="288" t="s">
        <v>87</v>
      </c>
      <c r="AV3043" s="16" t="s">
        <v>85</v>
      </c>
      <c r="AW3043" s="16" t="s">
        <v>32</v>
      </c>
      <c r="AX3043" s="16" t="s">
        <v>77</v>
      </c>
      <c r="AY3043" s="288" t="s">
        <v>159</v>
      </c>
    </row>
    <row r="3044" s="13" customFormat="1">
      <c r="A3044" s="13"/>
      <c r="B3044" s="232"/>
      <c r="C3044" s="233"/>
      <c r="D3044" s="234" t="s">
        <v>168</v>
      </c>
      <c r="E3044" s="235" t="s">
        <v>1</v>
      </c>
      <c r="F3044" s="236" t="s">
        <v>1533</v>
      </c>
      <c r="G3044" s="233"/>
      <c r="H3044" s="237">
        <v>45.234999999999999</v>
      </c>
      <c r="I3044" s="238"/>
      <c r="J3044" s="233"/>
      <c r="K3044" s="233"/>
      <c r="L3044" s="239"/>
      <c r="M3044" s="240"/>
      <c r="N3044" s="241"/>
      <c r="O3044" s="241"/>
      <c r="P3044" s="241"/>
      <c r="Q3044" s="241"/>
      <c r="R3044" s="241"/>
      <c r="S3044" s="241"/>
      <c r="T3044" s="242"/>
      <c r="U3044" s="13"/>
      <c r="V3044" s="13"/>
      <c r="W3044" s="13"/>
      <c r="X3044" s="13"/>
      <c r="Y3044" s="13"/>
      <c r="Z3044" s="13"/>
      <c r="AA3044" s="13"/>
      <c r="AB3044" s="13"/>
      <c r="AC3044" s="13"/>
      <c r="AD3044" s="13"/>
      <c r="AE3044" s="13"/>
      <c r="AT3044" s="243" t="s">
        <v>168</v>
      </c>
      <c r="AU3044" s="243" t="s">
        <v>87</v>
      </c>
      <c r="AV3044" s="13" t="s">
        <v>87</v>
      </c>
      <c r="AW3044" s="13" t="s">
        <v>32</v>
      </c>
      <c r="AX3044" s="13" t="s">
        <v>77</v>
      </c>
      <c r="AY3044" s="243" t="s">
        <v>159</v>
      </c>
    </row>
    <row r="3045" s="13" customFormat="1">
      <c r="A3045" s="13"/>
      <c r="B3045" s="232"/>
      <c r="C3045" s="233"/>
      <c r="D3045" s="234" t="s">
        <v>168</v>
      </c>
      <c r="E3045" s="235" t="s">
        <v>1</v>
      </c>
      <c r="F3045" s="236" t="s">
        <v>1534</v>
      </c>
      <c r="G3045" s="233"/>
      <c r="H3045" s="237">
        <v>9.2729999999999997</v>
      </c>
      <c r="I3045" s="238"/>
      <c r="J3045" s="233"/>
      <c r="K3045" s="233"/>
      <c r="L3045" s="239"/>
      <c r="M3045" s="240"/>
      <c r="N3045" s="241"/>
      <c r="O3045" s="241"/>
      <c r="P3045" s="241"/>
      <c r="Q3045" s="241"/>
      <c r="R3045" s="241"/>
      <c r="S3045" s="241"/>
      <c r="T3045" s="242"/>
      <c r="U3045" s="13"/>
      <c r="V3045" s="13"/>
      <c r="W3045" s="13"/>
      <c r="X3045" s="13"/>
      <c r="Y3045" s="13"/>
      <c r="Z3045" s="13"/>
      <c r="AA3045" s="13"/>
      <c r="AB3045" s="13"/>
      <c r="AC3045" s="13"/>
      <c r="AD3045" s="13"/>
      <c r="AE3045" s="13"/>
      <c r="AT3045" s="243" t="s">
        <v>168</v>
      </c>
      <c r="AU3045" s="243" t="s">
        <v>87</v>
      </c>
      <c r="AV3045" s="13" t="s">
        <v>87</v>
      </c>
      <c r="AW3045" s="13" t="s">
        <v>32</v>
      </c>
      <c r="AX3045" s="13" t="s">
        <v>77</v>
      </c>
      <c r="AY3045" s="243" t="s">
        <v>159</v>
      </c>
    </row>
    <row r="3046" s="13" customFormat="1">
      <c r="A3046" s="13"/>
      <c r="B3046" s="232"/>
      <c r="C3046" s="233"/>
      <c r="D3046" s="234" t="s">
        <v>168</v>
      </c>
      <c r="E3046" s="235" t="s">
        <v>1</v>
      </c>
      <c r="F3046" s="236" t="s">
        <v>1535</v>
      </c>
      <c r="G3046" s="233"/>
      <c r="H3046" s="237">
        <v>19.5</v>
      </c>
      <c r="I3046" s="238"/>
      <c r="J3046" s="233"/>
      <c r="K3046" s="233"/>
      <c r="L3046" s="239"/>
      <c r="M3046" s="240"/>
      <c r="N3046" s="241"/>
      <c r="O3046" s="241"/>
      <c r="P3046" s="241"/>
      <c r="Q3046" s="241"/>
      <c r="R3046" s="241"/>
      <c r="S3046" s="241"/>
      <c r="T3046" s="242"/>
      <c r="U3046" s="13"/>
      <c r="V3046" s="13"/>
      <c r="W3046" s="13"/>
      <c r="X3046" s="13"/>
      <c r="Y3046" s="13"/>
      <c r="Z3046" s="13"/>
      <c r="AA3046" s="13"/>
      <c r="AB3046" s="13"/>
      <c r="AC3046" s="13"/>
      <c r="AD3046" s="13"/>
      <c r="AE3046" s="13"/>
      <c r="AT3046" s="243" t="s">
        <v>168</v>
      </c>
      <c r="AU3046" s="243" t="s">
        <v>87</v>
      </c>
      <c r="AV3046" s="13" t="s">
        <v>87</v>
      </c>
      <c r="AW3046" s="13" t="s">
        <v>32</v>
      </c>
      <c r="AX3046" s="13" t="s">
        <v>77</v>
      </c>
      <c r="AY3046" s="243" t="s">
        <v>159</v>
      </c>
    </row>
    <row r="3047" s="14" customFormat="1">
      <c r="A3047" s="14"/>
      <c r="B3047" s="244"/>
      <c r="C3047" s="245"/>
      <c r="D3047" s="234" t="s">
        <v>168</v>
      </c>
      <c r="E3047" s="246" t="s">
        <v>1</v>
      </c>
      <c r="F3047" s="247" t="s">
        <v>174</v>
      </c>
      <c r="G3047" s="245"/>
      <c r="H3047" s="248">
        <v>74.007999999999996</v>
      </c>
      <c r="I3047" s="249"/>
      <c r="J3047" s="245"/>
      <c r="K3047" s="245"/>
      <c r="L3047" s="250"/>
      <c r="M3047" s="251"/>
      <c r="N3047" s="252"/>
      <c r="O3047" s="252"/>
      <c r="P3047" s="252"/>
      <c r="Q3047" s="252"/>
      <c r="R3047" s="252"/>
      <c r="S3047" s="252"/>
      <c r="T3047" s="253"/>
      <c r="U3047" s="14"/>
      <c r="V3047" s="14"/>
      <c r="W3047" s="14"/>
      <c r="X3047" s="14"/>
      <c r="Y3047" s="14"/>
      <c r="Z3047" s="14"/>
      <c r="AA3047" s="14"/>
      <c r="AB3047" s="14"/>
      <c r="AC3047" s="14"/>
      <c r="AD3047" s="14"/>
      <c r="AE3047" s="14"/>
      <c r="AT3047" s="254" t="s">
        <v>168</v>
      </c>
      <c r="AU3047" s="254" t="s">
        <v>87</v>
      </c>
      <c r="AV3047" s="14" t="s">
        <v>166</v>
      </c>
      <c r="AW3047" s="14" t="s">
        <v>32</v>
      </c>
      <c r="AX3047" s="14" t="s">
        <v>85</v>
      </c>
      <c r="AY3047" s="254" t="s">
        <v>159</v>
      </c>
    </row>
    <row r="3048" s="2" customFormat="1" ht="21.75" customHeight="1">
      <c r="A3048" s="39"/>
      <c r="B3048" s="40"/>
      <c r="C3048" s="219" t="s">
        <v>4726</v>
      </c>
      <c r="D3048" s="219" t="s">
        <v>161</v>
      </c>
      <c r="E3048" s="220" t="s">
        <v>4727</v>
      </c>
      <c r="F3048" s="221" t="s">
        <v>4728</v>
      </c>
      <c r="G3048" s="222" t="s">
        <v>164</v>
      </c>
      <c r="H3048" s="223">
        <v>262.91000000000003</v>
      </c>
      <c r="I3048" s="224"/>
      <c r="J3048" s="225">
        <f>ROUND(I3048*H3048,2)</f>
        <v>0</v>
      </c>
      <c r="K3048" s="221" t="s">
        <v>165</v>
      </c>
      <c r="L3048" s="45"/>
      <c r="M3048" s="226" t="s">
        <v>1</v>
      </c>
      <c r="N3048" s="227" t="s">
        <v>42</v>
      </c>
      <c r="O3048" s="92"/>
      <c r="P3048" s="228">
        <f>O3048*H3048</f>
        <v>0</v>
      </c>
      <c r="Q3048" s="228">
        <v>0</v>
      </c>
      <c r="R3048" s="228">
        <f>Q3048*H3048</f>
        <v>0</v>
      </c>
      <c r="S3048" s="228">
        <v>0</v>
      </c>
      <c r="T3048" s="229">
        <f>S3048*H3048</f>
        <v>0</v>
      </c>
      <c r="U3048" s="39"/>
      <c r="V3048" s="39"/>
      <c r="W3048" s="39"/>
      <c r="X3048" s="39"/>
      <c r="Y3048" s="39"/>
      <c r="Z3048" s="39"/>
      <c r="AA3048" s="39"/>
      <c r="AB3048" s="39"/>
      <c r="AC3048" s="39"/>
      <c r="AD3048" s="39"/>
      <c r="AE3048" s="39"/>
      <c r="AR3048" s="230" t="s">
        <v>235</v>
      </c>
      <c r="AT3048" s="230" t="s">
        <v>161</v>
      </c>
      <c r="AU3048" s="230" t="s">
        <v>87</v>
      </c>
      <c r="AY3048" s="18" t="s">
        <v>159</v>
      </c>
      <c r="BE3048" s="231">
        <f>IF(N3048="základní",J3048,0)</f>
        <v>0</v>
      </c>
      <c r="BF3048" s="231">
        <f>IF(N3048="snížená",J3048,0)</f>
        <v>0</v>
      </c>
      <c r="BG3048" s="231">
        <f>IF(N3048="zákl. přenesená",J3048,0)</f>
        <v>0</v>
      </c>
      <c r="BH3048" s="231">
        <f>IF(N3048="sníž. přenesená",J3048,0)</f>
        <v>0</v>
      </c>
      <c r="BI3048" s="231">
        <f>IF(N3048="nulová",J3048,0)</f>
        <v>0</v>
      </c>
      <c r="BJ3048" s="18" t="s">
        <v>85</v>
      </c>
      <c r="BK3048" s="231">
        <f>ROUND(I3048*H3048,2)</f>
        <v>0</v>
      </c>
      <c r="BL3048" s="18" t="s">
        <v>235</v>
      </c>
      <c r="BM3048" s="230" t="s">
        <v>4729</v>
      </c>
    </row>
    <row r="3049" s="16" customFormat="1">
      <c r="A3049" s="16"/>
      <c r="B3049" s="279"/>
      <c r="C3049" s="280"/>
      <c r="D3049" s="234" t="s">
        <v>168</v>
      </c>
      <c r="E3049" s="281" t="s">
        <v>1</v>
      </c>
      <c r="F3049" s="282" t="s">
        <v>2342</v>
      </c>
      <c r="G3049" s="280"/>
      <c r="H3049" s="281" t="s">
        <v>1</v>
      </c>
      <c r="I3049" s="283"/>
      <c r="J3049" s="280"/>
      <c r="K3049" s="280"/>
      <c r="L3049" s="284"/>
      <c r="M3049" s="285"/>
      <c r="N3049" s="286"/>
      <c r="O3049" s="286"/>
      <c r="P3049" s="286"/>
      <c r="Q3049" s="286"/>
      <c r="R3049" s="286"/>
      <c r="S3049" s="286"/>
      <c r="T3049" s="287"/>
      <c r="U3049" s="16"/>
      <c r="V3049" s="16"/>
      <c r="W3049" s="16"/>
      <c r="X3049" s="16"/>
      <c r="Y3049" s="16"/>
      <c r="Z3049" s="16"/>
      <c r="AA3049" s="16"/>
      <c r="AB3049" s="16"/>
      <c r="AC3049" s="16"/>
      <c r="AD3049" s="16"/>
      <c r="AE3049" s="16"/>
      <c r="AT3049" s="288" t="s">
        <v>168</v>
      </c>
      <c r="AU3049" s="288" t="s">
        <v>87</v>
      </c>
      <c r="AV3049" s="16" t="s">
        <v>85</v>
      </c>
      <c r="AW3049" s="16" t="s">
        <v>32</v>
      </c>
      <c r="AX3049" s="16" t="s">
        <v>77</v>
      </c>
      <c r="AY3049" s="288" t="s">
        <v>159</v>
      </c>
    </row>
    <row r="3050" s="13" customFormat="1">
      <c r="A3050" s="13"/>
      <c r="B3050" s="232"/>
      <c r="C3050" s="233"/>
      <c r="D3050" s="234" t="s">
        <v>168</v>
      </c>
      <c r="E3050" s="235" t="s">
        <v>1</v>
      </c>
      <c r="F3050" s="236" t="s">
        <v>2343</v>
      </c>
      <c r="G3050" s="233"/>
      <c r="H3050" s="237">
        <v>26.800000000000001</v>
      </c>
      <c r="I3050" s="238"/>
      <c r="J3050" s="233"/>
      <c r="K3050" s="233"/>
      <c r="L3050" s="239"/>
      <c r="M3050" s="240"/>
      <c r="N3050" s="241"/>
      <c r="O3050" s="241"/>
      <c r="P3050" s="241"/>
      <c r="Q3050" s="241"/>
      <c r="R3050" s="241"/>
      <c r="S3050" s="241"/>
      <c r="T3050" s="242"/>
      <c r="U3050" s="13"/>
      <c r="V3050" s="13"/>
      <c r="W3050" s="13"/>
      <c r="X3050" s="13"/>
      <c r="Y3050" s="13"/>
      <c r="Z3050" s="13"/>
      <c r="AA3050" s="13"/>
      <c r="AB3050" s="13"/>
      <c r="AC3050" s="13"/>
      <c r="AD3050" s="13"/>
      <c r="AE3050" s="13"/>
      <c r="AT3050" s="243" t="s">
        <v>168</v>
      </c>
      <c r="AU3050" s="243" t="s">
        <v>87</v>
      </c>
      <c r="AV3050" s="13" t="s">
        <v>87</v>
      </c>
      <c r="AW3050" s="13" t="s">
        <v>32</v>
      </c>
      <c r="AX3050" s="13" t="s">
        <v>77</v>
      </c>
      <c r="AY3050" s="243" t="s">
        <v>159</v>
      </c>
    </row>
    <row r="3051" s="13" customFormat="1">
      <c r="A3051" s="13"/>
      <c r="B3051" s="232"/>
      <c r="C3051" s="233"/>
      <c r="D3051" s="234" t="s">
        <v>168</v>
      </c>
      <c r="E3051" s="235" t="s">
        <v>1</v>
      </c>
      <c r="F3051" s="236" t="s">
        <v>2344</v>
      </c>
      <c r="G3051" s="233"/>
      <c r="H3051" s="237">
        <v>8.9299999999999997</v>
      </c>
      <c r="I3051" s="238"/>
      <c r="J3051" s="233"/>
      <c r="K3051" s="233"/>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168</v>
      </c>
      <c r="AU3051" s="243" t="s">
        <v>87</v>
      </c>
      <c r="AV3051" s="13" t="s">
        <v>87</v>
      </c>
      <c r="AW3051" s="13" t="s">
        <v>32</v>
      </c>
      <c r="AX3051" s="13" t="s">
        <v>77</v>
      </c>
      <c r="AY3051" s="243" t="s">
        <v>159</v>
      </c>
    </row>
    <row r="3052" s="13" customFormat="1">
      <c r="A3052" s="13"/>
      <c r="B3052" s="232"/>
      <c r="C3052" s="233"/>
      <c r="D3052" s="234" t="s">
        <v>168</v>
      </c>
      <c r="E3052" s="235" t="s">
        <v>1</v>
      </c>
      <c r="F3052" s="236" t="s">
        <v>2345</v>
      </c>
      <c r="G3052" s="233"/>
      <c r="H3052" s="237">
        <v>51.850000000000001</v>
      </c>
      <c r="I3052" s="238"/>
      <c r="J3052" s="233"/>
      <c r="K3052" s="233"/>
      <c r="L3052" s="239"/>
      <c r="M3052" s="240"/>
      <c r="N3052" s="241"/>
      <c r="O3052" s="241"/>
      <c r="P3052" s="241"/>
      <c r="Q3052" s="241"/>
      <c r="R3052" s="241"/>
      <c r="S3052" s="241"/>
      <c r="T3052" s="242"/>
      <c r="U3052" s="13"/>
      <c r="V3052" s="13"/>
      <c r="W3052" s="13"/>
      <c r="X3052" s="13"/>
      <c r="Y3052" s="13"/>
      <c r="Z3052" s="13"/>
      <c r="AA3052" s="13"/>
      <c r="AB3052" s="13"/>
      <c r="AC3052" s="13"/>
      <c r="AD3052" s="13"/>
      <c r="AE3052" s="13"/>
      <c r="AT3052" s="243" t="s">
        <v>168</v>
      </c>
      <c r="AU3052" s="243" t="s">
        <v>87</v>
      </c>
      <c r="AV3052" s="13" t="s">
        <v>87</v>
      </c>
      <c r="AW3052" s="13" t="s">
        <v>32</v>
      </c>
      <c r="AX3052" s="13" t="s">
        <v>77</v>
      </c>
      <c r="AY3052" s="243" t="s">
        <v>159</v>
      </c>
    </row>
    <row r="3053" s="15" customFormat="1">
      <c r="A3053" s="15"/>
      <c r="B3053" s="268"/>
      <c r="C3053" s="269"/>
      <c r="D3053" s="234" t="s">
        <v>168</v>
      </c>
      <c r="E3053" s="270" t="s">
        <v>1</v>
      </c>
      <c r="F3053" s="271" t="s">
        <v>361</v>
      </c>
      <c r="G3053" s="269"/>
      <c r="H3053" s="272">
        <v>87.579999999999998</v>
      </c>
      <c r="I3053" s="273"/>
      <c r="J3053" s="269"/>
      <c r="K3053" s="269"/>
      <c r="L3053" s="274"/>
      <c r="M3053" s="275"/>
      <c r="N3053" s="276"/>
      <c r="O3053" s="276"/>
      <c r="P3053" s="276"/>
      <c r="Q3053" s="276"/>
      <c r="R3053" s="276"/>
      <c r="S3053" s="276"/>
      <c r="T3053" s="277"/>
      <c r="U3053" s="15"/>
      <c r="V3053" s="15"/>
      <c r="W3053" s="15"/>
      <c r="X3053" s="15"/>
      <c r="Y3053" s="15"/>
      <c r="Z3053" s="15"/>
      <c r="AA3053" s="15"/>
      <c r="AB3053" s="15"/>
      <c r="AC3053" s="15"/>
      <c r="AD3053" s="15"/>
      <c r="AE3053" s="15"/>
      <c r="AT3053" s="278" t="s">
        <v>168</v>
      </c>
      <c r="AU3053" s="278" t="s">
        <v>87</v>
      </c>
      <c r="AV3053" s="15" t="s">
        <v>175</v>
      </c>
      <c r="AW3053" s="15" t="s">
        <v>32</v>
      </c>
      <c r="AX3053" s="15" t="s">
        <v>77</v>
      </c>
      <c r="AY3053" s="278" t="s">
        <v>159</v>
      </c>
    </row>
    <row r="3054" s="16" customFormat="1">
      <c r="A3054" s="16"/>
      <c r="B3054" s="279"/>
      <c r="C3054" s="280"/>
      <c r="D3054" s="234" t="s">
        <v>168</v>
      </c>
      <c r="E3054" s="281" t="s">
        <v>1</v>
      </c>
      <c r="F3054" s="282" t="s">
        <v>4730</v>
      </c>
      <c r="G3054" s="280"/>
      <c r="H3054" s="281" t="s">
        <v>1</v>
      </c>
      <c r="I3054" s="283"/>
      <c r="J3054" s="280"/>
      <c r="K3054" s="280"/>
      <c r="L3054" s="284"/>
      <c r="M3054" s="285"/>
      <c r="N3054" s="286"/>
      <c r="O3054" s="286"/>
      <c r="P3054" s="286"/>
      <c r="Q3054" s="286"/>
      <c r="R3054" s="286"/>
      <c r="S3054" s="286"/>
      <c r="T3054" s="287"/>
      <c r="U3054" s="16"/>
      <c r="V3054" s="16"/>
      <c r="W3054" s="16"/>
      <c r="X3054" s="16"/>
      <c r="Y3054" s="16"/>
      <c r="Z3054" s="16"/>
      <c r="AA3054" s="16"/>
      <c r="AB3054" s="16"/>
      <c r="AC3054" s="16"/>
      <c r="AD3054" s="16"/>
      <c r="AE3054" s="16"/>
      <c r="AT3054" s="288" t="s">
        <v>168</v>
      </c>
      <c r="AU3054" s="288" t="s">
        <v>87</v>
      </c>
      <c r="AV3054" s="16" t="s">
        <v>85</v>
      </c>
      <c r="AW3054" s="16" t="s">
        <v>32</v>
      </c>
      <c r="AX3054" s="16" t="s">
        <v>77</v>
      </c>
      <c r="AY3054" s="288" t="s">
        <v>159</v>
      </c>
    </row>
    <row r="3055" s="13" customFormat="1">
      <c r="A3055" s="13"/>
      <c r="B3055" s="232"/>
      <c r="C3055" s="233"/>
      <c r="D3055" s="234" t="s">
        <v>168</v>
      </c>
      <c r="E3055" s="235" t="s">
        <v>1</v>
      </c>
      <c r="F3055" s="236" t="s">
        <v>4731</v>
      </c>
      <c r="G3055" s="233"/>
      <c r="H3055" s="237">
        <v>3.96</v>
      </c>
      <c r="I3055" s="238"/>
      <c r="J3055" s="233"/>
      <c r="K3055" s="233"/>
      <c r="L3055" s="239"/>
      <c r="M3055" s="240"/>
      <c r="N3055" s="241"/>
      <c r="O3055" s="241"/>
      <c r="P3055" s="241"/>
      <c r="Q3055" s="241"/>
      <c r="R3055" s="241"/>
      <c r="S3055" s="241"/>
      <c r="T3055" s="242"/>
      <c r="U3055" s="13"/>
      <c r="V3055" s="13"/>
      <c r="W3055" s="13"/>
      <c r="X3055" s="13"/>
      <c r="Y3055" s="13"/>
      <c r="Z3055" s="13"/>
      <c r="AA3055" s="13"/>
      <c r="AB3055" s="13"/>
      <c r="AC3055" s="13"/>
      <c r="AD3055" s="13"/>
      <c r="AE3055" s="13"/>
      <c r="AT3055" s="243" t="s">
        <v>168</v>
      </c>
      <c r="AU3055" s="243" t="s">
        <v>87</v>
      </c>
      <c r="AV3055" s="13" t="s">
        <v>87</v>
      </c>
      <c r="AW3055" s="13" t="s">
        <v>32</v>
      </c>
      <c r="AX3055" s="13" t="s">
        <v>77</v>
      </c>
      <c r="AY3055" s="243" t="s">
        <v>159</v>
      </c>
    </row>
    <row r="3056" s="16" customFormat="1">
      <c r="A3056" s="16"/>
      <c r="B3056" s="279"/>
      <c r="C3056" s="280"/>
      <c r="D3056" s="234" t="s">
        <v>168</v>
      </c>
      <c r="E3056" s="281" t="s">
        <v>1</v>
      </c>
      <c r="F3056" s="282" t="s">
        <v>1651</v>
      </c>
      <c r="G3056" s="280"/>
      <c r="H3056" s="281" t="s">
        <v>1</v>
      </c>
      <c r="I3056" s="283"/>
      <c r="J3056" s="280"/>
      <c r="K3056" s="280"/>
      <c r="L3056" s="284"/>
      <c r="M3056" s="285"/>
      <c r="N3056" s="286"/>
      <c r="O3056" s="286"/>
      <c r="P3056" s="286"/>
      <c r="Q3056" s="286"/>
      <c r="R3056" s="286"/>
      <c r="S3056" s="286"/>
      <c r="T3056" s="287"/>
      <c r="U3056" s="16"/>
      <c r="V3056" s="16"/>
      <c r="W3056" s="16"/>
      <c r="X3056" s="16"/>
      <c r="Y3056" s="16"/>
      <c r="Z3056" s="16"/>
      <c r="AA3056" s="16"/>
      <c r="AB3056" s="16"/>
      <c r="AC3056" s="16"/>
      <c r="AD3056" s="16"/>
      <c r="AE3056" s="16"/>
      <c r="AT3056" s="288" t="s">
        <v>168</v>
      </c>
      <c r="AU3056" s="288" t="s">
        <v>87</v>
      </c>
      <c r="AV3056" s="16" t="s">
        <v>85</v>
      </c>
      <c r="AW3056" s="16" t="s">
        <v>32</v>
      </c>
      <c r="AX3056" s="16" t="s">
        <v>77</v>
      </c>
      <c r="AY3056" s="288" t="s">
        <v>159</v>
      </c>
    </row>
    <row r="3057" s="13" customFormat="1">
      <c r="A3057" s="13"/>
      <c r="B3057" s="232"/>
      <c r="C3057" s="233"/>
      <c r="D3057" s="234" t="s">
        <v>168</v>
      </c>
      <c r="E3057" s="235" t="s">
        <v>1</v>
      </c>
      <c r="F3057" s="236" t="s">
        <v>1652</v>
      </c>
      <c r="G3057" s="233"/>
      <c r="H3057" s="237">
        <v>37.079999999999998</v>
      </c>
      <c r="I3057" s="238"/>
      <c r="J3057" s="233"/>
      <c r="K3057" s="233"/>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168</v>
      </c>
      <c r="AU3057" s="243" t="s">
        <v>87</v>
      </c>
      <c r="AV3057" s="13" t="s">
        <v>87</v>
      </c>
      <c r="AW3057" s="13" t="s">
        <v>32</v>
      </c>
      <c r="AX3057" s="13" t="s">
        <v>77</v>
      </c>
      <c r="AY3057" s="243" t="s">
        <v>159</v>
      </c>
    </row>
    <row r="3058" s="15" customFormat="1">
      <c r="A3058" s="15"/>
      <c r="B3058" s="268"/>
      <c r="C3058" s="269"/>
      <c r="D3058" s="234" t="s">
        <v>168</v>
      </c>
      <c r="E3058" s="270" t="s">
        <v>1</v>
      </c>
      <c r="F3058" s="271" t="s">
        <v>361</v>
      </c>
      <c r="G3058" s="269"/>
      <c r="H3058" s="272">
        <v>41.039999999999999</v>
      </c>
      <c r="I3058" s="273"/>
      <c r="J3058" s="269"/>
      <c r="K3058" s="269"/>
      <c r="L3058" s="274"/>
      <c r="M3058" s="275"/>
      <c r="N3058" s="276"/>
      <c r="O3058" s="276"/>
      <c r="P3058" s="276"/>
      <c r="Q3058" s="276"/>
      <c r="R3058" s="276"/>
      <c r="S3058" s="276"/>
      <c r="T3058" s="277"/>
      <c r="U3058" s="15"/>
      <c r="V3058" s="15"/>
      <c r="W3058" s="15"/>
      <c r="X3058" s="15"/>
      <c r="Y3058" s="15"/>
      <c r="Z3058" s="15"/>
      <c r="AA3058" s="15"/>
      <c r="AB3058" s="15"/>
      <c r="AC3058" s="15"/>
      <c r="AD3058" s="15"/>
      <c r="AE3058" s="15"/>
      <c r="AT3058" s="278" t="s">
        <v>168</v>
      </c>
      <c r="AU3058" s="278" t="s">
        <v>87</v>
      </c>
      <c r="AV3058" s="15" t="s">
        <v>175</v>
      </c>
      <c r="AW3058" s="15" t="s">
        <v>32</v>
      </c>
      <c r="AX3058" s="15" t="s">
        <v>77</v>
      </c>
      <c r="AY3058" s="278" t="s">
        <v>159</v>
      </c>
    </row>
    <row r="3059" s="16" customFormat="1">
      <c r="A3059" s="16"/>
      <c r="B3059" s="279"/>
      <c r="C3059" s="280"/>
      <c r="D3059" s="234" t="s">
        <v>168</v>
      </c>
      <c r="E3059" s="281" t="s">
        <v>1</v>
      </c>
      <c r="F3059" s="282" t="s">
        <v>4732</v>
      </c>
      <c r="G3059" s="280"/>
      <c r="H3059" s="281" t="s">
        <v>1</v>
      </c>
      <c r="I3059" s="283"/>
      <c r="J3059" s="280"/>
      <c r="K3059" s="280"/>
      <c r="L3059" s="284"/>
      <c r="M3059" s="285"/>
      <c r="N3059" s="286"/>
      <c r="O3059" s="286"/>
      <c r="P3059" s="286"/>
      <c r="Q3059" s="286"/>
      <c r="R3059" s="286"/>
      <c r="S3059" s="286"/>
      <c r="T3059" s="287"/>
      <c r="U3059" s="16"/>
      <c r="V3059" s="16"/>
      <c r="W3059" s="16"/>
      <c r="X3059" s="16"/>
      <c r="Y3059" s="16"/>
      <c r="Z3059" s="16"/>
      <c r="AA3059" s="16"/>
      <c r="AB3059" s="16"/>
      <c r="AC3059" s="16"/>
      <c r="AD3059" s="16"/>
      <c r="AE3059" s="16"/>
      <c r="AT3059" s="288" t="s">
        <v>168</v>
      </c>
      <c r="AU3059" s="288" t="s">
        <v>87</v>
      </c>
      <c r="AV3059" s="16" t="s">
        <v>85</v>
      </c>
      <c r="AW3059" s="16" t="s">
        <v>32</v>
      </c>
      <c r="AX3059" s="16" t="s">
        <v>77</v>
      </c>
      <c r="AY3059" s="288" t="s">
        <v>159</v>
      </c>
    </row>
    <row r="3060" s="13" customFormat="1">
      <c r="A3060" s="13"/>
      <c r="B3060" s="232"/>
      <c r="C3060" s="233"/>
      <c r="D3060" s="234" t="s">
        <v>168</v>
      </c>
      <c r="E3060" s="235" t="s">
        <v>1</v>
      </c>
      <c r="F3060" s="236" t="s">
        <v>4733</v>
      </c>
      <c r="G3060" s="233"/>
      <c r="H3060" s="237">
        <v>134.28999999999999</v>
      </c>
      <c r="I3060" s="238"/>
      <c r="J3060" s="233"/>
      <c r="K3060" s="233"/>
      <c r="L3060" s="239"/>
      <c r="M3060" s="240"/>
      <c r="N3060" s="241"/>
      <c r="O3060" s="241"/>
      <c r="P3060" s="241"/>
      <c r="Q3060" s="241"/>
      <c r="R3060" s="241"/>
      <c r="S3060" s="241"/>
      <c r="T3060" s="242"/>
      <c r="U3060" s="13"/>
      <c r="V3060" s="13"/>
      <c r="W3060" s="13"/>
      <c r="X3060" s="13"/>
      <c r="Y3060" s="13"/>
      <c r="Z3060" s="13"/>
      <c r="AA3060" s="13"/>
      <c r="AB3060" s="13"/>
      <c r="AC3060" s="13"/>
      <c r="AD3060" s="13"/>
      <c r="AE3060" s="13"/>
      <c r="AT3060" s="243" t="s">
        <v>168</v>
      </c>
      <c r="AU3060" s="243" t="s">
        <v>87</v>
      </c>
      <c r="AV3060" s="13" t="s">
        <v>87</v>
      </c>
      <c r="AW3060" s="13" t="s">
        <v>32</v>
      </c>
      <c r="AX3060" s="13" t="s">
        <v>77</v>
      </c>
      <c r="AY3060" s="243" t="s">
        <v>159</v>
      </c>
    </row>
    <row r="3061" s="14" customFormat="1">
      <c r="A3061" s="14"/>
      <c r="B3061" s="244"/>
      <c r="C3061" s="245"/>
      <c r="D3061" s="234" t="s">
        <v>168</v>
      </c>
      <c r="E3061" s="246" t="s">
        <v>1</v>
      </c>
      <c r="F3061" s="247" t="s">
        <v>174</v>
      </c>
      <c r="G3061" s="245"/>
      <c r="H3061" s="248">
        <v>262.91000000000003</v>
      </c>
      <c r="I3061" s="249"/>
      <c r="J3061" s="245"/>
      <c r="K3061" s="245"/>
      <c r="L3061" s="250"/>
      <c r="M3061" s="251"/>
      <c r="N3061" s="252"/>
      <c r="O3061" s="252"/>
      <c r="P3061" s="252"/>
      <c r="Q3061" s="252"/>
      <c r="R3061" s="252"/>
      <c r="S3061" s="252"/>
      <c r="T3061" s="253"/>
      <c r="U3061" s="14"/>
      <c r="V3061" s="14"/>
      <c r="W3061" s="14"/>
      <c r="X3061" s="14"/>
      <c r="Y3061" s="14"/>
      <c r="Z3061" s="14"/>
      <c r="AA3061" s="14"/>
      <c r="AB3061" s="14"/>
      <c r="AC3061" s="14"/>
      <c r="AD3061" s="14"/>
      <c r="AE3061" s="14"/>
      <c r="AT3061" s="254" t="s">
        <v>168</v>
      </c>
      <c r="AU3061" s="254" t="s">
        <v>87</v>
      </c>
      <c r="AV3061" s="14" t="s">
        <v>166</v>
      </c>
      <c r="AW3061" s="14" t="s">
        <v>32</v>
      </c>
      <c r="AX3061" s="14" t="s">
        <v>85</v>
      </c>
      <c r="AY3061" s="254" t="s">
        <v>159</v>
      </c>
    </row>
    <row r="3062" s="2" customFormat="1" ht="24.15" customHeight="1">
      <c r="A3062" s="39"/>
      <c r="B3062" s="40"/>
      <c r="C3062" s="219" t="s">
        <v>4734</v>
      </c>
      <c r="D3062" s="219" t="s">
        <v>161</v>
      </c>
      <c r="E3062" s="220" t="s">
        <v>4735</v>
      </c>
      <c r="F3062" s="221" t="s">
        <v>4736</v>
      </c>
      <c r="G3062" s="222" t="s">
        <v>164</v>
      </c>
      <c r="H3062" s="223">
        <v>134.28999999999999</v>
      </c>
      <c r="I3062" s="224"/>
      <c r="J3062" s="225">
        <f>ROUND(I3062*H3062,2)</f>
        <v>0</v>
      </c>
      <c r="K3062" s="221" t="s">
        <v>165</v>
      </c>
      <c r="L3062" s="45"/>
      <c r="M3062" s="226" t="s">
        <v>1</v>
      </c>
      <c r="N3062" s="227" t="s">
        <v>42</v>
      </c>
      <c r="O3062" s="92"/>
      <c r="P3062" s="228">
        <f>O3062*H3062</f>
        <v>0</v>
      </c>
      <c r="Q3062" s="228">
        <v>0</v>
      </c>
      <c r="R3062" s="228">
        <f>Q3062*H3062</f>
        <v>0</v>
      </c>
      <c r="S3062" s="228">
        <v>0</v>
      </c>
      <c r="T3062" s="229">
        <f>S3062*H3062</f>
        <v>0</v>
      </c>
      <c r="U3062" s="39"/>
      <c r="V3062" s="39"/>
      <c r="W3062" s="39"/>
      <c r="X3062" s="39"/>
      <c r="Y3062" s="39"/>
      <c r="Z3062" s="39"/>
      <c r="AA3062" s="39"/>
      <c r="AB3062" s="39"/>
      <c r="AC3062" s="39"/>
      <c r="AD3062" s="39"/>
      <c r="AE3062" s="39"/>
      <c r="AR3062" s="230" t="s">
        <v>235</v>
      </c>
      <c r="AT3062" s="230" t="s">
        <v>161</v>
      </c>
      <c r="AU3062" s="230" t="s">
        <v>87</v>
      </c>
      <c r="AY3062" s="18" t="s">
        <v>159</v>
      </c>
      <c r="BE3062" s="231">
        <f>IF(N3062="základní",J3062,0)</f>
        <v>0</v>
      </c>
      <c r="BF3062" s="231">
        <f>IF(N3062="snížená",J3062,0)</f>
        <v>0</v>
      </c>
      <c r="BG3062" s="231">
        <f>IF(N3062="zákl. přenesená",J3062,0)</f>
        <v>0</v>
      </c>
      <c r="BH3062" s="231">
        <f>IF(N3062="sníž. přenesená",J3062,0)</f>
        <v>0</v>
      </c>
      <c r="BI3062" s="231">
        <f>IF(N3062="nulová",J3062,0)</f>
        <v>0</v>
      </c>
      <c r="BJ3062" s="18" t="s">
        <v>85</v>
      </c>
      <c r="BK3062" s="231">
        <f>ROUND(I3062*H3062,2)</f>
        <v>0</v>
      </c>
      <c r="BL3062" s="18" t="s">
        <v>235</v>
      </c>
      <c r="BM3062" s="230" t="s">
        <v>4737</v>
      </c>
    </row>
    <row r="3063" s="16" customFormat="1">
      <c r="A3063" s="16"/>
      <c r="B3063" s="279"/>
      <c r="C3063" s="280"/>
      <c r="D3063" s="234" t="s">
        <v>168</v>
      </c>
      <c r="E3063" s="281" t="s">
        <v>1</v>
      </c>
      <c r="F3063" s="282" t="s">
        <v>4732</v>
      </c>
      <c r="G3063" s="280"/>
      <c r="H3063" s="281" t="s">
        <v>1</v>
      </c>
      <c r="I3063" s="283"/>
      <c r="J3063" s="280"/>
      <c r="K3063" s="280"/>
      <c r="L3063" s="284"/>
      <c r="M3063" s="285"/>
      <c r="N3063" s="286"/>
      <c r="O3063" s="286"/>
      <c r="P3063" s="286"/>
      <c r="Q3063" s="286"/>
      <c r="R3063" s="286"/>
      <c r="S3063" s="286"/>
      <c r="T3063" s="287"/>
      <c r="U3063" s="16"/>
      <c r="V3063" s="16"/>
      <c r="W3063" s="16"/>
      <c r="X3063" s="16"/>
      <c r="Y3063" s="16"/>
      <c r="Z3063" s="16"/>
      <c r="AA3063" s="16"/>
      <c r="AB3063" s="16"/>
      <c r="AC3063" s="16"/>
      <c r="AD3063" s="16"/>
      <c r="AE3063" s="16"/>
      <c r="AT3063" s="288" t="s">
        <v>168</v>
      </c>
      <c r="AU3063" s="288" t="s">
        <v>87</v>
      </c>
      <c r="AV3063" s="16" t="s">
        <v>85</v>
      </c>
      <c r="AW3063" s="16" t="s">
        <v>32</v>
      </c>
      <c r="AX3063" s="16" t="s">
        <v>77</v>
      </c>
      <c r="AY3063" s="288" t="s">
        <v>159</v>
      </c>
    </row>
    <row r="3064" s="13" customFormat="1">
      <c r="A3064" s="13"/>
      <c r="B3064" s="232"/>
      <c r="C3064" s="233"/>
      <c r="D3064" s="234" t="s">
        <v>168</v>
      </c>
      <c r="E3064" s="235" t="s">
        <v>1</v>
      </c>
      <c r="F3064" s="236" t="s">
        <v>4733</v>
      </c>
      <c r="G3064" s="233"/>
      <c r="H3064" s="237">
        <v>134.28999999999999</v>
      </c>
      <c r="I3064" s="238"/>
      <c r="J3064" s="233"/>
      <c r="K3064" s="233"/>
      <c r="L3064" s="239"/>
      <c r="M3064" s="240"/>
      <c r="N3064" s="241"/>
      <c r="O3064" s="241"/>
      <c r="P3064" s="241"/>
      <c r="Q3064" s="241"/>
      <c r="R3064" s="241"/>
      <c r="S3064" s="241"/>
      <c r="T3064" s="242"/>
      <c r="U3064" s="13"/>
      <c r="V3064" s="13"/>
      <c r="W3064" s="13"/>
      <c r="X3064" s="13"/>
      <c r="Y3064" s="13"/>
      <c r="Z3064" s="13"/>
      <c r="AA3064" s="13"/>
      <c r="AB3064" s="13"/>
      <c r="AC3064" s="13"/>
      <c r="AD3064" s="13"/>
      <c r="AE3064" s="13"/>
      <c r="AT3064" s="243" t="s">
        <v>168</v>
      </c>
      <c r="AU3064" s="243" t="s">
        <v>87</v>
      </c>
      <c r="AV3064" s="13" t="s">
        <v>87</v>
      </c>
      <c r="AW3064" s="13" t="s">
        <v>32</v>
      </c>
      <c r="AX3064" s="13" t="s">
        <v>85</v>
      </c>
      <c r="AY3064" s="243" t="s">
        <v>159</v>
      </c>
    </row>
    <row r="3065" s="2" customFormat="1" ht="24.15" customHeight="1">
      <c r="A3065" s="39"/>
      <c r="B3065" s="40"/>
      <c r="C3065" s="219" t="s">
        <v>4738</v>
      </c>
      <c r="D3065" s="219" t="s">
        <v>161</v>
      </c>
      <c r="E3065" s="220" t="s">
        <v>4739</v>
      </c>
      <c r="F3065" s="221" t="s">
        <v>4740</v>
      </c>
      <c r="G3065" s="222" t="s">
        <v>164</v>
      </c>
      <c r="H3065" s="223">
        <v>100.694</v>
      </c>
      <c r="I3065" s="224"/>
      <c r="J3065" s="225">
        <f>ROUND(I3065*H3065,2)</f>
        <v>0</v>
      </c>
      <c r="K3065" s="221" t="s">
        <v>165</v>
      </c>
      <c r="L3065" s="45"/>
      <c r="M3065" s="226" t="s">
        <v>1</v>
      </c>
      <c r="N3065" s="227" t="s">
        <v>42</v>
      </c>
      <c r="O3065" s="92"/>
      <c r="P3065" s="228">
        <f>O3065*H3065</f>
        <v>0</v>
      </c>
      <c r="Q3065" s="228">
        <v>0.00020799999999999999</v>
      </c>
      <c r="R3065" s="228">
        <f>Q3065*H3065</f>
        <v>0.020944351999999999</v>
      </c>
      <c r="S3065" s="228">
        <v>0</v>
      </c>
      <c r="T3065" s="229">
        <f>S3065*H3065</f>
        <v>0</v>
      </c>
      <c r="U3065" s="39"/>
      <c r="V3065" s="39"/>
      <c r="W3065" s="39"/>
      <c r="X3065" s="39"/>
      <c r="Y3065" s="39"/>
      <c r="Z3065" s="39"/>
      <c r="AA3065" s="39"/>
      <c r="AB3065" s="39"/>
      <c r="AC3065" s="39"/>
      <c r="AD3065" s="39"/>
      <c r="AE3065" s="39"/>
      <c r="AR3065" s="230" t="s">
        <v>235</v>
      </c>
      <c r="AT3065" s="230" t="s">
        <v>161</v>
      </c>
      <c r="AU3065" s="230" t="s">
        <v>87</v>
      </c>
      <c r="AY3065" s="18" t="s">
        <v>159</v>
      </c>
      <c r="BE3065" s="231">
        <f>IF(N3065="základní",J3065,0)</f>
        <v>0</v>
      </c>
      <c r="BF3065" s="231">
        <f>IF(N3065="snížená",J3065,0)</f>
        <v>0</v>
      </c>
      <c r="BG3065" s="231">
        <f>IF(N3065="zákl. přenesená",J3065,0)</f>
        <v>0</v>
      </c>
      <c r="BH3065" s="231">
        <f>IF(N3065="sníž. přenesená",J3065,0)</f>
        <v>0</v>
      </c>
      <c r="BI3065" s="231">
        <f>IF(N3065="nulová",J3065,0)</f>
        <v>0</v>
      </c>
      <c r="BJ3065" s="18" t="s">
        <v>85</v>
      </c>
      <c r="BK3065" s="231">
        <f>ROUND(I3065*H3065,2)</f>
        <v>0</v>
      </c>
      <c r="BL3065" s="18" t="s">
        <v>235</v>
      </c>
      <c r="BM3065" s="230" t="s">
        <v>4741</v>
      </c>
    </row>
    <row r="3066" s="16" customFormat="1">
      <c r="A3066" s="16"/>
      <c r="B3066" s="279"/>
      <c r="C3066" s="280"/>
      <c r="D3066" s="234" t="s">
        <v>168</v>
      </c>
      <c r="E3066" s="281" t="s">
        <v>1</v>
      </c>
      <c r="F3066" s="282" t="s">
        <v>2342</v>
      </c>
      <c r="G3066" s="280"/>
      <c r="H3066" s="281" t="s">
        <v>1</v>
      </c>
      <c r="I3066" s="283"/>
      <c r="J3066" s="280"/>
      <c r="K3066" s="280"/>
      <c r="L3066" s="284"/>
      <c r="M3066" s="285"/>
      <c r="N3066" s="286"/>
      <c r="O3066" s="286"/>
      <c r="P3066" s="286"/>
      <c r="Q3066" s="286"/>
      <c r="R3066" s="286"/>
      <c r="S3066" s="286"/>
      <c r="T3066" s="287"/>
      <c r="U3066" s="16"/>
      <c r="V3066" s="16"/>
      <c r="W3066" s="16"/>
      <c r="X3066" s="16"/>
      <c r="Y3066" s="16"/>
      <c r="Z3066" s="16"/>
      <c r="AA3066" s="16"/>
      <c r="AB3066" s="16"/>
      <c r="AC3066" s="16"/>
      <c r="AD3066" s="16"/>
      <c r="AE3066" s="16"/>
      <c r="AT3066" s="288" t="s">
        <v>168</v>
      </c>
      <c r="AU3066" s="288" t="s">
        <v>87</v>
      </c>
      <c r="AV3066" s="16" t="s">
        <v>85</v>
      </c>
      <c r="AW3066" s="16" t="s">
        <v>32</v>
      </c>
      <c r="AX3066" s="16" t="s">
        <v>77</v>
      </c>
      <c r="AY3066" s="288" t="s">
        <v>159</v>
      </c>
    </row>
    <row r="3067" s="13" customFormat="1">
      <c r="A3067" s="13"/>
      <c r="B3067" s="232"/>
      <c r="C3067" s="233"/>
      <c r="D3067" s="234" t="s">
        <v>168</v>
      </c>
      <c r="E3067" s="235" t="s">
        <v>1</v>
      </c>
      <c r="F3067" s="236" t="s">
        <v>2343</v>
      </c>
      <c r="G3067" s="233"/>
      <c r="H3067" s="237">
        <v>26.800000000000001</v>
      </c>
      <c r="I3067" s="238"/>
      <c r="J3067" s="233"/>
      <c r="K3067" s="233"/>
      <c r="L3067" s="239"/>
      <c r="M3067" s="240"/>
      <c r="N3067" s="241"/>
      <c r="O3067" s="241"/>
      <c r="P3067" s="241"/>
      <c r="Q3067" s="241"/>
      <c r="R3067" s="241"/>
      <c r="S3067" s="241"/>
      <c r="T3067" s="242"/>
      <c r="U3067" s="13"/>
      <c r="V3067" s="13"/>
      <c r="W3067" s="13"/>
      <c r="X3067" s="13"/>
      <c r="Y3067" s="13"/>
      <c r="Z3067" s="13"/>
      <c r="AA3067" s="13"/>
      <c r="AB3067" s="13"/>
      <c r="AC3067" s="13"/>
      <c r="AD3067" s="13"/>
      <c r="AE3067" s="13"/>
      <c r="AT3067" s="243" t="s">
        <v>168</v>
      </c>
      <c r="AU3067" s="243" t="s">
        <v>87</v>
      </c>
      <c r="AV3067" s="13" t="s">
        <v>87</v>
      </c>
      <c r="AW3067" s="13" t="s">
        <v>32</v>
      </c>
      <c r="AX3067" s="13" t="s">
        <v>77</v>
      </c>
      <c r="AY3067" s="243" t="s">
        <v>159</v>
      </c>
    </row>
    <row r="3068" s="13" customFormat="1">
      <c r="A3068" s="13"/>
      <c r="B3068" s="232"/>
      <c r="C3068" s="233"/>
      <c r="D3068" s="234" t="s">
        <v>168</v>
      </c>
      <c r="E3068" s="235" t="s">
        <v>1</v>
      </c>
      <c r="F3068" s="236" t="s">
        <v>2344</v>
      </c>
      <c r="G3068" s="233"/>
      <c r="H3068" s="237">
        <v>8.9299999999999997</v>
      </c>
      <c r="I3068" s="238"/>
      <c r="J3068" s="233"/>
      <c r="K3068" s="233"/>
      <c r="L3068" s="239"/>
      <c r="M3068" s="240"/>
      <c r="N3068" s="241"/>
      <c r="O3068" s="241"/>
      <c r="P3068" s="241"/>
      <c r="Q3068" s="241"/>
      <c r="R3068" s="241"/>
      <c r="S3068" s="241"/>
      <c r="T3068" s="242"/>
      <c r="U3068" s="13"/>
      <c r="V3068" s="13"/>
      <c r="W3068" s="13"/>
      <c r="X3068" s="13"/>
      <c r="Y3068" s="13"/>
      <c r="Z3068" s="13"/>
      <c r="AA3068" s="13"/>
      <c r="AB3068" s="13"/>
      <c r="AC3068" s="13"/>
      <c r="AD3068" s="13"/>
      <c r="AE3068" s="13"/>
      <c r="AT3068" s="243" t="s">
        <v>168</v>
      </c>
      <c r="AU3068" s="243" t="s">
        <v>87</v>
      </c>
      <c r="AV3068" s="13" t="s">
        <v>87</v>
      </c>
      <c r="AW3068" s="13" t="s">
        <v>32</v>
      </c>
      <c r="AX3068" s="13" t="s">
        <v>77</v>
      </c>
      <c r="AY3068" s="243" t="s">
        <v>159</v>
      </c>
    </row>
    <row r="3069" s="13" customFormat="1">
      <c r="A3069" s="13"/>
      <c r="B3069" s="232"/>
      <c r="C3069" s="233"/>
      <c r="D3069" s="234" t="s">
        <v>168</v>
      </c>
      <c r="E3069" s="235" t="s">
        <v>1</v>
      </c>
      <c r="F3069" s="236" t="s">
        <v>2345</v>
      </c>
      <c r="G3069" s="233"/>
      <c r="H3069" s="237">
        <v>51.850000000000001</v>
      </c>
      <c r="I3069" s="238"/>
      <c r="J3069" s="233"/>
      <c r="K3069" s="233"/>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168</v>
      </c>
      <c r="AU3069" s="243" t="s">
        <v>87</v>
      </c>
      <c r="AV3069" s="13" t="s">
        <v>87</v>
      </c>
      <c r="AW3069" s="13" t="s">
        <v>32</v>
      </c>
      <c r="AX3069" s="13" t="s">
        <v>77</v>
      </c>
      <c r="AY3069" s="243" t="s">
        <v>159</v>
      </c>
    </row>
    <row r="3070" s="16" customFormat="1">
      <c r="A3070" s="16"/>
      <c r="B3070" s="279"/>
      <c r="C3070" s="280"/>
      <c r="D3070" s="234" t="s">
        <v>168</v>
      </c>
      <c r="E3070" s="281" t="s">
        <v>1</v>
      </c>
      <c r="F3070" s="282" t="s">
        <v>4730</v>
      </c>
      <c r="G3070" s="280"/>
      <c r="H3070" s="281" t="s">
        <v>1</v>
      </c>
      <c r="I3070" s="283"/>
      <c r="J3070" s="280"/>
      <c r="K3070" s="280"/>
      <c r="L3070" s="284"/>
      <c r="M3070" s="285"/>
      <c r="N3070" s="286"/>
      <c r="O3070" s="286"/>
      <c r="P3070" s="286"/>
      <c r="Q3070" s="286"/>
      <c r="R3070" s="286"/>
      <c r="S3070" s="286"/>
      <c r="T3070" s="287"/>
      <c r="U3070" s="16"/>
      <c r="V3070" s="16"/>
      <c r="W3070" s="16"/>
      <c r="X3070" s="16"/>
      <c r="Y3070" s="16"/>
      <c r="Z3070" s="16"/>
      <c r="AA3070" s="16"/>
      <c r="AB3070" s="16"/>
      <c r="AC3070" s="16"/>
      <c r="AD3070" s="16"/>
      <c r="AE3070" s="16"/>
      <c r="AT3070" s="288" t="s">
        <v>168</v>
      </c>
      <c r="AU3070" s="288" t="s">
        <v>87</v>
      </c>
      <c r="AV3070" s="16" t="s">
        <v>85</v>
      </c>
      <c r="AW3070" s="16" t="s">
        <v>32</v>
      </c>
      <c r="AX3070" s="16" t="s">
        <v>77</v>
      </c>
      <c r="AY3070" s="288" t="s">
        <v>159</v>
      </c>
    </row>
    <row r="3071" s="13" customFormat="1">
      <c r="A3071" s="13"/>
      <c r="B3071" s="232"/>
      <c r="C3071" s="233"/>
      <c r="D3071" s="234" t="s">
        <v>168</v>
      </c>
      <c r="E3071" s="235" t="s">
        <v>1</v>
      </c>
      <c r="F3071" s="236" t="s">
        <v>4731</v>
      </c>
      <c r="G3071" s="233"/>
      <c r="H3071" s="237">
        <v>3.96</v>
      </c>
      <c r="I3071" s="238"/>
      <c r="J3071" s="233"/>
      <c r="K3071" s="233"/>
      <c r="L3071" s="239"/>
      <c r="M3071" s="240"/>
      <c r="N3071" s="241"/>
      <c r="O3071" s="241"/>
      <c r="P3071" s="241"/>
      <c r="Q3071" s="241"/>
      <c r="R3071" s="241"/>
      <c r="S3071" s="241"/>
      <c r="T3071" s="242"/>
      <c r="U3071" s="13"/>
      <c r="V3071" s="13"/>
      <c r="W3071" s="13"/>
      <c r="X3071" s="13"/>
      <c r="Y3071" s="13"/>
      <c r="Z3071" s="13"/>
      <c r="AA3071" s="13"/>
      <c r="AB3071" s="13"/>
      <c r="AC3071" s="13"/>
      <c r="AD3071" s="13"/>
      <c r="AE3071" s="13"/>
      <c r="AT3071" s="243" t="s">
        <v>168</v>
      </c>
      <c r="AU3071" s="243" t="s">
        <v>87</v>
      </c>
      <c r="AV3071" s="13" t="s">
        <v>87</v>
      </c>
      <c r="AW3071" s="13" t="s">
        <v>32</v>
      </c>
      <c r="AX3071" s="13" t="s">
        <v>77</v>
      </c>
      <c r="AY3071" s="243" t="s">
        <v>159</v>
      </c>
    </row>
    <row r="3072" s="15" customFormat="1">
      <c r="A3072" s="15"/>
      <c r="B3072" s="268"/>
      <c r="C3072" s="269"/>
      <c r="D3072" s="234" t="s">
        <v>168</v>
      </c>
      <c r="E3072" s="270" t="s">
        <v>1</v>
      </c>
      <c r="F3072" s="271" t="s">
        <v>361</v>
      </c>
      <c r="G3072" s="269"/>
      <c r="H3072" s="272">
        <v>91.540000000000006</v>
      </c>
      <c r="I3072" s="273"/>
      <c r="J3072" s="269"/>
      <c r="K3072" s="269"/>
      <c r="L3072" s="274"/>
      <c r="M3072" s="275"/>
      <c r="N3072" s="276"/>
      <c r="O3072" s="276"/>
      <c r="P3072" s="276"/>
      <c r="Q3072" s="276"/>
      <c r="R3072" s="276"/>
      <c r="S3072" s="276"/>
      <c r="T3072" s="277"/>
      <c r="U3072" s="15"/>
      <c r="V3072" s="15"/>
      <c r="W3072" s="15"/>
      <c r="X3072" s="15"/>
      <c r="Y3072" s="15"/>
      <c r="Z3072" s="15"/>
      <c r="AA3072" s="15"/>
      <c r="AB3072" s="15"/>
      <c r="AC3072" s="15"/>
      <c r="AD3072" s="15"/>
      <c r="AE3072" s="15"/>
      <c r="AT3072" s="278" t="s">
        <v>168</v>
      </c>
      <c r="AU3072" s="278" t="s">
        <v>87</v>
      </c>
      <c r="AV3072" s="15" t="s">
        <v>175</v>
      </c>
      <c r="AW3072" s="15" t="s">
        <v>32</v>
      </c>
      <c r="AX3072" s="15" t="s">
        <v>77</v>
      </c>
      <c r="AY3072" s="278" t="s">
        <v>159</v>
      </c>
    </row>
    <row r="3073" s="13" customFormat="1">
      <c r="A3073" s="13"/>
      <c r="B3073" s="232"/>
      <c r="C3073" s="233"/>
      <c r="D3073" s="234" t="s">
        <v>168</v>
      </c>
      <c r="E3073" s="235" t="s">
        <v>1</v>
      </c>
      <c r="F3073" s="236" t="s">
        <v>4742</v>
      </c>
      <c r="G3073" s="233"/>
      <c r="H3073" s="237">
        <v>9.1539999999999999</v>
      </c>
      <c r="I3073" s="238"/>
      <c r="J3073" s="233"/>
      <c r="K3073" s="233"/>
      <c r="L3073" s="239"/>
      <c r="M3073" s="240"/>
      <c r="N3073" s="241"/>
      <c r="O3073" s="241"/>
      <c r="P3073" s="241"/>
      <c r="Q3073" s="241"/>
      <c r="R3073" s="241"/>
      <c r="S3073" s="241"/>
      <c r="T3073" s="242"/>
      <c r="U3073" s="13"/>
      <c r="V3073" s="13"/>
      <c r="W3073" s="13"/>
      <c r="X3073" s="13"/>
      <c r="Y3073" s="13"/>
      <c r="Z3073" s="13"/>
      <c r="AA3073" s="13"/>
      <c r="AB3073" s="13"/>
      <c r="AC3073" s="13"/>
      <c r="AD3073" s="13"/>
      <c r="AE3073" s="13"/>
      <c r="AT3073" s="243" t="s">
        <v>168</v>
      </c>
      <c r="AU3073" s="243" t="s">
        <v>87</v>
      </c>
      <c r="AV3073" s="13" t="s">
        <v>87</v>
      </c>
      <c r="AW3073" s="13" t="s">
        <v>32</v>
      </c>
      <c r="AX3073" s="13" t="s">
        <v>77</v>
      </c>
      <c r="AY3073" s="243" t="s">
        <v>159</v>
      </c>
    </row>
    <row r="3074" s="14" customFormat="1">
      <c r="A3074" s="14"/>
      <c r="B3074" s="244"/>
      <c r="C3074" s="245"/>
      <c r="D3074" s="234" t="s">
        <v>168</v>
      </c>
      <c r="E3074" s="246" t="s">
        <v>1</v>
      </c>
      <c r="F3074" s="247" t="s">
        <v>174</v>
      </c>
      <c r="G3074" s="245"/>
      <c r="H3074" s="248">
        <v>100.694</v>
      </c>
      <c r="I3074" s="249"/>
      <c r="J3074" s="245"/>
      <c r="K3074" s="245"/>
      <c r="L3074" s="250"/>
      <c r="M3074" s="251"/>
      <c r="N3074" s="252"/>
      <c r="O3074" s="252"/>
      <c r="P3074" s="252"/>
      <c r="Q3074" s="252"/>
      <c r="R3074" s="252"/>
      <c r="S3074" s="252"/>
      <c r="T3074" s="253"/>
      <c r="U3074" s="14"/>
      <c r="V3074" s="14"/>
      <c r="W3074" s="14"/>
      <c r="X3074" s="14"/>
      <c r="Y3074" s="14"/>
      <c r="Z3074" s="14"/>
      <c r="AA3074" s="14"/>
      <c r="AB3074" s="14"/>
      <c r="AC3074" s="14"/>
      <c r="AD3074" s="14"/>
      <c r="AE3074" s="14"/>
      <c r="AT3074" s="254" t="s">
        <v>168</v>
      </c>
      <c r="AU3074" s="254" t="s">
        <v>87</v>
      </c>
      <c r="AV3074" s="14" t="s">
        <v>166</v>
      </c>
      <c r="AW3074" s="14" t="s">
        <v>32</v>
      </c>
      <c r="AX3074" s="14" t="s">
        <v>85</v>
      </c>
      <c r="AY3074" s="254" t="s">
        <v>159</v>
      </c>
    </row>
    <row r="3075" s="2" customFormat="1" ht="21.75" customHeight="1">
      <c r="A3075" s="39"/>
      <c r="B3075" s="40"/>
      <c r="C3075" s="219" t="s">
        <v>4743</v>
      </c>
      <c r="D3075" s="219" t="s">
        <v>161</v>
      </c>
      <c r="E3075" s="220" t="s">
        <v>4744</v>
      </c>
      <c r="F3075" s="221" t="s">
        <v>4745</v>
      </c>
      <c r="G3075" s="222" t="s">
        <v>164</v>
      </c>
      <c r="H3075" s="223">
        <v>40.787999999999997</v>
      </c>
      <c r="I3075" s="224"/>
      <c r="J3075" s="225">
        <f>ROUND(I3075*H3075,2)</f>
        <v>0</v>
      </c>
      <c r="K3075" s="221" t="s">
        <v>165</v>
      </c>
      <c r="L3075" s="45"/>
      <c r="M3075" s="226" t="s">
        <v>1</v>
      </c>
      <c r="N3075" s="227" t="s">
        <v>42</v>
      </c>
      <c r="O3075" s="92"/>
      <c r="P3075" s="228">
        <f>O3075*H3075</f>
        <v>0</v>
      </c>
      <c r="Q3075" s="228">
        <v>0.000252</v>
      </c>
      <c r="R3075" s="228">
        <f>Q3075*H3075</f>
        <v>0.010278575999999999</v>
      </c>
      <c r="S3075" s="228">
        <v>0</v>
      </c>
      <c r="T3075" s="229">
        <f>S3075*H3075</f>
        <v>0</v>
      </c>
      <c r="U3075" s="39"/>
      <c r="V3075" s="39"/>
      <c r="W3075" s="39"/>
      <c r="X3075" s="39"/>
      <c r="Y3075" s="39"/>
      <c r="Z3075" s="39"/>
      <c r="AA3075" s="39"/>
      <c r="AB3075" s="39"/>
      <c r="AC3075" s="39"/>
      <c r="AD3075" s="39"/>
      <c r="AE3075" s="39"/>
      <c r="AR3075" s="230" t="s">
        <v>235</v>
      </c>
      <c r="AT3075" s="230" t="s">
        <v>161</v>
      </c>
      <c r="AU3075" s="230" t="s">
        <v>87</v>
      </c>
      <c r="AY3075" s="18" t="s">
        <v>159</v>
      </c>
      <c r="BE3075" s="231">
        <f>IF(N3075="základní",J3075,0)</f>
        <v>0</v>
      </c>
      <c r="BF3075" s="231">
        <f>IF(N3075="snížená",J3075,0)</f>
        <v>0</v>
      </c>
      <c r="BG3075" s="231">
        <f>IF(N3075="zákl. přenesená",J3075,0)</f>
        <v>0</v>
      </c>
      <c r="BH3075" s="231">
        <f>IF(N3075="sníž. přenesená",J3075,0)</f>
        <v>0</v>
      </c>
      <c r="BI3075" s="231">
        <f>IF(N3075="nulová",J3075,0)</f>
        <v>0</v>
      </c>
      <c r="BJ3075" s="18" t="s">
        <v>85</v>
      </c>
      <c r="BK3075" s="231">
        <f>ROUND(I3075*H3075,2)</f>
        <v>0</v>
      </c>
      <c r="BL3075" s="18" t="s">
        <v>235</v>
      </c>
      <c r="BM3075" s="230" t="s">
        <v>4746</v>
      </c>
    </row>
    <row r="3076" s="16" customFormat="1">
      <c r="A3076" s="16"/>
      <c r="B3076" s="279"/>
      <c r="C3076" s="280"/>
      <c r="D3076" s="234" t="s">
        <v>168</v>
      </c>
      <c r="E3076" s="281" t="s">
        <v>1</v>
      </c>
      <c r="F3076" s="282" t="s">
        <v>1651</v>
      </c>
      <c r="G3076" s="280"/>
      <c r="H3076" s="281" t="s">
        <v>1</v>
      </c>
      <c r="I3076" s="283"/>
      <c r="J3076" s="280"/>
      <c r="K3076" s="280"/>
      <c r="L3076" s="284"/>
      <c r="M3076" s="285"/>
      <c r="N3076" s="286"/>
      <c r="O3076" s="286"/>
      <c r="P3076" s="286"/>
      <c r="Q3076" s="286"/>
      <c r="R3076" s="286"/>
      <c r="S3076" s="286"/>
      <c r="T3076" s="287"/>
      <c r="U3076" s="16"/>
      <c r="V3076" s="16"/>
      <c r="W3076" s="16"/>
      <c r="X3076" s="16"/>
      <c r="Y3076" s="16"/>
      <c r="Z3076" s="16"/>
      <c r="AA3076" s="16"/>
      <c r="AB3076" s="16"/>
      <c r="AC3076" s="16"/>
      <c r="AD3076" s="16"/>
      <c r="AE3076" s="16"/>
      <c r="AT3076" s="288" t="s">
        <v>168</v>
      </c>
      <c r="AU3076" s="288" t="s">
        <v>87</v>
      </c>
      <c r="AV3076" s="16" t="s">
        <v>85</v>
      </c>
      <c r="AW3076" s="16" t="s">
        <v>32</v>
      </c>
      <c r="AX3076" s="16" t="s">
        <v>77</v>
      </c>
      <c r="AY3076" s="288" t="s">
        <v>159</v>
      </c>
    </row>
    <row r="3077" s="13" customFormat="1">
      <c r="A3077" s="13"/>
      <c r="B3077" s="232"/>
      <c r="C3077" s="233"/>
      <c r="D3077" s="234" t="s">
        <v>168</v>
      </c>
      <c r="E3077" s="235" t="s">
        <v>1</v>
      </c>
      <c r="F3077" s="236" t="s">
        <v>1652</v>
      </c>
      <c r="G3077" s="233"/>
      <c r="H3077" s="237">
        <v>37.079999999999998</v>
      </c>
      <c r="I3077" s="238"/>
      <c r="J3077" s="233"/>
      <c r="K3077" s="233"/>
      <c r="L3077" s="239"/>
      <c r="M3077" s="240"/>
      <c r="N3077" s="241"/>
      <c r="O3077" s="241"/>
      <c r="P3077" s="241"/>
      <c r="Q3077" s="241"/>
      <c r="R3077" s="241"/>
      <c r="S3077" s="241"/>
      <c r="T3077" s="242"/>
      <c r="U3077" s="13"/>
      <c r="V3077" s="13"/>
      <c r="W3077" s="13"/>
      <c r="X3077" s="13"/>
      <c r="Y3077" s="13"/>
      <c r="Z3077" s="13"/>
      <c r="AA3077" s="13"/>
      <c r="AB3077" s="13"/>
      <c r="AC3077" s="13"/>
      <c r="AD3077" s="13"/>
      <c r="AE3077" s="13"/>
      <c r="AT3077" s="243" t="s">
        <v>168</v>
      </c>
      <c r="AU3077" s="243" t="s">
        <v>87</v>
      </c>
      <c r="AV3077" s="13" t="s">
        <v>87</v>
      </c>
      <c r="AW3077" s="13" t="s">
        <v>32</v>
      </c>
      <c r="AX3077" s="13" t="s">
        <v>77</v>
      </c>
      <c r="AY3077" s="243" t="s">
        <v>159</v>
      </c>
    </row>
    <row r="3078" s="13" customFormat="1">
      <c r="A3078" s="13"/>
      <c r="B3078" s="232"/>
      <c r="C3078" s="233"/>
      <c r="D3078" s="234" t="s">
        <v>168</v>
      </c>
      <c r="E3078" s="235" t="s">
        <v>1</v>
      </c>
      <c r="F3078" s="236" t="s">
        <v>4747</v>
      </c>
      <c r="G3078" s="233"/>
      <c r="H3078" s="237">
        <v>3.7080000000000002</v>
      </c>
      <c r="I3078" s="238"/>
      <c r="J3078" s="233"/>
      <c r="K3078" s="233"/>
      <c r="L3078" s="239"/>
      <c r="M3078" s="240"/>
      <c r="N3078" s="241"/>
      <c r="O3078" s="241"/>
      <c r="P3078" s="241"/>
      <c r="Q3078" s="241"/>
      <c r="R3078" s="241"/>
      <c r="S3078" s="241"/>
      <c r="T3078" s="242"/>
      <c r="U3078" s="13"/>
      <c r="V3078" s="13"/>
      <c r="W3078" s="13"/>
      <c r="X3078" s="13"/>
      <c r="Y3078" s="13"/>
      <c r="Z3078" s="13"/>
      <c r="AA3078" s="13"/>
      <c r="AB3078" s="13"/>
      <c r="AC3078" s="13"/>
      <c r="AD3078" s="13"/>
      <c r="AE3078" s="13"/>
      <c r="AT3078" s="243" t="s">
        <v>168</v>
      </c>
      <c r="AU3078" s="243" t="s">
        <v>87</v>
      </c>
      <c r="AV3078" s="13" t="s">
        <v>87</v>
      </c>
      <c r="AW3078" s="13" t="s">
        <v>32</v>
      </c>
      <c r="AX3078" s="13" t="s">
        <v>77</v>
      </c>
      <c r="AY3078" s="243" t="s">
        <v>159</v>
      </c>
    </row>
    <row r="3079" s="14" customFormat="1">
      <c r="A3079" s="14"/>
      <c r="B3079" s="244"/>
      <c r="C3079" s="245"/>
      <c r="D3079" s="234" t="s">
        <v>168</v>
      </c>
      <c r="E3079" s="246" t="s">
        <v>1</v>
      </c>
      <c r="F3079" s="247" t="s">
        <v>174</v>
      </c>
      <c r="G3079" s="245"/>
      <c r="H3079" s="248">
        <v>40.787999999999997</v>
      </c>
      <c r="I3079" s="249"/>
      <c r="J3079" s="245"/>
      <c r="K3079" s="245"/>
      <c r="L3079" s="250"/>
      <c r="M3079" s="251"/>
      <c r="N3079" s="252"/>
      <c r="O3079" s="252"/>
      <c r="P3079" s="252"/>
      <c r="Q3079" s="252"/>
      <c r="R3079" s="252"/>
      <c r="S3079" s="252"/>
      <c r="T3079" s="253"/>
      <c r="U3079" s="14"/>
      <c r="V3079" s="14"/>
      <c r="W3079" s="14"/>
      <c r="X3079" s="14"/>
      <c r="Y3079" s="14"/>
      <c r="Z3079" s="14"/>
      <c r="AA3079" s="14"/>
      <c r="AB3079" s="14"/>
      <c r="AC3079" s="14"/>
      <c r="AD3079" s="14"/>
      <c r="AE3079" s="14"/>
      <c r="AT3079" s="254" t="s">
        <v>168</v>
      </c>
      <c r="AU3079" s="254" t="s">
        <v>87</v>
      </c>
      <c r="AV3079" s="14" t="s">
        <v>166</v>
      </c>
      <c r="AW3079" s="14" t="s">
        <v>32</v>
      </c>
      <c r="AX3079" s="14" t="s">
        <v>85</v>
      </c>
      <c r="AY3079" s="254" t="s">
        <v>159</v>
      </c>
    </row>
    <row r="3080" s="2" customFormat="1" ht="21.75" customHeight="1">
      <c r="A3080" s="39"/>
      <c r="B3080" s="40"/>
      <c r="C3080" s="219" t="s">
        <v>4748</v>
      </c>
      <c r="D3080" s="219" t="s">
        <v>161</v>
      </c>
      <c r="E3080" s="220" t="s">
        <v>4749</v>
      </c>
      <c r="F3080" s="221" t="s">
        <v>4750</v>
      </c>
      <c r="G3080" s="222" t="s">
        <v>164</v>
      </c>
      <c r="H3080" s="223">
        <v>147.71899999999999</v>
      </c>
      <c r="I3080" s="224"/>
      <c r="J3080" s="225">
        <f>ROUND(I3080*H3080,2)</f>
        <v>0</v>
      </c>
      <c r="K3080" s="221" t="s">
        <v>165</v>
      </c>
      <c r="L3080" s="45"/>
      <c r="M3080" s="226" t="s">
        <v>1</v>
      </c>
      <c r="N3080" s="227" t="s">
        <v>42</v>
      </c>
      <c r="O3080" s="92"/>
      <c r="P3080" s="228">
        <f>O3080*H3080</f>
        <v>0</v>
      </c>
      <c r="Q3080" s="228">
        <v>0.00016699999999999999</v>
      </c>
      <c r="R3080" s="228">
        <f>Q3080*H3080</f>
        <v>0.024669073</v>
      </c>
      <c r="S3080" s="228">
        <v>0</v>
      </c>
      <c r="T3080" s="229">
        <f>S3080*H3080</f>
        <v>0</v>
      </c>
      <c r="U3080" s="39"/>
      <c r="V3080" s="39"/>
      <c r="W3080" s="39"/>
      <c r="X3080" s="39"/>
      <c r="Y3080" s="39"/>
      <c r="Z3080" s="39"/>
      <c r="AA3080" s="39"/>
      <c r="AB3080" s="39"/>
      <c r="AC3080" s="39"/>
      <c r="AD3080" s="39"/>
      <c r="AE3080" s="39"/>
      <c r="AR3080" s="230" t="s">
        <v>235</v>
      </c>
      <c r="AT3080" s="230" t="s">
        <v>161</v>
      </c>
      <c r="AU3080" s="230" t="s">
        <v>87</v>
      </c>
      <c r="AY3080" s="18" t="s">
        <v>159</v>
      </c>
      <c r="BE3080" s="231">
        <f>IF(N3080="základní",J3080,0)</f>
        <v>0</v>
      </c>
      <c r="BF3080" s="231">
        <f>IF(N3080="snížená",J3080,0)</f>
        <v>0</v>
      </c>
      <c r="BG3080" s="231">
        <f>IF(N3080="zákl. přenesená",J3080,0)</f>
        <v>0</v>
      </c>
      <c r="BH3080" s="231">
        <f>IF(N3080="sníž. přenesená",J3080,0)</f>
        <v>0</v>
      </c>
      <c r="BI3080" s="231">
        <f>IF(N3080="nulová",J3080,0)</f>
        <v>0</v>
      </c>
      <c r="BJ3080" s="18" t="s">
        <v>85</v>
      </c>
      <c r="BK3080" s="231">
        <f>ROUND(I3080*H3080,2)</f>
        <v>0</v>
      </c>
      <c r="BL3080" s="18" t="s">
        <v>235</v>
      </c>
      <c r="BM3080" s="230" t="s">
        <v>4751</v>
      </c>
    </row>
    <row r="3081" s="16" customFormat="1">
      <c r="A3081" s="16"/>
      <c r="B3081" s="279"/>
      <c r="C3081" s="280"/>
      <c r="D3081" s="234" t="s">
        <v>168</v>
      </c>
      <c r="E3081" s="281" t="s">
        <v>1</v>
      </c>
      <c r="F3081" s="282" t="s">
        <v>4732</v>
      </c>
      <c r="G3081" s="280"/>
      <c r="H3081" s="281" t="s">
        <v>1</v>
      </c>
      <c r="I3081" s="283"/>
      <c r="J3081" s="280"/>
      <c r="K3081" s="280"/>
      <c r="L3081" s="284"/>
      <c r="M3081" s="285"/>
      <c r="N3081" s="286"/>
      <c r="O3081" s="286"/>
      <c r="P3081" s="286"/>
      <c r="Q3081" s="286"/>
      <c r="R3081" s="286"/>
      <c r="S3081" s="286"/>
      <c r="T3081" s="287"/>
      <c r="U3081" s="16"/>
      <c r="V3081" s="16"/>
      <c r="W3081" s="16"/>
      <c r="X3081" s="16"/>
      <c r="Y3081" s="16"/>
      <c r="Z3081" s="16"/>
      <c r="AA3081" s="16"/>
      <c r="AB3081" s="16"/>
      <c r="AC3081" s="16"/>
      <c r="AD3081" s="16"/>
      <c r="AE3081" s="16"/>
      <c r="AT3081" s="288" t="s">
        <v>168</v>
      </c>
      <c r="AU3081" s="288" t="s">
        <v>87</v>
      </c>
      <c r="AV3081" s="16" t="s">
        <v>85</v>
      </c>
      <c r="AW3081" s="16" t="s">
        <v>32</v>
      </c>
      <c r="AX3081" s="16" t="s">
        <v>77</v>
      </c>
      <c r="AY3081" s="288" t="s">
        <v>159</v>
      </c>
    </row>
    <row r="3082" s="13" customFormat="1">
      <c r="A3082" s="13"/>
      <c r="B3082" s="232"/>
      <c r="C3082" s="233"/>
      <c r="D3082" s="234" t="s">
        <v>168</v>
      </c>
      <c r="E3082" s="235" t="s">
        <v>1</v>
      </c>
      <c r="F3082" s="236" t="s">
        <v>4733</v>
      </c>
      <c r="G3082" s="233"/>
      <c r="H3082" s="237">
        <v>134.28999999999999</v>
      </c>
      <c r="I3082" s="238"/>
      <c r="J3082" s="233"/>
      <c r="K3082" s="233"/>
      <c r="L3082" s="239"/>
      <c r="M3082" s="240"/>
      <c r="N3082" s="241"/>
      <c r="O3082" s="241"/>
      <c r="P3082" s="241"/>
      <c r="Q3082" s="241"/>
      <c r="R3082" s="241"/>
      <c r="S3082" s="241"/>
      <c r="T3082" s="242"/>
      <c r="U3082" s="13"/>
      <c r="V3082" s="13"/>
      <c r="W3082" s="13"/>
      <c r="X3082" s="13"/>
      <c r="Y3082" s="13"/>
      <c r="Z3082" s="13"/>
      <c r="AA3082" s="13"/>
      <c r="AB3082" s="13"/>
      <c r="AC3082" s="13"/>
      <c r="AD3082" s="13"/>
      <c r="AE3082" s="13"/>
      <c r="AT3082" s="243" t="s">
        <v>168</v>
      </c>
      <c r="AU3082" s="243" t="s">
        <v>87</v>
      </c>
      <c r="AV3082" s="13" t="s">
        <v>87</v>
      </c>
      <c r="AW3082" s="13" t="s">
        <v>32</v>
      </c>
      <c r="AX3082" s="13" t="s">
        <v>77</v>
      </c>
      <c r="AY3082" s="243" t="s">
        <v>159</v>
      </c>
    </row>
    <row r="3083" s="13" customFormat="1">
      <c r="A3083" s="13"/>
      <c r="B3083" s="232"/>
      <c r="C3083" s="233"/>
      <c r="D3083" s="234" t="s">
        <v>168</v>
      </c>
      <c r="E3083" s="235" t="s">
        <v>1</v>
      </c>
      <c r="F3083" s="236" t="s">
        <v>4752</v>
      </c>
      <c r="G3083" s="233"/>
      <c r="H3083" s="237">
        <v>13.429</v>
      </c>
      <c r="I3083" s="238"/>
      <c r="J3083" s="233"/>
      <c r="K3083" s="233"/>
      <c r="L3083" s="239"/>
      <c r="M3083" s="240"/>
      <c r="N3083" s="241"/>
      <c r="O3083" s="241"/>
      <c r="P3083" s="241"/>
      <c r="Q3083" s="241"/>
      <c r="R3083" s="241"/>
      <c r="S3083" s="241"/>
      <c r="T3083" s="242"/>
      <c r="U3083" s="13"/>
      <c r="V3083" s="13"/>
      <c r="W3083" s="13"/>
      <c r="X3083" s="13"/>
      <c r="Y3083" s="13"/>
      <c r="Z3083" s="13"/>
      <c r="AA3083" s="13"/>
      <c r="AB3083" s="13"/>
      <c r="AC3083" s="13"/>
      <c r="AD3083" s="13"/>
      <c r="AE3083" s="13"/>
      <c r="AT3083" s="243" t="s">
        <v>168</v>
      </c>
      <c r="AU3083" s="243" t="s">
        <v>87</v>
      </c>
      <c r="AV3083" s="13" t="s">
        <v>87</v>
      </c>
      <c r="AW3083" s="13" t="s">
        <v>32</v>
      </c>
      <c r="AX3083" s="13" t="s">
        <v>77</v>
      </c>
      <c r="AY3083" s="243" t="s">
        <v>159</v>
      </c>
    </row>
    <row r="3084" s="14" customFormat="1">
      <c r="A3084" s="14"/>
      <c r="B3084" s="244"/>
      <c r="C3084" s="245"/>
      <c r="D3084" s="234" t="s">
        <v>168</v>
      </c>
      <c r="E3084" s="246" t="s">
        <v>1</v>
      </c>
      <c r="F3084" s="247" t="s">
        <v>174</v>
      </c>
      <c r="G3084" s="245"/>
      <c r="H3084" s="248">
        <v>147.71899999999999</v>
      </c>
      <c r="I3084" s="249"/>
      <c r="J3084" s="245"/>
      <c r="K3084" s="245"/>
      <c r="L3084" s="250"/>
      <c r="M3084" s="251"/>
      <c r="N3084" s="252"/>
      <c r="O3084" s="252"/>
      <c r="P3084" s="252"/>
      <c r="Q3084" s="252"/>
      <c r="R3084" s="252"/>
      <c r="S3084" s="252"/>
      <c r="T3084" s="253"/>
      <c r="U3084" s="14"/>
      <c r="V3084" s="14"/>
      <c r="W3084" s="14"/>
      <c r="X3084" s="14"/>
      <c r="Y3084" s="14"/>
      <c r="Z3084" s="14"/>
      <c r="AA3084" s="14"/>
      <c r="AB3084" s="14"/>
      <c r="AC3084" s="14"/>
      <c r="AD3084" s="14"/>
      <c r="AE3084" s="14"/>
      <c r="AT3084" s="254" t="s">
        <v>168</v>
      </c>
      <c r="AU3084" s="254" t="s">
        <v>87</v>
      </c>
      <c r="AV3084" s="14" t="s">
        <v>166</v>
      </c>
      <c r="AW3084" s="14" t="s">
        <v>32</v>
      </c>
      <c r="AX3084" s="14" t="s">
        <v>85</v>
      </c>
      <c r="AY3084" s="254" t="s">
        <v>159</v>
      </c>
    </row>
    <row r="3085" s="2" customFormat="1" ht="24.15" customHeight="1">
      <c r="A3085" s="39"/>
      <c r="B3085" s="40"/>
      <c r="C3085" s="219" t="s">
        <v>4753</v>
      </c>
      <c r="D3085" s="219" t="s">
        <v>161</v>
      </c>
      <c r="E3085" s="220" t="s">
        <v>4754</v>
      </c>
      <c r="F3085" s="221" t="s">
        <v>4755</v>
      </c>
      <c r="G3085" s="222" t="s">
        <v>164</v>
      </c>
      <c r="H3085" s="223">
        <v>590.16999999999996</v>
      </c>
      <c r="I3085" s="224"/>
      <c r="J3085" s="225">
        <f>ROUND(I3085*H3085,2)</f>
        <v>0</v>
      </c>
      <c r="K3085" s="221" t="s">
        <v>1</v>
      </c>
      <c r="L3085" s="45"/>
      <c r="M3085" s="226" t="s">
        <v>1</v>
      </c>
      <c r="N3085" s="227" t="s">
        <v>42</v>
      </c>
      <c r="O3085" s="92"/>
      <c r="P3085" s="228">
        <f>O3085*H3085</f>
        <v>0</v>
      </c>
      <c r="Q3085" s="228">
        <v>0.00025000000000000001</v>
      </c>
      <c r="R3085" s="228">
        <f>Q3085*H3085</f>
        <v>0.14754249999999999</v>
      </c>
      <c r="S3085" s="228">
        <v>0</v>
      </c>
      <c r="T3085" s="229">
        <f>S3085*H3085</f>
        <v>0</v>
      </c>
      <c r="U3085" s="39"/>
      <c r="V3085" s="39"/>
      <c r="W3085" s="39"/>
      <c r="X3085" s="39"/>
      <c r="Y3085" s="39"/>
      <c r="Z3085" s="39"/>
      <c r="AA3085" s="39"/>
      <c r="AB3085" s="39"/>
      <c r="AC3085" s="39"/>
      <c r="AD3085" s="39"/>
      <c r="AE3085" s="39"/>
      <c r="AR3085" s="230" t="s">
        <v>235</v>
      </c>
      <c r="AT3085" s="230" t="s">
        <v>161</v>
      </c>
      <c r="AU3085" s="230" t="s">
        <v>87</v>
      </c>
      <c r="AY3085" s="18" t="s">
        <v>159</v>
      </c>
      <c r="BE3085" s="231">
        <f>IF(N3085="základní",J3085,0)</f>
        <v>0</v>
      </c>
      <c r="BF3085" s="231">
        <f>IF(N3085="snížená",J3085,0)</f>
        <v>0</v>
      </c>
      <c r="BG3085" s="231">
        <f>IF(N3085="zákl. přenesená",J3085,0)</f>
        <v>0</v>
      </c>
      <c r="BH3085" s="231">
        <f>IF(N3085="sníž. přenesená",J3085,0)</f>
        <v>0</v>
      </c>
      <c r="BI3085" s="231">
        <f>IF(N3085="nulová",J3085,0)</f>
        <v>0</v>
      </c>
      <c r="BJ3085" s="18" t="s">
        <v>85</v>
      </c>
      <c r="BK3085" s="231">
        <f>ROUND(I3085*H3085,2)</f>
        <v>0</v>
      </c>
      <c r="BL3085" s="18" t="s">
        <v>235</v>
      </c>
      <c r="BM3085" s="230" t="s">
        <v>4756</v>
      </c>
    </row>
    <row r="3086" s="16" customFormat="1">
      <c r="A3086" s="16"/>
      <c r="B3086" s="279"/>
      <c r="C3086" s="280"/>
      <c r="D3086" s="234" t="s">
        <v>168</v>
      </c>
      <c r="E3086" s="281" t="s">
        <v>1</v>
      </c>
      <c r="F3086" s="282" t="s">
        <v>2342</v>
      </c>
      <c r="G3086" s="280"/>
      <c r="H3086" s="281" t="s">
        <v>1</v>
      </c>
      <c r="I3086" s="283"/>
      <c r="J3086" s="280"/>
      <c r="K3086" s="280"/>
      <c r="L3086" s="284"/>
      <c r="M3086" s="285"/>
      <c r="N3086" s="286"/>
      <c r="O3086" s="286"/>
      <c r="P3086" s="286"/>
      <c r="Q3086" s="286"/>
      <c r="R3086" s="286"/>
      <c r="S3086" s="286"/>
      <c r="T3086" s="287"/>
      <c r="U3086" s="16"/>
      <c r="V3086" s="16"/>
      <c r="W3086" s="16"/>
      <c r="X3086" s="16"/>
      <c r="Y3086" s="16"/>
      <c r="Z3086" s="16"/>
      <c r="AA3086" s="16"/>
      <c r="AB3086" s="16"/>
      <c r="AC3086" s="16"/>
      <c r="AD3086" s="16"/>
      <c r="AE3086" s="16"/>
      <c r="AT3086" s="288" t="s">
        <v>168</v>
      </c>
      <c r="AU3086" s="288" t="s">
        <v>87</v>
      </c>
      <c r="AV3086" s="16" t="s">
        <v>85</v>
      </c>
      <c r="AW3086" s="16" t="s">
        <v>32</v>
      </c>
      <c r="AX3086" s="16" t="s">
        <v>77</v>
      </c>
      <c r="AY3086" s="288" t="s">
        <v>159</v>
      </c>
    </row>
    <row r="3087" s="13" customFormat="1">
      <c r="A3087" s="13"/>
      <c r="B3087" s="232"/>
      <c r="C3087" s="233"/>
      <c r="D3087" s="234" t="s">
        <v>168</v>
      </c>
      <c r="E3087" s="235" t="s">
        <v>1</v>
      </c>
      <c r="F3087" s="236" t="s">
        <v>2343</v>
      </c>
      <c r="G3087" s="233"/>
      <c r="H3087" s="237">
        <v>26.800000000000001</v>
      </c>
      <c r="I3087" s="238"/>
      <c r="J3087" s="233"/>
      <c r="K3087" s="233"/>
      <c r="L3087" s="239"/>
      <c r="M3087" s="240"/>
      <c r="N3087" s="241"/>
      <c r="O3087" s="241"/>
      <c r="P3087" s="241"/>
      <c r="Q3087" s="241"/>
      <c r="R3087" s="241"/>
      <c r="S3087" s="241"/>
      <c r="T3087" s="242"/>
      <c r="U3087" s="13"/>
      <c r="V3087" s="13"/>
      <c r="W3087" s="13"/>
      <c r="X3087" s="13"/>
      <c r="Y3087" s="13"/>
      <c r="Z3087" s="13"/>
      <c r="AA3087" s="13"/>
      <c r="AB3087" s="13"/>
      <c r="AC3087" s="13"/>
      <c r="AD3087" s="13"/>
      <c r="AE3087" s="13"/>
      <c r="AT3087" s="243" t="s">
        <v>168</v>
      </c>
      <c r="AU3087" s="243" t="s">
        <v>87</v>
      </c>
      <c r="AV3087" s="13" t="s">
        <v>87</v>
      </c>
      <c r="AW3087" s="13" t="s">
        <v>32</v>
      </c>
      <c r="AX3087" s="13" t="s">
        <v>77</v>
      </c>
      <c r="AY3087" s="243" t="s">
        <v>159</v>
      </c>
    </row>
    <row r="3088" s="13" customFormat="1">
      <c r="A3088" s="13"/>
      <c r="B3088" s="232"/>
      <c r="C3088" s="233"/>
      <c r="D3088" s="234" t="s">
        <v>168</v>
      </c>
      <c r="E3088" s="235" t="s">
        <v>1</v>
      </c>
      <c r="F3088" s="236" t="s">
        <v>2344</v>
      </c>
      <c r="G3088" s="233"/>
      <c r="H3088" s="237">
        <v>8.9299999999999997</v>
      </c>
      <c r="I3088" s="238"/>
      <c r="J3088" s="233"/>
      <c r="K3088" s="233"/>
      <c r="L3088" s="239"/>
      <c r="M3088" s="240"/>
      <c r="N3088" s="241"/>
      <c r="O3088" s="241"/>
      <c r="P3088" s="241"/>
      <c r="Q3088" s="241"/>
      <c r="R3088" s="241"/>
      <c r="S3088" s="241"/>
      <c r="T3088" s="242"/>
      <c r="U3088" s="13"/>
      <c r="V3088" s="13"/>
      <c r="W3088" s="13"/>
      <c r="X3088" s="13"/>
      <c r="Y3088" s="13"/>
      <c r="Z3088" s="13"/>
      <c r="AA3088" s="13"/>
      <c r="AB3088" s="13"/>
      <c r="AC3088" s="13"/>
      <c r="AD3088" s="13"/>
      <c r="AE3088" s="13"/>
      <c r="AT3088" s="243" t="s">
        <v>168</v>
      </c>
      <c r="AU3088" s="243" t="s">
        <v>87</v>
      </c>
      <c r="AV3088" s="13" t="s">
        <v>87</v>
      </c>
      <c r="AW3088" s="13" t="s">
        <v>32</v>
      </c>
      <c r="AX3088" s="13" t="s">
        <v>77</v>
      </c>
      <c r="AY3088" s="243" t="s">
        <v>159</v>
      </c>
    </row>
    <row r="3089" s="13" customFormat="1">
      <c r="A3089" s="13"/>
      <c r="B3089" s="232"/>
      <c r="C3089" s="233"/>
      <c r="D3089" s="234" t="s">
        <v>168</v>
      </c>
      <c r="E3089" s="235" t="s">
        <v>1</v>
      </c>
      <c r="F3089" s="236" t="s">
        <v>2345</v>
      </c>
      <c r="G3089" s="233"/>
      <c r="H3089" s="237">
        <v>51.850000000000001</v>
      </c>
      <c r="I3089" s="238"/>
      <c r="J3089" s="233"/>
      <c r="K3089" s="233"/>
      <c r="L3089" s="239"/>
      <c r="M3089" s="240"/>
      <c r="N3089" s="241"/>
      <c r="O3089" s="241"/>
      <c r="P3089" s="241"/>
      <c r="Q3089" s="241"/>
      <c r="R3089" s="241"/>
      <c r="S3089" s="241"/>
      <c r="T3089" s="242"/>
      <c r="U3089" s="13"/>
      <c r="V3089" s="13"/>
      <c r="W3089" s="13"/>
      <c r="X3089" s="13"/>
      <c r="Y3089" s="13"/>
      <c r="Z3089" s="13"/>
      <c r="AA3089" s="13"/>
      <c r="AB3089" s="13"/>
      <c r="AC3089" s="13"/>
      <c r="AD3089" s="13"/>
      <c r="AE3089" s="13"/>
      <c r="AT3089" s="243" t="s">
        <v>168</v>
      </c>
      <c r="AU3089" s="243" t="s">
        <v>87</v>
      </c>
      <c r="AV3089" s="13" t="s">
        <v>87</v>
      </c>
      <c r="AW3089" s="13" t="s">
        <v>32</v>
      </c>
      <c r="AX3089" s="13" t="s">
        <v>77</v>
      </c>
      <c r="AY3089" s="243" t="s">
        <v>159</v>
      </c>
    </row>
    <row r="3090" s="16" customFormat="1">
      <c r="A3090" s="16"/>
      <c r="B3090" s="279"/>
      <c r="C3090" s="280"/>
      <c r="D3090" s="234" t="s">
        <v>168</v>
      </c>
      <c r="E3090" s="281" t="s">
        <v>1</v>
      </c>
      <c r="F3090" s="282" t="s">
        <v>4730</v>
      </c>
      <c r="G3090" s="280"/>
      <c r="H3090" s="281" t="s">
        <v>1</v>
      </c>
      <c r="I3090" s="283"/>
      <c r="J3090" s="280"/>
      <c r="K3090" s="280"/>
      <c r="L3090" s="284"/>
      <c r="M3090" s="285"/>
      <c r="N3090" s="286"/>
      <c r="O3090" s="286"/>
      <c r="P3090" s="286"/>
      <c r="Q3090" s="286"/>
      <c r="R3090" s="286"/>
      <c r="S3090" s="286"/>
      <c r="T3090" s="287"/>
      <c r="U3090" s="16"/>
      <c r="V3090" s="16"/>
      <c r="W3090" s="16"/>
      <c r="X3090" s="16"/>
      <c r="Y3090" s="16"/>
      <c r="Z3090" s="16"/>
      <c r="AA3090" s="16"/>
      <c r="AB3090" s="16"/>
      <c r="AC3090" s="16"/>
      <c r="AD3090" s="16"/>
      <c r="AE3090" s="16"/>
      <c r="AT3090" s="288" t="s">
        <v>168</v>
      </c>
      <c r="AU3090" s="288" t="s">
        <v>87</v>
      </c>
      <c r="AV3090" s="16" t="s">
        <v>85</v>
      </c>
      <c r="AW3090" s="16" t="s">
        <v>32</v>
      </c>
      <c r="AX3090" s="16" t="s">
        <v>77</v>
      </c>
      <c r="AY3090" s="288" t="s">
        <v>159</v>
      </c>
    </row>
    <row r="3091" s="13" customFormat="1">
      <c r="A3091" s="13"/>
      <c r="B3091" s="232"/>
      <c r="C3091" s="233"/>
      <c r="D3091" s="234" t="s">
        <v>168</v>
      </c>
      <c r="E3091" s="235" t="s">
        <v>1</v>
      </c>
      <c r="F3091" s="236" t="s">
        <v>4731</v>
      </c>
      <c r="G3091" s="233"/>
      <c r="H3091" s="237">
        <v>3.96</v>
      </c>
      <c r="I3091" s="238"/>
      <c r="J3091" s="233"/>
      <c r="K3091" s="233"/>
      <c r="L3091" s="239"/>
      <c r="M3091" s="240"/>
      <c r="N3091" s="241"/>
      <c r="O3091" s="241"/>
      <c r="P3091" s="241"/>
      <c r="Q3091" s="241"/>
      <c r="R3091" s="241"/>
      <c r="S3091" s="241"/>
      <c r="T3091" s="242"/>
      <c r="U3091" s="13"/>
      <c r="V3091" s="13"/>
      <c r="W3091" s="13"/>
      <c r="X3091" s="13"/>
      <c r="Y3091" s="13"/>
      <c r="Z3091" s="13"/>
      <c r="AA3091" s="13"/>
      <c r="AB3091" s="13"/>
      <c r="AC3091" s="13"/>
      <c r="AD3091" s="13"/>
      <c r="AE3091" s="13"/>
      <c r="AT3091" s="243" t="s">
        <v>168</v>
      </c>
      <c r="AU3091" s="243" t="s">
        <v>87</v>
      </c>
      <c r="AV3091" s="13" t="s">
        <v>87</v>
      </c>
      <c r="AW3091" s="13" t="s">
        <v>32</v>
      </c>
      <c r="AX3091" s="13" t="s">
        <v>77</v>
      </c>
      <c r="AY3091" s="243" t="s">
        <v>159</v>
      </c>
    </row>
    <row r="3092" s="15" customFormat="1">
      <c r="A3092" s="15"/>
      <c r="B3092" s="268"/>
      <c r="C3092" s="269"/>
      <c r="D3092" s="234" t="s">
        <v>168</v>
      </c>
      <c r="E3092" s="270" t="s">
        <v>1</v>
      </c>
      <c r="F3092" s="271" t="s">
        <v>361</v>
      </c>
      <c r="G3092" s="269"/>
      <c r="H3092" s="272">
        <v>91.540000000000006</v>
      </c>
      <c r="I3092" s="273"/>
      <c r="J3092" s="269"/>
      <c r="K3092" s="269"/>
      <c r="L3092" s="274"/>
      <c r="M3092" s="275"/>
      <c r="N3092" s="276"/>
      <c r="O3092" s="276"/>
      <c r="P3092" s="276"/>
      <c r="Q3092" s="276"/>
      <c r="R3092" s="276"/>
      <c r="S3092" s="276"/>
      <c r="T3092" s="277"/>
      <c r="U3092" s="15"/>
      <c r="V3092" s="15"/>
      <c r="W3092" s="15"/>
      <c r="X3092" s="15"/>
      <c r="Y3092" s="15"/>
      <c r="Z3092" s="15"/>
      <c r="AA3092" s="15"/>
      <c r="AB3092" s="15"/>
      <c r="AC3092" s="15"/>
      <c r="AD3092" s="15"/>
      <c r="AE3092" s="15"/>
      <c r="AT3092" s="278" t="s">
        <v>168</v>
      </c>
      <c r="AU3092" s="278" t="s">
        <v>87</v>
      </c>
      <c r="AV3092" s="15" t="s">
        <v>175</v>
      </c>
      <c r="AW3092" s="15" t="s">
        <v>32</v>
      </c>
      <c r="AX3092" s="15" t="s">
        <v>77</v>
      </c>
      <c r="AY3092" s="278" t="s">
        <v>159</v>
      </c>
    </row>
    <row r="3093" s="16" customFormat="1">
      <c r="A3093" s="16"/>
      <c r="B3093" s="279"/>
      <c r="C3093" s="280"/>
      <c r="D3093" s="234" t="s">
        <v>168</v>
      </c>
      <c r="E3093" s="281" t="s">
        <v>1</v>
      </c>
      <c r="F3093" s="282" t="s">
        <v>4757</v>
      </c>
      <c r="G3093" s="280"/>
      <c r="H3093" s="281" t="s">
        <v>1</v>
      </c>
      <c r="I3093" s="283"/>
      <c r="J3093" s="280"/>
      <c r="K3093" s="280"/>
      <c r="L3093" s="284"/>
      <c r="M3093" s="285"/>
      <c r="N3093" s="286"/>
      <c r="O3093" s="286"/>
      <c r="P3093" s="286"/>
      <c r="Q3093" s="286"/>
      <c r="R3093" s="286"/>
      <c r="S3093" s="286"/>
      <c r="T3093" s="287"/>
      <c r="U3093" s="16"/>
      <c r="V3093" s="16"/>
      <c r="W3093" s="16"/>
      <c r="X3093" s="16"/>
      <c r="Y3093" s="16"/>
      <c r="Z3093" s="16"/>
      <c r="AA3093" s="16"/>
      <c r="AB3093" s="16"/>
      <c r="AC3093" s="16"/>
      <c r="AD3093" s="16"/>
      <c r="AE3093" s="16"/>
      <c r="AT3093" s="288" t="s">
        <v>168</v>
      </c>
      <c r="AU3093" s="288" t="s">
        <v>87</v>
      </c>
      <c r="AV3093" s="16" t="s">
        <v>85</v>
      </c>
      <c r="AW3093" s="16" t="s">
        <v>32</v>
      </c>
      <c r="AX3093" s="16" t="s">
        <v>77</v>
      </c>
      <c r="AY3093" s="288" t="s">
        <v>159</v>
      </c>
    </row>
    <row r="3094" s="13" customFormat="1">
      <c r="A3094" s="13"/>
      <c r="B3094" s="232"/>
      <c r="C3094" s="233"/>
      <c r="D3094" s="234" t="s">
        <v>168</v>
      </c>
      <c r="E3094" s="235" t="s">
        <v>1</v>
      </c>
      <c r="F3094" s="236" t="s">
        <v>4758</v>
      </c>
      <c r="G3094" s="233"/>
      <c r="H3094" s="237">
        <v>321.54000000000002</v>
      </c>
      <c r="I3094" s="238"/>
      <c r="J3094" s="233"/>
      <c r="K3094" s="233"/>
      <c r="L3094" s="239"/>
      <c r="M3094" s="240"/>
      <c r="N3094" s="241"/>
      <c r="O3094" s="241"/>
      <c r="P3094" s="241"/>
      <c r="Q3094" s="241"/>
      <c r="R3094" s="241"/>
      <c r="S3094" s="241"/>
      <c r="T3094" s="242"/>
      <c r="U3094" s="13"/>
      <c r="V3094" s="13"/>
      <c r="W3094" s="13"/>
      <c r="X3094" s="13"/>
      <c r="Y3094" s="13"/>
      <c r="Z3094" s="13"/>
      <c r="AA3094" s="13"/>
      <c r="AB3094" s="13"/>
      <c r="AC3094" s="13"/>
      <c r="AD3094" s="13"/>
      <c r="AE3094" s="13"/>
      <c r="AT3094" s="243" t="s">
        <v>168</v>
      </c>
      <c r="AU3094" s="243" t="s">
        <v>87</v>
      </c>
      <c r="AV3094" s="13" t="s">
        <v>87</v>
      </c>
      <c r="AW3094" s="13" t="s">
        <v>32</v>
      </c>
      <c r="AX3094" s="13" t="s">
        <v>77</v>
      </c>
      <c r="AY3094" s="243" t="s">
        <v>159</v>
      </c>
    </row>
    <row r="3095" s="13" customFormat="1">
      <c r="A3095" s="13"/>
      <c r="B3095" s="232"/>
      <c r="C3095" s="233"/>
      <c r="D3095" s="234" t="s">
        <v>168</v>
      </c>
      <c r="E3095" s="235" t="s">
        <v>1</v>
      </c>
      <c r="F3095" s="236" t="s">
        <v>4759</v>
      </c>
      <c r="G3095" s="233"/>
      <c r="H3095" s="237">
        <v>115.99</v>
      </c>
      <c r="I3095" s="238"/>
      <c r="J3095" s="233"/>
      <c r="K3095" s="233"/>
      <c r="L3095" s="239"/>
      <c r="M3095" s="240"/>
      <c r="N3095" s="241"/>
      <c r="O3095" s="241"/>
      <c r="P3095" s="241"/>
      <c r="Q3095" s="241"/>
      <c r="R3095" s="241"/>
      <c r="S3095" s="241"/>
      <c r="T3095" s="242"/>
      <c r="U3095" s="13"/>
      <c r="V3095" s="13"/>
      <c r="W3095" s="13"/>
      <c r="X3095" s="13"/>
      <c r="Y3095" s="13"/>
      <c r="Z3095" s="13"/>
      <c r="AA3095" s="13"/>
      <c r="AB3095" s="13"/>
      <c r="AC3095" s="13"/>
      <c r="AD3095" s="13"/>
      <c r="AE3095" s="13"/>
      <c r="AT3095" s="243" t="s">
        <v>168</v>
      </c>
      <c r="AU3095" s="243" t="s">
        <v>87</v>
      </c>
      <c r="AV3095" s="13" t="s">
        <v>87</v>
      </c>
      <c r="AW3095" s="13" t="s">
        <v>32</v>
      </c>
      <c r="AX3095" s="13" t="s">
        <v>77</v>
      </c>
      <c r="AY3095" s="243" t="s">
        <v>159</v>
      </c>
    </row>
    <row r="3096" s="16" customFormat="1">
      <c r="A3096" s="16"/>
      <c r="B3096" s="279"/>
      <c r="C3096" s="280"/>
      <c r="D3096" s="234" t="s">
        <v>168</v>
      </c>
      <c r="E3096" s="281" t="s">
        <v>1</v>
      </c>
      <c r="F3096" s="282" t="s">
        <v>1643</v>
      </c>
      <c r="G3096" s="280"/>
      <c r="H3096" s="281" t="s">
        <v>1</v>
      </c>
      <c r="I3096" s="283"/>
      <c r="J3096" s="280"/>
      <c r="K3096" s="280"/>
      <c r="L3096" s="284"/>
      <c r="M3096" s="285"/>
      <c r="N3096" s="286"/>
      <c r="O3096" s="286"/>
      <c r="P3096" s="286"/>
      <c r="Q3096" s="286"/>
      <c r="R3096" s="286"/>
      <c r="S3096" s="286"/>
      <c r="T3096" s="287"/>
      <c r="U3096" s="16"/>
      <c r="V3096" s="16"/>
      <c r="W3096" s="16"/>
      <c r="X3096" s="16"/>
      <c r="Y3096" s="16"/>
      <c r="Z3096" s="16"/>
      <c r="AA3096" s="16"/>
      <c r="AB3096" s="16"/>
      <c r="AC3096" s="16"/>
      <c r="AD3096" s="16"/>
      <c r="AE3096" s="16"/>
      <c r="AT3096" s="288" t="s">
        <v>168</v>
      </c>
      <c r="AU3096" s="288" t="s">
        <v>87</v>
      </c>
      <c r="AV3096" s="16" t="s">
        <v>85</v>
      </c>
      <c r="AW3096" s="16" t="s">
        <v>32</v>
      </c>
      <c r="AX3096" s="16" t="s">
        <v>77</v>
      </c>
      <c r="AY3096" s="288" t="s">
        <v>159</v>
      </c>
    </row>
    <row r="3097" s="13" customFormat="1">
      <c r="A3097" s="13"/>
      <c r="B3097" s="232"/>
      <c r="C3097" s="233"/>
      <c r="D3097" s="234" t="s">
        <v>168</v>
      </c>
      <c r="E3097" s="235" t="s">
        <v>1</v>
      </c>
      <c r="F3097" s="236" t="s">
        <v>1644</v>
      </c>
      <c r="G3097" s="233"/>
      <c r="H3097" s="237">
        <v>53.299999999999997</v>
      </c>
      <c r="I3097" s="238"/>
      <c r="J3097" s="233"/>
      <c r="K3097" s="233"/>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168</v>
      </c>
      <c r="AU3097" s="243" t="s">
        <v>87</v>
      </c>
      <c r="AV3097" s="13" t="s">
        <v>87</v>
      </c>
      <c r="AW3097" s="13" t="s">
        <v>32</v>
      </c>
      <c r="AX3097" s="13" t="s">
        <v>77</v>
      </c>
      <c r="AY3097" s="243" t="s">
        <v>159</v>
      </c>
    </row>
    <row r="3098" s="15" customFormat="1">
      <c r="A3098" s="15"/>
      <c r="B3098" s="268"/>
      <c r="C3098" s="269"/>
      <c r="D3098" s="234" t="s">
        <v>168</v>
      </c>
      <c r="E3098" s="270" t="s">
        <v>1</v>
      </c>
      <c r="F3098" s="271" t="s">
        <v>361</v>
      </c>
      <c r="G3098" s="269"/>
      <c r="H3098" s="272">
        <v>490.82999999999998</v>
      </c>
      <c r="I3098" s="273"/>
      <c r="J3098" s="269"/>
      <c r="K3098" s="269"/>
      <c r="L3098" s="274"/>
      <c r="M3098" s="275"/>
      <c r="N3098" s="276"/>
      <c r="O3098" s="276"/>
      <c r="P3098" s="276"/>
      <c r="Q3098" s="276"/>
      <c r="R3098" s="276"/>
      <c r="S3098" s="276"/>
      <c r="T3098" s="277"/>
      <c r="U3098" s="15"/>
      <c r="V3098" s="15"/>
      <c r="W3098" s="15"/>
      <c r="X3098" s="15"/>
      <c r="Y3098" s="15"/>
      <c r="Z3098" s="15"/>
      <c r="AA3098" s="15"/>
      <c r="AB3098" s="15"/>
      <c r="AC3098" s="15"/>
      <c r="AD3098" s="15"/>
      <c r="AE3098" s="15"/>
      <c r="AT3098" s="278" t="s">
        <v>168</v>
      </c>
      <c r="AU3098" s="278" t="s">
        <v>87</v>
      </c>
      <c r="AV3098" s="15" t="s">
        <v>175</v>
      </c>
      <c r="AW3098" s="15" t="s">
        <v>32</v>
      </c>
      <c r="AX3098" s="15" t="s">
        <v>77</v>
      </c>
      <c r="AY3098" s="278" t="s">
        <v>159</v>
      </c>
    </row>
    <row r="3099" s="16" customFormat="1">
      <c r="A3099" s="16"/>
      <c r="B3099" s="279"/>
      <c r="C3099" s="280"/>
      <c r="D3099" s="234" t="s">
        <v>168</v>
      </c>
      <c r="E3099" s="281" t="s">
        <v>1</v>
      </c>
      <c r="F3099" s="282" t="s">
        <v>4051</v>
      </c>
      <c r="G3099" s="280"/>
      <c r="H3099" s="281" t="s">
        <v>1</v>
      </c>
      <c r="I3099" s="283"/>
      <c r="J3099" s="280"/>
      <c r="K3099" s="280"/>
      <c r="L3099" s="284"/>
      <c r="M3099" s="285"/>
      <c r="N3099" s="286"/>
      <c r="O3099" s="286"/>
      <c r="P3099" s="286"/>
      <c r="Q3099" s="286"/>
      <c r="R3099" s="286"/>
      <c r="S3099" s="286"/>
      <c r="T3099" s="287"/>
      <c r="U3099" s="16"/>
      <c r="V3099" s="16"/>
      <c r="W3099" s="16"/>
      <c r="X3099" s="16"/>
      <c r="Y3099" s="16"/>
      <c r="Z3099" s="16"/>
      <c r="AA3099" s="16"/>
      <c r="AB3099" s="16"/>
      <c r="AC3099" s="16"/>
      <c r="AD3099" s="16"/>
      <c r="AE3099" s="16"/>
      <c r="AT3099" s="288" t="s">
        <v>168</v>
      </c>
      <c r="AU3099" s="288" t="s">
        <v>87</v>
      </c>
      <c r="AV3099" s="16" t="s">
        <v>85</v>
      </c>
      <c r="AW3099" s="16" t="s">
        <v>32</v>
      </c>
      <c r="AX3099" s="16" t="s">
        <v>77</v>
      </c>
      <c r="AY3099" s="288" t="s">
        <v>159</v>
      </c>
    </row>
    <row r="3100" s="13" customFormat="1">
      <c r="A3100" s="13"/>
      <c r="B3100" s="232"/>
      <c r="C3100" s="233"/>
      <c r="D3100" s="234" t="s">
        <v>168</v>
      </c>
      <c r="E3100" s="235" t="s">
        <v>1</v>
      </c>
      <c r="F3100" s="236" t="s">
        <v>4760</v>
      </c>
      <c r="G3100" s="233"/>
      <c r="H3100" s="237">
        <v>7.7999999999999998</v>
      </c>
      <c r="I3100" s="238"/>
      <c r="J3100" s="233"/>
      <c r="K3100" s="233"/>
      <c r="L3100" s="239"/>
      <c r="M3100" s="240"/>
      <c r="N3100" s="241"/>
      <c r="O3100" s="241"/>
      <c r="P3100" s="241"/>
      <c r="Q3100" s="241"/>
      <c r="R3100" s="241"/>
      <c r="S3100" s="241"/>
      <c r="T3100" s="242"/>
      <c r="U3100" s="13"/>
      <c r="V3100" s="13"/>
      <c r="W3100" s="13"/>
      <c r="X3100" s="13"/>
      <c r="Y3100" s="13"/>
      <c r="Z3100" s="13"/>
      <c r="AA3100" s="13"/>
      <c r="AB3100" s="13"/>
      <c r="AC3100" s="13"/>
      <c r="AD3100" s="13"/>
      <c r="AE3100" s="13"/>
      <c r="AT3100" s="243" t="s">
        <v>168</v>
      </c>
      <c r="AU3100" s="243" t="s">
        <v>87</v>
      </c>
      <c r="AV3100" s="13" t="s">
        <v>87</v>
      </c>
      <c r="AW3100" s="13" t="s">
        <v>32</v>
      </c>
      <c r="AX3100" s="13" t="s">
        <v>77</v>
      </c>
      <c r="AY3100" s="243" t="s">
        <v>159</v>
      </c>
    </row>
    <row r="3101" s="14" customFormat="1">
      <c r="A3101" s="14"/>
      <c r="B3101" s="244"/>
      <c r="C3101" s="245"/>
      <c r="D3101" s="234" t="s">
        <v>168</v>
      </c>
      <c r="E3101" s="246" t="s">
        <v>1</v>
      </c>
      <c r="F3101" s="247" t="s">
        <v>174</v>
      </c>
      <c r="G3101" s="245"/>
      <c r="H3101" s="248">
        <v>590.16999999999996</v>
      </c>
      <c r="I3101" s="249"/>
      <c r="J3101" s="245"/>
      <c r="K3101" s="245"/>
      <c r="L3101" s="250"/>
      <c r="M3101" s="251"/>
      <c r="N3101" s="252"/>
      <c r="O3101" s="252"/>
      <c r="P3101" s="252"/>
      <c r="Q3101" s="252"/>
      <c r="R3101" s="252"/>
      <c r="S3101" s="252"/>
      <c r="T3101" s="253"/>
      <c r="U3101" s="14"/>
      <c r="V3101" s="14"/>
      <c r="W3101" s="14"/>
      <c r="X3101" s="14"/>
      <c r="Y3101" s="14"/>
      <c r="Z3101" s="14"/>
      <c r="AA3101" s="14"/>
      <c r="AB3101" s="14"/>
      <c r="AC3101" s="14"/>
      <c r="AD3101" s="14"/>
      <c r="AE3101" s="14"/>
      <c r="AT3101" s="254" t="s">
        <v>168</v>
      </c>
      <c r="AU3101" s="254" t="s">
        <v>87</v>
      </c>
      <c r="AV3101" s="14" t="s">
        <v>166</v>
      </c>
      <c r="AW3101" s="14" t="s">
        <v>32</v>
      </c>
      <c r="AX3101" s="14" t="s">
        <v>85</v>
      </c>
      <c r="AY3101" s="254" t="s">
        <v>159</v>
      </c>
    </row>
    <row r="3102" s="2" customFormat="1" ht="24.15" customHeight="1">
      <c r="A3102" s="39"/>
      <c r="B3102" s="40"/>
      <c r="C3102" s="219" t="s">
        <v>4761</v>
      </c>
      <c r="D3102" s="219" t="s">
        <v>161</v>
      </c>
      <c r="E3102" s="220" t="s">
        <v>4762</v>
      </c>
      <c r="F3102" s="221" t="s">
        <v>4763</v>
      </c>
      <c r="G3102" s="222" t="s">
        <v>164</v>
      </c>
      <c r="H3102" s="223">
        <v>787.35000000000002</v>
      </c>
      <c r="I3102" s="224"/>
      <c r="J3102" s="225">
        <f>ROUND(I3102*H3102,2)</f>
        <v>0</v>
      </c>
      <c r="K3102" s="221" t="s">
        <v>1</v>
      </c>
      <c r="L3102" s="45"/>
      <c r="M3102" s="226" t="s">
        <v>1</v>
      </c>
      <c r="N3102" s="227" t="s">
        <v>42</v>
      </c>
      <c r="O3102" s="92"/>
      <c r="P3102" s="228">
        <f>O3102*H3102</f>
        <v>0</v>
      </c>
      <c r="Q3102" s="228">
        <v>0.00025000000000000001</v>
      </c>
      <c r="R3102" s="228">
        <f>Q3102*H3102</f>
        <v>0.1968375</v>
      </c>
      <c r="S3102" s="228">
        <v>0</v>
      </c>
      <c r="T3102" s="229">
        <f>S3102*H3102</f>
        <v>0</v>
      </c>
      <c r="U3102" s="39"/>
      <c r="V3102" s="39"/>
      <c r="W3102" s="39"/>
      <c r="X3102" s="39"/>
      <c r="Y3102" s="39"/>
      <c r="Z3102" s="39"/>
      <c r="AA3102" s="39"/>
      <c r="AB3102" s="39"/>
      <c r="AC3102" s="39"/>
      <c r="AD3102" s="39"/>
      <c r="AE3102" s="39"/>
      <c r="AR3102" s="230" t="s">
        <v>235</v>
      </c>
      <c r="AT3102" s="230" t="s">
        <v>161</v>
      </c>
      <c r="AU3102" s="230" t="s">
        <v>87</v>
      </c>
      <c r="AY3102" s="18" t="s">
        <v>159</v>
      </c>
      <c r="BE3102" s="231">
        <f>IF(N3102="základní",J3102,0)</f>
        <v>0</v>
      </c>
      <c r="BF3102" s="231">
        <f>IF(N3102="snížená",J3102,0)</f>
        <v>0</v>
      </c>
      <c r="BG3102" s="231">
        <f>IF(N3102="zákl. přenesená",J3102,0)</f>
        <v>0</v>
      </c>
      <c r="BH3102" s="231">
        <f>IF(N3102="sníž. přenesená",J3102,0)</f>
        <v>0</v>
      </c>
      <c r="BI3102" s="231">
        <f>IF(N3102="nulová",J3102,0)</f>
        <v>0</v>
      </c>
      <c r="BJ3102" s="18" t="s">
        <v>85</v>
      </c>
      <c r="BK3102" s="231">
        <f>ROUND(I3102*H3102,2)</f>
        <v>0</v>
      </c>
      <c r="BL3102" s="18" t="s">
        <v>235</v>
      </c>
      <c r="BM3102" s="230" t="s">
        <v>4764</v>
      </c>
    </row>
    <row r="3103" s="16" customFormat="1">
      <c r="A3103" s="16"/>
      <c r="B3103" s="279"/>
      <c r="C3103" s="280"/>
      <c r="D3103" s="234" t="s">
        <v>168</v>
      </c>
      <c r="E3103" s="281" t="s">
        <v>1</v>
      </c>
      <c r="F3103" s="282" t="s">
        <v>1449</v>
      </c>
      <c r="G3103" s="280"/>
      <c r="H3103" s="281" t="s">
        <v>1</v>
      </c>
      <c r="I3103" s="283"/>
      <c r="J3103" s="280"/>
      <c r="K3103" s="280"/>
      <c r="L3103" s="284"/>
      <c r="M3103" s="285"/>
      <c r="N3103" s="286"/>
      <c r="O3103" s="286"/>
      <c r="P3103" s="286"/>
      <c r="Q3103" s="286"/>
      <c r="R3103" s="286"/>
      <c r="S3103" s="286"/>
      <c r="T3103" s="287"/>
      <c r="U3103" s="16"/>
      <c r="V3103" s="16"/>
      <c r="W3103" s="16"/>
      <c r="X3103" s="16"/>
      <c r="Y3103" s="16"/>
      <c r="Z3103" s="16"/>
      <c r="AA3103" s="16"/>
      <c r="AB3103" s="16"/>
      <c r="AC3103" s="16"/>
      <c r="AD3103" s="16"/>
      <c r="AE3103" s="16"/>
      <c r="AT3103" s="288" t="s">
        <v>168</v>
      </c>
      <c r="AU3103" s="288" t="s">
        <v>87</v>
      </c>
      <c r="AV3103" s="16" t="s">
        <v>85</v>
      </c>
      <c r="AW3103" s="16" t="s">
        <v>32</v>
      </c>
      <c r="AX3103" s="16" t="s">
        <v>77</v>
      </c>
      <c r="AY3103" s="288" t="s">
        <v>159</v>
      </c>
    </row>
    <row r="3104" s="16" customFormat="1">
      <c r="A3104" s="16"/>
      <c r="B3104" s="279"/>
      <c r="C3104" s="280"/>
      <c r="D3104" s="234" t="s">
        <v>168</v>
      </c>
      <c r="E3104" s="281" t="s">
        <v>1</v>
      </c>
      <c r="F3104" s="282" t="s">
        <v>1122</v>
      </c>
      <c r="G3104" s="280"/>
      <c r="H3104" s="281" t="s">
        <v>1</v>
      </c>
      <c r="I3104" s="283"/>
      <c r="J3104" s="280"/>
      <c r="K3104" s="280"/>
      <c r="L3104" s="284"/>
      <c r="M3104" s="285"/>
      <c r="N3104" s="286"/>
      <c r="O3104" s="286"/>
      <c r="P3104" s="286"/>
      <c r="Q3104" s="286"/>
      <c r="R3104" s="286"/>
      <c r="S3104" s="286"/>
      <c r="T3104" s="287"/>
      <c r="U3104" s="16"/>
      <c r="V3104" s="16"/>
      <c r="W3104" s="16"/>
      <c r="X3104" s="16"/>
      <c r="Y3104" s="16"/>
      <c r="Z3104" s="16"/>
      <c r="AA3104" s="16"/>
      <c r="AB3104" s="16"/>
      <c r="AC3104" s="16"/>
      <c r="AD3104" s="16"/>
      <c r="AE3104" s="16"/>
      <c r="AT3104" s="288" t="s">
        <v>168</v>
      </c>
      <c r="AU3104" s="288" t="s">
        <v>87</v>
      </c>
      <c r="AV3104" s="16" t="s">
        <v>85</v>
      </c>
      <c r="AW3104" s="16" t="s">
        <v>32</v>
      </c>
      <c r="AX3104" s="16" t="s">
        <v>77</v>
      </c>
      <c r="AY3104" s="288" t="s">
        <v>159</v>
      </c>
    </row>
    <row r="3105" s="13" customFormat="1">
      <c r="A3105" s="13"/>
      <c r="B3105" s="232"/>
      <c r="C3105" s="233"/>
      <c r="D3105" s="234" t="s">
        <v>168</v>
      </c>
      <c r="E3105" s="235" t="s">
        <v>1</v>
      </c>
      <c r="F3105" s="236" t="s">
        <v>1450</v>
      </c>
      <c r="G3105" s="233"/>
      <c r="H3105" s="237">
        <v>133.14400000000001</v>
      </c>
      <c r="I3105" s="238"/>
      <c r="J3105" s="233"/>
      <c r="K3105" s="233"/>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168</v>
      </c>
      <c r="AU3105" s="243" t="s">
        <v>87</v>
      </c>
      <c r="AV3105" s="13" t="s">
        <v>87</v>
      </c>
      <c r="AW3105" s="13" t="s">
        <v>32</v>
      </c>
      <c r="AX3105" s="13" t="s">
        <v>77</v>
      </c>
      <c r="AY3105" s="243" t="s">
        <v>159</v>
      </c>
    </row>
    <row r="3106" s="13" customFormat="1">
      <c r="A3106" s="13"/>
      <c r="B3106" s="232"/>
      <c r="C3106" s="233"/>
      <c r="D3106" s="234" t="s">
        <v>168</v>
      </c>
      <c r="E3106" s="235" t="s">
        <v>1</v>
      </c>
      <c r="F3106" s="236" t="s">
        <v>1451</v>
      </c>
      <c r="G3106" s="233"/>
      <c r="H3106" s="237">
        <v>31.899000000000001</v>
      </c>
      <c r="I3106" s="238"/>
      <c r="J3106" s="233"/>
      <c r="K3106" s="233"/>
      <c r="L3106" s="239"/>
      <c r="M3106" s="240"/>
      <c r="N3106" s="241"/>
      <c r="O3106" s="241"/>
      <c r="P3106" s="241"/>
      <c r="Q3106" s="241"/>
      <c r="R3106" s="241"/>
      <c r="S3106" s="241"/>
      <c r="T3106" s="242"/>
      <c r="U3106" s="13"/>
      <c r="V3106" s="13"/>
      <c r="W3106" s="13"/>
      <c r="X3106" s="13"/>
      <c r="Y3106" s="13"/>
      <c r="Z3106" s="13"/>
      <c r="AA3106" s="13"/>
      <c r="AB3106" s="13"/>
      <c r="AC3106" s="13"/>
      <c r="AD3106" s="13"/>
      <c r="AE3106" s="13"/>
      <c r="AT3106" s="243" t="s">
        <v>168</v>
      </c>
      <c r="AU3106" s="243" t="s">
        <v>87</v>
      </c>
      <c r="AV3106" s="13" t="s">
        <v>87</v>
      </c>
      <c r="AW3106" s="13" t="s">
        <v>32</v>
      </c>
      <c r="AX3106" s="13" t="s">
        <v>77</v>
      </c>
      <c r="AY3106" s="243" t="s">
        <v>159</v>
      </c>
    </row>
    <row r="3107" s="13" customFormat="1">
      <c r="A3107" s="13"/>
      <c r="B3107" s="232"/>
      <c r="C3107" s="233"/>
      <c r="D3107" s="234" t="s">
        <v>168</v>
      </c>
      <c r="E3107" s="235" t="s">
        <v>1</v>
      </c>
      <c r="F3107" s="236" t="s">
        <v>1452</v>
      </c>
      <c r="G3107" s="233"/>
      <c r="H3107" s="237">
        <v>32.389000000000003</v>
      </c>
      <c r="I3107" s="238"/>
      <c r="J3107" s="233"/>
      <c r="K3107" s="233"/>
      <c r="L3107" s="239"/>
      <c r="M3107" s="240"/>
      <c r="N3107" s="241"/>
      <c r="O3107" s="241"/>
      <c r="P3107" s="241"/>
      <c r="Q3107" s="241"/>
      <c r="R3107" s="241"/>
      <c r="S3107" s="241"/>
      <c r="T3107" s="242"/>
      <c r="U3107" s="13"/>
      <c r="V3107" s="13"/>
      <c r="W3107" s="13"/>
      <c r="X3107" s="13"/>
      <c r="Y3107" s="13"/>
      <c r="Z3107" s="13"/>
      <c r="AA3107" s="13"/>
      <c r="AB3107" s="13"/>
      <c r="AC3107" s="13"/>
      <c r="AD3107" s="13"/>
      <c r="AE3107" s="13"/>
      <c r="AT3107" s="243" t="s">
        <v>168</v>
      </c>
      <c r="AU3107" s="243" t="s">
        <v>87</v>
      </c>
      <c r="AV3107" s="13" t="s">
        <v>87</v>
      </c>
      <c r="AW3107" s="13" t="s">
        <v>32</v>
      </c>
      <c r="AX3107" s="13" t="s">
        <v>77</v>
      </c>
      <c r="AY3107" s="243" t="s">
        <v>159</v>
      </c>
    </row>
    <row r="3108" s="13" customFormat="1">
      <c r="A3108" s="13"/>
      <c r="B3108" s="232"/>
      <c r="C3108" s="233"/>
      <c r="D3108" s="234" t="s">
        <v>168</v>
      </c>
      <c r="E3108" s="235" t="s">
        <v>1</v>
      </c>
      <c r="F3108" s="236" t="s">
        <v>1422</v>
      </c>
      <c r="G3108" s="233"/>
      <c r="H3108" s="237">
        <v>106.34399999999999</v>
      </c>
      <c r="I3108" s="238"/>
      <c r="J3108" s="233"/>
      <c r="K3108" s="233"/>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168</v>
      </c>
      <c r="AU3108" s="243" t="s">
        <v>87</v>
      </c>
      <c r="AV3108" s="13" t="s">
        <v>87</v>
      </c>
      <c r="AW3108" s="13" t="s">
        <v>32</v>
      </c>
      <c r="AX3108" s="13" t="s">
        <v>77</v>
      </c>
      <c r="AY3108" s="243" t="s">
        <v>159</v>
      </c>
    </row>
    <row r="3109" s="13" customFormat="1">
      <c r="A3109" s="13"/>
      <c r="B3109" s="232"/>
      <c r="C3109" s="233"/>
      <c r="D3109" s="234" t="s">
        <v>168</v>
      </c>
      <c r="E3109" s="235" t="s">
        <v>1</v>
      </c>
      <c r="F3109" s="236" t="s">
        <v>1453</v>
      </c>
      <c r="G3109" s="233"/>
      <c r="H3109" s="237">
        <v>150.56800000000001</v>
      </c>
      <c r="I3109" s="238"/>
      <c r="J3109" s="233"/>
      <c r="K3109" s="233"/>
      <c r="L3109" s="239"/>
      <c r="M3109" s="240"/>
      <c r="N3109" s="241"/>
      <c r="O3109" s="241"/>
      <c r="P3109" s="241"/>
      <c r="Q3109" s="241"/>
      <c r="R3109" s="241"/>
      <c r="S3109" s="241"/>
      <c r="T3109" s="242"/>
      <c r="U3109" s="13"/>
      <c r="V3109" s="13"/>
      <c r="W3109" s="13"/>
      <c r="X3109" s="13"/>
      <c r="Y3109" s="13"/>
      <c r="Z3109" s="13"/>
      <c r="AA3109" s="13"/>
      <c r="AB3109" s="13"/>
      <c r="AC3109" s="13"/>
      <c r="AD3109" s="13"/>
      <c r="AE3109" s="13"/>
      <c r="AT3109" s="243" t="s">
        <v>168</v>
      </c>
      <c r="AU3109" s="243" t="s">
        <v>87</v>
      </c>
      <c r="AV3109" s="13" t="s">
        <v>87</v>
      </c>
      <c r="AW3109" s="13" t="s">
        <v>32</v>
      </c>
      <c r="AX3109" s="13" t="s">
        <v>77</v>
      </c>
      <c r="AY3109" s="243" t="s">
        <v>159</v>
      </c>
    </row>
    <row r="3110" s="13" customFormat="1">
      <c r="A3110" s="13"/>
      <c r="B3110" s="232"/>
      <c r="C3110" s="233"/>
      <c r="D3110" s="234" t="s">
        <v>168</v>
      </c>
      <c r="E3110" s="235" t="s">
        <v>1</v>
      </c>
      <c r="F3110" s="236" t="s">
        <v>1425</v>
      </c>
      <c r="G3110" s="233"/>
      <c r="H3110" s="237">
        <v>54.121000000000002</v>
      </c>
      <c r="I3110" s="238"/>
      <c r="J3110" s="233"/>
      <c r="K3110" s="233"/>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168</v>
      </c>
      <c r="AU3110" s="243" t="s">
        <v>87</v>
      </c>
      <c r="AV3110" s="13" t="s">
        <v>87</v>
      </c>
      <c r="AW3110" s="13" t="s">
        <v>32</v>
      </c>
      <c r="AX3110" s="13" t="s">
        <v>77</v>
      </c>
      <c r="AY3110" s="243" t="s">
        <v>159</v>
      </c>
    </row>
    <row r="3111" s="15" customFormat="1">
      <c r="A3111" s="15"/>
      <c r="B3111" s="268"/>
      <c r="C3111" s="269"/>
      <c r="D3111" s="234" t="s">
        <v>168</v>
      </c>
      <c r="E3111" s="270" t="s">
        <v>1</v>
      </c>
      <c r="F3111" s="271" t="s">
        <v>361</v>
      </c>
      <c r="G3111" s="269"/>
      <c r="H3111" s="272">
        <v>508.46499999999998</v>
      </c>
      <c r="I3111" s="273"/>
      <c r="J3111" s="269"/>
      <c r="K3111" s="269"/>
      <c r="L3111" s="274"/>
      <c r="M3111" s="275"/>
      <c r="N3111" s="276"/>
      <c r="O3111" s="276"/>
      <c r="P3111" s="276"/>
      <c r="Q3111" s="276"/>
      <c r="R3111" s="276"/>
      <c r="S3111" s="276"/>
      <c r="T3111" s="277"/>
      <c r="U3111" s="15"/>
      <c r="V3111" s="15"/>
      <c r="W3111" s="15"/>
      <c r="X3111" s="15"/>
      <c r="Y3111" s="15"/>
      <c r="Z3111" s="15"/>
      <c r="AA3111" s="15"/>
      <c r="AB3111" s="15"/>
      <c r="AC3111" s="15"/>
      <c r="AD3111" s="15"/>
      <c r="AE3111" s="15"/>
      <c r="AT3111" s="278" t="s">
        <v>168</v>
      </c>
      <c r="AU3111" s="278" t="s">
        <v>87</v>
      </c>
      <c r="AV3111" s="15" t="s">
        <v>175</v>
      </c>
      <c r="AW3111" s="15" t="s">
        <v>32</v>
      </c>
      <c r="AX3111" s="15" t="s">
        <v>77</v>
      </c>
      <c r="AY3111" s="278" t="s">
        <v>159</v>
      </c>
    </row>
    <row r="3112" s="16" customFormat="1">
      <c r="A3112" s="16"/>
      <c r="B3112" s="279"/>
      <c r="C3112" s="280"/>
      <c r="D3112" s="234" t="s">
        <v>168</v>
      </c>
      <c r="E3112" s="281" t="s">
        <v>1</v>
      </c>
      <c r="F3112" s="282" t="s">
        <v>1129</v>
      </c>
      <c r="G3112" s="280"/>
      <c r="H3112" s="281" t="s">
        <v>1</v>
      </c>
      <c r="I3112" s="283"/>
      <c r="J3112" s="280"/>
      <c r="K3112" s="280"/>
      <c r="L3112" s="284"/>
      <c r="M3112" s="285"/>
      <c r="N3112" s="286"/>
      <c r="O3112" s="286"/>
      <c r="P3112" s="286"/>
      <c r="Q3112" s="286"/>
      <c r="R3112" s="286"/>
      <c r="S3112" s="286"/>
      <c r="T3112" s="287"/>
      <c r="U3112" s="16"/>
      <c r="V3112" s="16"/>
      <c r="W3112" s="16"/>
      <c r="X3112" s="16"/>
      <c r="Y3112" s="16"/>
      <c r="Z3112" s="16"/>
      <c r="AA3112" s="16"/>
      <c r="AB3112" s="16"/>
      <c r="AC3112" s="16"/>
      <c r="AD3112" s="16"/>
      <c r="AE3112" s="16"/>
      <c r="AT3112" s="288" t="s">
        <v>168</v>
      </c>
      <c r="AU3112" s="288" t="s">
        <v>87</v>
      </c>
      <c r="AV3112" s="16" t="s">
        <v>85</v>
      </c>
      <c r="AW3112" s="16" t="s">
        <v>32</v>
      </c>
      <c r="AX3112" s="16" t="s">
        <v>77</v>
      </c>
      <c r="AY3112" s="288" t="s">
        <v>159</v>
      </c>
    </row>
    <row r="3113" s="13" customFormat="1">
      <c r="A3113" s="13"/>
      <c r="B3113" s="232"/>
      <c r="C3113" s="233"/>
      <c r="D3113" s="234" t="s">
        <v>168</v>
      </c>
      <c r="E3113" s="235" t="s">
        <v>1</v>
      </c>
      <c r="F3113" s="236" t="s">
        <v>1426</v>
      </c>
      <c r="G3113" s="233"/>
      <c r="H3113" s="237">
        <v>39.329999999999998</v>
      </c>
      <c r="I3113" s="238"/>
      <c r="J3113" s="233"/>
      <c r="K3113" s="233"/>
      <c r="L3113" s="239"/>
      <c r="M3113" s="240"/>
      <c r="N3113" s="241"/>
      <c r="O3113" s="241"/>
      <c r="P3113" s="241"/>
      <c r="Q3113" s="241"/>
      <c r="R3113" s="241"/>
      <c r="S3113" s="241"/>
      <c r="T3113" s="242"/>
      <c r="U3113" s="13"/>
      <c r="V3113" s="13"/>
      <c r="W3113" s="13"/>
      <c r="X3113" s="13"/>
      <c r="Y3113" s="13"/>
      <c r="Z3113" s="13"/>
      <c r="AA3113" s="13"/>
      <c r="AB3113" s="13"/>
      <c r="AC3113" s="13"/>
      <c r="AD3113" s="13"/>
      <c r="AE3113" s="13"/>
      <c r="AT3113" s="243" t="s">
        <v>168</v>
      </c>
      <c r="AU3113" s="243" t="s">
        <v>87</v>
      </c>
      <c r="AV3113" s="13" t="s">
        <v>87</v>
      </c>
      <c r="AW3113" s="13" t="s">
        <v>32</v>
      </c>
      <c r="AX3113" s="13" t="s">
        <v>77</v>
      </c>
      <c r="AY3113" s="243" t="s">
        <v>159</v>
      </c>
    </row>
    <row r="3114" s="13" customFormat="1">
      <c r="A3114" s="13"/>
      <c r="B3114" s="232"/>
      <c r="C3114" s="233"/>
      <c r="D3114" s="234" t="s">
        <v>168</v>
      </c>
      <c r="E3114" s="235" t="s">
        <v>1</v>
      </c>
      <c r="F3114" s="236" t="s">
        <v>1427</v>
      </c>
      <c r="G3114" s="233"/>
      <c r="H3114" s="237">
        <v>82.712000000000003</v>
      </c>
      <c r="I3114" s="238"/>
      <c r="J3114" s="233"/>
      <c r="K3114" s="233"/>
      <c r="L3114" s="239"/>
      <c r="M3114" s="240"/>
      <c r="N3114" s="241"/>
      <c r="O3114" s="241"/>
      <c r="P3114" s="241"/>
      <c r="Q3114" s="241"/>
      <c r="R3114" s="241"/>
      <c r="S3114" s="241"/>
      <c r="T3114" s="242"/>
      <c r="U3114" s="13"/>
      <c r="V3114" s="13"/>
      <c r="W3114" s="13"/>
      <c r="X3114" s="13"/>
      <c r="Y3114" s="13"/>
      <c r="Z3114" s="13"/>
      <c r="AA3114" s="13"/>
      <c r="AB3114" s="13"/>
      <c r="AC3114" s="13"/>
      <c r="AD3114" s="13"/>
      <c r="AE3114" s="13"/>
      <c r="AT3114" s="243" t="s">
        <v>168</v>
      </c>
      <c r="AU3114" s="243" t="s">
        <v>87</v>
      </c>
      <c r="AV3114" s="13" t="s">
        <v>87</v>
      </c>
      <c r="AW3114" s="13" t="s">
        <v>32</v>
      </c>
      <c r="AX3114" s="13" t="s">
        <v>77</v>
      </c>
      <c r="AY3114" s="243" t="s">
        <v>159</v>
      </c>
    </row>
    <row r="3115" s="13" customFormat="1">
      <c r="A3115" s="13"/>
      <c r="B3115" s="232"/>
      <c r="C3115" s="233"/>
      <c r="D3115" s="234" t="s">
        <v>168</v>
      </c>
      <c r="E3115" s="235" t="s">
        <v>1</v>
      </c>
      <c r="F3115" s="236" t="s">
        <v>1454</v>
      </c>
      <c r="G3115" s="233"/>
      <c r="H3115" s="237">
        <v>26.704999999999998</v>
      </c>
      <c r="I3115" s="238"/>
      <c r="J3115" s="233"/>
      <c r="K3115" s="233"/>
      <c r="L3115" s="239"/>
      <c r="M3115" s="240"/>
      <c r="N3115" s="241"/>
      <c r="O3115" s="241"/>
      <c r="P3115" s="241"/>
      <c r="Q3115" s="241"/>
      <c r="R3115" s="241"/>
      <c r="S3115" s="241"/>
      <c r="T3115" s="242"/>
      <c r="U3115" s="13"/>
      <c r="V3115" s="13"/>
      <c r="W3115" s="13"/>
      <c r="X3115" s="13"/>
      <c r="Y3115" s="13"/>
      <c r="Z3115" s="13"/>
      <c r="AA3115" s="13"/>
      <c r="AB3115" s="13"/>
      <c r="AC3115" s="13"/>
      <c r="AD3115" s="13"/>
      <c r="AE3115" s="13"/>
      <c r="AT3115" s="243" t="s">
        <v>168</v>
      </c>
      <c r="AU3115" s="243" t="s">
        <v>87</v>
      </c>
      <c r="AV3115" s="13" t="s">
        <v>87</v>
      </c>
      <c r="AW3115" s="13" t="s">
        <v>32</v>
      </c>
      <c r="AX3115" s="13" t="s">
        <v>77</v>
      </c>
      <c r="AY3115" s="243" t="s">
        <v>159</v>
      </c>
    </row>
    <row r="3116" s="15" customFormat="1">
      <c r="A3116" s="15"/>
      <c r="B3116" s="268"/>
      <c r="C3116" s="269"/>
      <c r="D3116" s="234" t="s">
        <v>168</v>
      </c>
      <c r="E3116" s="270" t="s">
        <v>1</v>
      </c>
      <c r="F3116" s="271" t="s">
        <v>361</v>
      </c>
      <c r="G3116" s="269"/>
      <c r="H3116" s="272">
        <v>148.74700000000001</v>
      </c>
      <c r="I3116" s="273"/>
      <c r="J3116" s="269"/>
      <c r="K3116" s="269"/>
      <c r="L3116" s="274"/>
      <c r="M3116" s="275"/>
      <c r="N3116" s="276"/>
      <c r="O3116" s="276"/>
      <c r="P3116" s="276"/>
      <c r="Q3116" s="276"/>
      <c r="R3116" s="276"/>
      <c r="S3116" s="276"/>
      <c r="T3116" s="277"/>
      <c r="U3116" s="15"/>
      <c r="V3116" s="15"/>
      <c r="W3116" s="15"/>
      <c r="X3116" s="15"/>
      <c r="Y3116" s="15"/>
      <c r="Z3116" s="15"/>
      <c r="AA3116" s="15"/>
      <c r="AB3116" s="15"/>
      <c r="AC3116" s="15"/>
      <c r="AD3116" s="15"/>
      <c r="AE3116" s="15"/>
      <c r="AT3116" s="278" t="s">
        <v>168</v>
      </c>
      <c r="AU3116" s="278" t="s">
        <v>87</v>
      </c>
      <c r="AV3116" s="15" t="s">
        <v>175</v>
      </c>
      <c r="AW3116" s="15" t="s">
        <v>32</v>
      </c>
      <c r="AX3116" s="15" t="s">
        <v>77</v>
      </c>
      <c r="AY3116" s="278" t="s">
        <v>159</v>
      </c>
    </row>
    <row r="3117" s="13" customFormat="1">
      <c r="A3117" s="13"/>
      <c r="B3117" s="232"/>
      <c r="C3117" s="233"/>
      <c r="D3117" s="234" t="s">
        <v>168</v>
      </c>
      <c r="E3117" s="235" t="s">
        <v>1</v>
      </c>
      <c r="F3117" s="236" t="s">
        <v>1455</v>
      </c>
      <c r="G3117" s="233"/>
      <c r="H3117" s="237">
        <v>53.637999999999998</v>
      </c>
      <c r="I3117" s="238"/>
      <c r="J3117" s="233"/>
      <c r="K3117" s="233"/>
      <c r="L3117" s="239"/>
      <c r="M3117" s="240"/>
      <c r="N3117" s="241"/>
      <c r="O3117" s="241"/>
      <c r="P3117" s="241"/>
      <c r="Q3117" s="241"/>
      <c r="R3117" s="241"/>
      <c r="S3117" s="241"/>
      <c r="T3117" s="242"/>
      <c r="U3117" s="13"/>
      <c r="V3117" s="13"/>
      <c r="W3117" s="13"/>
      <c r="X3117" s="13"/>
      <c r="Y3117" s="13"/>
      <c r="Z3117" s="13"/>
      <c r="AA3117" s="13"/>
      <c r="AB3117" s="13"/>
      <c r="AC3117" s="13"/>
      <c r="AD3117" s="13"/>
      <c r="AE3117" s="13"/>
      <c r="AT3117" s="243" t="s">
        <v>168</v>
      </c>
      <c r="AU3117" s="243" t="s">
        <v>87</v>
      </c>
      <c r="AV3117" s="13" t="s">
        <v>87</v>
      </c>
      <c r="AW3117" s="13" t="s">
        <v>32</v>
      </c>
      <c r="AX3117" s="13" t="s">
        <v>77</v>
      </c>
      <c r="AY3117" s="243" t="s">
        <v>159</v>
      </c>
    </row>
    <row r="3118" s="13" customFormat="1">
      <c r="A3118" s="13"/>
      <c r="B3118" s="232"/>
      <c r="C3118" s="233"/>
      <c r="D3118" s="234" t="s">
        <v>168</v>
      </c>
      <c r="E3118" s="235" t="s">
        <v>1</v>
      </c>
      <c r="F3118" s="236" t="s">
        <v>1456</v>
      </c>
      <c r="G3118" s="233"/>
      <c r="H3118" s="237">
        <v>44.159999999999997</v>
      </c>
      <c r="I3118" s="238"/>
      <c r="J3118" s="233"/>
      <c r="K3118" s="233"/>
      <c r="L3118" s="239"/>
      <c r="M3118" s="240"/>
      <c r="N3118" s="241"/>
      <c r="O3118" s="241"/>
      <c r="P3118" s="241"/>
      <c r="Q3118" s="241"/>
      <c r="R3118" s="241"/>
      <c r="S3118" s="241"/>
      <c r="T3118" s="242"/>
      <c r="U3118" s="13"/>
      <c r="V3118" s="13"/>
      <c r="W3118" s="13"/>
      <c r="X3118" s="13"/>
      <c r="Y3118" s="13"/>
      <c r="Z3118" s="13"/>
      <c r="AA3118" s="13"/>
      <c r="AB3118" s="13"/>
      <c r="AC3118" s="13"/>
      <c r="AD3118" s="13"/>
      <c r="AE3118" s="13"/>
      <c r="AT3118" s="243" t="s">
        <v>168</v>
      </c>
      <c r="AU3118" s="243" t="s">
        <v>87</v>
      </c>
      <c r="AV3118" s="13" t="s">
        <v>87</v>
      </c>
      <c r="AW3118" s="13" t="s">
        <v>32</v>
      </c>
      <c r="AX3118" s="13" t="s">
        <v>77</v>
      </c>
      <c r="AY3118" s="243" t="s">
        <v>159</v>
      </c>
    </row>
    <row r="3119" s="13" customFormat="1">
      <c r="A3119" s="13"/>
      <c r="B3119" s="232"/>
      <c r="C3119" s="233"/>
      <c r="D3119" s="234" t="s">
        <v>168</v>
      </c>
      <c r="E3119" s="235" t="s">
        <v>1</v>
      </c>
      <c r="F3119" s="236" t="s">
        <v>1457</v>
      </c>
      <c r="G3119" s="233"/>
      <c r="H3119" s="237">
        <v>16.170000000000002</v>
      </c>
      <c r="I3119" s="238"/>
      <c r="J3119" s="233"/>
      <c r="K3119" s="233"/>
      <c r="L3119" s="239"/>
      <c r="M3119" s="240"/>
      <c r="N3119" s="241"/>
      <c r="O3119" s="241"/>
      <c r="P3119" s="241"/>
      <c r="Q3119" s="241"/>
      <c r="R3119" s="241"/>
      <c r="S3119" s="241"/>
      <c r="T3119" s="242"/>
      <c r="U3119" s="13"/>
      <c r="V3119" s="13"/>
      <c r="W3119" s="13"/>
      <c r="X3119" s="13"/>
      <c r="Y3119" s="13"/>
      <c r="Z3119" s="13"/>
      <c r="AA3119" s="13"/>
      <c r="AB3119" s="13"/>
      <c r="AC3119" s="13"/>
      <c r="AD3119" s="13"/>
      <c r="AE3119" s="13"/>
      <c r="AT3119" s="243" t="s">
        <v>168</v>
      </c>
      <c r="AU3119" s="243" t="s">
        <v>87</v>
      </c>
      <c r="AV3119" s="13" t="s">
        <v>87</v>
      </c>
      <c r="AW3119" s="13" t="s">
        <v>32</v>
      </c>
      <c r="AX3119" s="13" t="s">
        <v>77</v>
      </c>
      <c r="AY3119" s="243" t="s">
        <v>159</v>
      </c>
    </row>
    <row r="3120" s="13" customFormat="1">
      <c r="A3120" s="13"/>
      <c r="B3120" s="232"/>
      <c r="C3120" s="233"/>
      <c r="D3120" s="234" t="s">
        <v>168</v>
      </c>
      <c r="E3120" s="235" t="s">
        <v>1</v>
      </c>
      <c r="F3120" s="236" t="s">
        <v>1458</v>
      </c>
      <c r="G3120" s="233"/>
      <c r="H3120" s="237">
        <v>16.170000000000002</v>
      </c>
      <c r="I3120" s="238"/>
      <c r="J3120" s="233"/>
      <c r="K3120" s="233"/>
      <c r="L3120" s="239"/>
      <c r="M3120" s="240"/>
      <c r="N3120" s="241"/>
      <c r="O3120" s="241"/>
      <c r="P3120" s="241"/>
      <c r="Q3120" s="241"/>
      <c r="R3120" s="241"/>
      <c r="S3120" s="241"/>
      <c r="T3120" s="242"/>
      <c r="U3120" s="13"/>
      <c r="V3120" s="13"/>
      <c r="W3120" s="13"/>
      <c r="X3120" s="13"/>
      <c r="Y3120" s="13"/>
      <c r="Z3120" s="13"/>
      <c r="AA3120" s="13"/>
      <c r="AB3120" s="13"/>
      <c r="AC3120" s="13"/>
      <c r="AD3120" s="13"/>
      <c r="AE3120" s="13"/>
      <c r="AT3120" s="243" t="s">
        <v>168</v>
      </c>
      <c r="AU3120" s="243" t="s">
        <v>87</v>
      </c>
      <c r="AV3120" s="13" t="s">
        <v>87</v>
      </c>
      <c r="AW3120" s="13" t="s">
        <v>32</v>
      </c>
      <c r="AX3120" s="13" t="s">
        <v>77</v>
      </c>
      <c r="AY3120" s="243" t="s">
        <v>159</v>
      </c>
    </row>
    <row r="3121" s="15" customFormat="1">
      <c r="A3121" s="15"/>
      <c r="B3121" s="268"/>
      <c r="C3121" s="269"/>
      <c r="D3121" s="234" t="s">
        <v>168</v>
      </c>
      <c r="E3121" s="270" t="s">
        <v>1</v>
      </c>
      <c r="F3121" s="271" t="s">
        <v>361</v>
      </c>
      <c r="G3121" s="269"/>
      <c r="H3121" s="272">
        <v>130.13800000000001</v>
      </c>
      <c r="I3121" s="273"/>
      <c r="J3121" s="269"/>
      <c r="K3121" s="269"/>
      <c r="L3121" s="274"/>
      <c r="M3121" s="275"/>
      <c r="N3121" s="276"/>
      <c r="O3121" s="276"/>
      <c r="P3121" s="276"/>
      <c r="Q3121" s="276"/>
      <c r="R3121" s="276"/>
      <c r="S3121" s="276"/>
      <c r="T3121" s="277"/>
      <c r="U3121" s="15"/>
      <c r="V3121" s="15"/>
      <c r="W3121" s="15"/>
      <c r="X3121" s="15"/>
      <c r="Y3121" s="15"/>
      <c r="Z3121" s="15"/>
      <c r="AA3121" s="15"/>
      <c r="AB3121" s="15"/>
      <c r="AC3121" s="15"/>
      <c r="AD3121" s="15"/>
      <c r="AE3121" s="15"/>
      <c r="AT3121" s="278" t="s">
        <v>168</v>
      </c>
      <c r="AU3121" s="278" t="s">
        <v>87</v>
      </c>
      <c r="AV3121" s="15" t="s">
        <v>175</v>
      </c>
      <c r="AW3121" s="15" t="s">
        <v>32</v>
      </c>
      <c r="AX3121" s="15" t="s">
        <v>77</v>
      </c>
      <c r="AY3121" s="278" t="s">
        <v>159</v>
      </c>
    </row>
    <row r="3122" s="14" customFormat="1">
      <c r="A3122" s="14"/>
      <c r="B3122" s="244"/>
      <c r="C3122" s="245"/>
      <c r="D3122" s="234" t="s">
        <v>168</v>
      </c>
      <c r="E3122" s="246" t="s">
        <v>1</v>
      </c>
      <c r="F3122" s="247" t="s">
        <v>174</v>
      </c>
      <c r="G3122" s="245"/>
      <c r="H3122" s="248">
        <v>787.35000000000002</v>
      </c>
      <c r="I3122" s="249"/>
      <c r="J3122" s="245"/>
      <c r="K3122" s="245"/>
      <c r="L3122" s="250"/>
      <c r="M3122" s="251"/>
      <c r="N3122" s="252"/>
      <c r="O3122" s="252"/>
      <c r="P3122" s="252"/>
      <c r="Q3122" s="252"/>
      <c r="R3122" s="252"/>
      <c r="S3122" s="252"/>
      <c r="T3122" s="253"/>
      <c r="U3122" s="14"/>
      <c r="V3122" s="14"/>
      <c r="W3122" s="14"/>
      <c r="X3122" s="14"/>
      <c r="Y3122" s="14"/>
      <c r="Z3122" s="14"/>
      <c r="AA3122" s="14"/>
      <c r="AB3122" s="14"/>
      <c r="AC3122" s="14"/>
      <c r="AD3122" s="14"/>
      <c r="AE3122" s="14"/>
      <c r="AT3122" s="254" t="s">
        <v>168</v>
      </c>
      <c r="AU3122" s="254" t="s">
        <v>87</v>
      </c>
      <c r="AV3122" s="14" t="s">
        <v>166</v>
      </c>
      <c r="AW3122" s="14" t="s">
        <v>32</v>
      </c>
      <c r="AX3122" s="14" t="s">
        <v>85</v>
      </c>
      <c r="AY3122" s="254" t="s">
        <v>159</v>
      </c>
    </row>
    <row r="3123" s="2" customFormat="1" ht="24.15" customHeight="1">
      <c r="A3123" s="39"/>
      <c r="B3123" s="40"/>
      <c r="C3123" s="219" t="s">
        <v>4765</v>
      </c>
      <c r="D3123" s="219" t="s">
        <v>161</v>
      </c>
      <c r="E3123" s="220" t="s">
        <v>4766</v>
      </c>
      <c r="F3123" s="221" t="s">
        <v>4767</v>
      </c>
      <c r="G3123" s="222" t="s">
        <v>164</v>
      </c>
      <c r="H3123" s="223">
        <v>590.16999999999996</v>
      </c>
      <c r="I3123" s="224"/>
      <c r="J3123" s="225">
        <f>ROUND(I3123*H3123,2)</f>
        <v>0</v>
      </c>
      <c r="K3123" s="221" t="s">
        <v>165</v>
      </c>
      <c r="L3123" s="45"/>
      <c r="M3123" s="226" t="s">
        <v>1</v>
      </c>
      <c r="N3123" s="227" t="s">
        <v>42</v>
      </c>
      <c r="O3123" s="92"/>
      <c r="P3123" s="228">
        <f>O3123*H3123</f>
        <v>0</v>
      </c>
      <c r="Q3123" s="228">
        <v>0.0047999999999999996</v>
      </c>
      <c r="R3123" s="228">
        <f>Q3123*H3123</f>
        <v>2.8328159999999993</v>
      </c>
      <c r="S3123" s="228">
        <v>0</v>
      </c>
      <c r="T3123" s="229">
        <f>S3123*H3123</f>
        <v>0</v>
      </c>
      <c r="U3123" s="39"/>
      <c r="V3123" s="39"/>
      <c r="W3123" s="39"/>
      <c r="X3123" s="39"/>
      <c r="Y3123" s="39"/>
      <c r="Z3123" s="39"/>
      <c r="AA3123" s="39"/>
      <c r="AB3123" s="39"/>
      <c r="AC3123" s="39"/>
      <c r="AD3123" s="39"/>
      <c r="AE3123" s="39"/>
      <c r="AR3123" s="230" t="s">
        <v>235</v>
      </c>
      <c r="AT3123" s="230" t="s">
        <v>161</v>
      </c>
      <c r="AU3123" s="230" t="s">
        <v>87</v>
      </c>
      <c r="AY3123" s="18" t="s">
        <v>159</v>
      </c>
      <c r="BE3123" s="231">
        <f>IF(N3123="základní",J3123,0)</f>
        <v>0</v>
      </c>
      <c r="BF3123" s="231">
        <f>IF(N3123="snížená",J3123,0)</f>
        <v>0</v>
      </c>
      <c r="BG3123" s="231">
        <f>IF(N3123="zákl. přenesená",J3123,0)</f>
        <v>0</v>
      </c>
      <c r="BH3123" s="231">
        <f>IF(N3123="sníž. přenesená",J3123,0)</f>
        <v>0</v>
      </c>
      <c r="BI3123" s="231">
        <f>IF(N3123="nulová",J3123,0)</f>
        <v>0</v>
      </c>
      <c r="BJ3123" s="18" t="s">
        <v>85</v>
      </c>
      <c r="BK3123" s="231">
        <f>ROUND(I3123*H3123,2)</f>
        <v>0</v>
      </c>
      <c r="BL3123" s="18" t="s">
        <v>235</v>
      </c>
      <c r="BM3123" s="230" t="s">
        <v>4768</v>
      </c>
    </row>
    <row r="3124" s="16" customFormat="1">
      <c r="A3124" s="16"/>
      <c r="B3124" s="279"/>
      <c r="C3124" s="280"/>
      <c r="D3124" s="234" t="s">
        <v>168</v>
      </c>
      <c r="E3124" s="281" t="s">
        <v>1</v>
      </c>
      <c r="F3124" s="282" t="s">
        <v>2342</v>
      </c>
      <c r="G3124" s="280"/>
      <c r="H3124" s="281" t="s">
        <v>1</v>
      </c>
      <c r="I3124" s="283"/>
      <c r="J3124" s="280"/>
      <c r="K3124" s="280"/>
      <c r="L3124" s="284"/>
      <c r="M3124" s="285"/>
      <c r="N3124" s="286"/>
      <c r="O3124" s="286"/>
      <c r="P3124" s="286"/>
      <c r="Q3124" s="286"/>
      <c r="R3124" s="286"/>
      <c r="S3124" s="286"/>
      <c r="T3124" s="287"/>
      <c r="U3124" s="16"/>
      <c r="V3124" s="16"/>
      <c r="W3124" s="16"/>
      <c r="X3124" s="16"/>
      <c r="Y3124" s="16"/>
      <c r="Z3124" s="16"/>
      <c r="AA3124" s="16"/>
      <c r="AB3124" s="16"/>
      <c r="AC3124" s="16"/>
      <c r="AD3124" s="16"/>
      <c r="AE3124" s="16"/>
      <c r="AT3124" s="288" t="s">
        <v>168</v>
      </c>
      <c r="AU3124" s="288" t="s">
        <v>87</v>
      </c>
      <c r="AV3124" s="16" t="s">
        <v>85</v>
      </c>
      <c r="AW3124" s="16" t="s">
        <v>32</v>
      </c>
      <c r="AX3124" s="16" t="s">
        <v>77</v>
      </c>
      <c r="AY3124" s="288" t="s">
        <v>159</v>
      </c>
    </row>
    <row r="3125" s="13" customFormat="1">
      <c r="A3125" s="13"/>
      <c r="B3125" s="232"/>
      <c r="C3125" s="233"/>
      <c r="D3125" s="234" t="s">
        <v>168</v>
      </c>
      <c r="E3125" s="235" t="s">
        <v>1</v>
      </c>
      <c r="F3125" s="236" t="s">
        <v>2343</v>
      </c>
      <c r="G3125" s="233"/>
      <c r="H3125" s="237">
        <v>26.800000000000001</v>
      </c>
      <c r="I3125" s="238"/>
      <c r="J3125" s="233"/>
      <c r="K3125" s="233"/>
      <c r="L3125" s="239"/>
      <c r="M3125" s="240"/>
      <c r="N3125" s="241"/>
      <c r="O3125" s="241"/>
      <c r="P3125" s="241"/>
      <c r="Q3125" s="241"/>
      <c r="R3125" s="241"/>
      <c r="S3125" s="241"/>
      <c r="T3125" s="242"/>
      <c r="U3125" s="13"/>
      <c r="V3125" s="13"/>
      <c r="W3125" s="13"/>
      <c r="X3125" s="13"/>
      <c r="Y3125" s="13"/>
      <c r="Z3125" s="13"/>
      <c r="AA3125" s="13"/>
      <c r="AB3125" s="13"/>
      <c r="AC3125" s="13"/>
      <c r="AD3125" s="13"/>
      <c r="AE3125" s="13"/>
      <c r="AT3125" s="243" t="s">
        <v>168</v>
      </c>
      <c r="AU3125" s="243" t="s">
        <v>87</v>
      </c>
      <c r="AV3125" s="13" t="s">
        <v>87</v>
      </c>
      <c r="AW3125" s="13" t="s">
        <v>32</v>
      </c>
      <c r="AX3125" s="13" t="s">
        <v>77</v>
      </c>
      <c r="AY3125" s="243" t="s">
        <v>159</v>
      </c>
    </row>
    <row r="3126" s="13" customFormat="1">
      <c r="A3126" s="13"/>
      <c r="B3126" s="232"/>
      <c r="C3126" s="233"/>
      <c r="D3126" s="234" t="s">
        <v>168</v>
      </c>
      <c r="E3126" s="235" t="s">
        <v>1</v>
      </c>
      <c r="F3126" s="236" t="s">
        <v>2344</v>
      </c>
      <c r="G3126" s="233"/>
      <c r="H3126" s="237">
        <v>8.9299999999999997</v>
      </c>
      <c r="I3126" s="238"/>
      <c r="J3126" s="233"/>
      <c r="K3126" s="233"/>
      <c r="L3126" s="239"/>
      <c r="M3126" s="240"/>
      <c r="N3126" s="241"/>
      <c r="O3126" s="241"/>
      <c r="P3126" s="241"/>
      <c r="Q3126" s="241"/>
      <c r="R3126" s="241"/>
      <c r="S3126" s="241"/>
      <c r="T3126" s="242"/>
      <c r="U3126" s="13"/>
      <c r="V3126" s="13"/>
      <c r="W3126" s="13"/>
      <c r="X3126" s="13"/>
      <c r="Y3126" s="13"/>
      <c r="Z3126" s="13"/>
      <c r="AA3126" s="13"/>
      <c r="AB3126" s="13"/>
      <c r="AC3126" s="13"/>
      <c r="AD3126" s="13"/>
      <c r="AE3126" s="13"/>
      <c r="AT3126" s="243" t="s">
        <v>168</v>
      </c>
      <c r="AU3126" s="243" t="s">
        <v>87</v>
      </c>
      <c r="AV3126" s="13" t="s">
        <v>87</v>
      </c>
      <c r="AW3126" s="13" t="s">
        <v>32</v>
      </c>
      <c r="AX3126" s="13" t="s">
        <v>77</v>
      </c>
      <c r="AY3126" s="243" t="s">
        <v>159</v>
      </c>
    </row>
    <row r="3127" s="13" customFormat="1">
      <c r="A3127" s="13"/>
      <c r="B3127" s="232"/>
      <c r="C3127" s="233"/>
      <c r="D3127" s="234" t="s">
        <v>168</v>
      </c>
      <c r="E3127" s="235" t="s">
        <v>1</v>
      </c>
      <c r="F3127" s="236" t="s">
        <v>2345</v>
      </c>
      <c r="G3127" s="233"/>
      <c r="H3127" s="237">
        <v>51.850000000000001</v>
      </c>
      <c r="I3127" s="238"/>
      <c r="J3127" s="233"/>
      <c r="K3127" s="233"/>
      <c r="L3127" s="239"/>
      <c r="M3127" s="240"/>
      <c r="N3127" s="241"/>
      <c r="O3127" s="241"/>
      <c r="P3127" s="241"/>
      <c r="Q3127" s="241"/>
      <c r="R3127" s="241"/>
      <c r="S3127" s="241"/>
      <c r="T3127" s="242"/>
      <c r="U3127" s="13"/>
      <c r="V3127" s="13"/>
      <c r="W3127" s="13"/>
      <c r="X3127" s="13"/>
      <c r="Y3127" s="13"/>
      <c r="Z3127" s="13"/>
      <c r="AA3127" s="13"/>
      <c r="AB3127" s="13"/>
      <c r="AC3127" s="13"/>
      <c r="AD3127" s="13"/>
      <c r="AE3127" s="13"/>
      <c r="AT3127" s="243" t="s">
        <v>168</v>
      </c>
      <c r="AU3127" s="243" t="s">
        <v>87</v>
      </c>
      <c r="AV3127" s="13" t="s">
        <v>87</v>
      </c>
      <c r="AW3127" s="13" t="s">
        <v>32</v>
      </c>
      <c r="AX3127" s="13" t="s">
        <v>77</v>
      </c>
      <c r="AY3127" s="243" t="s">
        <v>159</v>
      </c>
    </row>
    <row r="3128" s="16" customFormat="1">
      <c r="A3128" s="16"/>
      <c r="B3128" s="279"/>
      <c r="C3128" s="280"/>
      <c r="D3128" s="234" t="s">
        <v>168</v>
      </c>
      <c r="E3128" s="281" t="s">
        <v>1</v>
      </c>
      <c r="F3128" s="282" t="s">
        <v>4730</v>
      </c>
      <c r="G3128" s="280"/>
      <c r="H3128" s="281" t="s">
        <v>1</v>
      </c>
      <c r="I3128" s="283"/>
      <c r="J3128" s="280"/>
      <c r="K3128" s="280"/>
      <c r="L3128" s="284"/>
      <c r="M3128" s="285"/>
      <c r="N3128" s="286"/>
      <c r="O3128" s="286"/>
      <c r="P3128" s="286"/>
      <c r="Q3128" s="286"/>
      <c r="R3128" s="286"/>
      <c r="S3128" s="286"/>
      <c r="T3128" s="287"/>
      <c r="U3128" s="16"/>
      <c r="V3128" s="16"/>
      <c r="W3128" s="16"/>
      <c r="X3128" s="16"/>
      <c r="Y3128" s="16"/>
      <c r="Z3128" s="16"/>
      <c r="AA3128" s="16"/>
      <c r="AB3128" s="16"/>
      <c r="AC3128" s="16"/>
      <c r="AD3128" s="16"/>
      <c r="AE3128" s="16"/>
      <c r="AT3128" s="288" t="s">
        <v>168</v>
      </c>
      <c r="AU3128" s="288" t="s">
        <v>87</v>
      </c>
      <c r="AV3128" s="16" t="s">
        <v>85</v>
      </c>
      <c r="AW3128" s="16" t="s">
        <v>32</v>
      </c>
      <c r="AX3128" s="16" t="s">
        <v>77</v>
      </c>
      <c r="AY3128" s="288" t="s">
        <v>159</v>
      </c>
    </row>
    <row r="3129" s="13" customFormat="1">
      <c r="A3129" s="13"/>
      <c r="B3129" s="232"/>
      <c r="C3129" s="233"/>
      <c r="D3129" s="234" t="s">
        <v>168</v>
      </c>
      <c r="E3129" s="235" t="s">
        <v>1</v>
      </c>
      <c r="F3129" s="236" t="s">
        <v>4731</v>
      </c>
      <c r="G3129" s="233"/>
      <c r="H3129" s="237">
        <v>3.96</v>
      </c>
      <c r="I3129" s="238"/>
      <c r="J3129" s="233"/>
      <c r="K3129" s="233"/>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168</v>
      </c>
      <c r="AU3129" s="243" t="s">
        <v>87</v>
      </c>
      <c r="AV3129" s="13" t="s">
        <v>87</v>
      </c>
      <c r="AW3129" s="13" t="s">
        <v>32</v>
      </c>
      <c r="AX3129" s="13" t="s">
        <v>77</v>
      </c>
      <c r="AY3129" s="243" t="s">
        <v>159</v>
      </c>
    </row>
    <row r="3130" s="15" customFormat="1">
      <c r="A3130" s="15"/>
      <c r="B3130" s="268"/>
      <c r="C3130" s="269"/>
      <c r="D3130" s="234" t="s">
        <v>168</v>
      </c>
      <c r="E3130" s="270" t="s">
        <v>1</v>
      </c>
      <c r="F3130" s="271" t="s">
        <v>361</v>
      </c>
      <c r="G3130" s="269"/>
      <c r="H3130" s="272">
        <v>91.540000000000006</v>
      </c>
      <c r="I3130" s="273"/>
      <c r="J3130" s="269"/>
      <c r="K3130" s="269"/>
      <c r="L3130" s="274"/>
      <c r="M3130" s="275"/>
      <c r="N3130" s="276"/>
      <c r="O3130" s="276"/>
      <c r="P3130" s="276"/>
      <c r="Q3130" s="276"/>
      <c r="R3130" s="276"/>
      <c r="S3130" s="276"/>
      <c r="T3130" s="277"/>
      <c r="U3130" s="15"/>
      <c r="V3130" s="15"/>
      <c r="W3130" s="15"/>
      <c r="X3130" s="15"/>
      <c r="Y3130" s="15"/>
      <c r="Z3130" s="15"/>
      <c r="AA3130" s="15"/>
      <c r="AB3130" s="15"/>
      <c r="AC3130" s="15"/>
      <c r="AD3130" s="15"/>
      <c r="AE3130" s="15"/>
      <c r="AT3130" s="278" t="s">
        <v>168</v>
      </c>
      <c r="AU3130" s="278" t="s">
        <v>87</v>
      </c>
      <c r="AV3130" s="15" t="s">
        <v>175</v>
      </c>
      <c r="AW3130" s="15" t="s">
        <v>32</v>
      </c>
      <c r="AX3130" s="15" t="s">
        <v>77</v>
      </c>
      <c r="AY3130" s="278" t="s">
        <v>159</v>
      </c>
    </row>
    <row r="3131" s="16" customFormat="1">
      <c r="A3131" s="16"/>
      <c r="B3131" s="279"/>
      <c r="C3131" s="280"/>
      <c r="D3131" s="234" t="s">
        <v>168</v>
      </c>
      <c r="E3131" s="281" t="s">
        <v>1</v>
      </c>
      <c r="F3131" s="282" t="s">
        <v>4757</v>
      </c>
      <c r="G3131" s="280"/>
      <c r="H3131" s="281" t="s">
        <v>1</v>
      </c>
      <c r="I3131" s="283"/>
      <c r="J3131" s="280"/>
      <c r="K3131" s="280"/>
      <c r="L3131" s="284"/>
      <c r="M3131" s="285"/>
      <c r="N3131" s="286"/>
      <c r="O3131" s="286"/>
      <c r="P3131" s="286"/>
      <c r="Q3131" s="286"/>
      <c r="R3131" s="286"/>
      <c r="S3131" s="286"/>
      <c r="T3131" s="287"/>
      <c r="U3131" s="16"/>
      <c r="V3131" s="16"/>
      <c r="W3131" s="16"/>
      <c r="X3131" s="16"/>
      <c r="Y3131" s="16"/>
      <c r="Z3131" s="16"/>
      <c r="AA3131" s="16"/>
      <c r="AB3131" s="16"/>
      <c r="AC3131" s="16"/>
      <c r="AD3131" s="16"/>
      <c r="AE3131" s="16"/>
      <c r="AT3131" s="288" t="s">
        <v>168</v>
      </c>
      <c r="AU3131" s="288" t="s">
        <v>87</v>
      </c>
      <c r="AV3131" s="16" t="s">
        <v>85</v>
      </c>
      <c r="AW3131" s="16" t="s">
        <v>32</v>
      </c>
      <c r="AX3131" s="16" t="s">
        <v>77</v>
      </c>
      <c r="AY3131" s="288" t="s">
        <v>159</v>
      </c>
    </row>
    <row r="3132" s="13" customFormat="1">
      <c r="A3132" s="13"/>
      <c r="B3132" s="232"/>
      <c r="C3132" s="233"/>
      <c r="D3132" s="234" t="s">
        <v>168</v>
      </c>
      <c r="E3132" s="235" t="s">
        <v>1</v>
      </c>
      <c r="F3132" s="236" t="s">
        <v>4758</v>
      </c>
      <c r="G3132" s="233"/>
      <c r="H3132" s="237">
        <v>321.54000000000002</v>
      </c>
      <c r="I3132" s="238"/>
      <c r="J3132" s="233"/>
      <c r="K3132" s="233"/>
      <c r="L3132" s="239"/>
      <c r="M3132" s="240"/>
      <c r="N3132" s="241"/>
      <c r="O3132" s="241"/>
      <c r="P3132" s="241"/>
      <c r="Q3132" s="241"/>
      <c r="R3132" s="241"/>
      <c r="S3132" s="241"/>
      <c r="T3132" s="242"/>
      <c r="U3132" s="13"/>
      <c r="V3132" s="13"/>
      <c r="W3132" s="13"/>
      <c r="X3132" s="13"/>
      <c r="Y3132" s="13"/>
      <c r="Z3132" s="13"/>
      <c r="AA3132" s="13"/>
      <c r="AB3132" s="13"/>
      <c r="AC3132" s="13"/>
      <c r="AD3132" s="13"/>
      <c r="AE3132" s="13"/>
      <c r="AT3132" s="243" t="s">
        <v>168</v>
      </c>
      <c r="AU3132" s="243" t="s">
        <v>87</v>
      </c>
      <c r="AV3132" s="13" t="s">
        <v>87</v>
      </c>
      <c r="AW3132" s="13" t="s">
        <v>32</v>
      </c>
      <c r="AX3132" s="13" t="s">
        <v>77</v>
      </c>
      <c r="AY3132" s="243" t="s">
        <v>159</v>
      </c>
    </row>
    <row r="3133" s="13" customFormat="1">
      <c r="A3133" s="13"/>
      <c r="B3133" s="232"/>
      <c r="C3133" s="233"/>
      <c r="D3133" s="234" t="s">
        <v>168</v>
      </c>
      <c r="E3133" s="235" t="s">
        <v>1</v>
      </c>
      <c r="F3133" s="236" t="s">
        <v>4759</v>
      </c>
      <c r="G3133" s="233"/>
      <c r="H3133" s="237">
        <v>115.99</v>
      </c>
      <c r="I3133" s="238"/>
      <c r="J3133" s="233"/>
      <c r="K3133" s="233"/>
      <c r="L3133" s="239"/>
      <c r="M3133" s="240"/>
      <c r="N3133" s="241"/>
      <c r="O3133" s="241"/>
      <c r="P3133" s="241"/>
      <c r="Q3133" s="241"/>
      <c r="R3133" s="241"/>
      <c r="S3133" s="241"/>
      <c r="T3133" s="242"/>
      <c r="U3133" s="13"/>
      <c r="V3133" s="13"/>
      <c r="W3133" s="13"/>
      <c r="X3133" s="13"/>
      <c r="Y3133" s="13"/>
      <c r="Z3133" s="13"/>
      <c r="AA3133" s="13"/>
      <c r="AB3133" s="13"/>
      <c r="AC3133" s="13"/>
      <c r="AD3133" s="13"/>
      <c r="AE3133" s="13"/>
      <c r="AT3133" s="243" t="s">
        <v>168</v>
      </c>
      <c r="AU3133" s="243" t="s">
        <v>87</v>
      </c>
      <c r="AV3133" s="13" t="s">
        <v>87</v>
      </c>
      <c r="AW3133" s="13" t="s">
        <v>32</v>
      </c>
      <c r="AX3133" s="13" t="s">
        <v>77</v>
      </c>
      <c r="AY3133" s="243" t="s">
        <v>159</v>
      </c>
    </row>
    <row r="3134" s="13" customFormat="1">
      <c r="A3134" s="13"/>
      <c r="B3134" s="232"/>
      <c r="C3134" s="233"/>
      <c r="D3134" s="234" t="s">
        <v>168</v>
      </c>
      <c r="E3134" s="235" t="s">
        <v>1</v>
      </c>
      <c r="F3134" s="236" t="s">
        <v>4769</v>
      </c>
      <c r="G3134" s="233"/>
      <c r="H3134" s="237">
        <v>5.2000000000000002</v>
      </c>
      <c r="I3134" s="238"/>
      <c r="J3134" s="233"/>
      <c r="K3134" s="233"/>
      <c r="L3134" s="239"/>
      <c r="M3134" s="240"/>
      <c r="N3134" s="241"/>
      <c r="O3134" s="241"/>
      <c r="P3134" s="241"/>
      <c r="Q3134" s="241"/>
      <c r="R3134" s="241"/>
      <c r="S3134" s="241"/>
      <c r="T3134" s="242"/>
      <c r="U3134" s="13"/>
      <c r="V3134" s="13"/>
      <c r="W3134" s="13"/>
      <c r="X3134" s="13"/>
      <c r="Y3134" s="13"/>
      <c r="Z3134" s="13"/>
      <c r="AA3134" s="13"/>
      <c r="AB3134" s="13"/>
      <c r="AC3134" s="13"/>
      <c r="AD3134" s="13"/>
      <c r="AE3134" s="13"/>
      <c r="AT3134" s="243" t="s">
        <v>168</v>
      </c>
      <c r="AU3134" s="243" t="s">
        <v>87</v>
      </c>
      <c r="AV3134" s="13" t="s">
        <v>87</v>
      </c>
      <c r="AW3134" s="13" t="s">
        <v>32</v>
      </c>
      <c r="AX3134" s="13" t="s">
        <v>77</v>
      </c>
      <c r="AY3134" s="243" t="s">
        <v>159</v>
      </c>
    </row>
    <row r="3135" s="16" customFormat="1">
      <c r="A3135" s="16"/>
      <c r="B3135" s="279"/>
      <c r="C3135" s="280"/>
      <c r="D3135" s="234" t="s">
        <v>168</v>
      </c>
      <c r="E3135" s="281" t="s">
        <v>1</v>
      </c>
      <c r="F3135" s="282" t="s">
        <v>1643</v>
      </c>
      <c r="G3135" s="280"/>
      <c r="H3135" s="281" t="s">
        <v>1</v>
      </c>
      <c r="I3135" s="283"/>
      <c r="J3135" s="280"/>
      <c r="K3135" s="280"/>
      <c r="L3135" s="284"/>
      <c r="M3135" s="285"/>
      <c r="N3135" s="286"/>
      <c r="O3135" s="286"/>
      <c r="P3135" s="286"/>
      <c r="Q3135" s="286"/>
      <c r="R3135" s="286"/>
      <c r="S3135" s="286"/>
      <c r="T3135" s="287"/>
      <c r="U3135" s="16"/>
      <c r="V3135" s="16"/>
      <c r="W3135" s="16"/>
      <c r="X3135" s="16"/>
      <c r="Y3135" s="16"/>
      <c r="Z3135" s="16"/>
      <c r="AA3135" s="16"/>
      <c r="AB3135" s="16"/>
      <c r="AC3135" s="16"/>
      <c r="AD3135" s="16"/>
      <c r="AE3135" s="16"/>
      <c r="AT3135" s="288" t="s">
        <v>168</v>
      </c>
      <c r="AU3135" s="288" t="s">
        <v>87</v>
      </c>
      <c r="AV3135" s="16" t="s">
        <v>85</v>
      </c>
      <c r="AW3135" s="16" t="s">
        <v>32</v>
      </c>
      <c r="AX3135" s="16" t="s">
        <v>77</v>
      </c>
      <c r="AY3135" s="288" t="s">
        <v>159</v>
      </c>
    </row>
    <row r="3136" s="13" customFormat="1">
      <c r="A3136" s="13"/>
      <c r="B3136" s="232"/>
      <c r="C3136" s="233"/>
      <c r="D3136" s="234" t="s">
        <v>168</v>
      </c>
      <c r="E3136" s="235" t="s">
        <v>1</v>
      </c>
      <c r="F3136" s="236" t="s">
        <v>4770</v>
      </c>
      <c r="G3136" s="233"/>
      <c r="H3136" s="237">
        <v>48.100000000000001</v>
      </c>
      <c r="I3136" s="238"/>
      <c r="J3136" s="233"/>
      <c r="K3136" s="233"/>
      <c r="L3136" s="239"/>
      <c r="M3136" s="240"/>
      <c r="N3136" s="241"/>
      <c r="O3136" s="241"/>
      <c r="P3136" s="241"/>
      <c r="Q3136" s="241"/>
      <c r="R3136" s="241"/>
      <c r="S3136" s="241"/>
      <c r="T3136" s="242"/>
      <c r="U3136" s="13"/>
      <c r="V3136" s="13"/>
      <c r="W3136" s="13"/>
      <c r="X3136" s="13"/>
      <c r="Y3136" s="13"/>
      <c r="Z3136" s="13"/>
      <c r="AA3136" s="13"/>
      <c r="AB3136" s="13"/>
      <c r="AC3136" s="13"/>
      <c r="AD3136" s="13"/>
      <c r="AE3136" s="13"/>
      <c r="AT3136" s="243" t="s">
        <v>168</v>
      </c>
      <c r="AU3136" s="243" t="s">
        <v>87</v>
      </c>
      <c r="AV3136" s="13" t="s">
        <v>87</v>
      </c>
      <c r="AW3136" s="13" t="s">
        <v>32</v>
      </c>
      <c r="AX3136" s="13" t="s">
        <v>77</v>
      </c>
      <c r="AY3136" s="243" t="s">
        <v>159</v>
      </c>
    </row>
    <row r="3137" s="15" customFormat="1">
      <c r="A3137" s="15"/>
      <c r="B3137" s="268"/>
      <c r="C3137" s="269"/>
      <c r="D3137" s="234" t="s">
        <v>168</v>
      </c>
      <c r="E3137" s="270" t="s">
        <v>1</v>
      </c>
      <c r="F3137" s="271" t="s">
        <v>361</v>
      </c>
      <c r="G3137" s="269"/>
      <c r="H3137" s="272">
        <v>490.82999999999998</v>
      </c>
      <c r="I3137" s="273"/>
      <c r="J3137" s="269"/>
      <c r="K3137" s="269"/>
      <c r="L3137" s="274"/>
      <c r="M3137" s="275"/>
      <c r="N3137" s="276"/>
      <c r="O3137" s="276"/>
      <c r="P3137" s="276"/>
      <c r="Q3137" s="276"/>
      <c r="R3137" s="276"/>
      <c r="S3137" s="276"/>
      <c r="T3137" s="277"/>
      <c r="U3137" s="15"/>
      <c r="V3137" s="15"/>
      <c r="W3137" s="15"/>
      <c r="X3137" s="15"/>
      <c r="Y3137" s="15"/>
      <c r="Z3137" s="15"/>
      <c r="AA3137" s="15"/>
      <c r="AB3137" s="15"/>
      <c r="AC3137" s="15"/>
      <c r="AD3137" s="15"/>
      <c r="AE3137" s="15"/>
      <c r="AT3137" s="278" t="s">
        <v>168</v>
      </c>
      <c r="AU3137" s="278" t="s">
        <v>87</v>
      </c>
      <c r="AV3137" s="15" t="s">
        <v>175</v>
      </c>
      <c r="AW3137" s="15" t="s">
        <v>32</v>
      </c>
      <c r="AX3137" s="15" t="s">
        <v>77</v>
      </c>
      <c r="AY3137" s="278" t="s">
        <v>159</v>
      </c>
    </row>
    <row r="3138" s="16" customFormat="1">
      <c r="A3138" s="16"/>
      <c r="B3138" s="279"/>
      <c r="C3138" s="280"/>
      <c r="D3138" s="234" t="s">
        <v>168</v>
      </c>
      <c r="E3138" s="281" t="s">
        <v>1</v>
      </c>
      <c r="F3138" s="282" t="s">
        <v>4051</v>
      </c>
      <c r="G3138" s="280"/>
      <c r="H3138" s="281" t="s">
        <v>1</v>
      </c>
      <c r="I3138" s="283"/>
      <c r="J3138" s="280"/>
      <c r="K3138" s="280"/>
      <c r="L3138" s="284"/>
      <c r="M3138" s="285"/>
      <c r="N3138" s="286"/>
      <c r="O3138" s="286"/>
      <c r="P3138" s="286"/>
      <c r="Q3138" s="286"/>
      <c r="R3138" s="286"/>
      <c r="S3138" s="286"/>
      <c r="T3138" s="287"/>
      <c r="U3138" s="16"/>
      <c r="V3138" s="16"/>
      <c r="W3138" s="16"/>
      <c r="X3138" s="16"/>
      <c r="Y3138" s="16"/>
      <c r="Z3138" s="16"/>
      <c r="AA3138" s="16"/>
      <c r="AB3138" s="16"/>
      <c r="AC3138" s="16"/>
      <c r="AD3138" s="16"/>
      <c r="AE3138" s="16"/>
      <c r="AT3138" s="288" t="s">
        <v>168</v>
      </c>
      <c r="AU3138" s="288" t="s">
        <v>87</v>
      </c>
      <c r="AV3138" s="16" t="s">
        <v>85</v>
      </c>
      <c r="AW3138" s="16" t="s">
        <v>32</v>
      </c>
      <c r="AX3138" s="16" t="s">
        <v>77</v>
      </c>
      <c r="AY3138" s="288" t="s">
        <v>159</v>
      </c>
    </row>
    <row r="3139" s="13" customFormat="1">
      <c r="A3139" s="13"/>
      <c r="B3139" s="232"/>
      <c r="C3139" s="233"/>
      <c r="D3139" s="234" t="s">
        <v>168</v>
      </c>
      <c r="E3139" s="235" t="s">
        <v>1</v>
      </c>
      <c r="F3139" s="236" t="s">
        <v>4760</v>
      </c>
      <c r="G3139" s="233"/>
      <c r="H3139" s="237">
        <v>7.7999999999999998</v>
      </c>
      <c r="I3139" s="238"/>
      <c r="J3139" s="233"/>
      <c r="K3139" s="233"/>
      <c r="L3139" s="239"/>
      <c r="M3139" s="240"/>
      <c r="N3139" s="241"/>
      <c r="O3139" s="241"/>
      <c r="P3139" s="241"/>
      <c r="Q3139" s="241"/>
      <c r="R3139" s="241"/>
      <c r="S3139" s="241"/>
      <c r="T3139" s="242"/>
      <c r="U3139" s="13"/>
      <c r="V3139" s="13"/>
      <c r="W3139" s="13"/>
      <c r="X3139" s="13"/>
      <c r="Y3139" s="13"/>
      <c r="Z3139" s="13"/>
      <c r="AA3139" s="13"/>
      <c r="AB3139" s="13"/>
      <c r="AC3139" s="13"/>
      <c r="AD3139" s="13"/>
      <c r="AE3139" s="13"/>
      <c r="AT3139" s="243" t="s">
        <v>168</v>
      </c>
      <c r="AU3139" s="243" t="s">
        <v>87</v>
      </c>
      <c r="AV3139" s="13" t="s">
        <v>87</v>
      </c>
      <c r="AW3139" s="13" t="s">
        <v>32</v>
      </c>
      <c r="AX3139" s="13" t="s">
        <v>77</v>
      </c>
      <c r="AY3139" s="243" t="s">
        <v>159</v>
      </c>
    </row>
    <row r="3140" s="14" customFormat="1">
      <c r="A3140" s="14"/>
      <c r="B3140" s="244"/>
      <c r="C3140" s="245"/>
      <c r="D3140" s="234" t="s">
        <v>168</v>
      </c>
      <c r="E3140" s="246" t="s">
        <v>1</v>
      </c>
      <c r="F3140" s="247" t="s">
        <v>174</v>
      </c>
      <c r="G3140" s="245"/>
      <c r="H3140" s="248">
        <v>590.16999999999996</v>
      </c>
      <c r="I3140" s="249"/>
      <c r="J3140" s="245"/>
      <c r="K3140" s="245"/>
      <c r="L3140" s="250"/>
      <c r="M3140" s="251"/>
      <c r="N3140" s="252"/>
      <c r="O3140" s="252"/>
      <c r="P3140" s="252"/>
      <c r="Q3140" s="252"/>
      <c r="R3140" s="252"/>
      <c r="S3140" s="252"/>
      <c r="T3140" s="253"/>
      <c r="U3140" s="14"/>
      <c r="V3140" s="14"/>
      <c r="W3140" s="14"/>
      <c r="X3140" s="14"/>
      <c r="Y3140" s="14"/>
      <c r="Z3140" s="14"/>
      <c r="AA3140" s="14"/>
      <c r="AB3140" s="14"/>
      <c r="AC3140" s="14"/>
      <c r="AD3140" s="14"/>
      <c r="AE3140" s="14"/>
      <c r="AT3140" s="254" t="s">
        <v>168</v>
      </c>
      <c r="AU3140" s="254" t="s">
        <v>87</v>
      </c>
      <c r="AV3140" s="14" t="s">
        <v>166</v>
      </c>
      <c r="AW3140" s="14" t="s">
        <v>32</v>
      </c>
      <c r="AX3140" s="14" t="s">
        <v>85</v>
      </c>
      <c r="AY3140" s="254" t="s">
        <v>159</v>
      </c>
    </row>
    <row r="3141" s="2" customFormat="1" ht="24.15" customHeight="1">
      <c r="A3141" s="39"/>
      <c r="B3141" s="40"/>
      <c r="C3141" s="219" t="s">
        <v>4771</v>
      </c>
      <c r="D3141" s="219" t="s">
        <v>161</v>
      </c>
      <c r="E3141" s="220" t="s">
        <v>4772</v>
      </c>
      <c r="F3141" s="221" t="s">
        <v>4773</v>
      </c>
      <c r="G3141" s="222" t="s">
        <v>164</v>
      </c>
      <c r="H3141" s="223">
        <v>539.91300000000001</v>
      </c>
      <c r="I3141" s="224"/>
      <c r="J3141" s="225">
        <f>ROUND(I3141*H3141,2)</f>
        <v>0</v>
      </c>
      <c r="K3141" s="221" t="s">
        <v>165</v>
      </c>
      <c r="L3141" s="45"/>
      <c r="M3141" s="226" t="s">
        <v>1</v>
      </c>
      <c r="N3141" s="227" t="s">
        <v>42</v>
      </c>
      <c r="O3141" s="92"/>
      <c r="P3141" s="228">
        <f>O3141*H3141</f>
        <v>0</v>
      </c>
      <c r="Q3141" s="228">
        <v>0.00028499999999999999</v>
      </c>
      <c r="R3141" s="228">
        <f>Q3141*H3141</f>
        <v>0.15387520499999999</v>
      </c>
      <c r="S3141" s="228">
        <v>0</v>
      </c>
      <c r="T3141" s="229">
        <f>S3141*H3141</f>
        <v>0</v>
      </c>
      <c r="U3141" s="39"/>
      <c r="V3141" s="39"/>
      <c r="W3141" s="39"/>
      <c r="X3141" s="39"/>
      <c r="Y3141" s="39"/>
      <c r="Z3141" s="39"/>
      <c r="AA3141" s="39"/>
      <c r="AB3141" s="39"/>
      <c r="AC3141" s="39"/>
      <c r="AD3141" s="39"/>
      <c r="AE3141" s="39"/>
      <c r="AR3141" s="230" t="s">
        <v>235</v>
      </c>
      <c r="AT3141" s="230" t="s">
        <v>161</v>
      </c>
      <c r="AU3141" s="230" t="s">
        <v>87</v>
      </c>
      <c r="AY3141" s="18" t="s">
        <v>159</v>
      </c>
      <c r="BE3141" s="231">
        <f>IF(N3141="základní",J3141,0)</f>
        <v>0</v>
      </c>
      <c r="BF3141" s="231">
        <f>IF(N3141="snížená",J3141,0)</f>
        <v>0</v>
      </c>
      <c r="BG3141" s="231">
        <f>IF(N3141="zákl. přenesená",J3141,0)</f>
        <v>0</v>
      </c>
      <c r="BH3141" s="231">
        <f>IF(N3141="sníž. přenesená",J3141,0)</f>
        <v>0</v>
      </c>
      <c r="BI3141" s="231">
        <f>IF(N3141="nulová",J3141,0)</f>
        <v>0</v>
      </c>
      <c r="BJ3141" s="18" t="s">
        <v>85</v>
      </c>
      <c r="BK3141" s="231">
        <f>ROUND(I3141*H3141,2)</f>
        <v>0</v>
      </c>
      <c r="BL3141" s="18" t="s">
        <v>235</v>
      </c>
      <c r="BM3141" s="230" t="s">
        <v>4774</v>
      </c>
    </row>
    <row r="3142" s="16" customFormat="1">
      <c r="A3142" s="16"/>
      <c r="B3142" s="279"/>
      <c r="C3142" s="280"/>
      <c r="D3142" s="234" t="s">
        <v>168</v>
      </c>
      <c r="E3142" s="281" t="s">
        <v>1</v>
      </c>
      <c r="F3142" s="282" t="s">
        <v>4757</v>
      </c>
      <c r="G3142" s="280"/>
      <c r="H3142" s="281" t="s">
        <v>1</v>
      </c>
      <c r="I3142" s="283"/>
      <c r="J3142" s="280"/>
      <c r="K3142" s="280"/>
      <c r="L3142" s="284"/>
      <c r="M3142" s="285"/>
      <c r="N3142" s="286"/>
      <c r="O3142" s="286"/>
      <c r="P3142" s="286"/>
      <c r="Q3142" s="286"/>
      <c r="R3142" s="286"/>
      <c r="S3142" s="286"/>
      <c r="T3142" s="287"/>
      <c r="U3142" s="16"/>
      <c r="V3142" s="16"/>
      <c r="W3142" s="16"/>
      <c r="X3142" s="16"/>
      <c r="Y3142" s="16"/>
      <c r="Z3142" s="16"/>
      <c r="AA3142" s="16"/>
      <c r="AB3142" s="16"/>
      <c r="AC3142" s="16"/>
      <c r="AD3142" s="16"/>
      <c r="AE3142" s="16"/>
      <c r="AT3142" s="288" t="s">
        <v>168</v>
      </c>
      <c r="AU3142" s="288" t="s">
        <v>87</v>
      </c>
      <c r="AV3142" s="16" t="s">
        <v>85</v>
      </c>
      <c r="AW3142" s="16" t="s">
        <v>32</v>
      </c>
      <c r="AX3142" s="16" t="s">
        <v>77</v>
      </c>
      <c r="AY3142" s="288" t="s">
        <v>159</v>
      </c>
    </row>
    <row r="3143" s="13" customFormat="1">
      <c r="A3143" s="13"/>
      <c r="B3143" s="232"/>
      <c r="C3143" s="233"/>
      <c r="D3143" s="234" t="s">
        <v>168</v>
      </c>
      <c r="E3143" s="235" t="s">
        <v>1</v>
      </c>
      <c r="F3143" s="236" t="s">
        <v>4758</v>
      </c>
      <c r="G3143" s="233"/>
      <c r="H3143" s="237">
        <v>321.54000000000002</v>
      </c>
      <c r="I3143" s="238"/>
      <c r="J3143" s="233"/>
      <c r="K3143" s="233"/>
      <c r="L3143" s="239"/>
      <c r="M3143" s="240"/>
      <c r="N3143" s="241"/>
      <c r="O3143" s="241"/>
      <c r="P3143" s="241"/>
      <c r="Q3143" s="241"/>
      <c r="R3143" s="241"/>
      <c r="S3143" s="241"/>
      <c r="T3143" s="242"/>
      <c r="U3143" s="13"/>
      <c r="V3143" s="13"/>
      <c r="W3143" s="13"/>
      <c r="X3143" s="13"/>
      <c r="Y3143" s="13"/>
      <c r="Z3143" s="13"/>
      <c r="AA3143" s="13"/>
      <c r="AB3143" s="13"/>
      <c r="AC3143" s="13"/>
      <c r="AD3143" s="13"/>
      <c r="AE3143" s="13"/>
      <c r="AT3143" s="243" t="s">
        <v>168</v>
      </c>
      <c r="AU3143" s="243" t="s">
        <v>87</v>
      </c>
      <c r="AV3143" s="13" t="s">
        <v>87</v>
      </c>
      <c r="AW3143" s="13" t="s">
        <v>32</v>
      </c>
      <c r="AX3143" s="13" t="s">
        <v>77</v>
      </c>
      <c r="AY3143" s="243" t="s">
        <v>159</v>
      </c>
    </row>
    <row r="3144" s="13" customFormat="1">
      <c r="A3144" s="13"/>
      <c r="B3144" s="232"/>
      <c r="C3144" s="233"/>
      <c r="D3144" s="234" t="s">
        <v>168</v>
      </c>
      <c r="E3144" s="235" t="s">
        <v>1</v>
      </c>
      <c r="F3144" s="236" t="s">
        <v>4759</v>
      </c>
      <c r="G3144" s="233"/>
      <c r="H3144" s="237">
        <v>115.99</v>
      </c>
      <c r="I3144" s="238"/>
      <c r="J3144" s="233"/>
      <c r="K3144" s="233"/>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168</v>
      </c>
      <c r="AU3144" s="243" t="s">
        <v>87</v>
      </c>
      <c r="AV3144" s="13" t="s">
        <v>87</v>
      </c>
      <c r="AW3144" s="13" t="s">
        <v>32</v>
      </c>
      <c r="AX3144" s="13" t="s">
        <v>77</v>
      </c>
      <c r="AY3144" s="243" t="s">
        <v>159</v>
      </c>
    </row>
    <row r="3145" s="13" customFormat="1">
      <c r="A3145" s="13"/>
      <c r="B3145" s="232"/>
      <c r="C3145" s="233"/>
      <c r="D3145" s="234" t="s">
        <v>168</v>
      </c>
      <c r="E3145" s="235" t="s">
        <v>1</v>
      </c>
      <c r="F3145" s="236" t="s">
        <v>4775</v>
      </c>
      <c r="G3145" s="233"/>
      <c r="H3145" s="237">
        <v>5.2000000000000002</v>
      </c>
      <c r="I3145" s="238"/>
      <c r="J3145" s="233"/>
      <c r="K3145" s="233"/>
      <c r="L3145" s="239"/>
      <c r="M3145" s="240"/>
      <c r="N3145" s="241"/>
      <c r="O3145" s="241"/>
      <c r="P3145" s="241"/>
      <c r="Q3145" s="241"/>
      <c r="R3145" s="241"/>
      <c r="S3145" s="241"/>
      <c r="T3145" s="242"/>
      <c r="U3145" s="13"/>
      <c r="V3145" s="13"/>
      <c r="W3145" s="13"/>
      <c r="X3145" s="13"/>
      <c r="Y3145" s="13"/>
      <c r="Z3145" s="13"/>
      <c r="AA3145" s="13"/>
      <c r="AB3145" s="13"/>
      <c r="AC3145" s="13"/>
      <c r="AD3145" s="13"/>
      <c r="AE3145" s="13"/>
      <c r="AT3145" s="243" t="s">
        <v>168</v>
      </c>
      <c r="AU3145" s="243" t="s">
        <v>87</v>
      </c>
      <c r="AV3145" s="13" t="s">
        <v>87</v>
      </c>
      <c r="AW3145" s="13" t="s">
        <v>32</v>
      </c>
      <c r="AX3145" s="13" t="s">
        <v>77</v>
      </c>
      <c r="AY3145" s="243" t="s">
        <v>159</v>
      </c>
    </row>
    <row r="3146" s="16" customFormat="1">
      <c r="A3146" s="16"/>
      <c r="B3146" s="279"/>
      <c r="C3146" s="280"/>
      <c r="D3146" s="234" t="s">
        <v>168</v>
      </c>
      <c r="E3146" s="281" t="s">
        <v>1</v>
      </c>
      <c r="F3146" s="282" t="s">
        <v>1643</v>
      </c>
      <c r="G3146" s="280"/>
      <c r="H3146" s="281" t="s">
        <v>1</v>
      </c>
      <c r="I3146" s="283"/>
      <c r="J3146" s="280"/>
      <c r="K3146" s="280"/>
      <c r="L3146" s="284"/>
      <c r="M3146" s="285"/>
      <c r="N3146" s="286"/>
      <c r="O3146" s="286"/>
      <c r="P3146" s="286"/>
      <c r="Q3146" s="286"/>
      <c r="R3146" s="286"/>
      <c r="S3146" s="286"/>
      <c r="T3146" s="287"/>
      <c r="U3146" s="16"/>
      <c r="V3146" s="16"/>
      <c r="W3146" s="16"/>
      <c r="X3146" s="16"/>
      <c r="Y3146" s="16"/>
      <c r="Z3146" s="16"/>
      <c r="AA3146" s="16"/>
      <c r="AB3146" s="16"/>
      <c r="AC3146" s="16"/>
      <c r="AD3146" s="16"/>
      <c r="AE3146" s="16"/>
      <c r="AT3146" s="288" t="s">
        <v>168</v>
      </c>
      <c r="AU3146" s="288" t="s">
        <v>87</v>
      </c>
      <c r="AV3146" s="16" t="s">
        <v>85</v>
      </c>
      <c r="AW3146" s="16" t="s">
        <v>32</v>
      </c>
      <c r="AX3146" s="16" t="s">
        <v>77</v>
      </c>
      <c r="AY3146" s="288" t="s">
        <v>159</v>
      </c>
    </row>
    <row r="3147" s="13" customFormat="1">
      <c r="A3147" s="13"/>
      <c r="B3147" s="232"/>
      <c r="C3147" s="233"/>
      <c r="D3147" s="234" t="s">
        <v>168</v>
      </c>
      <c r="E3147" s="235" t="s">
        <v>1</v>
      </c>
      <c r="F3147" s="236" t="s">
        <v>4770</v>
      </c>
      <c r="G3147" s="233"/>
      <c r="H3147" s="237">
        <v>48.100000000000001</v>
      </c>
      <c r="I3147" s="238"/>
      <c r="J3147" s="233"/>
      <c r="K3147" s="233"/>
      <c r="L3147" s="239"/>
      <c r="M3147" s="240"/>
      <c r="N3147" s="241"/>
      <c r="O3147" s="241"/>
      <c r="P3147" s="241"/>
      <c r="Q3147" s="241"/>
      <c r="R3147" s="241"/>
      <c r="S3147" s="241"/>
      <c r="T3147" s="242"/>
      <c r="U3147" s="13"/>
      <c r="V3147" s="13"/>
      <c r="W3147" s="13"/>
      <c r="X3147" s="13"/>
      <c r="Y3147" s="13"/>
      <c r="Z3147" s="13"/>
      <c r="AA3147" s="13"/>
      <c r="AB3147" s="13"/>
      <c r="AC3147" s="13"/>
      <c r="AD3147" s="13"/>
      <c r="AE3147" s="13"/>
      <c r="AT3147" s="243" t="s">
        <v>168</v>
      </c>
      <c r="AU3147" s="243" t="s">
        <v>87</v>
      </c>
      <c r="AV3147" s="13" t="s">
        <v>87</v>
      </c>
      <c r="AW3147" s="13" t="s">
        <v>32</v>
      </c>
      <c r="AX3147" s="13" t="s">
        <v>77</v>
      </c>
      <c r="AY3147" s="243" t="s">
        <v>159</v>
      </c>
    </row>
    <row r="3148" s="15" customFormat="1">
      <c r="A3148" s="15"/>
      <c r="B3148" s="268"/>
      <c r="C3148" s="269"/>
      <c r="D3148" s="234" t="s">
        <v>168</v>
      </c>
      <c r="E3148" s="270" t="s">
        <v>1</v>
      </c>
      <c r="F3148" s="271" t="s">
        <v>361</v>
      </c>
      <c r="G3148" s="269"/>
      <c r="H3148" s="272">
        <v>490.82999999999998</v>
      </c>
      <c r="I3148" s="273"/>
      <c r="J3148" s="269"/>
      <c r="K3148" s="269"/>
      <c r="L3148" s="274"/>
      <c r="M3148" s="275"/>
      <c r="N3148" s="276"/>
      <c r="O3148" s="276"/>
      <c r="P3148" s="276"/>
      <c r="Q3148" s="276"/>
      <c r="R3148" s="276"/>
      <c r="S3148" s="276"/>
      <c r="T3148" s="277"/>
      <c r="U3148" s="15"/>
      <c r="V3148" s="15"/>
      <c r="W3148" s="15"/>
      <c r="X3148" s="15"/>
      <c r="Y3148" s="15"/>
      <c r="Z3148" s="15"/>
      <c r="AA3148" s="15"/>
      <c r="AB3148" s="15"/>
      <c r="AC3148" s="15"/>
      <c r="AD3148" s="15"/>
      <c r="AE3148" s="15"/>
      <c r="AT3148" s="278" t="s">
        <v>168</v>
      </c>
      <c r="AU3148" s="278" t="s">
        <v>87</v>
      </c>
      <c r="AV3148" s="15" t="s">
        <v>175</v>
      </c>
      <c r="AW3148" s="15" t="s">
        <v>32</v>
      </c>
      <c r="AX3148" s="15" t="s">
        <v>77</v>
      </c>
      <c r="AY3148" s="278" t="s">
        <v>159</v>
      </c>
    </row>
    <row r="3149" s="13" customFormat="1">
      <c r="A3149" s="13"/>
      <c r="B3149" s="232"/>
      <c r="C3149" s="233"/>
      <c r="D3149" s="234" t="s">
        <v>168</v>
      </c>
      <c r="E3149" s="235" t="s">
        <v>1</v>
      </c>
      <c r="F3149" s="236" t="s">
        <v>4776</v>
      </c>
      <c r="G3149" s="233"/>
      <c r="H3149" s="237">
        <v>49.082999999999998</v>
      </c>
      <c r="I3149" s="238"/>
      <c r="J3149" s="233"/>
      <c r="K3149" s="233"/>
      <c r="L3149" s="239"/>
      <c r="M3149" s="240"/>
      <c r="N3149" s="241"/>
      <c r="O3149" s="241"/>
      <c r="P3149" s="241"/>
      <c r="Q3149" s="241"/>
      <c r="R3149" s="241"/>
      <c r="S3149" s="241"/>
      <c r="T3149" s="242"/>
      <c r="U3149" s="13"/>
      <c r="V3149" s="13"/>
      <c r="W3149" s="13"/>
      <c r="X3149" s="13"/>
      <c r="Y3149" s="13"/>
      <c r="Z3149" s="13"/>
      <c r="AA3149" s="13"/>
      <c r="AB3149" s="13"/>
      <c r="AC3149" s="13"/>
      <c r="AD3149" s="13"/>
      <c r="AE3149" s="13"/>
      <c r="AT3149" s="243" t="s">
        <v>168</v>
      </c>
      <c r="AU3149" s="243" t="s">
        <v>87</v>
      </c>
      <c r="AV3149" s="13" t="s">
        <v>87</v>
      </c>
      <c r="AW3149" s="13" t="s">
        <v>32</v>
      </c>
      <c r="AX3149" s="13" t="s">
        <v>77</v>
      </c>
      <c r="AY3149" s="243" t="s">
        <v>159</v>
      </c>
    </row>
    <row r="3150" s="14" customFormat="1">
      <c r="A3150" s="14"/>
      <c r="B3150" s="244"/>
      <c r="C3150" s="245"/>
      <c r="D3150" s="234" t="s">
        <v>168</v>
      </c>
      <c r="E3150" s="246" t="s">
        <v>1</v>
      </c>
      <c r="F3150" s="247" t="s">
        <v>174</v>
      </c>
      <c r="G3150" s="245"/>
      <c r="H3150" s="248">
        <v>539.91300000000001</v>
      </c>
      <c r="I3150" s="249"/>
      <c r="J3150" s="245"/>
      <c r="K3150" s="245"/>
      <c r="L3150" s="250"/>
      <c r="M3150" s="251"/>
      <c r="N3150" s="252"/>
      <c r="O3150" s="252"/>
      <c r="P3150" s="252"/>
      <c r="Q3150" s="252"/>
      <c r="R3150" s="252"/>
      <c r="S3150" s="252"/>
      <c r="T3150" s="253"/>
      <c r="U3150" s="14"/>
      <c r="V3150" s="14"/>
      <c r="W3150" s="14"/>
      <c r="X3150" s="14"/>
      <c r="Y3150" s="14"/>
      <c r="Z3150" s="14"/>
      <c r="AA3150" s="14"/>
      <c r="AB3150" s="14"/>
      <c r="AC3150" s="14"/>
      <c r="AD3150" s="14"/>
      <c r="AE3150" s="14"/>
      <c r="AT3150" s="254" t="s">
        <v>168</v>
      </c>
      <c r="AU3150" s="254" t="s">
        <v>87</v>
      </c>
      <c r="AV3150" s="14" t="s">
        <v>166</v>
      </c>
      <c r="AW3150" s="14" t="s">
        <v>32</v>
      </c>
      <c r="AX3150" s="14" t="s">
        <v>85</v>
      </c>
      <c r="AY3150" s="254" t="s">
        <v>159</v>
      </c>
    </row>
    <row r="3151" s="2" customFormat="1" ht="24.15" customHeight="1">
      <c r="A3151" s="39"/>
      <c r="B3151" s="40"/>
      <c r="C3151" s="219" t="s">
        <v>4777</v>
      </c>
      <c r="D3151" s="219" t="s">
        <v>161</v>
      </c>
      <c r="E3151" s="220" t="s">
        <v>4778</v>
      </c>
      <c r="F3151" s="221" t="s">
        <v>4779</v>
      </c>
      <c r="G3151" s="222" t="s">
        <v>164</v>
      </c>
      <c r="H3151" s="223">
        <v>339.08199999999999</v>
      </c>
      <c r="I3151" s="224"/>
      <c r="J3151" s="225">
        <f>ROUND(I3151*H3151,2)</f>
        <v>0</v>
      </c>
      <c r="K3151" s="221" t="s">
        <v>165</v>
      </c>
      <c r="L3151" s="45"/>
      <c r="M3151" s="226" t="s">
        <v>1</v>
      </c>
      <c r="N3151" s="227" t="s">
        <v>42</v>
      </c>
      <c r="O3151" s="92"/>
      <c r="P3151" s="228">
        <f>O3151*H3151</f>
        <v>0</v>
      </c>
      <c r="Q3151" s="228">
        <v>0.000357</v>
      </c>
      <c r="R3151" s="228">
        <f>Q3151*H3151</f>
        <v>0.121052274</v>
      </c>
      <c r="S3151" s="228">
        <v>0</v>
      </c>
      <c r="T3151" s="229">
        <f>S3151*H3151</f>
        <v>0</v>
      </c>
      <c r="U3151" s="39"/>
      <c r="V3151" s="39"/>
      <c r="W3151" s="39"/>
      <c r="X3151" s="39"/>
      <c r="Y3151" s="39"/>
      <c r="Z3151" s="39"/>
      <c r="AA3151" s="39"/>
      <c r="AB3151" s="39"/>
      <c r="AC3151" s="39"/>
      <c r="AD3151" s="39"/>
      <c r="AE3151" s="39"/>
      <c r="AR3151" s="230" t="s">
        <v>235</v>
      </c>
      <c r="AT3151" s="230" t="s">
        <v>161</v>
      </c>
      <c r="AU3151" s="230" t="s">
        <v>87</v>
      </c>
      <c r="AY3151" s="18" t="s">
        <v>159</v>
      </c>
      <c r="BE3151" s="231">
        <f>IF(N3151="základní",J3151,0)</f>
        <v>0</v>
      </c>
      <c r="BF3151" s="231">
        <f>IF(N3151="snížená",J3151,0)</f>
        <v>0</v>
      </c>
      <c r="BG3151" s="231">
        <f>IF(N3151="zákl. přenesená",J3151,0)</f>
        <v>0</v>
      </c>
      <c r="BH3151" s="231">
        <f>IF(N3151="sníž. přenesená",J3151,0)</f>
        <v>0</v>
      </c>
      <c r="BI3151" s="231">
        <f>IF(N3151="nulová",J3151,0)</f>
        <v>0</v>
      </c>
      <c r="BJ3151" s="18" t="s">
        <v>85</v>
      </c>
      <c r="BK3151" s="231">
        <f>ROUND(I3151*H3151,2)</f>
        <v>0</v>
      </c>
      <c r="BL3151" s="18" t="s">
        <v>235</v>
      </c>
      <c r="BM3151" s="230" t="s">
        <v>4780</v>
      </c>
    </row>
    <row r="3152" s="16" customFormat="1">
      <c r="A3152" s="16"/>
      <c r="B3152" s="279"/>
      <c r="C3152" s="280"/>
      <c r="D3152" s="234" t="s">
        <v>168</v>
      </c>
      <c r="E3152" s="281" t="s">
        <v>1</v>
      </c>
      <c r="F3152" s="282" t="s">
        <v>2342</v>
      </c>
      <c r="G3152" s="280"/>
      <c r="H3152" s="281" t="s">
        <v>1</v>
      </c>
      <c r="I3152" s="283"/>
      <c r="J3152" s="280"/>
      <c r="K3152" s="280"/>
      <c r="L3152" s="284"/>
      <c r="M3152" s="285"/>
      <c r="N3152" s="286"/>
      <c r="O3152" s="286"/>
      <c r="P3152" s="286"/>
      <c r="Q3152" s="286"/>
      <c r="R3152" s="286"/>
      <c r="S3152" s="286"/>
      <c r="T3152" s="287"/>
      <c r="U3152" s="16"/>
      <c r="V3152" s="16"/>
      <c r="W3152" s="16"/>
      <c r="X3152" s="16"/>
      <c r="Y3152" s="16"/>
      <c r="Z3152" s="16"/>
      <c r="AA3152" s="16"/>
      <c r="AB3152" s="16"/>
      <c r="AC3152" s="16"/>
      <c r="AD3152" s="16"/>
      <c r="AE3152" s="16"/>
      <c r="AT3152" s="288" t="s">
        <v>168</v>
      </c>
      <c r="AU3152" s="288" t="s">
        <v>87</v>
      </c>
      <c r="AV3152" s="16" t="s">
        <v>85</v>
      </c>
      <c r="AW3152" s="16" t="s">
        <v>32</v>
      </c>
      <c r="AX3152" s="16" t="s">
        <v>77</v>
      </c>
      <c r="AY3152" s="288" t="s">
        <v>159</v>
      </c>
    </row>
    <row r="3153" s="13" customFormat="1">
      <c r="A3153" s="13"/>
      <c r="B3153" s="232"/>
      <c r="C3153" s="233"/>
      <c r="D3153" s="234" t="s">
        <v>168</v>
      </c>
      <c r="E3153" s="235" t="s">
        <v>1</v>
      </c>
      <c r="F3153" s="236" t="s">
        <v>4781</v>
      </c>
      <c r="G3153" s="233"/>
      <c r="H3153" s="237">
        <v>27.800000000000001</v>
      </c>
      <c r="I3153" s="238"/>
      <c r="J3153" s="233"/>
      <c r="K3153" s="233"/>
      <c r="L3153" s="239"/>
      <c r="M3153" s="240"/>
      <c r="N3153" s="241"/>
      <c r="O3153" s="241"/>
      <c r="P3153" s="241"/>
      <c r="Q3153" s="241"/>
      <c r="R3153" s="241"/>
      <c r="S3153" s="241"/>
      <c r="T3153" s="242"/>
      <c r="U3153" s="13"/>
      <c r="V3153" s="13"/>
      <c r="W3153" s="13"/>
      <c r="X3153" s="13"/>
      <c r="Y3153" s="13"/>
      <c r="Z3153" s="13"/>
      <c r="AA3153" s="13"/>
      <c r="AB3153" s="13"/>
      <c r="AC3153" s="13"/>
      <c r="AD3153" s="13"/>
      <c r="AE3153" s="13"/>
      <c r="AT3153" s="243" t="s">
        <v>168</v>
      </c>
      <c r="AU3153" s="243" t="s">
        <v>87</v>
      </c>
      <c r="AV3153" s="13" t="s">
        <v>87</v>
      </c>
      <c r="AW3153" s="13" t="s">
        <v>32</v>
      </c>
      <c r="AX3153" s="13" t="s">
        <v>77</v>
      </c>
      <c r="AY3153" s="243" t="s">
        <v>159</v>
      </c>
    </row>
    <row r="3154" s="13" customFormat="1">
      <c r="A3154" s="13"/>
      <c r="B3154" s="232"/>
      <c r="C3154" s="233"/>
      <c r="D3154" s="234" t="s">
        <v>168</v>
      </c>
      <c r="E3154" s="235" t="s">
        <v>1</v>
      </c>
      <c r="F3154" s="236" t="s">
        <v>2344</v>
      </c>
      <c r="G3154" s="233"/>
      <c r="H3154" s="237">
        <v>8.9299999999999997</v>
      </c>
      <c r="I3154" s="238"/>
      <c r="J3154" s="233"/>
      <c r="K3154" s="233"/>
      <c r="L3154" s="239"/>
      <c r="M3154" s="240"/>
      <c r="N3154" s="241"/>
      <c r="O3154" s="241"/>
      <c r="P3154" s="241"/>
      <c r="Q3154" s="241"/>
      <c r="R3154" s="241"/>
      <c r="S3154" s="241"/>
      <c r="T3154" s="242"/>
      <c r="U3154" s="13"/>
      <c r="V3154" s="13"/>
      <c r="W3154" s="13"/>
      <c r="X3154" s="13"/>
      <c r="Y3154" s="13"/>
      <c r="Z3154" s="13"/>
      <c r="AA3154" s="13"/>
      <c r="AB3154" s="13"/>
      <c r="AC3154" s="13"/>
      <c r="AD3154" s="13"/>
      <c r="AE3154" s="13"/>
      <c r="AT3154" s="243" t="s">
        <v>168</v>
      </c>
      <c r="AU3154" s="243" t="s">
        <v>87</v>
      </c>
      <c r="AV3154" s="13" t="s">
        <v>87</v>
      </c>
      <c r="AW3154" s="13" t="s">
        <v>32</v>
      </c>
      <c r="AX3154" s="13" t="s">
        <v>77</v>
      </c>
      <c r="AY3154" s="243" t="s">
        <v>159</v>
      </c>
    </row>
    <row r="3155" s="13" customFormat="1">
      <c r="A3155" s="13"/>
      <c r="B3155" s="232"/>
      <c r="C3155" s="233"/>
      <c r="D3155" s="234" t="s">
        <v>168</v>
      </c>
      <c r="E3155" s="235" t="s">
        <v>1</v>
      </c>
      <c r="F3155" s="236" t="s">
        <v>2345</v>
      </c>
      <c r="G3155" s="233"/>
      <c r="H3155" s="237">
        <v>51.850000000000001</v>
      </c>
      <c r="I3155" s="238"/>
      <c r="J3155" s="233"/>
      <c r="K3155" s="233"/>
      <c r="L3155" s="239"/>
      <c r="M3155" s="240"/>
      <c r="N3155" s="241"/>
      <c r="O3155" s="241"/>
      <c r="P3155" s="241"/>
      <c r="Q3155" s="241"/>
      <c r="R3155" s="241"/>
      <c r="S3155" s="241"/>
      <c r="T3155" s="242"/>
      <c r="U3155" s="13"/>
      <c r="V3155" s="13"/>
      <c r="W3155" s="13"/>
      <c r="X3155" s="13"/>
      <c r="Y3155" s="13"/>
      <c r="Z3155" s="13"/>
      <c r="AA3155" s="13"/>
      <c r="AB3155" s="13"/>
      <c r="AC3155" s="13"/>
      <c r="AD3155" s="13"/>
      <c r="AE3155" s="13"/>
      <c r="AT3155" s="243" t="s">
        <v>168</v>
      </c>
      <c r="AU3155" s="243" t="s">
        <v>87</v>
      </c>
      <c r="AV3155" s="13" t="s">
        <v>87</v>
      </c>
      <c r="AW3155" s="13" t="s">
        <v>32</v>
      </c>
      <c r="AX3155" s="13" t="s">
        <v>77</v>
      </c>
      <c r="AY3155" s="243" t="s">
        <v>159</v>
      </c>
    </row>
    <row r="3156" s="15" customFormat="1">
      <c r="A3156" s="15"/>
      <c r="B3156" s="268"/>
      <c r="C3156" s="269"/>
      <c r="D3156" s="234" t="s">
        <v>168</v>
      </c>
      <c r="E3156" s="270" t="s">
        <v>1</v>
      </c>
      <c r="F3156" s="271" t="s">
        <v>361</v>
      </c>
      <c r="G3156" s="269"/>
      <c r="H3156" s="272">
        <v>88.579999999999998</v>
      </c>
      <c r="I3156" s="273"/>
      <c r="J3156" s="269"/>
      <c r="K3156" s="269"/>
      <c r="L3156" s="274"/>
      <c r="M3156" s="275"/>
      <c r="N3156" s="276"/>
      <c r="O3156" s="276"/>
      <c r="P3156" s="276"/>
      <c r="Q3156" s="276"/>
      <c r="R3156" s="276"/>
      <c r="S3156" s="276"/>
      <c r="T3156" s="277"/>
      <c r="U3156" s="15"/>
      <c r="V3156" s="15"/>
      <c r="W3156" s="15"/>
      <c r="X3156" s="15"/>
      <c r="Y3156" s="15"/>
      <c r="Z3156" s="15"/>
      <c r="AA3156" s="15"/>
      <c r="AB3156" s="15"/>
      <c r="AC3156" s="15"/>
      <c r="AD3156" s="15"/>
      <c r="AE3156" s="15"/>
      <c r="AT3156" s="278" t="s">
        <v>168</v>
      </c>
      <c r="AU3156" s="278" t="s">
        <v>87</v>
      </c>
      <c r="AV3156" s="15" t="s">
        <v>175</v>
      </c>
      <c r="AW3156" s="15" t="s">
        <v>32</v>
      </c>
      <c r="AX3156" s="15" t="s">
        <v>77</v>
      </c>
      <c r="AY3156" s="278" t="s">
        <v>159</v>
      </c>
    </row>
    <row r="3157" s="16" customFormat="1">
      <c r="A3157" s="16"/>
      <c r="B3157" s="279"/>
      <c r="C3157" s="280"/>
      <c r="D3157" s="234" t="s">
        <v>168</v>
      </c>
      <c r="E3157" s="281" t="s">
        <v>1</v>
      </c>
      <c r="F3157" s="282" t="s">
        <v>4730</v>
      </c>
      <c r="G3157" s="280"/>
      <c r="H3157" s="281" t="s">
        <v>1</v>
      </c>
      <c r="I3157" s="283"/>
      <c r="J3157" s="280"/>
      <c r="K3157" s="280"/>
      <c r="L3157" s="284"/>
      <c r="M3157" s="285"/>
      <c r="N3157" s="286"/>
      <c r="O3157" s="286"/>
      <c r="P3157" s="286"/>
      <c r="Q3157" s="286"/>
      <c r="R3157" s="286"/>
      <c r="S3157" s="286"/>
      <c r="T3157" s="287"/>
      <c r="U3157" s="16"/>
      <c r="V3157" s="16"/>
      <c r="W3157" s="16"/>
      <c r="X3157" s="16"/>
      <c r="Y3157" s="16"/>
      <c r="Z3157" s="16"/>
      <c r="AA3157" s="16"/>
      <c r="AB3157" s="16"/>
      <c r="AC3157" s="16"/>
      <c r="AD3157" s="16"/>
      <c r="AE3157" s="16"/>
      <c r="AT3157" s="288" t="s">
        <v>168</v>
      </c>
      <c r="AU3157" s="288" t="s">
        <v>87</v>
      </c>
      <c r="AV3157" s="16" t="s">
        <v>85</v>
      </c>
      <c r="AW3157" s="16" t="s">
        <v>32</v>
      </c>
      <c r="AX3157" s="16" t="s">
        <v>77</v>
      </c>
      <c r="AY3157" s="288" t="s">
        <v>159</v>
      </c>
    </row>
    <row r="3158" s="13" customFormat="1">
      <c r="A3158" s="13"/>
      <c r="B3158" s="232"/>
      <c r="C3158" s="233"/>
      <c r="D3158" s="234" t="s">
        <v>168</v>
      </c>
      <c r="E3158" s="235" t="s">
        <v>1</v>
      </c>
      <c r="F3158" s="236" t="s">
        <v>4731</v>
      </c>
      <c r="G3158" s="233"/>
      <c r="H3158" s="237">
        <v>3.96</v>
      </c>
      <c r="I3158" s="238"/>
      <c r="J3158" s="233"/>
      <c r="K3158" s="233"/>
      <c r="L3158" s="239"/>
      <c r="M3158" s="240"/>
      <c r="N3158" s="241"/>
      <c r="O3158" s="241"/>
      <c r="P3158" s="241"/>
      <c r="Q3158" s="241"/>
      <c r="R3158" s="241"/>
      <c r="S3158" s="241"/>
      <c r="T3158" s="242"/>
      <c r="U3158" s="13"/>
      <c r="V3158" s="13"/>
      <c r="W3158" s="13"/>
      <c r="X3158" s="13"/>
      <c r="Y3158" s="13"/>
      <c r="Z3158" s="13"/>
      <c r="AA3158" s="13"/>
      <c r="AB3158" s="13"/>
      <c r="AC3158" s="13"/>
      <c r="AD3158" s="13"/>
      <c r="AE3158" s="13"/>
      <c r="AT3158" s="243" t="s">
        <v>168</v>
      </c>
      <c r="AU3158" s="243" t="s">
        <v>87</v>
      </c>
      <c r="AV3158" s="13" t="s">
        <v>87</v>
      </c>
      <c r="AW3158" s="13" t="s">
        <v>32</v>
      </c>
      <c r="AX3158" s="13" t="s">
        <v>77</v>
      </c>
      <c r="AY3158" s="243" t="s">
        <v>159</v>
      </c>
    </row>
    <row r="3159" s="16" customFormat="1">
      <c r="A3159" s="16"/>
      <c r="B3159" s="279"/>
      <c r="C3159" s="280"/>
      <c r="D3159" s="234" t="s">
        <v>168</v>
      </c>
      <c r="E3159" s="281" t="s">
        <v>1</v>
      </c>
      <c r="F3159" s="282" t="s">
        <v>1651</v>
      </c>
      <c r="G3159" s="280"/>
      <c r="H3159" s="281" t="s">
        <v>1</v>
      </c>
      <c r="I3159" s="283"/>
      <c r="J3159" s="280"/>
      <c r="K3159" s="280"/>
      <c r="L3159" s="284"/>
      <c r="M3159" s="285"/>
      <c r="N3159" s="286"/>
      <c r="O3159" s="286"/>
      <c r="P3159" s="286"/>
      <c r="Q3159" s="286"/>
      <c r="R3159" s="286"/>
      <c r="S3159" s="286"/>
      <c r="T3159" s="287"/>
      <c r="U3159" s="16"/>
      <c r="V3159" s="16"/>
      <c r="W3159" s="16"/>
      <c r="X3159" s="16"/>
      <c r="Y3159" s="16"/>
      <c r="Z3159" s="16"/>
      <c r="AA3159" s="16"/>
      <c r="AB3159" s="16"/>
      <c r="AC3159" s="16"/>
      <c r="AD3159" s="16"/>
      <c r="AE3159" s="16"/>
      <c r="AT3159" s="288" t="s">
        <v>168</v>
      </c>
      <c r="AU3159" s="288" t="s">
        <v>87</v>
      </c>
      <c r="AV3159" s="16" t="s">
        <v>85</v>
      </c>
      <c r="AW3159" s="16" t="s">
        <v>32</v>
      </c>
      <c r="AX3159" s="16" t="s">
        <v>77</v>
      </c>
      <c r="AY3159" s="288" t="s">
        <v>159</v>
      </c>
    </row>
    <row r="3160" s="13" customFormat="1">
      <c r="A3160" s="13"/>
      <c r="B3160" s="232"/>
      <c r="C3160" s="233"/>
      <c r="D3160" s="234" t="s">
        <v>168</v>
      </c>
      <c r="E3160" s="235" t="s">
        <v>1</v>
      </c>
      <c r="F3160" s="236" t="s">
        <v>1652</v>
      </c>
      <c r="G3160" s="233"/>
      <c r="H3160" s="237">
        <v>37.079999999999998</v>
      </c>
      <c r="I3160" s="238"/>
      <c r="J3160" s="233"/>
      <c r="K3160" s="233"/>
      <c r="L3160" s="239"/>
      <c r="M3160" s="240"/>
      <c r="N3160" s="241"/>
      <c r="O3160" s="241"/>
      <c r="P3160" s="241"/>
      <c r="Q3160" s="241"/>
      <c r="R3160" s="241"/>
      <c r="S3160" s="241"/>
      <c r="T3160" s="242"/>
      <c r="U3160" s="13"/>
      <c r="V3160" s="13"/>
      <c r="W3160" s="13"/>
      <c r="X3160" s="13"/>
      <c r="Y3160" s="13"/>
      <c r="Z3160" s="13"/>
      <c r="AA3160" s="13"/>
      <c r="AB3160" s="13"/>
      <c r="AC3160" s="13"/>
      <c r="AD3160" s="13"/>
      <c r="AE3160" s="13"/>
      <c r="AT3160" s="243" t="s">
        <v>168</v>
      </c>
      <c r="AU3160" s="243" t="s">
        <v>87</v>
      </c>
      <c r="AV3160" s="13" t="s">
        <v>87</v>
      </c>
      <c r="AW3160" s="13" t="s">
        <v>32</v>
      </c>
      <c r="AX3160" s="13" t="s">
        <v>77</v>
      </c>
      <c r="AY3160" s="243" t="s">
        <v>159</v>
      </c>
    </row>
    <row r="3161" s="15" customFormat="1">
      <c r="A3161" s="15"/>
      <c r="B3161" s="268"/>
      <c r="C3161" s="269"/>
      <c r="D3161" s="234" t="s">
        <v>168</v>
      </c>
      <c r="E3161" s="270" t="s">
        <v>1</v>
      </c>
      <c r="F3161" s="271" t="s">
        <v>361</v>
      </c>
      <c r="G3161" s="269"/>
      <c r="H3161" s="272">
        <v>41.039999999999999</v>
      </c>
      <c r="I3161" s="273"/>
      <c r="J3161" s="269"/>
      <c r="K3161" s="269"/>
      <c r="L3161" s="274"/>
      <c r="M3161" s="275"/>
      <c r="N3161" s="276"/>
      <c r="O3161" s="276"/>
      <c r="P3161" s="276"/>
      <c r="Q3161" s="276"/>
      <c r="R3161" s="276"/>
      <c r="S3161" s="276"/>
      <c r="T3161" s="277"/>
      <c r="U3161" s="15"/>
      <c r="V3161" s="15"/>
      <c r="W3161" s="15"/>
      <c r="X3161" s="15"/>
      <c r="Y3161" s="15"/>
      <c r="Z3161" s="15"/>
      <c r="AA3161" s="15"/>
      <c r="AB3161" s="15"/>
      <c r="AC3161" s="15"/>
      <c r="AD3161" s="15"/>
      <c r="AE3161" s="15"/>
      <c r="AT3161" s="278" t="s">
        <v>168</v>
      </c>
      <c r="AU3161" s="278" t="s">
        <v>87</v>
      </c>
      <c r="AV3161" s="15" t="s">
        <v>175</v>
      </c>
      <c r="AW3161" s="15" t="s">
        <v>32</v>
      </c>
      <c r="AX3161" s="15" t="s">
        <v>77</v>
      </c>
      <c r="AY3161" s="278" t="s">
        <v>159</v>
      </c>
    </row>
    <row r="3162" s="13" customFormat="1">
      <c r="A3162" s="13"/>
      <c r="B3162" s="232"/>
      <c r="C3162" s="233"/>
      <c r="D3162" s="234" t="s">
        <v>168</v>
      </c>
      <c r="E3162" s="235" t="s">
        <v>1</v>
      </c>
      <c r="F3162" s="236" t="s">
        <v>4782</v>
      </c>
      <c r="G3162" s="233"/>
      <c r="H3162" s="237">
        <v>12.862</v>
      </c>
      <c r="I3162" s="238"/>
      <c r="J3162" s="233"/>
      <c r="K3162" s="233"/>
      <c r="L3162" s="239"/>
      <c r="M3162" s="240"/>
      <c r="N3162" s="241"/>
      <c r="O3162" s="241"/>
      <c r="P3162" s="241"/>
      <c r="Q3162" s="241"/>
      <c r="R3162" s="241"/>
      <c r="S3162" s="241"/>
      <c r="T3162" s="242"/>
      <c r="U3162" s="13"/>
      <c r="V3162" s="13"/>
      <c r="W3162" s="13"/>
      <c r="X3162" s="13"/>
      <c r="Y3162" s="13"/>
      <c r="Z3162" s="13"/>
      <c r="AA3162" s="13"/>
      <c r="AB3162" s="13"/>
      <c r="AC3162" s="13"/>
      <c r="AD3162" s="13"/>
      <c r="AE3162" s="13"/>
      <c r="AT3162" s="243" t="s">
        <v>168</v>
      </c>
      <c r="AU3162" s="243" t="s">
        <v>87</v>
      </c>
      <c r="AV3162" s="13" t="s">
        <v>87</v>
      </c>
      <c r="AW3162" s="13" t="s">
        <v>32</v>
      </c>
      <c r="AX3162" s="13" t="s">
        <v>77</v>
      </c>
      <c r="AY3162" s="243" t="s">
        <v>159</v>
      </c>
    </row>
    <row r="3163" s="16" customFormat="1">
      <c r="A3163" s="16"/>
      <c r="B3163" s="279"/>
      <c r="C3163" s="280"/>
      <c r="D3163" s="234" t="s">
        <v>168</v>
      </c>
      <c r="E3163" s="281" t="s">
        <v>1</v>
      </c>
      <c r="F3163" s="282" t="s">
        <v>4051</v>
      </c>
      <c r="G3163" s="280"/>
      <c r="H3163" s="281" t="s">
        <v>1</v>
      </c>
      <c r="I3163" s="283"/>
      <c r="J3163" s="280"/>
      <c r="K3163" s="280"/>
      <c r="L3163" s="284"/>
      <c r="M3163" s="285"/>
      <c r="N3163" s="286"/>
      <c r="O3163" s="286"/>
      <c r="P3163" s="286"/>
      <c r="Q3163" s="286"/>
      <c r="R3163" s="286"/>
      <c r="S3163" s="286"/>
      <c r="T3163" s="287"/>
      <c r="U3163" s="16"/>
      <c r="V3163" s="16"/>
      <c r="W3163" s="16"/>
      <c r="X3163" s="16"/>
      <c r="Y3163" s="16"/>
      <c r="Z3163" s="16"/>
      <c r="AA3163" s="16"/>
      <c r="AB3163" s="16"/>
      <c r="AC3163" s="16"/>
      <c r="AD3163" s="16"/>
      <c r="AE3163" s="16"/>
      <c r="AT3163" s="288" t="s">
        <v>168</v>
      </c>
      <c r="AU3163" s="288" t="s">
        <v>87</v>
      </c>
      <c r="AV3163" s="16" t="s">
        <v>85</v>
      </c>
      <c r="AW3163" s="16" t="s">
        <v>32</v>
      </c>
      <c r="AX3163" s="16" t="s">
        <v>77</v>
      </c>
      <c r="AY3163" s="288" t="s">
        <v>159</v>
      </c>
    </row>
    <row r="3164" s="13" customFormat="1">
      <c r="A3164" s="13"/>
      <c r="B3164" s="232"/>
      <c r="C3164" s="233"/>
      <c r="D3164" s="234" t="s">
        <v>168</v>
      </c>
      <c r="E3164" s="235" t="s">
        <v>1</v>
      </c>
      <c r="F3164" s="236" t="s">
        <v>4760</v>
      </c>
      <c r="G3164" s="233"/>
      <c r="H3164" s="237">
        <v>7.7999999999999998</v>
      </c>
      <c r="I3164" s="238"/>
      <c r="J3164" s="233"/>
      <c r="K3164" s="233"/>
      <c r="L3164" s="239"/>
      <c r="M3164" s="240"/>
      <c r="N3164" s="241"/>
      <c r="O3164" s="241"/>
      <c r="P3164" s="241"/>
      <c r="Q3164" s="241"/>
      <c r="R3164" s="241"/>
      <c r="S3164" s="241"/>
      <c r="T3164" s="242"/>
      <c r="U3164" s="13"/>
      <c r="V3164" s="13"/>
      <c r="W3164" s="13"/>
      <c r="X3164" s="13"/>
      <c r="Y3164" s="13"/>
      <c r="Z3164" s="13"/>
      <c r="AA3164" s="13"/>
      <c r="AB3164" s="13"/>
      <c r="AC3164" s="13"/>
      <c r="AD3164" s="13"/>
      <c r="AE3164" s="13"/>
      <c r="AT3164" s="243" t="s">
        <v>168</v>
      </c>
      <c r="AU3164" s="243" t="s">
        <v>87</v>
      </c>
      <c r="AV3164" s="13" t="s">
        <v>87</v>
      </c>
      <c r="AW3164" s="13" t="s">
        <v>32</v>
      </c>
      <c r="AX3164" s="13" t="s">
        <v>77</v>
      </c>
      <c r="AY3164" s="243" t="s">
        <v>159</v>
      </c>
    </row>
    <row r="3165" s="16" customFormat="1">
      <c r="A3165" s="16"/>
      <c r="B3165" s="279"/>
      <c r="C3165" s="280"/>
      <c r="D3165" s="234" t="s">
        <v>168</v>
      </c>
      <c r="E3165" s="281" t="s">
        <v>1</v>
      </c>
      <c r="F3165" s="282" t="s">
        <v>2497</v>
      </c>
      <c r="G3165" s="280"/>
      <c r="H3165" s="281" t="s">
        <v>1</v>
      </c>
      <c r="I3165" s="283"/>
      <c r="J3165" s="280"/>
      <c r="K3165" s="280"/>
      <c r="L3165" s="284"/>
      <c r="M3165" s="285"/>
      <c r="N3165" s="286"/>
      <c r="O3165" s="286"/>
      <c r="P3165" s="286"/>
      <c r="Q3165" s="286"/>
      <c r="R3165" s="286"/>
      <c r="S3165" s="286"/>
      <c r="T3165" s="287"/>
      <c r="U3165" s="16"/>
      <c r="V3165" s="16"/>
      <c r="W3165" s="16"/>
      <c r="X3165" s="16"/>
      <c r="Y3165" s="16"/>
      <c r="Z3165" s="16"/>
      <c r="AA3165" s="16"/>
      <c r="AB3165" s="16"/>
      <c r="AC3165" s="16"/>
      <c r="AD3165" s="16"/>
      <c r="AE3165" s="16"/>
      <c r="AT3165" s="288" t="s">
        <v>168</v>
      </c>
      <c r="AU3165" s="288" t="s">
        <v>87</v>
      </c>
      <c r="AV3165" s="16" t="s">
        <v>85</v>
      </c>
      <c r="AW3165" s="16" t="s">
        <v>32</v>
      </c>
      <c r="AX3165" s="16" t="s">
        <v>77</v>
      </c>
      <c r="AY3165" s="288" t="s">
        <v>159</v>
      </c>
    </row>
    <row r="3166" s="13" customFormat="1">
      <c r="A3166" s="13"/>
      <c r="B3166" s="232"/>
      <c r="C3166" s="233"/>
      <c r="D3166" s="234" t="s">
        <v>168</v>
      </c>
      <c r="E3166" s="235" t="s">
        <v>1</v>
      </c>
      <c r="F3166" s="236" t="s">
        <v>4783</v>
      </c>
      <c r="G3166" s="233"/>
      <c r="H3166" s="237">
        <v>188.80000000000001</v>
      </c>
      <c r="I3166" s="238"/>
      <c r="J3166" s="233"/>
      <c r="K3166" s="233"/>
      <c r="L3166" s="239"/>
      <c r="M3166" s="240"/>
      <c r="N3166" s="241"/>
      <c r="O3166" s="241"/>
      <c r="P3166" s="241"/>
      <c r="Q3166" s="241"/>
      <c r="R3166" s="241"/>
      <c r="S3166" s="241"/>
      <c r="T3166" s="242"/>
      <c r="U3166" s="13"/>
      <c r="V3166" s="13"/>
      <c r="W3166" s="13"/>
      <c r="X3166" s="13"/>
      <c r="Y3166" s="13"/>
      <c r="Z3166" s="13"/>
      <c r="AA3166" s="13"/>
      <c r="AB3166" s="13"/>
      <c r="AC3166" s="13"/>
      <c r="AD3166" s="13"/>
      <c r="AE3166" s="13"/>
      <c r="AT3166" s="243" t="s">
        <v>168</v>
      </c>
      <c r="AU3166" s="243" t="s">
        <v>87</v>
      </c>
      <c r="AV3166" s="13" t="s">
        <v>87</v>
      </c>
      <c r="AW3166" s="13" t="s">
        <v>32</v>
      </c>
      <c r="AX3166" s="13" t="s">
        <v>77</v>
      </c>
      <c r="AY3166" s="243" t="s">
        <v>159</v>
      </c>
    </row>
    <row r="3167" s="14" customFormat="1">
      <c r="A3167" s="14"/>
      <c r="B3167" s="244"/>
      <c r="C3167" s="245"/>
      <c r="D3167" s="234" t="s">
        <v>168</v>
      </c>
      <c r="E3167" s="246" t="s">
        <v>1</v>
      </c>
      <c r="F3167" s="247" t="s">
        <v>174</v>
      </c>
      <c r="G3167" s="245"/>
      <c r="H3167" s="248">
        <v>339.08199999999999</v>
      </c>
      <c r="I3167" s="249"/>
      <c r="J3167" s="245"/>
      <c r="K3167" s="245"/>
      <c r="L3167" s="250"/>
      <c r="M3167" s="251"/>
      <c r="N3167" s="252"/>
      <c r="O3167" s="252"/>
      <c r="P3167" s="252"/>
      <c r="Q3167" s="252"/>
      <c r="R3167" s="252"/>
      <c r="S3167" s="252"/>
      <c r="T3167" s="253"/>
      <c r="U3167" s="14"/>
      <c r="V3167" s="14"/>
      <c r="W3167" s="14"/>
      <c r="X3167" s="14"/>
      <c r="Y3167" s="14"/>
      <c r="Z3167" s="14"/>
      <c r="AA3167" s="14"/>
      <c r="AB3167" s="14"/>
      <c r="AC3167" s="14"/>
      <c r="AD3167" s="14"/>
      <c r="AE3167" s="14"/>
      <c r="AT3167" s="254" t="s">
        <v>168</v>
      </c>
      <c r="AU3167" s="254" t="s">
        <v>87</v>
      </c>
      <c r="AV3167" s="14" t="s">
        <v>166</v>
      </c>
      <c r="AW3167" s="14" t="s">
        <v>32</v>
      </c>
      <c r="AX3167" s="14" t="s">
        <v>85</v>
      </c>
      <c r="AY3167" s="254" t="s">
        <v>159</v>
      </c>
    </row>
    <row r="3168" s="2" customFormat="1" ht="24.15" customHeight="1">
      <c r="A3168" s="39"/>
      <c r="B3168" s="40"/>
      <c r="C3168" s="219" t="s">
        <v>4784</v>
      </c>
      <c r="D3168" s="219" t="s">
        <v>161</v>
      </c>
      <c r="E3168" s="220" t="s">
        <v>4785</v>
      </c>
      <c r="F3168" s="221" t="s">
        <v>4786</v>
      </c>
      <c r="G3168" s="222" t="s">
        <v>164</v>
      </c>
      <c r="H3168" s="223">
        <v>4.3559999999999999</v>
      </c>
      <c r="I3168" s="224"/>
      <c r="J3168" s="225">
        <f>ROUND(I3168*H3168,2)</f>
        <v>0</v>
      </c>
      <c r="K3168" s="221" t="s">
        <v>262</v>
      </c>
      <c r="L3168" s="45"/>
      <c r="M3168" s="226" t="s">
        <v>1</v>
      </c>
      <c r="N3168" s="227" t="s">
        <v>42</v>
      </c>
      <c r="O3168" s="92"/>
      <c r="P3168" s="228">
        <f>O3168*H3168</f>
        <v>0</v>
      </c>
      <c r="Q3168" s="228">
        <v>0.00025000000000000001</v>
      </c>
      <c r="R3168" s="228">
        <f>Q3168*H3168</f>
        <v>0.0010889999999999999</v>
      </c>
      <c r="S3168" s="228">
        <v>0</v>
      </c>
      <c r="T3168" s="229">
        <f>S3168*H3168</f>
        <v>0</v>
      </c>
      <c r="U3168" s="39"/>
      <c r="V3168" s="39"/>
      <c r="W3168" s="39"/>
      <c r="X3168" s="39"/>
      <c r="Y3168" s="39"/>
      <c r="Z3168" s="39"/>
      <c r="AA3168" s="39"/>
      <c r="AB3168" s="39"/>
      <c r="AC3168" s="39"/>
      <c r="AD3168" s="39"/>
      <c r="AE3168" s="39"/>
      <c r="AR3168" s="230" t="s">
        <v>235</v>
      </c>
      <c r="AT3168" s="230" t="s">
        <v>161</v>
      </c>
      <c r="AU3168" s="230" t="s">
        <v>87</v>
      </c>
      <c r="AY3168" s="18" t="s">
        <v>159</v>
      </c>
      <c r="BE3168" s="231">
        <f>IF(N3168="základní",J3168,0)</f>
        <v>0</v>
      </c>
      <c r="BF3168" s="231">
        <f>IF(N3168="snížená",J3168,0)</f>
        <v>0</v>
      </c>
      <c r="BG3168" s="231">
        <f>IF(N3168="zákl. přenesená",J3168,0)</f>
        <v>0</v>
      </c>
      <c r="BH3168" s="231">
        <f>IF(N3168="sníž. přenesená",J3168,0)</f>
        <v>0</v>
      </c>
      <c r="BI3168" s="231">
        <f>IF(N3168="nulová",J3168,0)</f>
        <v>0</v>
      </c>
      <c r="BJ3168" s="18" t="s">
        <v>85</v>
      </c>
      <c r="BK3168" s="231">
        <f>ROUND(I3168*H3168,2)</f>
        <v>0</v>
      </c>
      <c r="BL3168" s="18" t="s">
        <v>235</v>
      </c>
      <c r="BM3168" s="230" t="s">
        <v>4787</v>
      </c>
    </row>
    <row r="3169" s="16" customFormat="1">
      <c r="A3169" s="16"/>
      <c r="B3169" s="279"/>
      <c r="C3169" s="280"/>
      <c r="D3169" s="234" t="s">
        <v>168</v>
      </c>
      <c r="E3169" s="281" t="s">
        <v>1</v>
      </c>
      <c r="F3169" s="282" t="s">
        <v>4730</v>
      </c>
      <c r="G3169" s="280"/>
      <c r="H3169" s="281" t="s">
        <v>1</v>
      </c>
      <c r="I3169" s="283"/>
      <c r="J3169" s="280"/>
      <c r="K3169" s="280"/>
      <c r="L3169" s="284"/>
      <c r="M3169" s="285"/>
      <c r="N3169" s="286"/>
      <c r="O3169" s="286"/>
      <c r="P3169" s="286"/>
      <c r="Q3169" s="286"/>
      <c r="R3169" s="286"/>
      <c r="S3169" s="286"/>
      <c r="T3169" s="287"/>
      <c r="U3169" s="16"/>
      <c r="V3169" s="16"/>
      <c r="W3169" s="16"/>
      <c r="X3169" s="16"/>
      <c r="Y3169" s="16"/>
      <c r="Z3169" s="16"/>
      <c r="AA3169" s="16"/>
      <c r="AB3169" s="16"/>
      <c r="AC3169" s="16"/>
      <c r="AD3169" s="16"/>
      <c r="AE3169" s="16"/>
      <c r="AT3169" s="288" t="s">
        <v>168</v>
      </c>
      <c r="AU3169" s="288" t="s">
        <v>87</v>
      </c>
      <c r="AV3169" s="16" t="s">
        <v>85</v>
      </c>
      <c r="AW3169" s="16" t="s">
        <v>32</v>
      </c>
      <c r="AX3169" s="16" t="s">
        <v>77</v>
      </c>
      <c r="AY3169" s="288" t="s">
        <v>159</v>
      </c>
    </row>
    <row r="3170" s="13" customFormat="1">
      <c r="A3170" s="13"/>
      <c r="B3170" s="232"/>
      <c r="C3170" s="233"/>
      <c r="D3170" s="234" t="s">
        <v>168</v>
      </c>
      <c r="E3170" s="235" t="s">
        <v>1</v>
      </c>
      <c r="F3170" s="236" t="s">
        <v>4731</v>
      </c>
      <c r="G3170" s="233"/>
      <c r="H3170" s="237">
        <v>3.96</v>
      </c>
      <c r="I3170" s="238"/>
      <c r="J3170" s="233"/>
      <c r="K3170" s="233"/>
      <c r="L3170" s="239"/>
      <c r="M3170" s="240"/>
      <c r="N3170" s="241"/>
      <c r="O3170" s="241"/>
      <c r="P3170" s="241"/>
      <c r="Q3170" s="241"/>
      <c r="R3170" s="241"/>
      <c r="S3170" s="241"/>
      <c r="T3170" s="242"/>
      <c r="U3170" s="13"/>
      <c r="V3170" s="13"/>
      <c r="W3170" s="13"/>
      <c r="X3170" s="13"/>
      <c r="Y3170" s="13"/>
      <c r="Z3170" s="13"/>
      <c r="AA3170" s="13"/>
      <c r="AB3170" s="13"/>
      <c r="AC3170" s="13"/>
      <c r="AD3170" s="13"/>
      <c r="AE3170" s="13"/>
      <c r="AT3170" s="243" t="s">
        <v>168</v>
      </c>
      <c r="AU3170" s="243" t="s">
        <v>87</v>
      </c>
      <c r="AV3170" s="13" t="s">
        <v>87</v>
      </c>
      <c r="AW3170" s="13" t="s">
        <v>32</v>
      </c>
      <c r="AX3170" s="13" t="s">
        <v>77</v>
      </c>
      <c r="AY3170" s="243" t="s">
        <v>159</v>
      </c>
    </row>
    <row r="3171" s="15" customFormat="1">
      <c r="A3171" s="15"/>
      <c r="B3171" s="268"/>
      <c r="C3171" s="269"/>
      <c r="D3171" s="234" t="s">
        <v>168</v>
      </c>
      <c r="E3171" s="270" t="s">
        <v>1</v>
      </c>
      <c r="F3171" s="271" t="s">
        <v>361</v>
      </c>
      <c r="G3171" s="269"/>
      <c r="H3171" s="272">
        <v>3.96</v>
      </c>
      <c r="I3171" s="273"/>
      <c r="J3171" s="269"/>
      <c r="K3171" s="269"/>
      <c r="L3171" s="274"/>
      <c r="M3171" s="275"/>
      <c r="N3171" s="276"/>
      <c r="O3171" s="276"/>
      <c r="P3171" s="276"/>
      <c r="Q3171" s="276"/>
      <c r="R3171" s="276"/>
      <c r="S3171" s="276"/>
      <c r="T3171" s="277"/>
      <c r="U3171" s="15"/>
      <c r="V3171" s="15"/>
      <c r="W3171" s="15"/>
      <c r="X3171" s="15"/>
      <c r="Y3171" s="15"/>
      <c r="Z3171" s="15"/>
      <c r="AA3171" s="15"/>
      <c r="AB3171" s="15"/>
      <c r="AC3171" s="15"/>
      <c r="AD3171" s="15"/>
      <c r="AE3171" s="15"/>
      <c r="AT3171" s="278" t="s">
        <v>168</v>
      </c>
      <c r="AU3171" s="278" t="s">
        <v>87</v>
      </c>
      <c r="AV3171" s="15" t="s">
        <v>175</v>
      </c>
      <c r="AW3171" s="15" t="s">
        <v>32</v>
      </c>
      <c r="AX3171" s="15" t="s">
        <v>77</v>
      </c>
      <c r="AY3171" s="278" t="s">
        <v>159</v>
      </c>
    </row>
    <row r="3172" s="13" customFormat="1">
      <c r="A3172" s="13"/>
      <c r="B3172" s="232"/>
      <c r="C3172" s="233"/>
      <c r="D3172" s="234" t="s">
        <v>168</v>
      </c>
      <c r="E3172" s="235" t="s">
        <v>1</v>
      </c>
      <c r="F3172" s="236" t="s">
        <v>4788</v>
      </c>
      <c r="G3172" s="233"/>
      <c r="H3172" s="237">
        <v>0.39600000000000002</v>
      </c>
      <c r="I3172" s="238"/>
      <c r="J3172" s="233"/>
      <c r="K3172" s="233"/>
      <c r="L3172" s="239"/>
      <c r="M3172" s="240"/>
      <c r="N3172" s="241"/>
      <c r="O3172" s="241"/>
      <c r="P3172" s="241"/>
      <c r="Q3172" s="241"/>
      <c r="R3172" s="241"/>
      <c r="S3172" s="241"/>
      <c r="T3172" s="242"/>
      <c r="U3172" s="13"/>
      <c r="V3172" s="13"/>
      <c r="W3172" s="13"/>
      <c r="X3172" s="13"/>
      <c r="Y3172" s="13"/>
      <c r="Z3172" s="13"/>
      <c r="AA3172" s="13"/>
      <c r="AB3172" s="13"/>
      <c r="AC3172" s="13"/>
      <c r="AD3172" s="13"/>
      <c r="AE3172" s="13"/>
      <c r="AT3172" s="243" t="s">
        <v>168</v>
      </c>
      <c r="AU3172" s="243" t="s">
        <v>87</v>
      </c>
      <c r="AV3172" s="13" t="s">
        <v>87</v>
      </c>
      <c r="AW3172" s="13" t="s">
        <v>32</v>
      </c>
      <c r="AX3172" s="13" t="s">
        <v>77</v>
      </c>
      <c r="AY3172" s="243" t="s">
        <v>159</v>
      </c>
    </row>
    <row r="3173" s="14" customFormat="1">
      <c r="A3173" s="14"/>
      <c r="B3173" s="244"/>
      <c r="C3173" s="245"/>
      <c r="D3173" s="234" t="s">
        <v>168</v>
      </c>
      <c r="E3173" s="246" t="s">
        <v>1</v>
      </c>
      <c r="F3173" s="247" t="s">
        <v>174</v>
      </c>
      <c r="G3173" s="245"/>
      <c r="H3173" s="248">
        <v>4.3559999999999999</v>
      </c>
      <c r="I3173" s="249"/>
      <c r="J3173" s="245"/>
      <c r="K3173" s="245"/>
      <c r="L3173" s="250"/>
      <c r="M3173" s="251"/>
      <c r="N3173" s="252"/>
      <c r="O3173" s="252"/>
      <c r="P3173" s="252"/>
      <c r="Q3173" s="252"/>
      <c r="R3173" s="252"/>
      <c r="S3173" s="252"/>
      <c r="T3173" s="253"/>
      <c r="U3173" s="14"/>
      <c r="V3173" s="14"/>
      <c r="W3173" s="14"/>
      <c r="X3173" s="14"/>
      <c r="Y3173" s="14"/>
      <c r="Z3173" s="14"/>
      <c r="AA3173" s="14"/>
      <c r="AB3173" s="14"/>
      <c r="AC3173" s="14"/>
      <c r="AD3173" s="14"/>
      <c r="AE3173" s="14"/>
      <c r="AT3173" s="254" t="s">
        <v>168</v>
      </c>
      <c r="AU3173" s="254" t="s">
        <v>87</v>
      </c>
      <c r="AV3173" s="14" t="s">
        <v>166</v>
      </c>
      <c r="AW3173" s="14" t="s">
        <v>32</v>
      </c>
      <c r="AX3173" s="14" t="s">
        <v>85</v>
      </c>
      <c r="AY3173" s="254" t="s">
        <v>159</v>
      </c>
    </row>
    <row r="3174" s="2" customFormat="1" ht="24.15" customHeight="1">
      <c r="A3174" s="39"/>
      <c r="B3174" s="40"/>
      <c r="C3174" s="219" t="s">
        <v>4789</v>
      </c>
      <c r="D3174" s="219" t="s">
        <v>161</v>
      </c>
      <c r="E3174" s="220" t="s">
        <v>4790</v>
      </c>
      <c r="F3174" s="221" t="s">
        <v>4791</v>
      </c>
      <c r="G3174" s="222" t="s">
        <v>164</v>
      </c>
      <c r="H3174" s="223">
        <v>142.846</v>
      </c>
      <c r="I3174" s="224"/>
      <c r="J3174" s="225">
        <f>ROUND(I3174*H3174,2)</f>
        <v>0</v>
      </c>
      <c r="K3174" s="221" t="s">
        <v>262</v>
      </c>
      <c r="L3174" s="45"/>
      <c r="M3174" s="226" t="s">
        <v>1</v>
      </c>
      <c r="N3174" s="227" t="s">
        <v>42</v>
      </c>
      <c r="O3174" s="92"/>
      <c r="P3174" s="228">
        <f>O3174*H3174</f>
        <v>0</v>
      </c>
      <c r="Q3174" s="228">
        <v>0.00050000000000000001</v>
      </c>
      <c r="R3174" s="228">
        <f>Q3174*H3174</f>
        <v>0.071423</v>
      </c>
      <c r="S3174" s="228">
        <v>0</v>
      </c>
      <c r="T3174" s="229">
        <f>S3174*H3174</f>
        <v>0</v>
      </c>
      <c r="U3174" s="39"/>
      <c r="V3174" s="39"/>
      <c r="W3174" s="39"/>
      <c r="X3174" s="39"/>
      <c r="Y3174" s="39"/>
      <c r="Z3174" s="39"/>
      <c r="AA3174" s="39"/>
      <c r="AB3174" s="39"/>
      <c r="AC3174" s="39"/>
      <c r="AD3174" s="39"/>
      <c r="AE3174" s="39"/>
      <c r="AR3174" s="230" t="s">
        <v>235</v>
      </c>
      <c r="AT3174" s="230" t="s">
        <v>161</v>
      </c>
      <c r="AU3174" s="230" t="s">
        <v>87</v>
      </c>
      <c r="AY3174" s="18" t="s">
        <v>159</v>
      </c>
      <c r="BE3174" s="231">
        <f>IF(N3174="základní",J3174,0)</f>
        <v>0</v>
      </c>
      <c r="BF3174" s="231">
        <f>IF(N3174="snížená",J3174,0)</f>
        <v>0</v>
      </c>
      <c r="BG3174" s="231">
        <f>IF(N3174="zákl. přenesená",J3174,0)</f>
        <v>0</v>
      </c>
      <c r="BH3174" s="231">
        <f>IF(N3174="sníž. přenesená",J3174,0)</f>
        <v>0</v>
      </c>
      <c r="BI3174" s="231">
        <f>IF(N3174="nulová",J3174,0)</f>
        <v>0</v>
      </c>
      <c r="BJ3174" s="18" t="s">
        <v>85</v>
      </c>
      <c r="BK3174" s="231">
        <f>ROUND(I3174*H3174,2)</f>
        <v>0</v>
      </c>
      <c r="BL3174" s="18" t="s">
        <v>235</v>
      </c>
      <c r="BM3174" s="230" t="s">
        <v>4792</v>
      </c>
    </row>
    <row r="3175" s="16" customFormat="1">
      <c r="A3175" s="16"/>
      <c r="B3175" s="279"/>
      <c r="C3175" s="280"/>
      <c r="D3175" s="234" t="s">
        <v>168</v>
      </c>
      <c r="E3175" s="281" t="s">
        <v>1</v>
      </c>
      <c r="F3175" s="282" t="s">
        <v>2342</v>
      </c>
      <c r="G3175" s="280"/>
      <c r="H3175" s="281" t="s">
        <v>1</v>
      </c>
      <c r="I3175" s="283"/>
      <c r="J3175" s="280"/>
      <c r="K3175" s="280"/>
      <c r="L3175" s="284"/>
      <c r="M3175" s="285"/>
      <c r="N3175" s="286"/>
      <c r="O3175" s="286"/>
      <c r="P3175" s="286"/>
      <c r="Q3175" s="286"/>
      <c r="R3175" s="286"/>
      <c r="S3175" s="286"/>
      <c r="T3175" s="287"/>
      <c r="U3175" s="16"/>
      <c r="V3175" s="16"/>
      <c r="W3175" s="16"/>
      <c r="X3175" s="16"/>
      <c r="Y3175" s="16"/>
      <c r="Z3175" s="16"/>
      <c r="AA3175" s="16"/>
      <c r="AB3175" s="16"/>
      <c r="AC3175" s="16"/>
      <c r="AD3175" s="16"/>
      <c r="AE3175" s="16"/>
      <c r="AT3175" s="288" t="s">
        <v>168</v>
      </c>
      <c r="AU3175" s="288" t="s">
        <v>87</v>
      </c>
      <c r="AV3175" s="16" t="s">
        <v>85</v>
      </c>
      <c r="AW3175" s="16" t="s">
        <v>32</v>
      </c>
      <c r="AX3175" s="16" t="s">
        <v>77</v>
      </c>
      <c r="AY3175" s="288" t="s">
        <v>159</v>
      </c>
    </row>
    <row r="3176" s="13" customFormat="1">
      <c r="A3176" s="13"/>
      <c r="B3176" s="232"/>
      <c r="C3176" s="233"/>
      <c r="D3176" s="234" t="s">
        <v>168</v>
      </c>
      <c r="E3176" s="235" t="s">
        <v>1</v>
      </c>
      <c r="F3176" s="236" t="s">
        <v>2343</v>
      </c>
      <c r="G3176" s="233"/>
      <c r="H3176" s="237">
        <v>26.800000000000001</v>
      </c>
      <c r="I3176" s="238"/>
      <c r="J3176" s="233"/>
      <c r="K3176" s="233"/>
      <c r="L3176" s="239"/>
      <c r="M3176" s="240"/>
      <c r="N3176" s="241"/>
      <c r="O3176" s="241"/>
      <c r="P3176" s="241"/>
      <c r="Q3176" s="241"/>
      <c r="R3176" s="241"/>
      <c r="S3176" s="241"/>
      <c r="T3176" s="242"/>
      <c r="U3176" s="13"/>
      <c r="V3176" s="13"/>
      <c r="W3176" s="13"/>
      <c r="X3176" s="13"/>
      <c r="Y3176" s="13"/>
      <c r="Z3176" s="13"/>
      <c r="AA3176" s="13"/>
      <c r="AB3176" s="13"/>
      <c r="AC3176" s="13"/>
      <c r="AD3176" s="13"/>
      <c r="AE3176" s="13"/>
      <c r="AT3176" s="243" t="s">
        <v>168</v>
      </c>
      <c r="AU3176" s="243" t="s">
        <v>87</v>
      </c>
      <c r="AV3176" s="13" t="s">
        <v>87</v>
      </c>
      <c r="AW3176" s="13" t="s">
        <v>32</v>
      </c>
      <c r="AX3176" s="13" t="s">
        <v>77</v>
      </c>
      <c r="AY3176" s="243" t="s">
        <v>159</v>
      </c>
    </row>
    <row r="3177" s="13" customFormat="1">
      <c r="A3177" s="13"/>
      <c r="B3177" s="232"/>
      <c r="C3177" s="233"/>
      <c r="D3177" s="234" t="s">
        <v>168</v>
      </c>
      <c r="E3177" s="235" t="s">
        <v>1</v>
      </c>
      <c r="F3177" s="236" t="s">
        <v>2344</v>
      </c>
      <c r="G3177" s="233"/>
      <c r="H3177" s="237">
        <v>8.9299999999999997</v>
      </c>
      <c r="I3177" s="238"/>
      <c r="J3177" s="233"/>
      <c r="K3177" s="233"/>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168</v>
      </c>
      <c r="AU3177" s="243" t="s">
        <v>87</v>
      </c>
      <c r="AV3177" s="13" t="s">
        <v>87</v>
      </c>
      <c r="AW3177" s="13" t="s">
        <v>32</v>
      </c>
      <c r="AX3177" s="13" t="s">
        <v>77</v>
      </c>
      <c r="AY3177" s="243" t="s">
        <v>159</v>
      </c>
    </row>
    <row r="3178" s="13" customFormat="1">
      <c r="A3178" s="13"/>
      <c r="B3178" s="232"/>
      <c r="C3178" s="233"/>
      <c r="D3178" s="234" t="s">
        <v>168</v>
      </c>
      <c r="E3178" s="235" t="s">
        <v>1</v>
      </c>
      <c r="F3178" s="236" t="s">
        <v>2345</v>
      </c>
      <c r="G3178" s="233"/>
      <c r="H3178" s="237">
        <v>51.850000000000001</v>
      </c>
      <c r="I3178" s="238"/>
      <c r="J3178" s="233"/>
      <c r="K3178" s="233"/>
      <c r="L3178" s="239"/>
      <c r="M3178" s="240"/>
      <c r="N3178" s="241"/>
      <c r="O3178" s="241"/>
      <c r="P3178" s="241"/>
      <c r="Q3178" s="241"/>
      <c r="R3178" s="241"/>
      <c r="S3178" s="241"/>
      <c r="T3178" s="242"/>
      <c r="U3178" s="13"/>
      <c r="V3178" s="13"/>
      <c r="W3178" s="13"/>
      <c r="X3178" s="13"/>
      <c r="Y3178" s="13"/>
      <c r="Z3178" s="13"/>
      <c r="AA3178" s="13"/>
      <c r="AB3178" s="13"/>
      <c r="AC3178" s="13"/>
      <c r="AD3178" s="13"/>
      <c r="AE3178" s="13"/>
      <c r="AT3178" s="243" t="s">
        <v>168</v>
      </c>
      <c r="AU3178" s="243" t="s">
        <v>87</v>
      </c>
      <c r="AV3178" s="13" t="s">
        <v>87</v>
      </c>
      <c r="AW3178" s="13" t="s">
        <v>32</v>
      </c>
      <c r="AX3178" s="13" t="s">
        <v>77</v>
      </c>
      <c r="AY3178" s="243" t="s">
        <v>159</v>
      </c>
    </row>
    <row r="3179" s="16" customFormat="1">
      <c r="A3179" s="16"/>
      <c r="B3179" s="279"/>
      <c r="C3179" s="280"/>
      <c r="D3179" s="234" t="s">
        <v>168</v>
      </c>
      <c r="E3179" s="281" t="s">
        <v>1</v>
      </c>
      <c r="F3179" s="282" t="s">
        <v>1651</v>
      </c>
      <c r="G3179" s="280"/>
      <c r="H3179" s="281" t="s">
        <v>1</v>
      </c>
      <c r="I3179" s="283"/>
      <c r="J3179" s="280"/>
      <c r="K3179" s="280"/>
      <c r="L3179" s="284"/>
      <c r="M3179" s="285"/>
      <c r="N3179" s="286"/>
      <c r="O3179" s="286"/>
      <c r="P3179" s="286"/>
      <c r="Q3179" s="286"/>
      <c r="R3179" s="286"/>
      <c r="S3179" s="286"/>
      <c r="T3179" s="287"/>
      <c r="U3179" s="16"/>
      <c r="V3179" s="16"/>
      <c r="W3179" s="16"/>
      <c r="X3179" s="16"/>
      <c r="Y3179" s="16"/>
      <c r="Z3179" s="16"/>
      <c r="AA3179" s="16"/>
      <c r="AB3179" s="16"/>
      <c r="AC3179" s="16"/>
      <c r="AD3179" s="16"/>
      <c r="AE3179" s="16"/>
      <c r="AT3179" s="288" t="s">
        <v>168</v>
      </c>
      <c r="AU3179" s="288" t="s">
        <v>87</v>
      </c>
      <c r="AV3179" s="16" t="s">
        <v>85</v>
      </c>
      <c r="AW3179" s="16" t="s">
        <v>32</v>
      </c>
      <c r="AX3179" s="16" t="s">
        <v>77</v>
      </c>
      <c r="AY3179" s="288" t="s">
        <v>159</v>
      </c>
    </row>
    <row r="3180" s="13" customFormat="1">
      <c r="A3180" s="13"/>
      <c r="B3180" s="232"/>
      <c r="C3180" s="233"/>
      <c r="D3180" s="234" t="s">
        <v>168</v>
      </c>
      <c r="E3180" s="235" t="s">
        <v>1</v>
      </c>
      <c r="F3180" s="236" t="s">
        <v>4793</v>
      </c>
      <c r="G3180" s="233"/>
      <c r="H3180" s="237">
        <v>42.280000000000001</v>
      </c>
      <c r="I3180" s="238"/>
      <c r="J3180" s="233"/>
      <c r="K3180" s="233"/>
      <c r="L3180" s="239"/>
      <c r="M3180" s="240"/>
      <c r="N3180" s="241"/>
      <c r="O3180" s="241"/>
      <c r="P3180" s="241"/>
      <c r="Q3180" s="241"/>
      <c r="R3180" s="241"/>
      <c r="S3180" s="241"/>
      <c r="T3180" s="242"/>
      <c r="U3180" s="13"/>
      <c r="V3180" s="13"/>
      <c r="W3180" s="13"/>
      <c r="X3180" s="13"/>
      <c r="Y3180" s="13"/>
      <c r="Z3180" s="13"/>
      <c r="AA3180" s="13"/>
      <c r="AB3180" s="13"/>
      <c r="AC3180" s="13"/>
      <c r="AD3180" s="13"/>
      <c r="AE3180" s="13"/>
      <c r="AT3180" s="243" t="s">
        <v>168</v>
      </c>
      <c r="AU3180" s="243" t="s">
        <v>87</v>
      </c>
      <c r="AV3180" s="13" t="s">
        <v>87</v>
      </c>
      <c r="AW3180" s="13" t="s">
        <v>32</v>
      </c>
      <c r="AX3180" s="13" t="s">
        <v>77</v>
      </c>
      <c r="AY3180" s="243" t="s">
        <v>159</v>
      </c>
    </row>
    <row r="3181" s="15" customFormat="1">
      <c r="A3181" s="15"/>
      <c r="B3181" s="268"/>
      <c r="C3181" s="269"/>
      <c r="D3181" s="234" t="s">
        <v>168</v>
      </c>
      <c r="E3181" s="270" t="s">
        <v>1</v>
      </c>
      <c r="F3181" s="271" t="s">
        <v>361</v>
      </c>
      <c r="G3181" s="269"/>
      <c r="H3181" s="272">
        <v>129.86000000000001</v>
      </c>
      <c r="I3181" s="273"/>
      <c r="J3181" s="269"/>
      <c r="K3181" s="269"/>
      <c r="L3181" s="274"/>
      <c r="M3181" s="275"/>
      <c r="N3181" s="276"/>
      <c r="O3181" s="276"/>
      <c r="P3181" s="276"/>
      <c r="Q3181" s="276"/>
      <c r="R3181" s="276"/>
      <c r="S3181" s="276"/>
      <c r="T3181" s="277"/>
      <c r="U3181" s="15"/>
      <c r="V3181" s="15"/>
      <c r="W3181" s="15"/>
      <c r="X3181" s="15"/>
      <c r="Y3181" s="15"/>
      <c r="Z3181" s="15"/>
      <c r="AA3181" s="15"/>
      <c r="AB3181" s="15"/>
      <c r="AC3181" s="15"/>
      <c r="AD3181" s="15"/>
      <c r="AE3181" s="15"/>
      <c r="AT3181" s="278" t="s">
        <v>168</v>
      </c>
      <c r="AU3181" s="278" t="s">
        <v>87</v>
      </c>
      <c r="AV3181" s="15" t="s">
        <v>175</v>
      </c>
      <c r="AW3181" s="15" t="s">
        <v>32</v>
      </c>
      <c r="AX3181" s="15" t="s">
        <v>77</v>
      </c>
      <c r="AY3181" s="278" t="s">
        <v>159</v>
      </c>
    </row>
    <row r="3182" s="13" customFormat="1">
      <c r="A3182" s="13"/>
      <c r="B3182" s="232"/>
      <c r="C3182" s="233"/>
      <c r="D3182" s="234" t="s">
        <v>168</v>
      </c>
      <c r="E3182" s="235" t="s">
        <v>1</v>
      </c>
      <c r="F3182" s="236" t="s">
        <v>4794</v>
      </c>
      <c r="G3182" s="233"/>
      <c r="H3182" s="237">
        <v>12.986000000000001</v>
      </c>
      <c r="I3182" s="238"/>
      <c r="J3182" s="233"/>
      <c r="K3182" s="233"/>
      <c r="L3182" s="239"/>
      <c r="M3182" s="240"/>
      <c r="N3182" s="241"/>
      <c r="O3182" s="241"/>
      <c r="P3182" s="241"/>
      <c r="Q3182" s="241"/>
      <c r="R3182" s="241"/>
      <c r="S3182" s="241"/>
      <c r="T3182" s="242"/>
      <c r="U3182" s="13"/>
      <c r="V3182" s="13"/>
      <c r="W3182" s="13"/>
      <c r="X3182" s="13"/>
      <c r="Y3182" s="13"/>
      <c r="Z3182" s="13"/>
      <c r="AA3182" s="13"/>
      <c r="AB3182" s="13"/>
      <c r="AC3182" s="13"/>
      <c r="AD3182" s="13"/>
      <c r="AE3182" s="13"/>
      <c r="AT3182" s="243" t="s">
        <v>168</v>
      </c>
      <c r="AU3182" s="243" t="s">
        <v>87</v>
      </c>
      <c r="AV3182" s="13" t="s">
        <v>87</v>
      </c>
      <c r="AW3182" s="13" t="s">
        <v>32</v>
      </c>
      <c r="AX3182" s="13" t="s">
        <v>77</v>
      </c>
      <c r="AY3182" s="243" t="s">
        <v>159</v>
      </c>
    </row>
    <row r="3183" s="14" customFormat="1">
      <c r="A3183" s="14"/>
      <c r="B3183" s="244"/>
      <c r="C3183" s="245"/>
      <c r="D3183" s="234" t="s">
        <v>168</v>
      </c>
      <c r="E3183" s="246" t="s">
        <v>1</v>
      </c>
      <c r="F3183" s="247" t="s">
        <v>174</v>
      </c>
      <c r="G3183" s="245"/>
      <c r="H3183" s="248">
        <v>142.846</v>
      </c>
      <c r="I3183" s="249"/>
      <c r="J3183" s="245"/>
      <c r="K3183" s="245"/>
      <c r="L3183" s="250"/>
      <c r="M3183" s="251"/>
      <c r="N3183" s="252"/>
      <c r="O3183" s="252"/>
      <c r="P3183" s="252"/>
      <c r="Q3183" s="252"/>
      <c r="R3183" s="252"/>
      <c r="S3183" s="252"/>
      <c r="T3183" s="253"/>
      <c r="U3183" s="14"/>
      <c r="V3183" s="14"/>
      <c r="W3183" s="14"/>
      <c r="X3183" s="14"/>
      <c r="Y3183" s="14"/>
      <c r="Z3183" s="14"/>
      <c r="AA3183" s="14"/>
      <c r="AB3183" s="14"/>
      <c r="AC3183" s="14"/>
      <c r="AD3183" s="14"/>
      <c r="AE3183" s="14"/>
      <c r="AT3183" s="254" t="s">
        <v>168</v>
      </c>
      <c r="AU3183" s="254" t="s">
        <v>87</v>
      </c>
      <c r="AV3183" s="14" t="s">
        <v>166</v>
      </c>
      <c r="AW3183" s="14" t="s">
        <v>32</v>
      </c>
      <c r="AX3183" s="14" t="s">
        <v>85</v>
      </c>
      <c r="AY3183" s="254" t="s">
        <v>159</v>
      </c>
    </row>
    <row r="3184" s="2" customFormat="1" ht="24.15" customHeight="1">
      <c r="A3184" s="39"/>
      <c r="B3184" s="40"/>
      <c r="C3184" s="219" t="s">
        <v>4795</v>
      </c>
      <c r="D3184" s="219" t="s">
        <v>161</v>
      </c>
      <c r="E3184" s="220" t="s">
        <v>4796</v>
      </c>
      <c r="F3184" s="221" t="s">
        <v>4797</v>
      </c>
      <c r="G3184" s="222" t="s">
        <v>164</v>
      </c>
      <c r="H3184" s="223">
        <v>129.86000000000001</v>
      </c>
      <c r="I3184" s="224"/>
      <c r="J3184" s="225">
        <f>ROUND(I3184*H3184,2)</f>
        <v>0</v>
      </c>
      <c r="K3184" s="221" t="s">
        <v>165</v>
      </c>
      <c r="L3184" s="45"/>
      <c r="M3184" s="226" t="s">
        <v>1</v>
      </c>
      <c r="N3184" s="227" t="s">
        <v>42</v>
      </c>
      <c r="O3184" s="92"/>
      <c r="P3184" s="228">
        <f>O3184*H3184</f>
        <v>0</v>
      </c>
      <c r="Q3184" s="228">
        <v>0.0025000000000000001</v>
      </c>
      <c r="R3184" s="228">
        <f>Q3184*H3184</f>
        <v>0.32465000000000005</v>
      </c>
      <c r="S3184" s="228">
        <v>0</v>
      </c>
      <c r="T3184" s="229">
        <f>S3184*H3184</f>
        <v>0</v>
      </c>
      <c r="U3184" s="39"/>
      <c r="V3184" s="39"/>
      <c r="W3184" s="39"/>
      <c r="X3184" s="39"/>
      <c r="Y3184" s="39"/>
      <c r="Z3184" s="39"/>
      <c r="AA3184" s="39"/>
      <c r="AB3184" s="39"/>
      <c r="AC3184" s="39"/>
      <c r="AD3184" s="39"/>
      <c r="AE3184" s="39"/>
      <c r="AR3184" s="230" t="s">
        <v>235</v>
      </c>
      <c r="AT3184" s="230" t="s">
        <v>161</v>
      </c>
      <c r="AU3184" s="230" t="s">
        <v>87</v>
      </c>
      <c r="AY3184" s="18" t="s">
        <v>159</v>
      </c>
      <c r="BE3184" s="231">
        <f>IF(N3184="základní",J3184,0)</f>
        <v>0</v>
      </c>
      <c r="BF3184" s="231">
        <f>IF(N3184="snížená",J3184,0)</f>
        <v>0</v>
      </c>
      <c r="BG3184" s="231">
        <f>IF(N3184="zákl. přenesená",J3184,0)</f>
        <v>0</v>
      </c>
      <c r="BH3184" s="231">
        <f>IF(N3184="sníž. přenesená",J3184,0)</f>
        <v>0</v>
      </c>
      <c r="BI3184" s="231">
        <f>IF(N3184="nulová",J3184,0)</f>
        <v>0</v>
      </c>
      <c r="BJ3184" s="18" t="s">
        <v>85</v>
      </c>
      <c r="BK3184" s="231">
        <f>ROUND(I3184*H3184,2)</f>
        <v>0</v>
      </c>
      <c r="BL3184" s="18" t="s">
        <v>235</v>
      </c>
      <c r="BM3184" s="230" t="s">
        <v>4798</v>
      </c>
    </row>
    <row r="3185" s="16" customFormat="1">
      <c r="A3185" s="16"/>
      <c r="B3185" s="279"/>
      <c r="C3185" s="280"/>
      <c r="D3185" s="234" t="s">
        <v>168</v>
      </c>
      <c r="E3185" s="281" t="s">
        <v>1</v>
      </c>
      <c r="F3185" s="282" t="s">
        <v>2342</v>
      </c>
      <c r="G3185" s="280"/>
      <c r="H3185" s="281" t="s">
        <v>1</v>
      </c>
      <c r="I3185" s="283"/>
      <c r="J3185" s="280"/>
      <c r="K3185" s="280"/>
      <c r="L3185" s="284"/>
      <c r="M3185" s="285"/>
      <c r="N3185" s="286"/>
      <c r="O3185" s="286"/>
      <c r="P3185" s="286"/>
      <c r="Q3185" s="286"/>
      <c r="R3185" s="286"/>
      <c r="S3185" s="286"/>
      <c r="T3185" s="287"/>
      <c r="U3185" s="16"/>
      <c r="V3185" s="16"/>
      <c r="W3185" s="16"/>
      <c r="X3185" s="16"/>
      <c r="Y3185" s="16"/>
      <c r="Z3185" s="16"/>
      <c r="AA3185" s="16"/>
      <c r="AB3185" s="16"/>
      <c r="AC3185" s="16"/>
      <c r="AD3185" s="16"/>
      <c r="AE3185" s="16"/>
      <c r="AT3185" s="288" t="s">
        <v>168</v>
      </c>
      <c r="AU3185" s="288" t="s">
        <v>87</v>
      </c>
      <c r="AV3185" s="16" t="s">
        <v>85</v>
      </c>
      <c r="AW3185" s="16" t="s">
        <v>32</v>
      </c>
      <c r="AX3185" s="16" t="s">
        <v>77</v>
      </c>
      <c r="AY3185" s="288" t="s">
        <v>159</v>
      </c>
    </row>
    <row r="3186" s="13" customFormat="1">
      <c r="A3186" s="13"/>
      <c r="B3186" s="232"/>
      <c r="C3186" s="233"/>
      <c r="D3186" s="234" t="s">
        <v>168</v>
      </c>
      <c r="E3186" s="235" t="s">
        <v>1</v>
      </c>
      <c r="F3186" s="236" t="s">
        <v>2343</v>
      </c>
      <c r="G3186" s="233"/>
      <c r="H3186" s="237">
        <v>26.800000000000001</v>
      </c>
      <c r="I3186" s="238"/>
      <c r="J3186" s="233"/>
      <c r="K3186" s="233"/>
      <c r="L3186" s="239"/>
      <c r="M3186" s="240"/>
      <c r="N3186" s="241"/>
      <c r="O3186" s="241"/>
      <c r="P3186" s="241"/>
      <c r="Q3186" s="241"/>
      <c r="R3186" s="241"/>
      <c r="S3186" s="241"/>
      <c r="T3186" s="242"/>
      <c r="U3186" s="13"/>
      <c r="V3186" s="13"/>
      <c r="W3186" s="13"/>
      <c r="X3186" s="13"/>
      <c r="Y3186" s="13"/>
      <c r="Z3186" s="13"/>
      <c r="AA3186" s="13"/>
      <c r="AB3186" s="13"/>
      <c r="AC3186" s="13"/>
      <c r="AD3186" s="13"/>
      <c r="AE3186" s="13"/>
      <c r="AT3186" s="243" t="s">
        <v>168</v>
      </c>
      <c r="AU3186" s="243" t="s">
        <v>87</v>
      </c>
      <c r="AV3186" s="13" t="s">
        <v>87</v>
      </c>
      <c r="AW3186" s="13" t="s">
        <v>32</v>
      </c>
      <c r="AX3186" s="13" t="s">
        <v>77</v>
      </c>
      <c r="AY3186" s="243" t="s">
        <v>159</v>
      </c>
    </row>
    <row r="3187" s="13" customFormat="1">
      <c r="A3187" s="13"/>
      <c r="B3187" s="232"/>
      <c r="C3187" s="233"/>
      <c r="D3187" s="234" t="s">
        <v>168</v>
      </c>
      <c r="E3187" s="235" t="s">
        <v>1</v>
      </c>
      <c r="F3187" s="236" t="s">
        <v>2344</v>
      </c>
      <c r="G3187" s="233"/>
      <c r="H3187" s="237">
        <v>8.9299999999999997</v>
      </c>
      <c r="I3187" s="238"/>
      <c r="J3187" s="233"/>
      <c r="K3187" s="233"/>
      <c r="L3187" s="239"/>
      <c r="M3187" s="240"/>
      <c r="N3187" s="241"/>
      <c r="O3187" s="241"/>
      <c r="P3187" s="241"/>
      <c r="Q3187" s="241"/>
      <c r="R3187" s="241"/>
      <c r="S3187" s="241"/>
      <c r="T3187" s="242"/>
      <c r="U3187" s="13"/>
      <c r="V3187" s="13"/>
      <c r="W3187" s="13"/>
      <c r="X3187" s="13"/>
      <c r="Y3187" s="13"/>
      <c r="Z3187" s="13"/>
      <c r="AA3187" s="13"/>
      <c r="AB3187" s="13"/>
      <c r="AC3187" s="13"/>
      <c r="AD3187" s="13"/>
      <c r="AE3187" s="13"/>
      <c r="AT3187" s="243" t="s">
        <v>168</v>
      </c>
      <c r="AU3187" s="243" t="s">
        <v>87</v>
      </c>
      <c r="AV3187" s="13" t="s">
        <v>87</v>
      </c>
      <c r="AW3187" s="13" t="s">
        <v>32</v>
      </c>
      <c r="AX3187" s="13" t="s">
        <v>77</v>
      </c>
      <c r="AY3187" s="243" t="s">
        <v>159</v>
      </c>
    </row>
    <row r="3188" s="13" customFormat="1">
      <c r="A3188" s="13"/>
      <c r="B3188" s="232"/>
      <c r="C3188" s="233"/>
      <c r="D3188" s="234" t="s">
        <v>168</v>
      </c>
      <c r="E3188" s="235" t="s">
        <v>1</v>
      </c>
      <c r="F3188" s="236" t="s">
        <v>2345</v>
      </c>
      <c r="G3188" s="233"/>
      <c r="H3188" s="237">
        <v>51.850000000000001</v>
      </c>
      <c r="I3188" s="238"/>
      <c r="J3188" s="233"/>
      <c r="K3188" s="233"/>
      <c r="L3188" s="239"/>
      <c r="M3188" s="240"/>
      <c r="N3188" s="241"/>
      <c r="O3188" s="241"/>
      <c r="P3188" s="241"/>
      <c r="Q3188" s="241"/>
      <c r="R3188" s="241"/>
      <c r="S3188" s="241"/>
      <c r="T3188" s="242"/>
      <c r="U3188" s="13"/>
      <c r="V3188" s="13"/>
      <c r="W3188" s="13"/>
      <c r="X3188" s="13"/>
      <c r="Y3188" s="13"/>
      <c r="Z3188" s="13"/>
      <c r="AA3188" s="13"/>
      <c r="AB3188" s="13"/>
      <c r="AC3188" s="13"/>
      <c r="AD3188" s="13"/>
      <c r="AE3188" s="13"/>
      <c r="AT3188" s="243" t="s">
        <v>168</v>
      </c>
      <c r="AU3188" s="243" t="s">
        <v>87</v>
      </c>
      <c r="AV3188" s="13" t="s">
        <v>87</v>
      </c>
      <c r="AW3188" s="13" t="s">
        <v>32</v>
      </c>
      <c r="AX3188" s="13" t="s">
        <v>77</v>
      </c>
      <c r="AY3188" s="243" t="s">
        <v>159</v>
      </c>
    </row>
    <row r="3189" s="16" customFormat="1">
      <c r="A3189" s="16"/>
      <c r="B3189" s="279"/>
      <c r="C3189" s="280"/>
      <c r="D3189" s="234" t="s">
        <v>168</v>
      </c>
      <c r="E3189" s="281" t="s">
        <v>1</v>
      </c>
      <c r="F3189" s="282" t="s">
        <v>1651</v>
      </c>
      <c r="G3189" s="280"/>
      <c r="H3189" s="281" t="s">
        <v>1</v>
      </c>
      <c r="I3189" s="283"/>
      <c r="J3189" s="280"/>
      <c r="K3189" s="280"/>
      <c r="L3189" s="284"/>
      <c r="M3189" s="285"/>
      <c r="N3189" s="286"/>
      <c r="O3189" s="286"/>
      <c r="P3189" s="286"/>
      <c r="Q3189" s="286"/>
      <c r="R3189" s="286"/>
      <c r="S3189" s="286"/>
      <c r="T3189" s="287"/>
      <c r="U3189" s="16"/>
      <c r="V3189" s="16"/>
      <c r="W3189" s="16"/>
      <c r="X3189" s="16"/>
      <c r="Y3189" s="16"/>
      <c r="Z3189" s="16"/>
      <c r="AA3189" s="16"/>
      <c r="AB3189" s="16"/>
      <c r="AC3189" s="16"/>
      <c r="AD3189" s="16"/>
      <c r="AE3189" s="16"/>
      <c r="AT3189" s="288" t="s">
        <v>168</v>
      </c>
      <c r="AU3189" s="288" t="s">
        <v>87</v>
      </c>
      <c r="AV3189" s="16" t="s">
        <v>85</v>
      </c>
      <c r="AW3189" s="16" t="s">
        <v>32</v>
      </c>
      <c r="AX3189" s="16" t="s">
        <v>77</v>
      </c>
      <c r="AY3189" s="288" t="s">
        <v>159</v>
      </c>
    </row>
    <row r="3190" s="13" customFormat="1">
      <c r="A3190" s="13"/>
      <c r="B3190" s="232"/>
      <c r="C3190" s="233"/>
      <c r="D3190" s="234" t="s">
        <v>168</v>
      </c>
      <c r="E3190" s="235" t="s">
        <v>1</v>
      </c>
      <c r="F3190" s="236" t="s">
        <v>4793</v>
      </c>
      <c r="G3190" s="233"/>
      <c r="H3190" s="237">
        <v>42.280000000000001</v>
      </c>
      <c r="I3190" s="238"/>
      <c r="J3190" s="233"/>
      <c r="K3190" s="233"/>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168</v>
      </c>
      <c r="AU3190" s="243" t="s">
        <v>87</v>
      </c>
      <c r="AV3190" s="13" t="s">
        <v>87</v>
      </c>
      <c r="AW3190" s="13" t="s">
        <v>32</v>
      </c>
      <c r="AX3190" s="13" t="s">
        <v>77</v>
      </c>
      <c r="AY3190" s="243" t="s">
        <v>159</v>
      </c>
    </row>
    <row r="3191" s="14" customFormat="1">
      <c r="A3191" s="14"/>
      <c r="B3191" s="244"/>
      <c r="C3191" s="245"/>
      <c r="D3191" s="234" t="s">
        <v>168</v>
      </c>
      <c r="E3191" s="246" t="s">
        <v>1</v>
      </c>
      <c r="F3191" s="247" t="s">
        <v>174</v>
      </c>
      <c r="G3191" s="245"/>
      <c r="H3191" s="248">
        <v>129.86000000000001</v>
      </c>
      <c r="I3191" s="249"/>
      <c r="J3191" s="245"/>
      <c r="K3191" s="245"/>
      <c r="L3191" s="250"/>
      <c r="M3191" s="251"/>
      <c r="N3191" s="252"/>
      <c r="O3191" s="252"/>
      <c r="P3191" s="252"/>
      <c r="Q3191" s="252"/>
      <c r="R3191" s="252"/>
      <c r="S3191" s="252"/>
      <c r="T3191" s="253"/>
      <c r="U3191" s="14"/>
      <c r="V3191" s="14"/>
      <c r="W3191" s="14"/>
      <c r="X3191" s="14"/>
      <c r="Y3191" s="14"/>
      <c r="Z3191" s="14"/>
      <c r="AA3191" s="14"/>
      <c r="AB3191" s="14"/>
      <c r="AC3191" s="14"/>
      <c r="AD3191" s="14"/>
      <c r="AE3191" s="14"/>
      <c r="AT3191" s="254" t="s">
        <v>168</v>
      </c>
      <c r="AU3191" s="254" t="s">
        <v>87</v>
      </c>
      <c r="AV3191" s="14" t="s">
        <v>166</v>
      </c>
      <c r="AW3191" s="14" t="s">
        <v>32</v>
      </c>
      <c r="AX3191" s="14" t="s">
        <v>85</v>
      </c>
      <c r="AY3191" s="254" t="s">
        <v>159</v>
      </c>
    </row>
    <row r="3192" s="12" customFormat="1" ht="22.8" customHeight="1">
      <c r="A3192" s="12"/>
      <c r="B3192" s="203"/>
      <c r="C3192" s="204"/>
      <c r="D3192" s="205" t="s">
        <v>76</v>
      </c>
      <c r="E3192" s="217" t="s">
        <v>4799</v>
      </c>
      <c r="F3192" s="217" t="s">
        <v>4800</v>
      </c>
      <c r="G3192" s="204"/>
      <c r="H3192" s="204"/>
      <c r="I3192" s="207"/>
      <c r="J3192" s="218">
        <f>BK3192</f>
        <v>0</v>
      </c>
      <c r="K3192" s="204"/>
      <c r="L3192" s="209"/>
      <c r="M3192" s="210"/>
      <c r="N3192" s="211"/>
      <c r="O3192" s="211"/>
      <c r="P3192" s="212">
        <f>SUM(P3193:P3285)</f>
        <v>0</v>
      </c>
      <c r="Q3192" s="211"/>
      <c r="R3192" s="212">
        <f>SUM(R3193:R3285)</f>
        <v>7.0599192687999999</v>
      </c>
      <c r="S3192" s="211"/>
      <c r="T3192" s="213">
        <f>SUM(T3193:T3285)</f>
        <v>0</v>
      </c>
      <c r="U3192" s="12"/>
      <c r="V3192" s="12"/>
      <c r="W3192" s="12"/>
      <c r="X3192" s="12"/>
      <c r="Y3192" s="12"/>
      <c r="Z3192" s="12"/>
      <c r="AA3192" s="12"/>
      <c r="AB3192" s="12"/>
      <c r="AC3192" s="12"/>
      <c r="AD3192" s="12"/>
      <c r="AE3192" s="12"/>
      <c r="AR3192" s="214" t="s">
        <v>87</v>
      </c>
      <c r="AT3192" s="215" t="s">
        <v>76</v>
      </c>
      <c r="AU3192" s="215" t="s">
        <v>85</v>
      </c>
      <c r="AY3192" s="214" t="s">
        <v>159</v>
      </c>
      <c r="BK3192" s="216">
        <f>SUM(BK3193:BK3285)</f>
        <v>0</v>
      </c>
    </row>
    <row r="3193" s="2" customFormat="1" ht="24.15" customHeight="1">
      <c r="A3193" s="39"/>
      <c r="B3193" s="40"/>
      <c r="C3193" s="219" t="s">
        <v>4801</v>
      </c>
      <c r="D3193" s="219" t="s">
        <v>161</v>
      </c>
      <c r="E3193" s="220" t="s">
        <v>4802</v>
      </c>
      <c r="F3193" s="221" t="s">
        <v>4803</v>
      </c>
      <c r="G3193" s="222" t="s">
        <v>164</v>
      </c>
      <c r="H3193" s="223">
        <v>563.45600000000002</v>
      </c>
      <c r="I3193" s="224"/>
      <c r="J3193" s="225">
        <f>ROUND(I3193*H3193,2)</f>
        <v>0</v>
      </c>
      <c r="K3193" s="221" t="s">
        <v>165</v>
      </c>
      <c r="L3193" s="45"/>
      <c r="M3193" s="226" t="s">
        <v>1</v>
      </c>
      <c r="N3193" s="227" t="s">
        <v>42</v>
      </c>
      <c r="O3193" s="92"/>
      <c r="P3193" s="228">
        <f>O3193*H3193</f>
        <v>0</v>
      </c>
      <c r="Q3193" s="228">
        <v>0.00020120000000000001</v>
      </c>
      <c r="R3193" s="228">
        <f>Q3193*H3193</f>
        <v>0.11336734720000001</v>
      </c>
      <c r="S3193" s="228">
        <v>0</v>
      </c>
      <c r="T3193" s="229">
        <f>S3193*H3193</f>
        <v>0</v>
      </c>
      <c r="U3193" s="39"/>
      <c r="V3193" s="39"/>
      <c r="W3193" s="39"/>
      <c r="X3193" s="39"/>
      <c r="Y3193" s="39"/>
      <c r="Z3193" s="39"/>
      <c r="AA3193" s="39"/>
      <c r="AB3193" s="39"/>
      <c r="AC3193" s="39"/>
      <c r="AD3193" s="39"/>
      <c r="AE3193" s="39"/>
      <c r="AR3193" s="230" t="s">
        <v>235</v>
      </c>
      <c r="AT3193" s="230" t="s">
        <v>161</v>
      </c>
      <c r="AU3193" s="230" t="s">
        <v>87</v>
      </c>
      <c r="AY3193" s="18" t="s">
        <v>159</v>
      </c>
      <c r="BE3193" s="231">
        <f>IF(N3193="základní",J3193,0)</f>
        <v>0</v>
      </c>
      <c r="BF3193" s="231">
        <f>IF(N3193="snížená",J3193,0)</f>
        <v>0</v>
      </c>
      <c r="BG3193" s="231">
        <f>IF(N3193="zákl. přenesená",J3193,0)</f>
        <v>0</v>
      </c>
      <c r="BH3193" s="231">
        <f>IF(N3193="sníž. přenesená",J3193,0)</f>
        <v>0</v>
      </c>
      <c r="BI3193" s="231">
        <f>IF(N3193="nulová",J3193,0)</f>
        <v>0</v>
      </c>
      <c r="BJ3193" s="18" t="s">
        <v>85</v>
      </c>
      <c r="BK3193" s="231">
        <f>ROUND(I3193*H3193,2)</f>
        <v>0</v>
      </c>
      <c r="BL3193" s="18" t="s">
        <v>235</v>
      </c>
      <c r="BM3193" s="230" t="s">
        <v>4804</v>
      </c>
    </row>
    <row r="3194" s="13" customFormat="1">
      <c r="A3194" s="13"/>
      <c r="B3194" s="232"/>
      <c r="C3194" s="233"/>
      <c r="D3194" s="234" t="s">
        <v>168</v>
      </c>
      <c r="E3194" s="235" t="s">
        <v>1</v>
      </c>
      <c r="F3194" s="236" t="s">
        <v>4805</v>
      </c>
      <c r="G3194" s="233"/>
      <c r="H3194" s="237">
        <v>14.334</v>
      </c>
      <c r="I3194" s="238"/>
      <c r="J3194" s="233"/>
      <c r="K3194" s="233"/>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168</v>
      </c>
      <c r="AU3194" s="243" t="s">
        <v>87</v>
      </c>
      <c r="AV3194" s="13" t="s">
        <v>87</v>
      </c>
      <c r="AW3194" s="13" t="s">
        <v>32</v>
      </c>
      <c r="AX3194" s="13" t="s">
        <v>77</v>
      </c>
      <c r="AY3194" s="243" t="s">
        <v>159</v>
      </c>
    </row>
    <row r="3195" s="13" customFormat="1">
      <c r="A3195" s="13"/>
      <c r="B3195" s="232"/>
      <c r="C3195" s="233"/>
      <c r="D3195" s="234" t="s">
        <v>168</v>
      </c>
      <c r="E3195" s="235" t="s">
        <v>1</v>
      </c>
      <c r="F3195" s="236" t="s">
        <v>4806</v>
      </c>
      <c r="G3195" s="233"/>
      <c r="H3195" s="237">
        <v>1592.422</v>
      </c>
      <c r="I3195" s="238"/>
      <c r="J3195" s="233"/>
      <c r="K3195" s="233"/>
      <c r="L3195" s="239"/>
      <c r="M3195" s="240"/>
      <c r="N3195" s="241"/>
      <c r="O3195" s="241"/>
      <c r="P3195" s="241"/>
      <c r="Q3195" s="241"/>
      <c r="R3195" s="241"/>
      <c r="S3195" s="241"/>
      <c r="T3195" s="242"/>
      <c r="U3195" s="13"/>
      <c r="V3195" s="13"/>
      <c r="W3195" s="13"/>
      <c r="X3195" s="13"/>
      <c r="Y3195" s="13"/>
      <c r="Z3195" s="13"/>
      <c r="AA3195" s="13"/>
      <c r="AB3195" s="13"/>
      <c r="AC3195" s="13"/>
      <c r="AD3195" s="13"/>
      <c r="AE3195" s="13"/>
      <c r="AT3195" s="243" t="s">
        <v>168</v>
      </c>
      <c r="AU3195" s="243" t="s">
        <v>87</v>
      </c>
      <c r="AV3195" s="13" t="s">
        <v>87</v>
      </c>
      <c r="AW3195" s="13" t="s">
        <v>32</v>
      </c>
      <c r="AX3195" s="13" t="s">
        <v>77</v>
      </c>
      <c r="AY3195" s="243" t="s">
        <v>159</v>
      </c>
    </row>
    <row r="3196" s="13" customFormat="1">
      <c r="A3196" s="13"/>
      <c r="B3196" s="232"/>
      <c r="C3196" s="233"/>
      <c r="D3196" s="234" t="s">
        <v>168</v>
      </c>
      <c r="E3196" s="235" t="s">
        <v>1</v>
      </c>
      <c r="F3196" s="236" t="s">
        <v>4807</v>
      </c>
      <c r="G3196" s="233"/>
      <c r="H3196" s="237">
        <v>-1093.3</v>
      </c>
      <c r="I3196" s="238"/>
      <c r="J3196" s="233"/>
      <c r="K3196" s="233"/>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168</v>
      </c>
      <c r="AU3196" s="243" t="s">
        <v>87</v>
      </c>
      <c r="AV3196" s="13" t="s">
        <v>87</v>
      </c>
      <c r="AW3196" s="13" t="s">
        <v>32</v>
      </c>
      <c r="AX3196" s="13" t="s">
        <v>77</v>
      </c>
      <c r="AY3196" s="243" t="s">
        <v>159</v>
      </c>
    </row>
    <row r="3197" s="13" customFormat="1">
      <c r="A3197" s="13"/>
      <c r="B3197" s="232"/>
      <c r="C3197" s="233"/>
      <c r="D3197" s="234" t="s">
        <v>168</v>
      </c>
      <c r="E3197" s="235" t="s">
        <v>1</v>
      </c>
      <c r="F3197" s="236" t="s">
        <v>4808</v>
      </c>
      <c r="G3197" s="233"/>
      <c r="H3197" s="237">
        <v>50</v>
      </c>
      <c r="I3197" s="238"/>
      <c r="J3197" s="233"/>
      <c r="K3197" s="233"/>
      <c r="L3197" s="239"/>
      <c r="M3197" s="240"/>
      <c r="N3197" s="241"/>
      <c r="O3197" s="241"/>
      <c r="P3197" s="241"/>
      <c r="Q3197" s="241"/>
      <c r="R3197" s="241"/>
      <c r="S3197" s="241"/>
      <c r="T3197" s="242"/>
      <c r="U3197" s="13"/>
      <c r="V3197" s="13"/>
      <c r="W3197" s="13"/>
      <c r="X3197" s="13"/>
      <c r="Y3197" s="13"/>
      <c r="Z3197" s="13"/>
      <c r="AA3197" s="13"/>
      <c r="AB3197" s="13"/>
      <c r="AC3197" s="13"/>
      <c r="AD3197" s="13"/>
      <c r="AE3197" s="13"/>
      <c r="AT3197" s="243" t="s">
        <v>168</v>
      </c>
      <c r="AU3197" s="243" t="s">
        <v>87</v>
      </c>
      <c r="AV3197" s="13" t="s">
        <v>87</v>
      </c>
      <c r="AW3197" s="13" t="s">
        <v>32</v>
      </c>
      <c r="AX3197" s="13" t="s">
        <v>77</v>
      </c>
      <c r="AY3197" s="243" t="s">
        <v>159</v>
      </c>
    </row>
    <row r="3198" s="14" customFormat="1">
      <c r="A3198" s="14"/>
      <c r="B3198" s="244"/>
      <c r="C3198" s="245"/>
      <c r="D3198" s="234" t="s">
        <v>168</v>
      </c>
      <c r="E3198" s="246" t="s">
        <v>1</v>
      </c>
      <c r="F3198" s="247" t="s">
        <v>174</v>
      </c>
      <c r="G3198" s="245"/>
      <c r="H3198" s="248">
        <v>563.45600000000002</v>
      </c>
      <c r="I3198" s="249"/>
      <c r="J3198" s="245"/>
      <c r="K3198" s="245"/>
      <c r="L3198" s="250"/>
      <c r="M3198" s="251"/>
      <c r="N3198" s="252"/>
      <c r="O3198" s="252"/>
      <c r="P3198" s="252"/>
      <c r="Q3198" s="252"/>
      <c r="R3198" s="252"/>
      <c r="S3198" s="252"/>
      <c r="T3198" s="253"/>
      <c r="U3198" s="14"/>
      <c r="V3198" s="14"/>
      <c r="W3198" s="14"/>
      <c r="X3198" s="14"/>
      <c r="Y3198" s="14"/>
      <c r="Z3198" s="14"/>
      <c r="AA3198" s="14"/>
      <c r="AB3198" s="14"/>
      <c r="AC3198" s="14"/>
      <c r="AD3198" s="14"/>
      <c r="AE3198" s="14"/>
      <c r="AT3198" s="254" t="s">
        <v>168</v>
      </c>
      <c r="AU3198" s="254" t="s">
        <v>87</v>
      </c>
      <c r="AV3198" s="14" t="s">
        <v>166</v>
      </c>
      <c r="AW3198" s="14" t="s">
        <v>32</v>
      </c>
      <c r="AX3198" s="14" t="s">
        <v>85</v>
      </c>
      <c r="AY3198" s="254" t="s">
        <v>159</v>
      </c>
    </row>
    <row r="3199" s="2" customFormat="1" ht="37.8" customHeight="1">
      <c r="A3199" s="39"/>
      <c r="B3199" s="40"/>
      <c r="C3199" s="219" t="s">
        <v>4809</v>
      </c>
      <c r="D3199" s="219" t="s">
        <v>161</v>
      </c>
      <c r="E3199" s="220" t="s">
        <v>4810</v>
      </c>
      <c r="F3199" s="221" t="s">
        <v>4811</v>
      </c>
      <c r="G3199" s="222" t="s">
        <v>164</v>
      </c>
      <c r="H3199" s="223">
        <v>532.12</v>
      </c>
      <c r="I3199" s="224"/>
      <c r="J3199" s="225">
        <f>ROUND(I3199*H3199,2)</f>
        <v>0</v>
      </c>
      <c r="K3199" s="221" t="s">
        <v>1</v>
      </c>
      <c r="L3199" s="45"/>
      <c r="M3199" s="226" t="s">
        <v>1</v>
      </c>
      <c r="N3199" s="227" t="s">
        <v>42</v>
      </c>
      <c r="O3199" s="92"/>
      <c r="P3199" s="228">
        <f>O3199*H3199</f>
        <v>0</v>
      </c>
      <c r="Q3199" s="228">
        <v>0.00019000000000000001</v>
      </c>
      <c r="R3199" s="228">
        <f>Q3199*H3199</f>
        <v>0.10110280000000001</v>
      </c>
      <c r="S3199" s="228">
        <v>0</v>
      </c>
      <c r="T3199" s="229">
        <f>S3199*H3199</f>
        <v>0</v>
      </c>
      <c r="U3199" s="39"/>
      <c r="V3199" s="39"/>
      <c r="W3199" s="39"/>
      <c r="X3199" s="39"/>
      <c r="Y3199" s="39"/>
      <c r="Z3199" s="39"/>
      <c r="AA3199" s="39"/>
      <c r="AB3199" s="39"/>
      <c r="AC3199" s="39"/>
      <c r="AD3199" s="39"/>
      <c r="AE3199" s="39"/>
      <c r="AR3199" s="230" t="s">
        <v>235</v>
      </c>
      <c r="AT3199" s="230" t="s">
        <v>161</v>
      </c>
      <c r="AU3199" s="230" t="s">
        <v>87</v>
      </c>
      <c r="AY3199" s="18" t="s">
        <v>159</v>
      </c>
      <c r="BE3199" s="231">
        <f>IF(N3199="základní",J3199,0)</f>
        <v>0</v>
      </c>
      <c r="BF3199" s="231">
        <f>IF(N3199="snížená",J3199,0)</f>
        <v>0</v>
      </c>
      <c r="BG3199" s="231">
        <f>IF(N3199="zákl. přenesená",J3199,0)</f>
        <v>0</v>
      </c>
      <c r="BH3199" s="231">
        <f>IF(N3199="sníž. přenesená",J3199,0)</f>
        <v>0</v>
      </c>
      <c r="BI3199" s="231">
        <f>IF(N3199="nulová",J3199,0)</f>
        <v>0</v>
      </c>
      <c r="BJ3199" s="18" t="s">
        <v>85</v>
      </c>
      <c r="BK3199" s="231">
        <f>ROUND(I3199*H3199,2)</f>
        <v>0</v>
      </c>
      <c r="BL3199" s="18" t="s">
        <v>235</v>
      </c>
      <c r="BM3199" s="230" t="s">
        <v>4812</v>
      </c>
    </row>
    <row r="3200" s="16" customFormat="1">
      <c r="A3200" s="16"/>
      <c r="B3200" s="279"/>
      <c r="C3200" s="280"/>
      <c r="D3200" s="234" t="s">
        <v>168</v>
      </c>
      <c r="E3200" s="281" t="s">
        <v>1</v>
      </c>
      <c r="F3200" s="282" t="s">
        <v>4757</v>
      </c>
      <c r="G3200" s="280"/>
      <c r="H3200" s="281" t="s">
        <v>1</v>
      </c>
      <c r="I3200" s="283"/>
      <c r="J3200" s="280"/>
      <c r="K3200" s="280"/>
      <c r="L3200" s="284"/>
      <c r="M3200" s="285"/>
      <c r="N3200" s="286"/>
      <c r="O3200" s="286"/>
      <c r="P3200" s="286"/>
      <c r="Q3200" s="286"/>
      <c r="R3200" s="286"/>
      <c r="S3200" s="286"/>
      <c r="T3200" s="287"/>
      <c r="U3200" s="16"/>
      <c r="V3200" s="16"/>
      <c r="W3200" s="16"/>
      <c r="X3200" s="16"/>
      <c r="Y3200" s="16"/>
      <c r="Z3200" s="16"/>
      <c r="AA3200" s="16"/>
      <c r="AB3200" s="16"/>
      <c r="AC3200" s="16"/>
      <c r="AD3200" s="16"/>
      <c r="AE3200" s="16"/>
      <c r="AT3200" s="288" t="s">
        <v>168</v>
      </c>
      <c r="AU3200" s="288" t="s">
        <v>87</v>
      </c>
      <c r="AV3200" s="16" t="s">
        <v>85</v>
      </c>
      <c r="AW3200" s="16" t="s">
        <v>32</v>
      </c>
      <c r="AX3200" s="16" t="s">
        <v>77</v>
      </c>
      <c r="AY3200" s="288" t="s">
        <v>159</v>
      </c>
    </row>
    <row r="3201" s="13" customFormat="1">
      <c r="A3201" s="13"/>
      <c r="B3201" s="232"/>
      <c r="C3201" s="233"/>
      <c r="D3201" s="234" t="s">
        <v>168</v>
      </c>
      <c r="E3201" s="235" t="s">
        <v>1</v>
      </c>
      <c r="F3201" s="236" t="s">
        <v>4758</v>
      </c>
      <c r="G3201" s="233"/>
      <c r="H3201" s="237">
        <v>321.54000000000002</v>
      </c>
      <c r="I3201" s="238"/>
      <c r="J3201" s="233"/>
      <c r="K3201" s="233"/>
      <c r="L3201" s="239"/>
      <c r="M3201" s="240"/>
      <c r="N3201" s="241"/>
      <c r="O3201" s="241"/>
      <c r="P3201" s="241"/>
      <c r="Q3201" s="241"/>
      <c r="R3201" s="241"/>
      <c r="S3201" s="241"/>
      <c r="T3201" s="242"/>
      <c r="U3201" s="13"/>
      <c r="V3201" s="13"/>
      <c r="W3201" s="13"/>
      <c r="X3201" s="13"/>
      <c r="Y3201" s="13"/>
      <c r="Z3201" s="13"/>
      <c r="AA3201" s="13"/>
      <c r="AB3201" s="13"/>
      <c r="AC3201" s="13"/>
      <c r="AD3201" s="13"/>
      <c r="AE3201" s="13"/>
      <c r="AT3201" s="243" t="s">
        <v>168</v>
      </c>
      <c r="AU3201" s="243" t="s">
        <v>87</v>
      </c>
      <c r="AV3201" s="13" t="s">
        <v>87</v>
      </c>
      <c r="AW3201" s="13" t="s">
        <v>32</v>
      </c>
      <c r="AX3201" s="13" t="s">
        <v>77</v>
      </c>
      <c r="AY3201" s="243" t="s">
        <v>159</v>
      </c>
    </row>
    <row r="3202" s="13" customFormat="1">
      <c r="A3202" s="13"/>
      <c r="B3202" s="232"/>
      <c r="C3202" s="233"/>
      <c r="D3202" s="234" t="s">
        <v>168</v>
      </c>
      <c r="E3202" s="235" t="s">
        <v>1</v>
      </c>
      <c r="F3202" s="236" t="s">
        <v>4759</v>
      </c>
      <c r="G3202" s="233"/>
      <c r="H3202" s="237">
        <v>115.99</v>
      </c>
      <c r="I3202" s="238"/>
      <c r="J3202" s="233"/>
      <c r="K3202" s="233"/>
      <c r="L3202" s="239"/>
      <c r="M3202" s="240"/>
      <c r="N3202" s="241"/>
      <c r="O3202" s="241"/>
      <c r="P3202" s="241"/>
      <c r="Q3202" s="241"/>
      <c r="R3202" s="241"/>
      <c r="S3202" s="241"/>
      <c r="T3202" s="242"/>
      <c r="U3202" s="13"/>
      <c r="V3202" s="13"/>
      <c r="W3202" s="13"/>
      <c r="X3202" s="13"/>
      <c r="Y3202" s="13"/>
      <c r="Z3202" s="13"/>
      <c r="AA3202" s="13"/>
      <c r="AB3202" s="13"/>
      <c r="AC3202" s="13"/>
      <c r="AD3202" s="13"/>
      <c r="AE3202" s="13"/>
      <c r="AT3202" s="243" t="s">
        <v>168</v>
      </c>
      <c r="AU3202" s="243" t="s">
        <v>87</v>
      </c>
      <c r="AV3202" s="13" t="s">
        <v>87</v>
      </c>
      <c r="AW3202" s="13" t="s">
        <v>32</v>
      </c>
      <c r="AX3202" s="13" t="s">
        <v>77</v>
      </c>
      <c r="AY3202" s="243" t="s">
        <v>159</v>
      </c>
    </row>
    <row r="3203" s="16" customFormat="1">
      <c r="A3203" s="16"/>
      <c r="B3203" s="279"/>
      <c r="C3203" s="280"/>
      <c r="D3203" s="234" t="s">
        <v>168</v>
      </c>
      <c r="E3203" s="281" t="s">
        <v>1</v>
      </c>
      <c r="F3203" s="282" t="s">
        <v>1643</v>
      </c>
      <c r="G3203" s="280"/>
      <c r="H3203" s="281" t="s">
        <v>1</v>
      </c>
      <c r="I3203" s="283"/>
      <c r="J3203" s="280"/>
      <c r="K3203" s="280"/>
      <c r="L3203" s="284"/>
      <c r="M3203" s="285"/>
      <c r="N3203" s="286"/>
      <c r="O3203" s="286"/>
      <c r="P3203" s="286"/>
      <c r="Q3203" s="286"/>
      <c r="R3203" s="286"/>
      <c r="S3203" s="286"/>
      <c r="T3203" s="287"/>
      <c r="U3203" s="16"/>
      <c r="V3203" s="16"/>
      <c r="W3203" s="16"/>
      <c r="X3203" s="16"/>
      <c r="Y3203" s="16"/>
      <c r="Z3203" s="16"/>
      <c r="AA3203" s="16"/>
      <c r="AB3203" s="16"/>
      <c r="AC3203" s="16"/>
      <c r="AD3203" s="16"/>
      <c r="AE3203" s="16"/>
      <c r="AT3203" s="288" t="s">
        <v>168</v>
      </c>
      <c r="AU3203" s="288" t="s">
        <v>87</v>
      </c>
      <c r="AV3203" s="16" t="s">
        <v>85</v>
      </c>
      <c r="AW3203" s="16" t="s">
        <v>32</v>
      </c>
      <c r="AX3203" s="16" t="s">
        <v>77</v>
      </c>
      <c r="AY3203" s="288" t="s">
        <v>159</v>
      </c>
    </row>
    <row r="3204" s="13" customFormat="1">
      <c r="A3204" s="13"/>
      <c r="B3204" s="232"/>
      <c r="C3204" s="233"/>
      <c r="D3204" s="234" t="s">
        <v>168</v>
      </c>
      <c r="E3204" s="235" t="s">
        <v>1</v>
      </c>
      <c r="F3204" s="236" t="s">
        <v>1644</v>
      </c>
      <c r="G3204" s="233"/>
      <c r="H3204" s="237">
        <v>53.299999999999997</v>
      </c>
      <c r="I3204" s="238"/>
      <c r="J3204" s="233"/>
      <c r="K3204" s="233"/>
      <c r="L3204" s="239"/>
      <c r="M3204" s="240"/>
      <c r="N3204" s="241"/>
      <c r="O3204" s="241"/>
      <c r="P3204" s="241"/>
      <c r="Q3204" s="241"/>
      <c r="R3204" s="241"/>
      <c r="S3204" s="241"/>
      <c r="T3204" s="242"/>
      <c r="U3204" s="13"/>
      <c r="V3204" s="13"/>
      <c r="W3204" s="13"/>
      <c r="X3204" s="13"/>
      <c r="Y3204" s="13"/>
      <c r="Z3204" s="13"/>
      <c r="AA3204" s="13"/>
      <c r="AB3204" s="13"/>
      <c r="AC3204" s="13"/>
      <c r="AD3204" s="13"/>
      <c r="AE3204" s="13"/>
      <c r="AT3204" s="243" t="s">
        <v>168</v>
      </c>
      <c r="AU3204" s="243" t="s">
        <v>87</v>
      </c>
      <c r="AV3204" s="13" t="s">
        <v>87</v>
      </c>
      <c r="AW3204" s="13" t="s">
        <v>32</v>
      </c>
      <c r="AX3204" s="13" t="s">
        <v>77</v>
      </c>
      <c r="AY3204" s="243" t="s">
        <v>159</v>
      </c>
    </row>
    <row r="3205" s="16" customFormat="1">
      <c r="A3205" s="16"/>
      <c r="B3205" s="279"/>
      <c r="C3205" s="280"/>
      <c r="D3205" s="234" t="s">
        <v>168</v>
      </c>
      <c r="E3205" s="281" t="s">
        <v>1</v>
      </c>
      <c r="F3205" s="282" t="s">
        <v>4813</v>
      </c>
      <c r="G3205" s="280"/>
      <c r="H3205" s="281" t="s">
        <v>1</v>
      </c>
      <c r="I3205" s="283"/>
      <c r="J3205" s="280"/>
      <c r="K3205" s="280"/>
      <c r="L3205" s="284"/>
      <c r="M3205" s="285"/>
      <c r="N3205" s="286"/>
      <c r="O3205" s="286"/>
      <c r="P3205" s="286"/>
      <c r="Q3205" s="286"/>
      <c r="R3205" s="286"/>
      <c r="S3205" s="286"/>
      <c r="T3205" s="287"/>
      <c r="U3205" s="16"/>
      <c r="V3205" s="16"/>
      <c r="W3205" s="16"/>
      <c r="X3205" s="16"/>
      <c r="Y3205" s="16"/>
      <c r="Z3205" s="16"/>
      <c r="AA3205" s="16"/>
      <c r="AB3205" s="16"/>
      <c r="AC3205" s="16"/>
      <c r="AD3205" s="16"/>
      <c r="AE3205" s="16"/>
      <c r="AT3205" s="288" t="s">
        <v>168</v>
      </c>
      <c r="AU3205" s="288" t="s">
        <v>87</v>
      </c>
      <c r="AV3205" s="16" t="s">
        <v>85</v>
      </c>
      <c r="AW3205" s="16" t="s">
        <v>32</v>
      </c>
      <c r="AX3205" s="16" t="s">
        <v>77</v>
      </c>
      <c r="AY3205" s="288" t="s">
        <v>159</v>
      </c>
    </row>
    <row r="3206" s="13" customFormat="1">
      <c r="A3206" s="13"/>
      <c r="B3206" s="232"/>
      <c r="C3206" s="233"/>
      <c r="D3206" s="234" t="s">
        <v>168</v>
      </c>
      <c r="E3206" s="235" t="s">
        <v>1</v>
      </c>
      <c r="F3206" s="236" t="s">
        <v>4814</v>
      </c>
      <c r="G3206" s="233"/>
      <c r="H3206" s="237">
        <v>31.289999999999999</v>
      </c>
      <c r="I3206" s="238"/>
      <c r="J3206" s="233"/>
      <c r="K3206" s="233"/>
      <c r="L3206" s="239"/>
      <c r="M3206" s="240"/>
      <c r="N3206" s="241"/>
      <c r="O3206" s="241"/>
      <c r="P3206" s="241"/>
      <c r="Q3206" s="241"/>
      <c r="R3206" s="241"/>
      <c r="S3206" s="241"/>
      <c r="T3206" s="242"/>
      <c r="U3206" s="13"/>
      <c r="V3206" s="13"/>
      <c r="W3206" s="13"/>
      <c r="X3206" s="13"/>
      <c r="Y3206" s="13"/>
      <c r="Z3206" s="13"/>
      <c r="AA3206" s="13"/>
      <c r="AB3206" s="13"/>
      <c r="AC3206" s="13"/>
      <c r="AD3206" s="13"/>
      <c r="AE3206" s="13"/>
      <c r="AT3206" s="243" t="s">
        <v>168</v>
      </c>
      <c r="AU3206" s="243" t="s">
        <v>87</v>
      </c>
      <c r="AV3206" s="13" t="s">
        <v>87</v>
      </c>
      <c r="AW3206" s="13" t="s">
        <v>32</v>
      </c>
      <c r="AX3206" s="13" t="s">
        <v>77</v>
      </c>
      <c r="AY3206" s="243" t="s">
        <v>159</v>
      </c>
    </row>
    <row r="3207" s="13" customFormat="1">
      <c r="A3207" s="13"/>
      <c r="B3207" s="232"/>
      <c r="C3207" s="233"/>
      <c r="D3207" s="234" t="s">
        <v>168</v>
      </c>
      <c r="E3207" s="235" t="s">
        <v>1</v>
      </c>
      <c r="F3207" s="236" t="s">
        <v>4815</v>
      </c>
      <c r="G3207" s="233"/>
      <c r="H3207" s="237">
        <v>10</v>
      </c>
      <c r="I3207" s="238"/>
      <c r="J3207" s="233"/>
      <c r="K3207" s="233"/>
      <c r="L3207" s="239"/>
      <c r="M3207" s="240"/>
      <c r="N3207" s="241"/>
      <c r="O3207" s="241"/>
      <c r="P3207" s="241"/>
      <c r="Q3207" s="241"/>
      <c r="R3207" s="241"/>
      <c r="S3207" s="241"/>
      <c r="T3207" s="242"/>
      <c r="U3207" s="13"/>
      <c r="V3207" s="13"/>
      <c r="W3207" s="13"/>
      <c r="X3207" s="13"/>
      <c r="Y3207" s="13"/>
      <c r="Z3207" s="13"/>
      <c r="AA3207" s="13"/>
      <c r="AB3207" s="13"/>
      <c r="AC3207" s="13"/>
      <c r="AD3207" s="13"/>
      <c r="AE3207" s="13"/>
      <c r="AT3207" s="243" t="s">
        <v>168</v>
      </c>
      <c r="AU3207" s="243" t="s">
        <v>87</v>
      </c>
      <c r="AV3207" s="13" t="s">
        <v>87</v>
      </c>
      <c r="AW3207" s="13" t="s">
        <v>32</v>
      </c>
      <c r="AX3207" s="13" t="s">
        <v>77</v>
      </c>
      <c r="AY3207" s="243" t="s">
        <v>159</v>
      </c>
    </row>
    <row r="3208" s="14" customFormat="1">
      <c r="A3208" s="14"/>
      <c r="B3208" s="244"/>
      <c r="C3208" s="245"/>
      <c r="D3208" s="234" t="s">
        <v>168</v>
      </c>
      <c r="E3208" s="246" t="s">
        <v>1</v>
      </c>
      <c r="F3208" s="247" t="s">
        <v>174</v>
      </c>
      <c r="G3208" s="245"/>
      <c r="H3208" s="248">
        <v>532.12</v>
      </c>
      <c r="I3208" s="249"/>
      <c r="J3208" s="245"/>
      <c r="K3208" s="245"/>
      <c r="L3208" s="250"/>
      <c r="M3208" s="251"/>
      <c r="N3208" s="252"/>
      <c r="O3208" s="252"/>
      <c r="P3208" s="252"/>
      <c r="Q3208" s="252"/>
      <c r="R3208" s="252"/>
      <c r="S3208" s="252"/>
      <c r="T3208" s="253"/>
      <c r="U3208" s="14"/>
      <c r="V3208" s="14"/>
      <c r="W3208" s="14"/>
      <c r="X3208" s="14"/>
      <c r="Y3208" s="14"/>
      <c r="Z3208" s="14"/>
      <c r="AA3208" s="14"/>
      <c r="AB3208" s="14"/>
      <c r="AC3208" s="14"/>
      <c r="AD3208" s="14"/>
      <c r="AE3208" s="14"/>
      <c r="AT3208" s="254" t="s">
        <v>168</v>
      </c>
      <c r="AU3208" s="254" t="s">
        <v>87</v>
      </c>
      <c r="AV3208" s="14" t="s">
        <v>166</v>
      </c>
      <c r="AW3208" s="14" t="s">
        <v>32</v>
      </c>
      <c r="AX3208" s="14" t="s">
        <v>85</v>
      </c>
      <c r="AY3208" s="254" t="s">
        <v>159</v>
      </c>
    </row>
    <row r="3209" s="2" customFormat="1" ht="24.15" customHeight="1">
      <c r="A3209" s="39"/>
      <c r="B3209" s="40"/>
      <c r="C3209" s="219" t="s">
        <v>4816</v>
      </c>
      <c r="D3209" s="219" t="s">
        <v>161</v>
      </c>
      <c r="E3209" s="220" t="s">
        <v>4817</v>
      </c>
      <c r="F3209" s="221" t="s">
        <v>4818</v>
      </c>
      <c r="G3209" s="222" t="s">
        <v>164</v>
      </c>
      <c r="H3209" s="223">
        <v>1093.3</v>
      </c>
      <c r="I3209" s="224"/>
      <c r="J3209" s="225">
        <f>ROUND(I3209*H3209,2)</f>
        <v>0</v>
      </c>
      <c r="K3209" s="221" t="s">
        <v>165</v>
      </c>
      <c r="L3209" s="45"/>
      <c r="M3209" s="226" t="s">
        <v>1</v>
      </c>
      <c r="N3209" s="227" t="s">
        <v>42</v>
      </c>
      <c r="O3209" s="92"/>
      <c r="P3209" s="228">
        <f>O3209*H3209</f>
        <v>0</v>
      </c>
      <c r="Q3209" s="228">
        <v>0.000185</v>
      </c>
      <c r="R3209" s="228">
        <f>Q3209*H3209</f>
        <v>0.20226049999999998</v>
      </c>
      <c r="S3209" s="228">
        <v>0</v>
      </c>
      <c r="T3209" s="229">
        <f>S3209*H3209</f>
        <v>0</v>
      </c>
      <c r="U3209" s="39"/>
      <c r="V3209" s="39"/>
      <c r="W3209" s="39"/>
      <c r="X3209" s="39"/>
      <c r="Y3209" s="39"/>
      <c r="Z3209" s="39"/>
      <c r="AA3209" s="39"/>
      <c r="AB3209" s="39"/>
      <c r="AC3209" s="39"/>
      <c r="AD3209" s="39"/>
      <c r="AE3209" s="39"/>
      <c r="AR3209" s="230" t="s">
        <v>235</v>
      </c>
      <c r="AT3209" s="230" t="s">
        <v>161</v>
      </c>
      <c r="AU3209" s="230" t="s">
        <v>87</v>
      </c>
      <c r="AY3209" s="18" t="s">
        <v>159</v>
      </c>
      <c r="BE3209" s="231">
        <f>IF(N3209="základní",J3209,0)</f>
        <v>0</v>
      </c>
      <c r="BF3209" s="231">
        <f>IF(N3209="snížená",J3209,0)</f>
        <v>0</v>
      </c>
      <c r="BG3209" s="231">
        <f>IF(N3209="zákl. přenesená",J3209,0)</f>
        <v>0</v>
      </c>
      <c r="BH3209" s="231">
        <f>IF(N3209="sníž. přenesená",J3209,0)</f>
        <v>0</v>
      </c>
      <c r="BI3209" s="231">
        <f>IF(N3209="nulová",J3209,0)</f>
        <v>0</v>
      </c>
      <c r="BJ3209" s="18" t="s">
        <v>85</v>
      </c>
      <c r="BK3209" s="231">
        <f>ROUND(I3209*H3209,2)</f>
        <v>0</v>
      </c>
      <c r="BL3209" s="18" t="s">
        <v>235</v>
      </c>
      <c r="BM3209" s="230" t="s">
        <v>4819</v>
      </c>
    </row>
    <row r="3210" s="16" customFormat="1">
      <c r="A3210" s="16"/>
      <c r="B3210" s="279"/>
      <c r="C3210" s="280"/>
      <c r="D3210" s="234" t="s">
        <v>168</v>
      </c>
      <c r="E3210" s="281" t="s">
        <v>1</v>
      </c>
      <c r="F3210" s="282" t="s">
        <v>1449</v>
      </c>
      <c r="G3210" s="280"/>
      <c r="H3210" s="281" t="s">
        <v>1</v>
      </c>
      <c r="I3210" s="283"/>
      <c r="J3210" s="280"/>
      <c r="K3210" s="280"/>
      <c r="L3210" s="284"/>
      <c r="M3210" s="285"/>
      <c r="N3210" s="286"/>
      <c r="O3210" s="286"/>
      <c r="P3210" s="286"/>
      <c r="Q3210" s="286"/>
      <c r="R3210" s="286"/>
      <c r="S3210" s="286"/>
      <c r="T3210" s="287"/>
      <c r="U3210" s="16"/>
      <c r="V3210" s="16"/>
      <c r="W3210" s="16"/>
      <c r="X3210" s="16"/>
      <c r="Y3210" s="16"/>
      <c r="Z3210" s="16"/>
      <c r="AA3210" s="16"/>
      <c r="AB3210" s="16"/>
      <c r="AC3210" s="16"/>
      <c r="AD3210" s="16"/>
      <c r="AE3210" s="16"/>
      <c r="AT3210" s="288" t="s">
        <v>168</v>
      </c>
      <c r="AU3210" s="288" t="s">
        <v>87</v>
      </c>
      <c r="AV3210" s="16" t="s">
        <v>85</v>
      </c>
      <c r="AW3210" s="16" t="s">
        <v>32</v>
      </c>
      <c r="AX3210" s="16" t="s">
        <v>77</v>
      </c>
      <c r="AY3210" s="288" t="s">
        <v>159</v>
      </c>
    </row>
    <row r="3211" s="16" customFormat="1">
      <c r="A3211" s="16"/>
      <c r="B3211" s="279"/>
      <c r="C3211" s="280"/>
      <c r="D3211" s="234" t="s">
        <v>168</v>
      </c>
      <c r="E3211" s="281" t="s">
        <v>1</v>
      </c>
      <c r="F3211" s="282" t="s">
        <v>1122</v>
      </c>
      <c r="G3211" s="280"/>
      <c r="H3211" s="281" t="s">
        <v>1</v>
      </c>
      <c r="I3211" s="283"/>
      <c r="J3211" s="280"/>
      <c r="K3211" s="280"/>
      <c r="L3211" s="284"/>
      <c r="M3211" s="285"/>
      <c r="N3211" s="286"/>
      <c r="O3211" s="286"/>
      <c r="P3211" s="286"/>
      <c r="Q3211" s="286"/>
      <c r="R3211" s="286"/>
      <c r="S3211" s="286"/>
      <c r="T3211" s="287"/>
      <c r="U3211" s="16"/>
      <c r="V3211" s="16"/>
      <c r="W3211" s="16"/>
      <c r="X3211" s="16"/>
      <c r="Y3211" s="16"/>
      <c r="Z3211" s="16"/>
      <c r="AA3211" s="16"/>
      <c r="AB3211" s="16"/>
      <c r="AC3211" s="16"/>
      <c r="AD3211" s="16"/>
      <c r="AE3211" s="16"/>
      <c r="AT3211" s="288" t="s">
        <v>168</v>
      </c>
      <c r="AU3211" s="288" t="s">
        <v>87</v>
      </c>
      <c r="AV3211" s="16" t="s">
        <v>85</v>
      </c>
      <c r="AW3211" s="16" t="s">
        <v>32</v>
      </c>
      <c r="AX3211" s="16" t="s">
        <v>77</v>
      </c>
      <c r="AY3211" s="288" t="s">
        <v>159</v>
      </c>
    </row>
    <row r="3212" s="13" customFormat="1">
      <c r="A3212" s="13"/>
      <c r="B3212" s="232"/>
      <c r="C3212" s="233"/>
      <c r="D3212" s="234" t="s">
        <v>168</v>
      </c>
      <c r="E3212" s="235" t="s">
        <v>1</v>
      </c>
      <c r="F3212" s="236" t="s">
        <v>4820</v>
      </c>
      <c r="G3212" s="233"/>
      <c r="H3212" s="237">
        <v>164.416</v>
      </c>
      <c r="I3212" s="238"/>
      <c r="J3212" s="233"/>
      <c r="K3212" s="233"/>
      <c r="L3212" s="239"/>
      <c r="M3212" s="240"/>
      <c r="N3212" s="241"/>
      <c r="O3212" s="241"/>
      <c r="P3212" s="241"/>
      <c r="Q3212" s="241"/>
      <c r="R3212" s="241"/>
      <c r="S3212" s="241"/>
      <c r="T3212" s="242"/>
      <c r="U3212" s="13"/>
      <c r="V3212" s="13"/>
      <c r="W3212" s="13"/>
      <c r="X3212" s="13"/>
      <c r="Y3212" s="13"/>
      <c r="Z3212" s="13"/>
      <c r="AA3212" s="13"/>
      <c r="AB3212" s="13"/>
      <c r="AC3212" s="13"/>
      <c r="AD3212" s="13"/>
      <c r="AE3212" s="13"/>
      <c r="AT3212" s="243" t="s">
        <v>168</v>
      </c>
      <c r="AU3212" s="243" t="s">
        <v>87</v>
      </c>
      <c r="AV3212" s="13" t="s">
        <v>87</v>
      </c>
      <c r="AW3212" s="13" t="s">
        <v>32</v>
      </c>
      <c r="AX3212" s="13" t="s">
        <v>77</v>
      </c>
      <c r="AY3212" s="243" t="s">
        <v>159</v>
      </c>
    </row>
    <row r="3213" s="13" customFormat="1">
      <c r="A3213" s="13"/>
      <c r="B3213" s="232"/>
      <c r="C3213" s="233"/>
      <c r="D3213" s="234" t="s">
        <v>168</v>
      </c>
      <c r="E3213" s="235" t="s">
        <v>1</v>
      </c>
      <c r="F3213" s="236" t="s">
        <v>4821</v>
      </c>
      <c r="G3213" s="233"/>
      <c r="H3213" s="237">
        <v>44.268000000000001</v>
      </c>
      <c r="I3213" s="238"/>
      <c r="J3213" s="233"/>
      <c r="K3213" s="233"/>
      <c r="L3213" s="239"/>
      <c r="M3213" s="240"/>
      <c r="N3213" s="241"/>
      <c r="O3213" s="241"/>
      <c r="P3213" s="241"/>
      <c r="Q3213" s="241"/>
      <c r="R3213" s="241"/>
      <c r="S3213" s="241"/>
      <c r="T3213" s="242"/>
      <c r="U3213" s="13"/>
      <c r="V3213" s="13"/>
      <c r="W3213" s="13"/>
      <c r="X3213" s="13"/>
      <c r="Y3213" s="13"/>
      <c r="Z3213" s="13"/>
      <c r="AA3213" s="13"/>
      <c r="AB3213" s="13"/>
      <c r="AC3213" s="13"/>
      <c r="AD3213" s="13"/>
      <c r="AE3213" s="13"/>
      <c r="AT3213" s="243" t="s">
        <v>168</v>
      </c>
      <c r="AU3213" s="243" t="s">
        <v>87</v>
      </c>
      <c r="AV3213" s="13" t="s">
        <v>87</v>
      </c>
      <c r="AW3213" s="13" t="s">
        <v>32</v>
      </c>
      <c r="AX3213" s="13" t="s">
        <v>77</v>
      </c>
      <c r="AY3213" s="243" t="s">
        <v>159</v>
      </c>
    </row>
    <row r="3214" s="13" customFormat="1">
      <c r="A3214" s="13"/>
      <c r="B3214" s="232"/>
      <c r="C3214" s="233"/>
      <c r="D3214" s="234" t="s">
        <v>168</v>
      </c>
      <c r="E3214" s="235" t="s">
        <v>1</v>
      </c>
      <c r="F3214" s="236" t="s">
        <v>4822</v>
      </c>
      <c r="G3214" s="233"/>
      <c r="H3214" s="237">
        <v>44.948</v>
      </c>
      <c r="I3214" s="238"/>
      <c r="J3214" s="233"/>
      <c r="K3214" s="233"/>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168</v>
      </c>
      <c r="AU3214" s="243" t="s">
        <v>87</v>
      </c>
      <c r="AV3214" s="13" t="s">
        <v>87</v>
      </c>
      <c r="AW3214" s="13" t="s">
        <v>32</v>
      </c>
      <c r="AX3214" s="13" t="s">
        <v>77</v>
      </c>
      <c r="AY3214" s="243" t="s">
        <v>159</v>
      </c>
    </row>
    <row r="3215" s="13" customFormat="1">
      <c r="A3215" s="13"/>
      <c r="B3215" s="232"/>
      <c r="C3215" s="233"/>
      <c r="D3215" s="234" t="s">
        <v>168</v>
      </c>
      <c r="E3215" s="235" t="s">
        <v>1</v>
      </c>
      <c r="F3215" s="236" t="s">
        <v>4823</v>
      </c>
      <c r="G3215" s="233"/>
      <c r="H3215" s="237">
        <v>129.13200000000001</v>
      </c>
      <c r="I3215" s="238"/>
      <c r="J3215" s="233"/>
      <c r="K3215" s="233"/>
      <c r="L3215" s="239"/>
      <c r="M3215" s="240"/>
      <c r="N3215" s="241"/>
      <c r="O3215" s="241"/>
      <c r="P3215" s="241"/>
      <c r="Q3215" s="241"/>
      <c r="R3215" s="241"/>
      <c r="S3215" s="241"/>
      <c r="T3215" s="242"/>
      <c r="U3215" s="13"/>
      <c r="V3215" s="13"/>
      <c r="W3215" s="13"/>
      <c r="X3215" s="13"/>
      <c r="Y3215" s="13"/>
      <c r="Z3215" s="13"/>
      <c r="AA3215" s="13"/>
      <c r="AB3215" s="13"/>
      <c r="AC3215" s="13"/>
      <c r="AD3215" s="13"/>
      <c r="AE3215" s="13"/>
      <c r="AT3215" s="243" t="s">
        <v>168</v>
      </c>
      <c r="AU3215" s="243" t="s">
        <v>87</v>
      </c>
      <c r="AV3215" s="13" t="s">
        <v>87</v>
      </c>
      <c r="AW3215" s="13" t="s">
        <v>32</v>
      </c>
      <c r="AX3215" s="13" t="s">
        <v>77</v>
      </c>
      <c r="AY3215" s="243" t="s">
        <v>159</v>
      </c>
    </row>
    <row r="3216" s="13" customFormat="1">
      <c r="A3216" s="13"/>
      <c r="B3216" s="232"/>
      <c r="C3216" s="233"/>
      <c r="D3216" s="234" t="s">
        <v>168</v>
      </c>
      <c r="E3216" s="235" t="s">
        <v>1</v>
      </c>
      <c r="F3216" s="236" t="s">
        <v>1453</v>
      </c>
      <c r="G3216" s="233"/>
      <c r="H3216" s="237">
        <v>150.56800000000001</v>
      </c>
      <c r="I3216" s="238"/>
      <c r="J3216" s="233"/>
      <c r="K3216" s="233"/>
      <c r="L3216" s="239"/>
      <c r="M3216" s="240"/>
      <c r="N3216" s="241"/>
      <c r="O3216" s="241"/>
      <c r="P3216" s="241"/>
      <c r="Q3216" s="241"/>
      <c r="R3216" s="241"/>
      <c r="S3216" s="241"/>
      <c r="T3216" s="242"/>
      <c r="U3216" s="13"/>
      <c r="V3216" s="13"/>
      <c r="W3216" s="13"/>
      <c r="X3216" s="13"/>
      <c r="Y3216" s="13"/>
      <c r="Z3216" s="13"/>
      <c r="AA3216" s="13"/>
      <c r="AB3216" s="13"/>
      <c r="AC3216" s="13"/>
      <c r="AD3216" s="13"/>
      <c r="AE3216" s="13"/>
      <c r="AT3216" s="243" t="s">
        <v>168</v>
      </c>
      <c r="AU3216" s="243" t="s">
        <v>87</v>
      </c>
      <c r="AV3216" s="13" t="s">
        <v>87</v>
      </c>
      <c r="AW3216" s="13" t="s">
        <v>32</v>
      </c>
      <c r="AX3216" s="13" t="s">
        <v>77</v>
      </c>
      <c r="AY3216" s="243" t="s">
        <v>159</v>
      </c>
    </row>
    <row r="3217" s="13" customFormat="1">
      <c r="A3217" s="13"/>
      <c r="B3217" s="232"/>
      <c r="C3217" s="233"/>
      <c r="D3217" s="234" t="s">
        <v>168</v>
      </c>
      <c r="E3217" s="235" t="s">
        <v>1</v>
      </c>
      <c r="F3217" s="236" t="s">
        <v>1425</v>
      </c>
      <c r="G3217" s="233"/>
      <c r="H3217" s="237">
        <v>54.121000000000002</v>
      </c>
      <c r="I3217" s="238"/>
      <c r="J3217" s="233"/>
      <c r="K3217" s="233"/>
      <c r="L3217" s="239"/>
      <c r="M3217" s="240"/>
      <c r="N3217" s="241"/>
      <c r="O3217" s="241"/>
      <c r="P3217" s="241"/>
      <c r="Q3217" s="241"/>
      <c r="R3217" s="241"/>
      <c r="S3217" s="241"/>
      <c r="T3217" s="242"/>
      <c r="U3217" s="13"/>
      <c r="V3217" s="13"/>
      <c r="W3217" s="13"/>
      <c r="X3217" s="13"/>
      <c r="Y3217" s="13"/>
      <c r="Z3217" s="13"/>
      <c r="AA3217" s="13"/>
      <c r="AB3217" s="13"/>
      <c r="AC3217" s="13"/>
      <c r="AD3217" s="13"/>
      <c r="AE3217" s="13"/>
      <c r="AT3217" s="243" t="s">
        <v>168</v>
      </c>
      <c r="AU3217" s="243" t="s">
        <v>87</v>
      </c>
      <c r="AV3217" s="13" t="s">
        <v>87</v>
      </c>
      <c r="AW3217" s="13" t="s">
        <v>32</v>
      </c>
      <c r="AX3217" s="13" t="s">
        <v>77</v>
      </c>
      <c r="AY3217" s="243" t="s">
        <v>159</v>
      </c>
    </row>
    <row r="3218" s="15" customFormat="1">
      <c r="A3218" s="15"/>
      <c r="B3218" s="268"/>
      <c r="C3218" s="269"/>
      <c r="D3218" s="234" t="s">
        <v>168</v>
      </c>
      <c r="E3218" s="270" t="s">
        <v>1</v>
      </c>
      <c r="F3218" s="271" t="s">
        <v>361</v>
      </c>
      <c r="G3218" s="269"/>
      <c r="H3218" s="272">
        <v>587.45299999999997</v>
      </c>
      <c r="I3218" s="273"/>
      <c r="J3218" s="269"/>
      <c r="K3218" s="269"/>
      <c r="L3218" s="274"/>
      <c r="M3218" s="275"/>
      <c r="N3218" s="276"/>
      <c r="O3218" s="276"/>
      <c r="P3218" s="276"/>
      <c r="Q3218" s="276"/>
      <c r="R3218" s="276"/>
      <c r="S3218" s="276"/>
      <c r="T3218" s="277"/>
      <c r="U3218" s="15"/>
      <c r="V3218" s="15"/>
      <c r="W3218" s="15"/>
      <c r="X3218" s="15"/>
      <c r="Y3218" s="15"/>
      <c r="Z3218" s="15"/>
      <c r="AA3218" s="15"/>
      <c r="AB3218" s="15"/>
      <c r="AC3218" s="15"/>
      <c r="AD3218" s="15"/>
      <c r="AE3218" s="15"/>
      <c r="AT3218" s="278" t="s">
        <v>168</v>
      </c>
      <c r="AU3218" s="278" t="s">
        <v>87</v>
      </c>
      <c r="AV3218" s="15" t="s">
        <v>175</v>
      </c>
      <c r="AW3218" s="15" t="s">
        <v>32</v>
      </c>
      <c r="AX3218" s="15" t="s">
        <v>77</v>
      </c>
      <c r="AY3218" s="278" t="s">
        <v>159</v>
      </c>
    </row>
    <row r="3219" s="16" customFormat="1">
      <c r="A3219" s="16"/>
      <c r="B3219" s="279"/>
      <c r="C3219" s="280"/>
      <c r="D3219" s="234" t="s">
        <v>168</v>
      </c>
      <c r="E3219" s="281" t="s">
        <v>1</v>
      </c>
      <c r="F3219" s="282" t="s">
        <v>1129</v>
      </c>
      <c r="G3219" s="280"/>
      <c r="H3219" s="281" t="s">
        <v>1</v>
      </c>
      <c r="I3219" s="283"/>
      <c r="J3219" s="280"/>
      <c r="K3219" s="280"/>
      <c r="L3219" s="284"/>
      <c r="M3219" s="285"/>
      <c r="N3219" s="286"/>
      <c r="O3219" s="286"/>
      <c r="P3219" s="286"/>
      <c r="Q3219" s="286"/>
      <c r="R3219" s="286"/>
      <c r="S3219" s="286"/>
      <c r="T3219" s="287"/>
      <c r="U3219" s="16"/>
      <c r="V3219" s="16"/>
      <c r="W3219" s="16"/>
      <c r="X3219" s="16"/>
      <c r="Y3219" s="16"/>
      <c r="Z3219" s="16"/>
      <c r="AA3219" s="16"/>
      <c r="AB3219" s="16"/>
      <c r="AC3219" s="16"/>
      <c r="AD3219" s="16"/>
      <c r="AE3219" s="16"/>
      <c r="AT3219" s="288" t="s">
        <v>168</v>
      </c>
      <c r="AU3219" s="288" t="s">
        <v>87</v>
      </c>
      <c r="AV3219" s="16" t="s">
        <v>85</v>
      </c>
      <c r="AW3219" s="16" t="s">
        <v>32</v>
      </c>
      <c r="AX3219" s="16" t="s">
        <v>77</v>
      </c>
      <c r="AY3219" s="288" t="s">
        <v>159</v>
      </c>
    </row>
    <row r="3220" s="13" customFormat="1">
      <c r="A3220" s="13"/>
      <c r="B3220" s="232"/>
      <c r="C3220" s="233"/>
      <c r="D3220" s="234" t="s">
        <v>168</v>
      </c>
      <c r="E3220" s="235" t="s">
        <v>1</v>
      </c>
      <c r="F3220" s="236" t="s">
        <v>1426</v>
      </c>
      <c r="G3220" s="233"/>
      <c r="H3220" s="237">
        <v>39.329999999999998</v>
      </c>
      <c r="I3220" s="238"/>
      <c r="J3220" s="233"/>
      <c r="K3220" s="233"/>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168</v>
      </c>
      <c r="AU3220" s="243" t="s">
        <v>87</v>
      </c>
      <c r="AV3220" s="13" t="s">
        <v>87</v>
      </c>
      <c r="AW3220" s="13" t="s">
        <v>32</v>
      </c>
      <c r="AX3220" s="13" t="s">
        <v>77</v>
      </c>
      <c r="AY3220" s="243" t="s">
        <v>159</v>
      </c>
    </row>
    <row r="3221" s="13" customFormat="1">
      <c r="A3221" s="13"/>
      <c r="B3221" s="232"/>
      <c r="C3221" s="233"/>
      <c r="D3221" s="234" t="s">
        <v>168</v>
      </c>
      <c r="E3221" s="235" t="s">
        <v>1</v>
      </c>
      <c r="F3221" s="236" t="s">
        <v>4824</v>
      </c>
      <c r="G3221" s="233"/>
      <c r="H3221" s="237">
        <v>89.281999999999996</v>
      </c>
      <c r="I3221" s="238"/>
      <c r="J3221" s="233"/>
      <c r="K3221" s="233"/>
      <c r="L3221" s="239"/>
      <c r="M3221" s="240"/>
      <c r="N3221" s="241"/>
      <c r="O3221" s="241"/>
      <c r="P3221" s="241"/>
      <c r="Q3221" s="241"/>
      <c r="R3221" s="241"/>
      <c r="S3221" s="241"/>
      <c r="T3221" s="242"/>
      <c r="U3221" s="13"/>
      <c r="V3221" s="13"/>
      <c r="W3221" s="13"/>
      <c r="X3221" s="13"/>
      <c r="Y3221" s="13"/>
      <c r="Z3221" s="13"/>
      <c r="AA3221" s="13"/>
      <c r="AB3221" s="13"/>
      <c r="AC3221" s="13"/>
      <c r="AD3221" s="13"/>
      <c r="AE3221" s="13"/>
      <c r="AT3221" s="243" t="s">
        <v>168</v>
      </c>
      <c r="AU3221" s="243" t="s">
        <v>87</v>
      </c>
      <c r="AV3221" s="13" t="s">
        <v>87</v>
      </c>
      <c r="AW3221" s="13" t="s">
        <v>32</v>
      </c>
      <c r="AX3221" s="13" t="s">
        <v>77</v>
      </c>
      <c r="AY3221" s="243" t="s">
        <v>159</v>
      </c>
    </row>
    <row r="3222" s="13" customFormat="1">
      <c r="A3222" s="13"/>
      <c r="B3222" s="232"/>
      <c r="C3222" s="233"/>
      <c r="D3222" s="234" t="s">
        <v>168</v>
      </c>
      <c r="E3222" s="235" t="s">
        <v>1</v>
      </c>
      <c r="F3222" s="236" t="s">
        <v>4825</v>
      </c>
      <c r="G3222" s="233"/>
      <c r="H3222" s="237">
        <v>32.700000000000003</v>
      </c>
      <c r="I3222" s="238"/>
      <c r="J3222" s="233"/>
      <c r="K3222" s="233"/>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168</v>
      </c>
      <c r="AU3222" s="243" t="s">
        <v>87</v>
      </c>
      <c r="AV3222" s="13" t="s">
        <v>87</v>
      </c>
      <c r="AW3222" s="13" t="s">
        <v>32</v>
      </c>
      <c r="AX3222" s="13" t="s">
        <v>77</v>
      </c>
      <c r="AY3222" s="243" t="s">
        <v>159</v>
      </c>
    </row>
    <row r="3223" s="13" customFormat="1">
      <c r="A3223" s="13"/>
      <c r="B3223" s="232"/>
      <c r="C3223" s="233"/>
      <c r="D3223" s="234" t="s">
        <v>168</v>
      </c>
      <c r="E3223" s="235" t="s">
        <v>1</v>
      </c>
      <c r="F3223" s="236" t="s">
        <v>4826</v>
      </c>
      <c r="G3223" s="233"/>
      <c r="H3223" s="237">
        <v>69.540000000000006</v>
      </c>
      <c r="I3223" s="238"/>
      <c r="J3223" s="233"/>
      <c r="K3223" s="233"/>
      <c r="L3223" s="239"/>
      <c r="M3223" s="240"/>
      <c r="N3223" s="241"/>
      <c r="O3223" s="241"/>
      <c r="P3223" s="241"/>
      <c r="Q3223" s="241"/>
      <c r="R3223" s="241"/>
      <c r="S3223" s="241"/>
      <c r="T3223" s="242"/>
      <c r="U3223" s="13"/>
      <c r="V3223" s="13"/>
      <c r="W3223" s="13"/>
      <c r="X3223" s="13"/>
      <c r="Y3223" s="13"/>
      <c r="Z3223" s="13"/>
      <c r="AA3223" s="13"/>
      <c r="AB3223" s="13"/>
      <c r="AC3223" s="13"/>
      <c r="AD3223" s="13"/>
      <c r="AE3223" s="13"/>
      <c r="AT3223" s="243" t="s">
        <v>168</v>
      </c>
      <c r="AU3223" s="243" t="s">
        <v>87</v>
      </c>
      <c r="AV3223" s="13" t="s">
        <v>87</v>
      </c>
      <c r="AW3223" s="13" t="s">
        <v>32</v>
      </c>
      <c r="AX3223" s="13" t="s">
        <v>77</v>
      </c>
      <c r="AY3223" s="243" t="s">
        <v>159</v>
      </c>
    </row>
    <row r="3224" s="15" customFormat="1">
      <c r="A3224" s="15"/>
      <c r="B3224" s="268"/>
      <c r="C3224" s="269"/>
      <c r="D3224" s="234" t="s">
        <v>168</v>
      </c>
      <c r="E3224" s="270" t="s">
        <v>1</v>
      </c>
      <c r="F3224" s="271" t="s">
        <v>361</v>
      </c>
      <c r="G3224" s="269"/>
      <c r="H3224" s="272">
        <v>230.852</v>
      </c>
      <c r="I3224" s="273"/>
      <c r="J3224" s="269"/>
      <c r="K3224" s="269"/>
      <c r="L3224" s="274"/>
      <c r="M3224" s="275"/>
      <c r="N3224" s="276"/>
      <c r="O3224" s="276"/>
      <c r="P3224" s="276"/>
      <c r="Q3224" s="276"/>
      <c r="R3224" s="276"/>
      <c r="S3224" s="276"/>
      <c r="T3224" s="277"/>
      <c r="U3224" s="15"/>
      <c r="V3224" s="15"/>
      <c r="W3224" s="15"/>
      <c r="X3224" s="15"/>
      <c r="Y3224" s="15"/>
      <c r="Z3224" s="15"/>
      <c r="AA3224" s="15"/>
      <c r="AB3224" s="15"/>
      <c r="AC3224" s="15"/>
      <c r="AD3224" s="15"/>
      <c r="AE3224" s="15"/>
      <c r="AT3224" s="278" t="s">
        <v>168</v>
      </c>
      <c r="AU3224" s="278" t="s">
        <v>87</v>
      </c>
      <c r="AV3224" s="15" t="s">
        <v>175</v>
      </c>
      <c r="AW3224" s="15" t="s">
        <v>32</v>
      </c>
      <c r="AX3224" s="15" t="s">
        <v>77</v>
      </c>
      <c r="AY3224" s="278" t="s">
        <v>159</v>
      </c>
    </row>
    <row r="3225" s="13" customFormat="1">
      <c r="A3225" s="13"/>
      <c r="B3225" s="232"/>
      <c r="C3225" s="233"/>
      <c r="D3225" s="234" t="s">
        <v>168</v>
      </c>
      <c r="E3225" s="235" t="s">
        <v>1</v>
      </c>
      <c r="F3225" s="236" t="s">
        <v>1455</v>
      </c>
      <c r="G3225" s="233"/>
      <c r="H3225" s="237">
        <v>53.637999999999998</v>
      </c>
      <c r="I3225" s="238"/>
      <c r="J3225" s="233"/>
      <c r="K3225" s="233"/>
      <c r="L3225" s="239"/>
      <c r="M3225" s="240"/>
      <c r="N3225" s="241"/>
      <c r="O3225" s="241"/>
      <c r="P3225" s="241"/>
      <c r="Q3225" s="241"/>
      <c r="R3225" s="241"/>
      <c r="S3225" s="241"/>
      <c r="T3225" s="242"/>
      <c r="U3225" s="13"/>
      <c r="V3225" s="13"/>
      <c r="W3225" s="13"/>
      <c r="X3225" s="13"/>
      <c r="Y3225" s="13"/>
      <c r="Z3225" s="13"/>
      <c r="AA3225" s="13"/>
      <c r="AB3225" s="13"/>
      <c r="AC3225" s="13"/>
      <c r="AD3225" s="13"/>
      <c r="AE3225" s="13"/>
      <c r="AT3225" s="243" t="s">
        <v>168</v>
      </c>
      <c r="AU3225" s="243" t="s">
        <v>87</v>
      </c>
      <c r="AV3225" s="13" t="s">
        <v>87</v>
      </c>
      <c r="AW3225" s="13" t="s">
        <v>32</v>
      </c>
      <c r="AX3225" s="13" t="s">
        <v>77</v>
      </c>
      <c r="AY3225" s="243" t="s">
        <v>159</v>
      </c>
    </row>
    <row r="3226" s="13" customFormat="1">
      <c r="A3226" s="13"/>
      <c r="B3226" s="232"/>
      <c r="C3226" s="233"/>
      <c r="D3226" s="234" t="s">
        <v>168</v>
      </c>
      <c r="E3226" s="235" t="s">
        <v>1</v>
      </c>
      <c r="F3226" s="236" t="s">
        <v>1456</v>
      </c>
      <c r="G3226" s="233"/>
      <c r="H3226" s="237">
        <v>44.159999999999997</v>
      </c>
      <c r="I3226" s="238"/>
      <c r="J3226" s="233"/>
      <c r="K3226" s="233"/>
      <c r="L3226" s="239"/>
      <c r="M3226" s="240"/>
      <c r="N3226" s="241"/>
      <c r="O3226" s="241"/>
      <c r="P3226" s="241"/>
      <c r="Q3226" s="241"/>
      <c r="R3226" s="241"/>
      <c r="S3226" s="241"/>
      <c r="T3226" s="242"/>
      <c r="U3226" s="13"/>
      <c r="V3226" s="13"/>
      <c r="W3226" s="13"/>
      <c r="X3226" s="13"/>
      <c r="Y3226" s="13"/>
      <c r="Z3226" s="13"/>
      <c r="AA3226" s="13"/>
      <c r="AB3226" s="13"/>
      <c r="AC3226" s="13"/>
      <c r="AD3226" s="13"/>
      <c r="AE3226" s="13"/>
      <c r="AT3226" s="243" t="s">
        <v>168</v>
      </c>
      <c r="AU3226" s="243" t="s">
        <v>87</v>
      </c>
      <c r="AV3226" s="13" t="s">
        <v>87</v>
      </c>
      <c r="AW3226" s="13" t="s">
        <v>32</v>
      </c>
      <c r="AX3226" s="13" t="s">
        <v>77</v>
      </c>
      <c r="AY3226" s="243" t="s">
        <v>159</v>
      </c>
    </row>
    <row r="3227" s="13" customFormat="1">
      <c r="A3227" s="13"/>
      <c r="B3227" s="232"/>
      <c r="C3227" s="233"/>
      <c r="D3227" s="234" t="s">
        <v>168</v>
      </c>
      <c r="E3227" s="235" t="s">
        <v>1</v>
      </c>
      <c r="F3227" s="236" t="s">
        <v>4827</v>
      </c>
      <c r="G3227" s="233"/>
      <c r="H3227" s="237">
        <v>30.800000000000001</v>
      </c>
      <c r="I3227" s="238"/>
      <c r="J3227" s="233"/>
      <c r="K3227" s="233"/>
      <c r="L3227" s="239"/>
      <c r="M3227" s="240"/>
      <c r="N3227" s="241"/>
      <c r="O3227" s="241"/>
      <c r="P3227" s="241"/>
      <c r="Q3227" s="241"/>
      <c r="R3227" s="241"/>
      <c r="S3227" s="241"/>
      <c r="T3227" s="242"/>
      <c r="U3227" s="13"/>
      <c r="V3227" s="13"/>
      <c r="W3227" s="13"/>
      <c r="X3227" s="13"/>
      <c r="Y3227" s="13"/>
      <c r="Z3227" s="13"/>
      <c r="AA3227" s="13"/>
      <c r="AB3227" s="13"/>
      <c r="AC3227" s="13"/>
      <c r="AD3227" s="13"/>
      <c r="AE3227" s="13"/>
      <c r="AT3227" s="243" t="s">
        <v>168</v>
      </c>
      <c r="AU3227" s="243" t="s">
        <v>87</v>
      </c>
      <c r="AV3227" s="13" t="s">
        <v>87</v>
      </c>
      <c r="AW3227" s="13" t="s">
        <v>32</v>
      </c>
      <c r="AX3227" s="13" t="s">
        <v>77</v>
      </c>
      <c r="AY3227" s="243" t="s">
        <v>159</v>
      </c>
    </row>
    <row r="3228" s="13" customFormat="1">
      <c r="A3228" s="13"/>
      <c r="B3228" s="232"/>
      <c r="C3228" s="233"/>
      <c r="D3228" s="234" t="s">
        <v>168</v>
      </c>
      <c r="E3228" s="235" t="s">
        <v>1</v>
      </c>
      <c r="F3228" s="236" t="s">
        <v>4828</v>
      </c>
      <c r="G3228" s="233"/>
      <c r="H3228" s="237">
        <v>30.800000000000001</v>
      </c>
      <c r="I3228" s="238"/>
      <c r="J3228" s="233"/>
      <c r="K3228" s="233"/>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168</v>
      </c>
      <c r="AU3228" s="243" t="s">
        <v>87</v>
      </c>
      <c r="AV3228" s="13" t="s">
        <v>87</v>
      </c>
      <c r="AW3228" s="13" t="s">
        <v>32</v>
      </c>
      <c r="AX3228" s="13" t="s">
        <v>77</v>
      </c>
      <c r="AY3228" s="243" t="s">
        <v>159</v>
      </c>
    </row>
    <row r="3229" s="15" customFormat="1">
      <c r="A3229" s="15"/>
      <c r="B3229" s="268"/>
      <c r="C3229" s="269"/>
      <c r="D3229" s="234" t="s">
        <v>168</v>
      </c>
      <c r="E3229" s="270" t="s">
        <v>1</v>
      </c>
      <c r="F3229" s="271" t="s">
        <v>361</v>
      </c>
      <c r="G3229" s="269"/>
      <c r="H3229" s="272">
        <v>159.398</v>
      </c>
      <c r="I3229" s="273"/>
      <c r="J3229" s="269"/>
      <c r="K3229" s="269"/>
      <c r="L3229" s="274"/>
      <c r="M3229" s="275"/>
      <c r="N3229" s="276"/>
      <c r="O3229" s="276"/>
      <c r="P3229" s="276"/>
      <c r="Q3229" s="276"/>
      <c r="R3229" s="276"/>
      <c r="S3229" s="276"/>
      <c r="T3229" s="277"/>
      <c r="U3229" s="15"/>
      <c r="V3229" s="15"/>
      <c r="W3229" s="15"/>
      <c r="X3229" s="15"/>
      <c r="Y3229" s="15"/>
      <c r="Z3229" s="15"/>
      <c r="AA3229" s="15"/>
      <c r="AB3229" s="15"/>
      <c r="AC3229" s="15"/>
      <c r="AD3229" s="15"/>
      <c r="AE3229" s="15"/>
      <c r="AT3229" s="278" t="s">
        <v>168</v>
      </c>
      <c r="AU3229" s="278" t="s">
        <v>87</v>
      </c>
      <c r="AV3229" s="15" t="s">
        <v>175</v>
      </c>
      <c r="AW3229" s="15" t="s">
        <v>32</v>
      </c>
      <c r="AX3229" s="15" t="s">
        <v>77</v>
      </c>
      <c r="AY3229" s="278" t="s">
        <v>159</v>
      </c>
    </row>
    <row r="3230" s="16" customFormat="1">
      <c r="A3230" s="16"/>
      <c r="B3230" s="279"/>
      <c r="C3230" s="280"/>
      <c r="D3230" s="234" t="s">
        <v>168</v>
      </c>
      <c r="E3230" s="281" t="s">
        <v>1</v>
      </c>
      <c r="F3230" s="282" t="s">
        <v>4813</v>
      </c>
      <c r="G3230" s="280"/>
      <c r="H3230" s="281" t="s">
        <v>1</v>
      </c>
      <c r="I3230" s="283"/>
      <c r="J3230" s="280"/>
      <c r="K3230" s="280"/>
      <c r="L3230" s="284"/>
      <c r="M3230" s="285"/>
      <c r="N3230" s="286"/>
      <c r="O3230" s="286"/>
      <c r="P3230" s="286"/>
      <c r="Q3230" s="286"/>
      <c r="R3230" s="286"/>
      <c r="S3230" s="286"/>
      <c r="T3230" s="287"/>
      <c r="U3230" s="16"/>
      <c r="V3230" s="16"/>
      <c r="W3230" s="16"/>
      <c r="X3230" s="16"/>
      <c r="Y3230" s="16"/>
      <c r="Z3230" s="16"/>
      <c r="AA3230" s="16"/>
      <c r="AB3230" s="16"/>
      <c r="AC3230" s="16"/>
      <c r="AD3230" s="16"/>
      <c r="AE3230" s="16"/>
      <c r="AT3230" s="288" t="s">
        <v>168</v>
      </c>
      <c r="AU3230" s="288" t="s">
        <v>87</v>
      </c>
      <c r="AV3230" s="16" t="s">
        <v>85</v>
      </c>
      <c r="AW3230" s="16" t="s">
        <v>32</v>
      </c>
      <c r="AX3230" s="16" t="s">
        <v>77</v>
      </c>
      <c r="AY3230" s="288" t="s">
        <v>159</v>
      </c>
    </row>
    <row r="3231" s="13" customFormat="1">
      <c r="A3231" s="13"/>
      <c r="B3231" s="232"/>
      <c r="C3231" s="233"/>
      <c r="D3231" s="234" t="s">
        <v>168</v>
      </c>
      <c r="E3231" s="235" t="s">
        <v>1</v>
      </c>
      <c r="F3231" s="236" t="s">
        <v>4829</v>
      </c>
      <c r="G3231" s="233"/>
      <c r="H3231" s="237">
        <v>9.7550000000000008</v>
      </c>
      <c r="I3231" s="238"/>
      <c r="J3231" s="233"/>
      <c r="K3231" s="233"/>
      <c r="L3231" s="239"/>
      <c r="M3231" s="240"/>
      <c r="N3231" s="241"/>
      <c r="O3231" s="241"/>
      <c r="P3231" s="241"/>
      <c r="Q3231" s="241"/>
      <c r="R3231" s="241"/>
      <c r="S3231" s="241"/>
      <c r="T3231" s="242"/>
      <c r="U3231" s="13"/>
      <c r="V3231" s="13"/>
      <c r="W3231" s="13"/>
      <c r="X3231" s="13"/>
      <c r="Y3231" s="13"/>
      <c r="Z3231" s="13"/>
      <c r="AA3231" s="13"/>
      <c r="AB3231" s="13"/>
      <c r="AC3231" s="13"/>
      <c r="AD3231" s="13"/>
      <c r="AE3231" s="13"/>
      <c r="AT3231" s="243" t="s">
        <v>168</v>
      </c>
      <c r="AU3231" s="243" t="s">
        <v>87</v>
      </c>
      <c r="AV3231" s="13" t="s">
        <v>87</v>
      </c>
      <c r="AW3231" s="13" t="s">
        <v>32</v>
      </c>
      <c r="AX3231" s="13" t="s">
        <v>77</v>
      </c>
      <c r="AY3231" s="243" t="s">
        <v>159</v>
      </c>
    </row>
    <row r="3232" s="13" customFormat="1">
      <c r="A3232" s="13"/>
      <c r="B3232" s="232"/>
      <c r="C3232" s="233"/>
      <c r="D3232" s="234" t="s">
        <v>168</v>
      </c>
      <c r="E3232" s="235" t="s">
        <v>1</v>
      </c>
      <c r="F3232" s="236" t="s">
        <v>4830</v>
      </c>
      <c r="G3232" s="233"/>
      <c r="H3232" s="237">
        <v>13.034000000000001</v>
      </c>
      <c r="I3232" s="238"/>
      <c r="J3232" s="233"/>
      <c r="K3232" s="233"/>
      <c r="L3232" s="239"/>
      <c r="M3232" s="240"/>
      <c r="N3232" s="241"/>
      <c r="O3232" s="241"/>
      <c r="P3232" s="241"/>
      <c r="Q3232" s="241"/>
      <c r="R3232" s="241"/>
      <c r="S3232" s="241"/>
      <c r="T3232" s="242"/>
      <c r="U3232" s="13"/>
      <c r="V3232" s="13"/>
      <c r="W3232" s="13"/>
      <c r="X3232" s="13"/>
      <c r="Y3232" s="13"/>
      <c r="Z3232" s="13"/>
      <c r="AA3232" s="13"/>
      <c r="AB3232" s="13"/>
      <c r="AC3232" s="13"/>
      <c r="AD3232" s="13"/>
      <c r="AE3232" s="13"/>
      <c r="AT3232" s="243" t="s">
        <v>168</v>
      </c>
      <c r="AU3232" s="243" t="s">
        <v>87</v>
      </c>
      <c r="AV3232" s="13" t="s">
        <v>87</v>
      </c>
      <c r="AW3232" s="13" t="s">
        <v>32</v>
      </c>
      <c r="AX3232" s="13" t="s">
        <v>77</v>
      </c>
      <c r="AY3232" s="243" t="s">
        <v>159</v>
      </c>
    </row>
    <row r="3233" s="13" customFormat="1">
      <c r="A3233" s="13"/>
      <c r="B3233" s="232"/>
      <c r="C3233" s="233"/>
      <c r="D3233" s="234" t="s">
        <v>168</v>
      </c>
      <c r="E3233" s="235" t="s">
        <v>1</v>
      </c>
      <c r="F3233" s="236" t="s">
        <v>4831</v>
      </c>
      <c r="G3233" s="233"/>
      <c r="H3233" s="237">
        <v>4.8529999999999998</v>
      </c>
      <c r="I3233" s="238"/>
      <c r="J3233" s="233"/>
      <c r="K3233" s="233"/>
      <c r="L3233" s="239"/>
      <c r="M3233" s="240"/>
      <c r="N3233" s="241"/>
      <c r="O3233" s="241"/>
      <c r="P3233" s="241"/>
      <c r="Q3233" s="241"/>
      <c r="R3233" s="241"/>
      <c r="S3233" s="241"/>
      <c r="T3233" s="242"/>
      <c r="U3233" s="13"/>
      <c r="V3233" s="13"/>
      <c r="W3233" s="13"/>
      <c r="X3233" s="13"/>
      <c r="Y3233" s="13"/>
      <c r="Z3233" s="13"/>
      <c r="AA3233" s="13"/>
      <c r="AB3233" s="13"/>
      <c r="AC3233" s="13"/>
      <c r="AD3233" s="13"/>
      <c r="AE3233" s="13"/>
      <c r="AT3233" s="243" t="s">
        <v>168</v>
      </c>
      <c r="AU3233" s="243" t="s">
        <v>87</v>
      </c>
      <c r="AV3233" s="13" t="s">
        <v>87</v>
      </c>
      <c r="AW3233" s="13" t="s">
        <v>32</v>
      </c>
      <c r="AX3233" s="13" t="s">
        <v>77</v>
      </c>
      <c r="AY3233" s="243" t="s">
        <v>159</v>
      </c>
    </row>
    <row r="3234" s="13" customFormat="1">
      <c r="A3234" s="13"/>
      <c r="B3234" s="232"/>
      <c r="C3234" s="233"/>
      <c r="D3234" s="234" t="s">
        <v>168</v>
      </c>
      <c r="E3234" s="235" t="s">
        <v>1</v>
      </c>
      <c r="F3234" s="236" t="s">
        <v>4832</v>
      </c>
      <c r="G3234" s="233"/>
      <c r="H3234" s="237">
        <v>7.9550000000000001</v>
      </c>
      <c r="I3234" s="238"/>
      <c r="J3234" s="233"/>
      <c r="K3234" s="233"/>
      <c r="L3234" s="239"/>
      <c r="M3234" s="240"/>
      <c r="N3234" s="241"/>
      <c r="O3234" s="241"/>
      <c r="P3234" s="241"/>
      <c r="Q3234" s="241"/>
      <c r="R3234" s="241"/>
      <c r="S3234" s="241"/>
      <c r="T3234" s="242"/>
      <c r="U3234" s="13"/>
      <c r="V3234" s="13"/>
      <c r="W3234" s="13"/>
      <c r="X3234" s="13"/>
      <c r="Y3234" s="13"/>
      <c r="Z3234" s="13"/>
      <c r="AA3234" s="13"/>
      <c r="AB3234" s="13"/>
      <c r="AC3234" s="13"/>
      <c r="AD3234" s="13"/>
      <c r="AE3234" s="13"/>
      <c r="AT3234" s="243" t="s">
        <v>168</v>
      </c>
      <c r="AU3234" s="243" t="s">
        <v>87</v>
      </c>
      <c r="AV3234" s="13" t="s">
        <v>87</v>
      </c>
      <c r="AW3234" s="13" t="s">
        <v>32</v>
      </c>
      <c r="AX3234" s="13" t="s">
        <v>77</v>
      </c>
      <c r="AY3234" s="243" t="s">
        <v>159</v>
      </c>
    </row>
    <row r="3235" s="15" customFormat="1">
      <c r="A3235" s="15"/>
      <c r="B3235" s="268"/>
      <c r="C3235" s="269"/>
      <c r="D3235" s="234" t="s">
        <v>168</v>
      </c>
      <c r="E3235" s="270" t="s">
        <v>1</v>
      </c>
      <c r="F3235" s="271" t="s">
        <v>361</v>
      </c>
      <c r="G3235" s="269"/>
      <c r="H3235" s="272">
        <v>35.597000000000001</v>
      </c>
      <c r="I3235" s="273"/>
      <c r="J3235" s="269"/>
      <c r="K3235" s="269"/>
      <c r="L3235" s="274"/>
      <c r="M3235" s="275"/>
      <c r="N3235" s="276"/>
      <c r="O3235" s="276"/>
      <c r="P3235" s="276"/>
      <c r="Q3235" s="276"/>
      <c r="R3235" s="276"/>
      <c r="S3235" s="276"/>
      <c r="T3235" s="277"/>
      <c r="U3235" s="15"/>
      <c r="V3235" s="15"/>
      <c r="W3235" s="15"/>
      <c r="X3235" s="15"/>
      <c r="Y3235" s="15"/>
      <c r="Z3235" s="15"/>
      <c r="AA3235" s="15"/>
      <c r="AB3235" s="15"/>
      <c r="AC3235" s="15"/>
      <c r="AD3235" s="15"/>
      <c r="AE3235" s="15"/>
      <c r="AT3235" s="278" t="s">
        <v>168</v>
      </c>
      <c r="AU3235" s="278" t="s">
        <v>87</v>
      </c>
      <c r="AV3235" s="15" t="s">
        <v>175</v>
      </c>
      <c r="AW3235" s="15" t="s">
        <v>32</v>
      </c>
      <c r="AX3235" s="15" t="s">
        <v>77</v>
      </c>
      <c r="AY3235" s="278" t="s">
        <v>159</v>
      </c>
    </row>
    <row r="3236" s="13" customFormat="1">
      <c r="A3236" s="13"/>
      <c r="B3236" s="232"/>
      <c r="C3236" s="233"/>
      <c r="D3236" s="234" t="s">
        <v>168</v>
      </c>
      <c r="E3236" s="235" t="s">
        <v>1</v>
      </c>
      <c r="F3236" s="236" t="s">
        <v>4833</v>
      </c>
      <c r="G3236" s="233"/>
      <c r="H3236" s="237">
        <v>80</v>
      </c>
      <c r="I3236" s="238"/>
      <c r="J3236" s="233"/>
      <c r="K3236" s="233"/>
      <c r="L3236" s="239"/>
      <c r="M3236" s="240"/>
      <c r="N3236" s="241"/>
      <c r="O3236" s="241"/>
      <c r="P3236" s="241"/>
      <c r="Q3236" s="241"/>
      <c r="R3236" s="241"/>
      <c r="S3236" s="241"/>
      <c r="T3236" s="242"/>
      <c r="U3236" s="13"/>
      <c r="V3236" s="13"/>
      <c r="W3236" s="13"/>
      <c r="X3236" s="13"/>
      <c r="Y3236" s="13"/>
      <c r="Z3236" s="13"/>
      <c r="AA3236" s="13"/>
      <c r="AB3236" s="13"/>
      <c r="AC3236" s="13"/>
      <c r="AD3236" s="13"/>
      <c r="AE3236" s="13"/>
      <c r="AT3236" s="243" t="s">
        <v>168</v>
      </c>
      <c r="AU3236" s="243" t="s">
        <v>87</v>
      </c>
      <c r="AV3236" s="13" t="s">
        <v>87</v>
      </c>
      <c r="AW3236" s="13" t="s">
        <v>32</v>
      </c>
      <c r="AX3236" s="13" t="s">
        <v>77</v>
      </c>
      <c r="AY3236" s="243" t="s">
        <v>159</v>
      </c>
    </row>
    <row r="3237" s="14" customFormat="1">
      <c r="A3237" s="14"/>
      <c r="B3237" s="244"/>
      <c r="C3237" s="245"/>
      <c r="D3237" s="234" t="s">
        <v>168</v>
      </c>
      <c r="E3237" s="246" t="s">
        <v>1</v>
      </c>
      <c r="F3237" s="247" t="s">
        <v>174</v>
      </c>
      <c r="G3237" s="245"/>
      <c r="H3237" s="248">
        <v>1093.3</v>
      </c>
      <c r="I3237" s="249"/>
      <c r="J3237" s="245"/>
      <c r="K3237" s="245"/>
      <c r="L3237" s="250"/>
      <c r="M3237" s="251"/>
      <c r="N3237" s="252"/>
      <c r="O3237" s="252"/>
      <c r="P3237" s="252"/>
      <c r="Q3237" s="252"/>
      <c r="R3237" s="252"/>
      <c r="S3237" s="252"/>
      <c r="T3237" s="253"/>
      <c r="U3237" s="14"/>
      <c r="V3237" s="14"/>
      <c r="W3237" s="14"/>
      <c r="X3237" s="14"/>
      <c r="Y3237" s="14"/>
      <c r="Z3237" s="14"/>
      <c r="AA3237" s="14"/>
      <c r="AB3237" s="14"/>
      <c r="AC3237" s="14"/>
      <c r="AD3237" s="14"/>
      <c r="AE3237" s="14"/>
      <c r="AT3237" s="254" t="s">
        <v>168</v>
      </c>
      <c r="AU3237" s="254" t="s">
        <v>87</v>
      </c>
      <c r="AV3237" s="14" t="s">
        <v>166</v>
      </c>
      <c r="AW3237" s="14" t="s">
        <v>32</v>
      </c>
      <c r="AX3237" s="14" t="s">
        <v>85</v>
      </c>
      <c r="AY3237" s="254" t="s">
        <v>159</v>
      </c>
    </row>
    <row r="3238" s="2" customFormat="1" ht="33" customHeight="1">
      <c r="A3238" s="39"/>
      <c r="B3238" s="40"/>
      <c r="C3238" s="219" t="s">
        <v>4834</v>
      </c>
      <c r="D3238" s="219" t="s">
        <v>161</v>
      </c>
      <c r="E3238" s="220" t="s">
        <v>4835</v>
      </c>
      <c r="F3238" s="221" t="s">
        <v>4836</v>
      </c>
      <c r="G3238" s="222" t="s">
        <v>164</v>
      </c>
      <c r="H3238" s="223">
        <v>1805.6990000000001</v>
      </c>
      <c r="I3238" s="224"/>
      <c r="J3238" s="225">
        <f>ROUND(I3238*H3238,2)</f>
        <v>0</v>
      </c>
      <c r="K3238" s="221" t="s">
        <v>165</v>
      </c>
      <c r="L3238" s="45"/>
      <c r="M3238" s="226" t="s">
        <v>1</v>
      </c>
      <c r="N3238" s="227" t="s">
        <v>42</v>
      </c>
      <c r="O3238" s="92"/>
      <c r="P3238" s="228">
        <f>O3238*H3238</f>
        <v>0</v>
      </c>
      <c r="Q3238" s="228">
        <v>0.00025839999999999999</v>
      </c>
      <c r="R3238" s="228">
        <f>Q3238*H3238</f>
        <v>0.46659262159999998</v>
      </c>
      <c r="S3238" s="228">
        <v>0</v>
      </c>
      <c r="T3238" s="229">
        <f>S3238*H3238</f>
        <v>0</v>
      </c>
      <c r="U3238" s="39"/>
      <c r="V3238" s="39"/>
      <c r="W3238" s="39"/>
      <c r="X3238" s="39"/>
      <c r="Y3238" s="39"/>
      <c r="Z3238" s="39"/>
      <c r="AA3238" s="39"/>
      <c r="AB3238" s="39"/>
      <c r="AC3238" s="39"/>
      <c r="AD3238" s="39"/>
      <c r="AE3238" s="39"/>
      <c r="AR3238" s="230" t="s">
        <v>235</v>
      </c>
      <c r="AT3238" s="230" t="s">
        <v>161</v>
      </c>
      <c r="AU3238" s="230" t="s">
        <v>87</v>
      </c>
      <c r="AY3238" s="18" t="s">
        <v>159</v>
      </c>
      <c r="BE3238" s="231">
        <f>IF(N3238="základní",J3238,0)</f>
        <v>0</v>
      </c>
      <c r="BF3238" s="231">
        <f>IF(N3238="snížená",J3238,0)</f>
        <v>0</v>
      </c>
      <c r="BG3238" s="231">
        <f>IF(N3238="zákl. přenesená",J3238,0)</f>
        <v>0</v>
      </c>
      <c r="BH3238" s="231">
        <f>IF(N3238="sníž. přenesená",J3238,0)</f>
        <v>0</v>
      </c>
      <c r="BI3238" s="231">
        <f>IF(N3238="nulová",J3238,0)</f>
        <v>0</v>
      </c>
      <c r="BJ3238" s="18" t="s">
        <v>85</v>
      </c>
      <c r="BK3238" s="231">
        <f>ROUND(I3238*H3238,2)</f>
        <v>0</v>
      </c>
      <c r="BL3238" s="18" t="s">
        <v>235</v>
      </c>
      <c r="BM3238" s="230" t="s">
        <v>4837</v>
      </c>
    </row>
    <row r="3239" s="13" customFormat="1">
      <c r="A3239" s="13"/>
      <c r="B3239" s="232"/>
      <c r="C3239" s="233"/>
      <c r="D3239" s="234" t="s">
        <v>168</v>
      </c>
      <c r="E3239" s="235" t="s">
        <v>1</v>
      </c>
      <c r="F3239" s="236" t="s">
        <v>4838</v>
      </c>
      <c r="G3239" s="233"/>
      <c r="H3239" s="237">
        <v>242.286</v>
      </c>
      <c r="I3239" s="238"/>
      <c r="J3239" s="233"/>
      <c r="K3239" s="233"/>
      <c r="L3239" s="239"/>
      <c r="M3239" s="240"/>
      <c r="N3239" s="241"/>
      <c r="O3239" s="241"/>
      <c r="P3239" s="241"/>
      <c r="Q3239" s="241"/>
      <c r="R3239" s="241"/>
      <c r="S3239" s="241"/>
      <c r="T3239" s="242"/>
      <c r="U3239" s="13"/>
      <c r="V3239" s="13"/>
      <c r="W3239" s="13"/>
      <c r="X3239" s="13"/>
      <c r="Y3239" s="13"/>
      <c r="Z3239" s="13"/>
      <c r="AA3239" s="13"/>
      <c r="AB3239" s="13"/>
      <c r="AC3239" s="13"/>
      <c r="AD3239" s="13"/>
      <c r="AE3239" s="13"/>
      <c r="AT3239" s="243" t="s">
        <v>168</v>
      </c>
      <c r="AU3239" s="243" t="s">
        <v>87</v>
      </c>
      <c r="AV3239" s="13" t="s">
        <v>87</v>
      </c>
      <c r="AW3239" s="13" t="s">
        <v>32</v>
      </c>
      <c r="AX3239" s="13" t="s">
        <v>77</v>
      </c>
      <c r="AY3239" s="243" t="s">
        <v>159</v>
      </c>
    </row>
    <row r="3240" s="13" customFormat="1">
      <c r="A3240" s="13"/>
      <c r="B3240" s="232"/>
      <c r="C3240" s="233"/>
      <c r="D3240" s="234" t="s">
        <v>168</v>
      </c>
      <c r="E3240" s="235" t="s">
        <v>1</v>
      </c>
      <c r="F3240" s="236" t="s">
        <v>4839</v>
      </c>
      <c r="G3240" s="233"/>
      <c r="H3240" s="237">
        <v>312.86700000000002</v>
      </c>
      <c r="I3240" s="238"/>
      <c r="J3240" s="233"/>
      <c r="K3240" s="233"/>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168</v>
      </c>
      <c r="AU3240" s="243" t="s">
        <v>87</v>
      </c>
      <c r="AV3240" s="13" t="s">
        <v>87</v>
      </c>
      <c r="AW3240" s="13" t="s">
        <v>32</v>
      </c>
      <c r="AX3240" s="13" t="s">
        <v>77</v>
      </c>
      <c r="AY3240" s="243" t="s">
        <v>159</v>
      </c>
    </row>
    <row r="3241" s="13" customFormat="1">
      <c r="A3241" s="13"/>
      <c r="B3241" s="232"/>
      <c r="C3241" s="233"/>
      <c r="D3241" s="234" t="s">
        <v>168</v>
      </c>
      <c r="E3241" s="235" t="s">
        <v>1</v>
      </c>
      <c r="F3241" s="236" t="s">
        <v>4840</v>
      </c>
      <c r="G3241" s="233"/>
      <c r="H3241" s="237">
        <v>637.09000000000003</v>
      </c>
      <c r="I3241" s="238"/>
      <c r="J3241" s="233"/>
      <c r="K3241" s="233"/>
      <c r="L3241" s="239"/>
      <c r="M3241" s="240"/>
      <c r="N3241" s="241"/>
      <c r="O3241" s="241"/>
      <c r="P3241" s="241"/>
      <c r="Q3241" s="241"/>
      <c r="R3241" s="241"/>
      <c r="S3241" s="241"/>
      <c r="T3241" s="242"/>
      <c r="U3241" s="13"/>
      <c r="V3241" s="13"/>
      <c r="W3241" s="13"/>
      <c r="X3241" s="13"/>
      <c r="Y3241" s="13"/>
      <c r="Z3241" s="13"/>
      <c r="AA3241" s="13"/>
      <c r="AB3241" s="13"/>
      <c r="AC3241" s="13"/>
      <c r="AD3241" s="13"/>
      <c r="AE3241" s="13"/>
      <c r="AT3241" s="243" t="s">
        <v>168</v>
      </c>
      <c r="AU3241" s="243" t="s">
        <v>87</v>
      </c>
      <c r="AV3241" s="13" t="s">
        <v>87</v>
      </c>
      <c r="AW3241" s="13" t="s">
        <v>32</v>
      </c>
      <c r="AX3241" s="13" t="s">
        <v>77</v>
      </c>
      <c r="AY3241" s="243" t="s">
        <v>159</v>
      </c>
    </row>
    <row r="3242" s="13" customFormat="1">
      <c r="A3242" s="13"/>
      <c r="B3242" s="232"/>
      <c r="C3242" s="233"/>
      <c r="D3242" s="234" t="s">
        <v>168</v>
      </c>
      <c r="E3242" s="235" t="s">
        <v>1</v>
      </c>
      <c r="F3242" s="236" t="s">
        <v>4805</v>
      </c>
      <c r="G3242" s="233"/>
      <c r="H3242" s="237">
        <v>14.334</v>
      </c>
      <c r="I3242" s="238"/>
      <c r="J3242" s="233"/>
      <c r="K3242" s="233"/>
      <c r="L3242" s="239"/>
      <c r="M3242" s="240"/>
      <c r="N3242" s="241"/>
      <c r="O3242" s="241"/>
      <c r="P3242" s="241"/>
      <c r="Q3242" s="241"/>
      <c r="R3242" s="241"/>
      <c r="S3242" s="241"/>
      <c r="T3242" s="242"/>
      <c r="U3242" s="13"/>
      <c r="V3242" s="13"/>
      <c r="W3242" s="13"/>
      <c r="X3242" s="13"/>
      <c r="Y3242" s="13"/>
      <c r="Z3242" s="13"/>
      <c r="AA3242" s="13"/>
      <c r="AB3242" s="13"/>
      <c r="AC3242" s="13"/>
      <c r="AD3242" s="13"/>
      <c r="AE3242" s="13"/>
      <c r="AT3242" s="243" t="s">
        <v>168</v>
      </c>
      <c r="AU3242" s="243" t="s">
        <v>87</v>
      </c>
      <c r="AV3242" s="13" t="s">
        <v>87</v>
      </c>
      <c r="AW3242" s="13" t="s">
        <v>32</v>
      </c>
      <c r="AX3242" s="13" t="s">
        <v>77</v>
      </c>
      <c r="AY3242" s="243" t="s">
        <v>159</v>
      </c>
    </row>
    <row r="3243" s="13" customFormat="1">
      <c r="A3243" s="13"/>
      <c r="B3243" s="232"/>
      <c r="C3243" s="233"/>
      <c r="D3243" s="234" t="s">
        <v>168</v>
      </c>
      <c r="E3243" s="235" t="s">
        <v>1</v>
      </c>
      <c r="F3243" s="236" t="s">
        <v>4806</v>
      </c>
      <c r="G3243" s="233"/>
      <c r="H3243" s="237">
        <v>1592.422</v>
      </c>
      <c r="I3243" s="238"/>
      <c r="J3243" s="233"/>
      <c r="K3243" s="233"/>
      <c r="L3243" s="239"/>
      <c r="M3243" s="240"/>
      <c r="N3243" s="241"/>
      <c r="O3243" s="241"/>
      <c r="P3243" s="241"/>
      <c r="Q3243" s="241"/>
      <c r="R3243" s="241"/>
      <c r="S3243" s="241"/>
      <c r="T3243" s="242"/>
      <c r="U3243" s="13"/>
      <c r="V3243" s="13"/>
      <c r="W3243" s="13"/>
      <c r="X3243" s="13"/>
      <c r="Y3243" s="13"/>
      <c r="Z3243" s="13"/>
      <c r="AA3243" s="13"/>
      <c r="AB3243" s="13"/>
      <c r="AC3243" s="13"/>
      <c r="AD3243" s="13"/>
      <c r="AE3243" s="13"/>
      <c r="AT3243" s="243" t="s">
        <v>168</v>
      </c>
      <c r="AU3243" s="243" t="s">
        <v>87</v>
      </c>
      <c r="AV3243" s="13" t="s">
        <v>87</v>
      </c>
      <c r="AW3243" s="13" t="s">
        <v>32</v>
      </c>
      <c r="AX3243" s="13" t="s">
        <v>77</v>
      </c>
      <c r="AY3243" s="243" t="s">
        <v>159</v>
      </c>
    </row>
    <row r="3244" s="13" customFormat="1">
      <c r="A3244" s="13"/>
      <c r="B3244" s="232"/>
      <c r="C3244" s="233"/>
      <c r="D3244" s="234" t="s">
        <v>168</v>
      </c>
      <c r="E3244" s="235" t="s">
        <v>1</v>
      </c>
      <c r="F3244" s="236" t="s">
        <v>4807</v>
      </c>
      <c r="G3244" s="233"/>
      <c r="H3244" s="237">
        <v>-1093.3</v>
      </c>
      <c r="I3244" s="238"/>
      <c r="J3244" s="233"/>
      <c r="K3244" s="233"/>
      <c r="L3244" s="239"/>
      <c r="M3244" s="240"/>
      <c r="N3244" s="241"/>
      <c r="O3244" s="241"/>
      <c r="P3244" s="241"/>
      <c r="Q3244" s="241"/>
      <c r="R3244" s="241"/>
      <c r="S3244" s="241"/>
      <c r="T3244" s="242"/>
      <c r="U3244" s="13"/>
      <c r="V3244" s="13"/>
      <c r="W3244" s="13"/>
      <c r="X3244" s="13"/>
      <c r="Y3244" s="13"/>
      <c r="Z3244" s="13"/>
      <c r="AA3244" s="13"/>
      <c r="AB3244" s="13"/>
      <c r="AC3244" s="13"/>
      <c r="AD3244" s="13"/>
      <c r="AE3244" s="13"/>
      <c r="AT3244" s="243" t="s">
        <v>168</v>
      </c>
      <c r="AU3244" s="243" t="s">
        <v>87</v>
      </c>
      <c r="AV3244" s="13" t="s">
        <v>87</v>
      </c>
      <c r="AW3244" s="13" t="s">
        <v>32</v>
      </c>
      <c r="AX3244" s="13" t="s">
        <v>77</v>
      </c>
      <c r="AY3244" s="243" t="s">
        <v>159</v>
      </c>
    </row>
    <row r="3245" s="13" customFormat="1">
      <c r="A3245" s="13"/>
      <c r="B3245" s="232"/>
      <c r="C3245" s="233"/>
      <c r="D3245" s="234" t="s">
        <v>168</v>
      </c>
      <c r="E3245" s="235" t="s">
        <v>1</v>
      </c>
      <c r="F3245" s="236" t="s">
        <v>1466</v>
      </c>
      <c r="G3245" s="233"/>
      <c r="H3245" s="237">
        <v>100</v>
      </c>
      <c r="I3245" s="238"/>
      <c r="J3245" s="233"/>
      <c r="K3245" s="233"/>
      <c r="L3245" s="239"/>
      <c r="M3245" s="240"/>
      <c r="N3245" s="241"/>
      <c r="O3245" s="241"/>
      <c r="P3245" s="241"/>
      <c r="Q3245" s="241"/>
      <c r="R3245" s="241"/>
      <c r="S3245" s="241"/>
      <c r="T3245" s="242"/>
      <c r="U3245" s="13"/>
      <c r="V3245" s="13"/>
      <c r="W3245" s="13"/>
      <c r="X3245" s="13"/>
      <c r="Y3245" s="13"/>
      <c r="Z3245" s="13"/>
      <c r="AA3245" s="13"/>
      <c r="AB3245" s="13"/>
      <c r="AC3245" s="13"/>
      <c r="AD3245" s="13"/>
      <c r="AE3245" s="13"/>
      <c r="AT3245" s="243" t="s">
        <v>168</v>
      </c>
      <c r="AU3245" s="243" t="s">
        <v>87</v>
      </c>
      <c r="AV3245" s="13" t="s">
        <v>87</v>
      </c>
      <c r="AW3245" s="13" t="s">
        <v>32</v>
      </c>
      <c r="AX3245" s="13" t="s">
        <v>77</v>
      </c>
      <c r="AY3245" s="243" t="s">
        <v>159</v>
      </c>
    </row>
    <row r="3246" s="14" customFormat="1">
      <c r="A3246" s="14"/>
      <c r="B3246" s="244"/>
      <c r="C3246" s="245"/>
      <c r="D3246" s="234" t="s">
        <v>168</v>
      </c>
      <c r="E3246" s="246" t="s">
        <v>1</v>
      </c>
      <c r="F3246" s="247" t="s">
        <v>174</v>
      </c>
      <c r="G3246" s="245"/>
      <c r="H3246" s="248">
        <v>1805.6990000000001</v>
      </c>
      <c r="I3246" s="249"/>
      <c r="J3246" s="245"/>
      <c r="K3246" s="245"/>
      <c r="L3246" s="250"/>
      <c r="M3246" s="251"/>
      <c r="N3246" s="252"/>
      <c r="O3246" s="252"/>
      <c r="P3246" s="252"/>
      <c r="Q3246" s="252"/>
      <c r="R3246" s="252"/>
      <c r="S3246" s="252"/>
      <c r="T3246" s="253"/>
      <c r="U3246" s="14"/>
      <c r="V3246" s="14"/>
      <c r="W3246" s="14"/>
      <c r="X3246" s="14"/>
      <c r="Y3246" s="14"/>
      <c r="Z3246" s="14"/>
      <c r="AA3246" s="14"/>
      <c r="AB3246" s="14"/>
      <c r="AC3246" s="14"/>
      <c r="AD3246" s="14"/>
      <c r="AE3246" s="14"/>
      <c r="AT3246" s="254" t="s">
        <v>168</v>
      </c>
      <c r="AU3246" s="254" t="s">
        <v>87</v>
      </c>
      <c r="AV3246" s="14" t="s">
        <v>166</v>
      </c>
      <c r="AW3246" s="14" t="s">
        <v>32</v>
      </c>
      <c r="AX3246" s="14" t="s">
        <v>85</v>
      </c>
      <c r="AY3246" s="254" t="s">
        <v>159</v>
      </c>
    </row>
    <row r="3247" s="2" customFormat="1" ht="21.75" customHeight="1">
      <c r="A3247" s="39"/>
      <c r="B3247" s="40"/>
      <c r="C3247" s="219" t="s">
        <v>4841</v>
      </c>
      <c r="D3247" s="219" t="s">
        <v>161</v>
      </c>
      <c r="E3247" s="220" t="s">
        <v>4842</v>
      </c>
      <c r="F3247" s="221" t="s">
        <v>4843</v>
      </c>
      <c r="G3247" s="222" t="s">
        <v>164</v>
      </c>
      <c r="H3247" s="223">
        <v>532.12</v>
      </c>
      <c r="I3247" s="224"/>
      <c r="J3247" s="225">
        <f>ROUND(I3247*H3247,2)</f>
        <v>0</v>
      </c>
      <c r="K3247" s="221" t="s">
        <v>1</v>
      </c>
      <c r="L3247" s="45"/>
      <c r="M3247" s="226" t="s">
        <v>1</v>
      </c>
      <c r="N3247" s="227" t="s">
        <v>42</v>
      </c>
      <c r="O3247" s="92"/>
      <c r="P3247" s="228">
        <f>O3247*H3247</f>
        <v>0</v>
      </c>
      <c r="Q3247" s="228">
        <v>0.0038</v>
      </c>
      <c r="R3247" s="228">
        <f>Q3247*H3247</f>
        <v>2.0220560000000001</v>
      </c>
      <c r="S3247" s="228">
        <v>0</v>
      </c>
      <c r="T3247" s="229">
        <f>S3247*H3247</f>
        <v>0</v>
      </c>
      <c r="U3247" s="39"/>
      <c r="V3247" s="39"/>
      <c r="W3247" s="39"/>
      <c r="X3247" s="39"/>
      <c r="Y3247" s="39"/>
      <c r="Z3247" s="39"/>
      <c r="AA3247" s="39"/>
      <c r="AB3247" s="39"/>
      <c r="AC3247" s="39"/>
      <c r="AD3247" s="39"/>
      <c r="AE3247" s="39"/>
      <c r="AR3247" s="230" t="s">
        <v>235</v>
      </c>
      <c r="AT3247" s="230" t="s">
        <v>161</v>
      </c>
      <c r="AU3247" s="230" t="s">
        <v>87</v>
      </c>
      <c r="AY3247" s="18" t="s">
        <v>159</v>
      </c>
      <c r="BE3247" s="231">
        <f>IF(N3247="základní",J3247,0)</f>
        <v>0</v>
      </c>
      <c r="BF3247" s="231">
        <f>IF(N3247="snížená",J3247,0)</f>
        <v>0</v>
      </c>
      <c r="BG3247" s="231">
        <f>IF(N3247="zákl. přenesená",J3247,0)</f>
        <v>0</v>
      </c>
      <c r="BH3247" s="231">
        <f>IF(N3247="sníž. přenesená",J3247,0)</f>
        <v>0</v>
      </c>
      <c r="BI3247" s="231">
        <f>IF(N3247="nulová",J3247,0)</f>
        <v>0</v>
      </c>
      <c r="BJ3247" s="18" t="s">
        <v>85</v>
      </c>
      <c r="BK3247" s="231">
        <f>ROUND(I3247*H3247,2)</f>
        <v>0</v>
      </c>
      <c r="BL3247" s="18" t="s">
        <v>235</v>
      </c>
      <c r="BM3247" s="230" t="s">
        <v>4844</v>
      </c>
    </row>
    <row r="3248" s="16" customFormat="1">
      <c r="A3248" s="16"/>
      <c r="B3248" s="279"/>
      <c r="C3248" s="280"/>
      <c r="D3248" s="234" t="s">
        <v>168</v>
      </c>
      <c r="E3248" s="281" t="s">
        <v>1</v>
      </c>
      <c r="F3248" s="282" t="s">
        <v>4757</v>
      </c>
      <c r="G3248" s="280"/>
      <c r="H3248" s="281" t="s">
        <v>1</v>
      </c>
      <c r="I3248" s="283"/>
      <c r="J3248" s="280"/>
      <c r="K3248" s="280"/>
      <c r="L3248" s="284"/>
      <c r="M3248" s="285"/>
      <c r="N3248" s="286"/>
      <c r="O3248" s="286"/>
      <c r="P3248" s="286"/>
      <c r="Q3248" s="286"/>
      <c r="R3248" s="286"/>
      <c r="S3248" s="286"/>
      <c r="T3248" s="287"/>
      <c r="U3248" s="16"/>
      <c r="V3248" s="16"/>
      <c r="W3248" s="16"/>
      <c r="X3248" s="16"/>
      <c r="Y3248" s="16"/>
      <c r="Z3248" s="16"/>
      <c r="AA3248" s="16"/>
      <c r="AB3248" s="16"/>
      <c r="AC3248" s="16"/>
      <c r="AD3248" s="16"/>
      <c r="AE3248" s="16"/>
      <c r="AT3248" s="288" t="s">
        <v>168</v>
      </c>
      <c r="AU3248" s="288" t="s">
        <v>87</v>
      </c>
      <c r="AV3248" s="16" t="s">
        <v>85</v>
      </c>
      <c r="AW3248" s="16" t="s">
        <v>32</v>
      </c>
      <c r="AX3248" s="16" t="s">
        <v>77</v>
      </c>
      <c r="AY3248" s="288" t="s">
        <v>159</v>
      </c>
    </row>
    <row r="3249" s="13" customFormat="1">
      <c r="A3249" s="13"/>
      <c r="B3249" s="232"/>
      <c r="C3249" s="233"/>
      <c r="D3249" s="234" t="s">
        <v>168</v>
      </c>
      <c r="E3249" s="235" t="s">
        <v>1</v>
      </c>
      <c r="F3249" s="236" t="s">
        <v>4758</v>
      </c>
      <c r="G3249" s="233"/>
      <c r="H3249" s="237">
        <v>321.54000000000002</v>
      </c>
      <c r="I3249" s="238"/>
      <c r="J3249" s="233"/>
      <c r="K3249" s="233"/>
      <c r="L3249" s="239"/>
      <c r="M3249" s="240"/>
      <c r="N3249" s="241"/>
      <c r="O3249" s="241"/>
      <c r="P3249" s="241"/>
      <c r="Q3249" s="241"/>
      <c r="R3249" s="241"/>
      <c r="S3249" s="241"/>
      <c r="T3249" s="242"/>
      <c r="U3249" s="13"/>
      <c r="V3249" s="13"/>
      <c r="W3249" s="13"/>
      <c r="X3249" s="13"/>
      <c r="Y3249" s="13"/>
      <c r="Z3249" s="13"/>
      <c r="AA3249" s="13"/>
      <c r="AB3249" s="13"/>
      <c r="AC3249" s="13"/>
      <c r="AD3249" s="13"/>
      <c r="AE3249" s="13"/>
      <c r="AT3249" s="243" t="s">
        <v>168</v>
      </c>
      <c r="AU3249" s="243" t="s">
        <v>87</v>
      </c>
      <c r="AV3249" s="13" t="s">
        <v>87</v>
      </c>
      <c r="AW3249" s="13" t="s">
        <v>32</v>
      </c>
      <c r="AX3249" s="13" t="s">
        <v>77</v>
      </c>
      <c r="AY3249" s="243" t="s">
        <v>159</v>
      </c>
    </row>
    <row r="3250" s="13" customFormat="1">
      <c r="A3250" s="13"/>
      <c r="B3250" s="232"/>
      <c r="C3250" s="233"/>
      <c r="D3250" s="234" t="s">
        <v>168</v>
      </c>
      <c r="E3250" s="235" t="s">
        <v>1</v>
      </c>
      <c r="F3250" s="236" t="s">
        <v>4759</v>
      </c>
      <c r="G3250" s="233"/>
      <c r="H3250" s="237">
        <v>115.99</v>
      </c>
      <c r="I3250" s="238"/>
      <c r="J3250" s="233"/>
      <c r="K3250" s="233"/>
      <c r="L3250" s="239"/>
      <c r="M3250" s="240"/>
      <c r="N3250" s="241"/>
      <c r="O3250" s="241"/>
      <c r="P3250" s="241"/>
      <c r="Q3250" s="241"/>
      <c r="R3250" s="241"/>
      <c r="S3250" s="241"/>
      <c r="T3250" s="242"/>
      <c r="U3250" s="13"/>
      <c r="V3250" s="13"/>
      <c r="W3250" s="13"/>
      <c r="X3250" s="13"/>
      <c r="Y3250" s="13"/>
      <c r="Z3250" s="13"/>
      <c r="AA3250" s="13"/>
      <c r="AB3250" s="13"/>
      <c r="AC3250" s="13"/>
      <c r="AD3250" s="13"/>
      <c r="AE3250" s="13"/>
      <c r="AT3250" s="243" t="s">
        <v>168</v>
      </c>
      <c r="AU3250" s="243" t="s">
        <v>87</v>
      </c>
      <c r="AV3250" s="13" t="s">
        <v>87</v>
      </c>
      <c r="AW3250" s="13" t="s">
        <v>32</v>
      </c>
      <c r="AX3250" s="13" t="s">
        <v>77</v>
      </c>
      <c r="AY3250" s="243" t="s">
        <v>159</v>
      </c>
    </row>
    <row r="3251" s="16" customFormat="1">
      <c r="A3251" s="16"/>
      <c r="B3251" s="279"/>
      <c r="C3251" s="280"/>
      <c r="D3251" s="234" t="s">
        <v>168</v>
      </c>
      <c r="E3251" s="281" t="s">
        <v>1</v>
      </c>
      <c r="F3251" s="282" t="s">
        <v>1643</v>
      </c>
      <c r="G3251" s="280"/>
      <c r="H3251" s="281" t="s">
        <v>1</v>
      </c>
      <c r="I3251" s="283"/>
      <c r="J3251" s="280"/>
      <c r="K3251" s="280"/>
      <c r="L3251" s="284"/>
      <c r="M3251" s="285"/>
      <c r="N3251" s="286"/>
      <c r="O3251" s="286"/>
      <c r="P3251" s="286"/>
      <c r="Q3251" s="286"/>
      <c r="R3251" s="286"/>
      <c r="S3251" s="286"/>
      <c r="T3251" s="287"/>
      <c r="U3251" s="16"/>
      <c r="V3251" s="16"/>
      <c r="W3251" s="16"/>
      <c r="X3251" s="16"/>
      <c r="Y3251" s="16"/>
      <c r="Z3251" s="16"/>
      <c r="AA3251" s="16"/>
      <c r="AB3251" s="16"/>
      <c r="AC3251" s="16"/>
      <c r="AD3251" s="16"/>
      <c r="AE3251" s="16"/>
      <c r="AT3251" s="288" t="s">
        <v>168</v>
      </c>
      <c r="AU3251" s="288" t="s">
        <v>87</v>
      </c>
      <c r="AV3251" s="16" t="s">
        <v>85</v>
      </c>
      <c r="AW3251" s="16" t="s">
        <v>32</v>
      </c>
      <c r="AX3251" s="16" t="s">
        <v>77</v>
      </c>
      <c r="AY3251" s="288" t="s">
        <v>159</v>
      </c>
    </row>
    <row r="3252" s="13" customFormat="1">
      <c r="A3252" s="13"/>
      <c r="B3252" s="232"/>
      <c r="C3252" s="233"/>
      <c r="D3252" s="234" t="s">
        <v>168</v>
      </c>
      <c r="E3252" s="235" t="s">
        <v>1</v>
      </c>
      <c r="F3252" s="236" t="s">
        <v>1644</v>
      </c>
      <c r="G3252" s="233"/>
      <c r="H3252" s="237">
        <v>53.299999999999997</v>
      </c>
      <c r="I3252" s="238"/>
      <c r="J3252" s="233"/>
      <c r="K3252" s="233"/>
      <c r="L3252" s="239"/>
      <c r="M3252" s="240"/>
      <c r="N3252" s="241"/>
      <c r="O3252" s="241"/>
      <c r="P3252" s="241"/>
      <c r="Q3252" s="241"/>
      <c r="R3252" s="241"/>
      <c r="S3252" s="241"/>
      <c r="T3252" s="242"/>
      <c r="U3252" s="13"/>
      <c r="V3252" s="13"/>
      <c r="W3252" s="13"/>
      <c r="X3252" s="13"/>
      <c r="Y3252" s="13"/>
      <c r="Z3252" s="13"/>
      <c r="AA3252" s="13"/>
      <c r="AB3252" s="13"/>
      <c r="AC3252" s="13"/>
      <c r="AD3252" s="13"/>
      <c r="AE3252" s="13"/>
      <c r="AT3252" s="243" t="s">
        <v>168</v>
      </c>
      <c r="AU3252" s="243" t="s">
        <v>87</v>
      </c>
      <c r="AV3252" s="13" t="s">
        <v>87</v>
      </c>
      <c r="AW3252" s="13" t="s">
        <v>32</v>
      </c>
      <c r="AX3252" s="13" t="s">
        <v>77</v>
      </c>
      <c r="AY3252" s="243" t="s">
        <v>159</v>
      </c>
    </row>
    <row r="3253" s="16" customFormat="1">
      <c r="A3253" s="16"/>
      <c r="B3253" s="279"/>
      <c r="C3253" s="280"/>
      <c r="D3253" s="234" t="s">
        <v>168</v>
      </c>
      <c r="E3253" s="281" t="s">
        <v>1</v>
      </c>
      <c r="F3253" s="282" t="s">
        <v>4813</v>
      </c>
      <c r="G3253" s="280"/>
      <c r="H3253" s="281" t="s">
        <v>1</v>
      </c>
      <c r="I3253" s="283"/>
      <c r="J3253" s="280"/>
      <c r="K3253" s="280"/>
      <c r="L3253" s="284"/>
      <c r="M3253" s="285"/>
      <c r="N3253" s="286"/>
      <c r="O3253" s="286"/>
      <c r="P3253" s="286"/>
      <c r="Q3253" s="286"/>
      <c r="R3253" s="286"/>
      <c r="S3253" s="286"/>
      <c r="T3253" s="287"/>
      <c r="U3253" s="16"/>
      <c r="V3253" s="16"/>
      <c r="W3253" s="16"/>
      <c r="X3253" s="16"/>
      <c r="Y3253" s="16"/>
      <c r="Z3253" s="16"/>
      <c r="AA3253" s="16"/>
      <c r="AB3253" s="16"/>
      <c r="AC3253" s="16"/>
      <c r="AD3253" s="16"/>
      <c r="AE3253" s="16"/>
      <c r="AT3253" s="288" t="s">
        <v>168</v>
      </c>
      <c r="AU3253" s="288" t="s">
        <v>87</v>
      </c>
      <c r="AV3253" s="16" t="s">
        <v>85</v>
      </c>
      <c r="AW3253" s="16" t="s">
        <v>32</v>
      </c>
      <c r="AX3253" s="16" t="s">
        <v>77</v>
      </c>
      <c r="AY3253" s="288" t="s">
        <v>159</v>
      </c>
    </row>
    <row r="3254" s="13" customFormat="1">
      <c r="A3254" s="13"/>
      <c r="B3254" s="232"/>
      <c r="C3254" s="233"/>
      <c r="D3254" s="234" t="s">
        <v>168</v>
      </c>
      <c r="E3254" s="235" t="s">
        <v>1</v>
      </c>
      <c r="F3254" s="236" t="s">
        <v>4814</v>
      </c>
      <c r="G3254" s="233"/>
      <c r="H3254" s="237">
        <v>31.289999999999999</v>
      </c>
      <c r="I3254" s="238"/>
      <c r="J3254" s="233"/>
      <c r="K3254" s="233"/>
      <c r="L3254" s="239"/>
      <c r="M3254" s="240"/>
      <c r="N3254" s="241"/>
      <c r="O3254" s="241"/>
      <c r="P3254" s="241"/>
      <c r="Q3254" s="241"/>
      <c r="R3254" s="241"/>
      <c r="S3254" s="241"/>
      <c r="T3254" s="242"/>
      <c r="U3254" s="13"/>
      <c r="V3254" s="13"/>
      <c r="W3254" s="13"/>
      <c r="X3254" s="13"/>
      <c r="Y3254" s="13"/>
      <c r="Z3254" s="13"/>
      <c r="AA3254" s="13"/>
      <c r="AB3254" s="13"/>
      <c r="AC3254" s="13"/>
      <c r="AD3254" s="13"/>
      <c r="AE3254" s="13"/>
      <c r="AT3254" s="243" t="s">
        <v>168</v>
      </c>
      <c r="AU3254" s="243" t="s">
        <v>87</v>
      </c>
      <c r="AV3254" s="13" t="s">
        <v>87</v>
      </c>
      <c r="AW3254" s="13" t="s">
        <v>32</v>
      </c>
      <c r="AX3254" s="13" t="s">
        <v>77</v>
      </c>
      <c r="AY3254" s="243" t="s">
        <v>159</v>
      </c>
    </row>
    <row r="3255" s="13" customFormat="1">
      <c r="A3255" s="13"/>
      <c r="B3255" s="232"/>
      <c r="C3255" s="233"/>
      <c r="D3255" s="234" t="s">
        <v>168</v>
      </c>
      <c r="E3255" s="235" t="s">
        <v>1</v>
      </c>
      <c r="F3255" s="236" t="s">
        <v>4815</v>
      </c>
      <c r="G3255" s="233"/>
      <c r="H3255" s="237">
        <v>10</v>
      </c>
      <c r="I3255" s="238"/>
      <c r="J3255" s="233"/>
      <c r="K3255" s="233"/>
      <c r="L3255" s="239"/>
      <c r="M3255" s="240"/>
      <c r="N3255" s="241"/>
      <c r="O3255" s="241"/>
      <c r="P3255" s="241"/>
      <c r="Q3255" s="241"/>
      <c r="R3255" s="241"/>
      <c r="S3255" s="241"/>
      <c r="T3255" s="242"/>
      <c r="U3255" s="13"/>
      <c r="V3255" s="13"/>
      <c r="W3255" s="13"/>
      <c r="X3255" s="13"/>
      <c r="Y3255" s="13"/>
      <c r="Z3255" s="13"/>
      <c r="AA3255" s="13"/>
      <c r="AB3255" s="13"/>
      <c r="AC3255" s="13"/>
      <c r="AD3255" s="13"/>
      <c r="AE3255" s="13"/>
      <c r="AT3255" s="243" t="s">
        <v>168</v>
      </c>
      <c r="AU3255" s="243" t="s">
        <v>87</v>
      </c>
      <c r="AV3255" s="13" t="s">
        <v>87</v>
      </c>
      <c r="AW3255" s="13" t="s">
        <v>32</v>
      </c>
      <c r="AX3255" s="13" t="s">
        <v>77</v>
      </c>
      <c r="AY3255" s="243" t="s">
        <v>159</v>
      </c>
    </row>
    <row r="3256" s="14" customFormat="1">
      <c r="A3256" s="14"/>
      <c r="B3256" s="244"/>
      <c r="C3256" s="245"/>
      <c r="D3256" s="234" t="s">
        <v>168</v>
      </c>
      <c r="E3256" s="246" t="s">
        <v>1</v>
      </c>
      <c r="F3256" s="247" t="s">
        <v>174</v>
      </c>
      <c r="G3256" s="245"/>
      <c r="H3256" s="248">
        <v>532.12</v>
      </c>
      <c r="I3256" s="249"/>
      <c r="J3256" s="245"/>
      <c r="K3256" s="245"/>
      <c r="L3256" s="250"/>
      <c r="M3256" s="251"/>
      <c r="N3256" s="252"/>
      <c r="O3256" s="252"/>
      <c r="P3256" s="252"/>
      <c r="Q3256" s="252"/>
      <c r="R3256" s="252"/>
      <c r="S3256" s="252"/>
      <c r="T3256" s="253"/>
      <c r="U3256" s="14"/>
      <c r="V3256" s="14"/>
      <c r="W3256" s="14"/>
      <c r="X3256" s="14"/>
      <c r="Y3256" s="14"/>
      <c r="Z3256" s="14"/>
      <c r="AA3256" s="14"/>
      <c r="AB3256" s="14"/>
      <c r="AC3256" s="14"/>
      <c r="AD3256" s="14"/>
      <c r="AE3256" s="14"/>
      <c r="AT3256" s="254" t="s">
        <v>168</v>
      </c>
      <c r="AU3256" s="254" t="s">
        <v>87</v>
      </c>
      <c r="AV3256" s="14" t="s">
        <v>166</v>
      </c>
      <c r="AW3256" s="14" t="s">
        <v>32</v>
      </c>
      <c r="AX3256" s="14" t="s">
        <v>85</v>
      </c>
      <c r="AY3256" s="254" t="s">
        <v>159</v>
      </c>
    </row>
    <row r="3257" s="2" customFormat="1" ht="24.15" customHeight="1">
      <c r="A3257" s="39"/>
      <c r="B3257" s="40"/>
      <c r="C3257" s="219" t="s">
        <v>4845</v>
      </c>
      <c r="D3257" s="219" t="s">
        <v>161</v>
      </c>
      <c r="E3257" s="220" t="s">
        <v>4846</v>
      </c>
      <c r="F3257" s="221" t="s">
        <v>4847</v>
      </c>
      <c r="G3257" s="222" t="s">
        <v>164</v>
      </c>
      <c r="H3257" s="223">
        <v>1093.3</v>
      </c>
      <c r="I3257" s="224"/>
      <c r="J3257" s="225">
        <f>ROUND(I3257*H3257,2)</f>
        <v>0</v>
      </c>
      <c r="K3257" s="221" t="s">
        <v>165</v>
      </c>
      <c r="L3257" s="45"/>
      <c r="M3257" s="226" t="s">
        <v>1</v>
      </c>
      <c r="N3257" s="227" t="s">
        <v>42</v>
      </c>
      <c r="O3257" s="92"/>
      <c r="P3257" s="228">
        <f>O3257*H3257</f>
        <v>0</v>
      </c>
      <c r="Q3257" s="228">
        <v>0.0038</v>
      </c>
      <c r="R3257" s="228">
        <f>Q3257*H3257</f>
        <v>4.1545399999999999</v>
      </c>
      <c r="S3257" s="228">
        <v>0</v>
      </c>
      <c r="T3257" s="229">
        <f>S3257*H3257</f>
        <v>0</v>
      </c>
      <c r="U3257" s="39"/>
      <c r="V3257" s="39"/>
      <c r="W3257" s="39"/>
      <c r="X3257" s="39"/>
      <c r="Y3257" s="39"/>
      <c r="Z3257" s="39"/>
      <c r="AA3257" s="39"/>
      <c r="AB3257" s="39"/>
      <c r="AC3257" s="39"/>
      <c r="AD3257" s="39"/>
      <c r="AE3257" s="39"/>
      <c r="AR3257" s="230" t="s">
        <v>235</v>
      </c>
      <c r="AT3257" s="230" t="s">
        <v>161</v>
      </c>
      <c r="AU3257" s="230" t="s">
        <v>87</v>
      </c>
      <c r="AY3257" s="18" t="s">
        <v>159</v>
      </c>
      <c r="BE3257" s="231">
        <f>IF(N3257="základní",J3257,0)</f>
        <v>0</v>
      </c>
      <c r="BF3257" s="231">
        <f>IF(N3257="snížená",J3257,0)</f>
        <v>0</v>
      </c>
      <c r="BG3257" s="231">
        <f>IF(N3257="zákl. přenesená",J3257,0)</f>
        <v>0</v>
      </c>
      <c r="BH3257" s="231">
        <f>IF(N3257="sníž. přenesená",J3257,0)</f>
        <v>0</v>
      </c>
      <c r="BI3257" s="231">
        <f>IF(N3257="nulová",J3257,0)</f>
        <v>0</v>
      </c>
      <c r="BJ3257" s="18" t="s">
        <v>85</v>
      </c>
      <c r="BK3257" s="231">
        <f>ROUND(I3257*H3257,2)</f>
        <v>0</v>
      </c>
      <c r="BL3257" s="18" t="s">
        <v>235</v>
      </c>
      <c r="BM3257" s="230" t="s">
        <v>4848</v>
      </c>
    </row>
    <row r="3258" s="16" customFormat="1">
      <c r="A3258" s="16"/>
      <c r="B3258" s="279"/>
      <c r="C3258" s="280"/>
      <c r="D3258" s="234" t="s">
        <v>168</v>
      </c>
      <c r="E3258" s="281" t="s">
        <v>1</v>
      </c>
      <c r="F3258" s="282" t="s">
        <v>1449</v>
      </c>
      <c r="G3258" s="280"/>
      <c r="H3258" s="281" t="s">
        <v>1</v>
      </c>
      <c r="I3258" s="283"/>
      <c r="J3258" s="280"/>
      <c r="K3258" s="280"/>
      <c r="L3258" s="284"/>
      <c r="M3258" s="285"/>
      <c r="N3258" s="286"/>
      <c r="O3258" s="286"/>
      <c r="P3258" s="286"/>
      <c r="Q3258" s="286"/>
      <c r="R3258" s="286"/>
      <c r="S3258" s="286"/>
      <c r="T3258" s="287"/>
      <c r="U3258" s="16"/>
      <c r="V3258" s="16"/>
      <c r="W3258" s="16"/>
      <c r="X3258" s="16"/>
      <c r="Y3258" s="16"/>
      <c r="Z3258" s="16"/>
      <c r="AA3258" s="16"/>
      <c r="AB3258" s="16"/>
      <c r="AC3258" s="16"/>
      <c r="AD3258" s="16"/>
      <c r="AE3258" s="16"/>
      <c r="AT3258" s="288" t="s">
        <v>168</v>
      </c>
      <c r="AU3258" s="288" t="s">
        <v>87</v>
      </c>
      <c r="AV3258" s="16" t="s">
        <v>85</v>
      </c>
      <c r="AW3258" s="16" t="s">
        <v>32</v>
      </c>
      <c r="AX3258" s="16" t="s">
        <v>77</v>
      </c>
      <c r="AY3258" s="288" t="s">
        <v>159</v>
      </c>
    </row>
    <row r="3259" s="16" customFormat="1">
      <c r="A3259" s="16"/>
      <c r="B3259" s="279"/>
      <c r="C3259" s="280"/>
      <c r="D3259" s="234" t="s">
        <v>168</v>
      </c>
      <c r="E3259" s="281" t="s">
        <v>1</v>
      </c>
      <c r="F3259" s="282" t="s">
        <v>1122</v>
      </c>
      <c r="G3259" s="280"/>
      <c r="H3259" s="281" t="s">
        <v>1</v>
      </c>
      <c r="I3259" s="283"/>
      <c r="J3259" s="280"/>
      <c r="K3259" s="280"/>
      <c r="L3259" s="284"/>
      <c r="M3259" s="285"/>
      <c r="N3259" s="286"/>
      <c r="O3259" s="286"/>
      <c r="P3259" s="286"/>
      <c r="Q3259" s="286"/>
      <c r="R3259" s="286"/>
      <c r="S3259" s="286"/>
      <c r="T3259" s="287"/>
      <c r="U3259" s="16"/>
      <c r="V3259" s="16"/>
      <c r="W3259" s="16"/>
      <c r="X3259" s="16"/>
      <c r="Y3259" s="16"/>
      <c r="Z3259" s="16"/>
      <c r="AA3259" s="16"/>
      <c r="AB3259" s="16"/>
      <c r="AC3259" s="16"/>
      <c r="AD3259" s="16"/>
      <c r="AE3259" s="16"/>
      <c r="AT3259" s="288" t="s">
        <v>168</v>
      </c>
      <c r="AU3259" s="288" t="s">
        <v>87</v>
      </c>
      <c r="AV3259" s="16" t="s">
        <v>85</v>
      </c>
      <c r="AW3259" s="16" t="s">
        <v>32</v>
      </c>
      <c r="AX3259" s="16" t="s">
        <v>77</v>
      </c>
      <c r="AY3259" s="288" t="s">
        <v>159</v>
      </c>
    </row>
    <row r="3260" s="13" customFormat="1">
      <c r="A3260" s="13"/>
      <c r="B3260" s="232"/>
      <c r="C3260" s="233"/>
      <c r="D3260" s="234" t="s">
        <v>168</v>
      </c>
      <c r="E3260" s="235" t="s">
        <v>1</v>
      </c>
      <c r="F3260" s="236" t="s">
        <v>4820</v>
      </c>
      <c r="G3260" s="233"/>
      <c r="H3260" s="237">
        <v>164.416</v>
      </c>
      <c r="I3260" s="238"/>
      <c r="J3260" s="233"/>
      <c r="K3260" s="233"/>
      <c r="L3260" s="239"/>
      <c r="M3260" s="240"/>
      <c r="N3260" s="241"/>
      <c r="O3260" s="241"/>
      <c r="P3260" s="241"/>
      <c r="Q3260" s="241"/>
      <c r="R3260" s="241"/>
      <c r="S3260" s="241"/>
      <c r="T3260" s="242"/>
      <c r="U3260" s="13"/>
      <c r="V3260" s="13"/>
      <c r="W3260" s="13"/>
      <c r="X3260" s="13"/>
      <c r="Y3260" s="13"/>
      <c r="Z3260" s="13"/>
      <c r="AA3260" s="13"/>
      <c r="AB3260" s="13"/>
      <c r="AC3260" s="13"/>
      <c r="AD3260" s="13"/>
      <c r="AE3260" s="13"/>
      <c r="AT3260" s="243" t="s">
        <v>168</v>
      </c>
      <c r="AU3260" s="243" t="s">
        <v>87</v>
      </c>
      <c r="AV3260" s="13" t="s">
        <v>87</v>
      </c>
      <c r="AW3260" s="13" t="s">
        <v>32</v>
      </c>
      <c r="AX3260" s="13" t="s">
        <v>77</v>
      </c>
      <c r="AY3260" s="243" t="s">
        <v>159</v>
      </c>
    </row>
    <row r="3261" s="13" customFormat="1">
      <c r="A3261" s="13"/>
      <c r="B3261" s="232"/>
      <c r="C3261" s="233"/>
      <c r="D3261" s="234" t="s">
        <v>168</v>
      </c>
      <c r="E3261" s="235" t="s">
        <v>1</v>
      </c>
      <c r="F3261" s="236" t="s">
        <v>4821</v>
      </c>
      <c r="G3261" s="233"/>
      <c r="H3261" s="237">
        <v>44.268000000000001</v>
      </c>
      <c r="I3261" s="238"/>
      <c r="J3261" s="233"/>
      <c r="K3261" s="233"/>
      <c r="L3261" s="239"/>
      <c r="M3261" s="240"/>
      <c r="N3261" s="241"/>
      <c r="O3261" s="241"/>
      <c r="P3261" s="241"/>
      <c r="Q3261" s="241"/>
      <c r="R3261" s="241"/>
      <c r="S3261" s="241"/>
      <c r="T3261" s="242"/>
      <c r="U3261" s="13"/>
      <c r="V3261" s="13"/>
      <c r="W3261" s="13"/>
      <c r="X3261" s="13"/>
      <c r="Y3261" s="13"/>
      <c r="Z3261" s="13"/>
      <c r="AA3261" s="13"/>
      <c r="AB3261" s="13"/>
      <c r="AC3261" s="13"/>
      <c r="AD3261" s="13"/>
      <c r="AE3261" s="13"/>
      <c r="AT3261" s="243" t="s">
        <v>168</v>
      </c>
      <c r="AU3261" s="243" t="s">
        <v>87</v>
      </c>
      <c r="AV3261" s="13" t="s">
        <v>87</v>
      </c>
      <c r="AW3261" s="13" t="s">
        <v>32</v>
      </c>
      <c r="AX3261" s="13" t="s">
        <v>77</v>
      </c>
      <c r="AY3261" s="243" t="s">
        <v>159</v>
      </c>
    </row>
    <row r="3262" s="13" customFormat="1">
      <c r="A3262" s="13"/>
      <c r="B3262" s="232"/>
      <c r="C3262" s="233"/>
      <c r="D3262" s="234" t="s">
        <v>168</v>
      </c>
      <c r="E3262" s="235" t="s">
        <v>1</v>
      </c>
      <c r="F3262" s="236" t="s">
        <v>4822</v>
      </c>
      <c r="G3262" s="233"/>
      <c r="H3262" s="237">
        <v>44.948</v>
      </c>
      <c r="I3262" s="238"/>
      <c r="J3262" s="233"/>
      <c r="K3262" s="233"/>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168</v>
      </c>
      <c r="AU3262" s="243" t="s">
        <v>87</v>
      </c>
      <c r="AV3262" s="13" t="s">
        <v>87</v>
      </c>
      <c r="AW3262" s="13" t="s">
        <v>32</v>
      </c>
      <c r="AX3262" s="13" t="s">
        <v>77</v>
      </c>
      <c r="AY3262" s="243" t="s">
        <v>159</v>
      </c>
    </row>
    <row r="3263" s="13" customFormat="1">
      <c r="A3263" s="13"/>
      <c r="B3263" s="232"/>
      <c r="C3263" s="233"/>
      <c r="D3263" s="234" t="s">
        <v>168</v>
      </c>
      <c r="E3263" s="235" t="s">
        <v>1</v>
      </c>
      <c r="F3263" s="236" t="s">
        <v>4823</v>
      </c>
      <c r="G3263" s="233"/>
      <c r="H3263" s="237">
        <v>129.13200000000001</v>
      </c>
      <c r="I3263" s="238"/>
      <c r="J3263" s="233"/>
      <c r="K3263" s="233"/>
      <c r="L3263" s="239"/>
      <c r="M3263" s="240"/>
      <c r="N3263" s="241"/>
      <c r="O3263" s="241"/>
      <c r="P3263" s="241"/>
      <c r="Q3263" s="241"/>
      <c r="R3263" s="241"/>
      <c r="S3263" s="241"/>
      <c r="T3263" s="242"/>
      <c r="U3263" s="13"/>
      <c r="V3263" s="13"/>
      <c r="W3263" s="13"/>
      <c r="X3263" s="13"/>
      <c r="Y3263" s="13"/>
      <c r="Z3263" s="13"/>
      <c r="AA3263" s="13"/>
      <c r="AB3263" s="13"/>
      <c r="AC3263" s="13"/>
      <c r="AD3263" s="13"/>
      <c r="AE3263" s="13"/>
      <c r="AT3263" s="243" t="s">
        <v>168</v>
      </c>
      <c r="AU3263" s="243" t="s">
        <v>87</v>
      </c>
      <c r="AV3263" s="13" t="s">
        <v>87</v>
      </c>
      <c r="AW3263" s="13" t="s">
        <v>32</v>
      </c>
      <c r="AX3263" s="13" t="s">
        <v>77</v>
      </c>
      <c r="AY3263" s="243" t="s">
        <v>159</v>
      </c>
    </row>
    <row r="3264" s="13" customFormat="1">
      <c r="A3264" s="13"/>
      <c r="B3264" s="232"/>
      <c r="C3264" s="233"/>
      <c r="D3264" s="234" t="s">
        <v>168</v>
      </c>
      <c r="E3264" s="235" t="s">
        <v>1</v>
      </c>
      <c r="F3264" s="236" t="s">
        <v>1453</v>
      </c>
      <c r="G3264" s="233"/>
      <c r="H3264" s="237">
        <v>150.56800000000001</v>
      </c>
      <c r="I3264" s="238"/>
      <c r="J3264" s="233"/>
      <c r="K3264" s="233"/>
      <c r="L3264" s="239"/>
      <c r="M3264" s="240"/>
      <c r="N3264" s="241"/>
      <c r="O3264" s="241"/>
      <c r="P3264" s="241"/>
      <c r="Q3264" s="241"/>
      <c r="R3264" s="241"/>
      <c r="S3264" s="241"/>
      <c r="T3264" s="242"/>
      <c r="U3264" s="13"/>
      <c r="V3264" s="13"/>
      <c r="W3264" s="13"/>
      <c r="X3264" s="13"/>
      <c r="Y3264" s="13"/>
      <c r="Z3264" s="13"/>
      <c r="AA3264" s="13"/>
      <c r="AB3264" s="13"/>
      <c r="AC3264" s="13"/>
      <c r="AD3264" s="13"/>
      <c r="AE3264" s="13"/>
      <c r="AT3264" s="243" t="s">
        <v>168</v>
      </c>
      <c r="AU3264" s="243" t="s">
        <v>87</v>
      </c>
      <c r="AV3264" s="13" t="s">
        <v>87</v>
      </c>
      <c r="AW3264" s="13" t="s">
        <v>32</v>
      </c>
      <c r="AX3264" s="13" t="s">
        <v>77</v>
      </c>
      <c r="AY3264" s="243" t="s">
        <v>159</v>
      </c>
    </row>
    <row r="3265" s="13" customFormat="1">
      <c r="A3265" s="13"/>
      <c r="B3265" s="232"/>
      <c r="C3265" s="233"/>
      <c r="D3265" s="234" t="s">
        <v>168</v>
      </c>
      <c r="E3265" s="235" t="s">
        <v>1</v>
      </c>
      <c r="F3265" s="236" t="s">
        <v>1425</v>
      </c>
      <c r="G3265" s="233"/>
      <c r="H3265" s="237">
        <v>54.121000000000002</v>
      </c>
      <c r="I3265" s="238"/>
      <c r="J3265" s="233"/>
      <c r="K3265" s="233"/>
      <c r="L3265" s="239"/>
      <c r="M3265" s="240"/>
      <c r="N3265" s="241"/>
      <c r="O3265" s="241"/>
      <c r="P3265" s="241"/>
      <c r="Q3265" s="241"/>
      <c r="R3265" s="241"/>
      <c r="S3265" s="241"/>
      <c r="T3265" s="242"/>
      <c r="U3265" s="13"/>
      <c r="V3265" s="13"/>
      <c r="W3265" s="13"/>
      <c r="X3265" s="13"/>
      <c r="Y3265" s="13"/>
      <c r="Z3265" s="13"/>
      <c r="AA3265" s="13"/>
      <c r="AB3265" s="13"/>
      <c r="AC3265" s="13"/>
      <c r="AD3265" s="13"/>
      <c r="AE3265" s="13"/>
      <c r="AT3265" s="243" t="s">
        <v>168</v>
      </c>
      <c r="AU3265" s="243" t="s">
        <v>87</v>
      </c>
      <c r="AV3265" s="13" t="s">
        <v>87</v>
      </c>
      <c r="AW3265" s="13" t="s">
        <v>32</v>
      </c>
      <c r="AX3265" s="13" t="s">
        <v>77</v>
      </c>
      <c r="AY3265" s="243" t="s">
        <v>159</v>
      </c>
    </row>
    <row r="3266" s="15" customFormat="1">
      <c r="A3266" s="15"/>
      <c r="B3266" s="268"/>
      <c r="C3266" s="269"/>
      <c r="D3266" s="234" t="s">
        <v>168</v>
      </c>
      <c r="E3266" s="270" t="s">
        <v>1</v>
      </c>
      <c r="F3266" s="271" t="s">
        <v>361</v>
      </c>
      <c r="G3266" s="269"/>
      <c r="H3266" s="272">
        <v>587.45299999999997</v>
      </c>
      <c r="I3266" s="273"/>
      <c r="J3266" s="269"/>
      <c r="K3266" s="269"/>
      <c r="L3266" s="274"/>
      <c r="M3266" s="275"/>
      <c r="N3266" s="276"/>
      <c r="O3266" s="276"/>
      <c r="P3266" s="276"/>
      <c r="Q3266" s="276"/>
      <c r="R3266" s="276"/>
      <c r="S3266" s="276"/>
      <c r="T3266" s="277"/>
      <c r="U3266" s="15"/>
      <c r="V3266" s="15"/>
      <c r="W3266" s="15"/>
      <c r="X3266" s="15"/>
      <c r="Y3266" s="15"/>
      <c r="Z3266" s="15"/>
      <c r="AA3266" s="15"/>
      <c r="AB3266" s="15"/>
      <c r="AC3266" s="15"/>
      <c r="AD3266" s="15"/>
      <c r="AE3266" s="15"/>
      <c r="AT3266" s="278" t="s">
        <v>168</v>
      </c>
      <c r="AU3266" s="278" t="s">
        <v>87</v>
      </c>
      <c r="AV3266" s="15" t="s">
        <v>175</v>
      </c>
      <c r="AW3266" s="15" t="s">
        <v>32</v>
      </c>
      <c r="AX3266" s="15" t="s">
        <v>77</v>
      </c>
      <c r="AY3266" s="278" t="s">
        <v>159</v>
      </c>
    </row>
    <row r="3267" s="16" customFormat="1">
      <c r="A3267" s="16"/>
      <c r="B3267" s="279"/>
      <c r="C3267" s="280"/>
      <c r="D3267" s="234" t="s">
        <v>168</v>
      </c>
      <c r="E3267" s="281" t="s">
        <v>1</v>
      </c>
      <c r="F3267" s="282" t="s">
        <v>1129</v>
      </c>
      <c r="G3267" s="280"/>
      <c r="H3267" s="281" t="s">
        <v>1</v>
      </c>
      <c r="I3267" s="283"/>
      <c r="J3267" s="280"/>
      <c r="K3267" s="280"/>
      <c r="L3267" s="284"/>
      <c r="M3267" s="285"/>
      <c r="N3267" s="286"/>
      <c r="O3267" s="286"/>
      <c r="P3267" s="286"/>
      <c r="Q3267" s="286"/>
      <c r="R3267" s="286"/>
      <c r="S3267" s="286"/>
      <c r="T3267" s="287"/>
      <c r="U3267" s="16"/>
      <c r="V3267" s="16"/>
      <c r="W3267" s="16"/>
      <c r="X3267" s="16"/>
      <c r="Y3267" s="16"/>
      <c r="Z3267" s="16"/>
      <c r="AA3267" s="16"/>
      <c r="AB3267" s="16"/>
      <c r="AC3267" s="16"/>
      <c r="AD3267" s="16"/>
      <c r="AE3267" s="16"/>
      <c r="AT3267" s="288" t="s">
        <v>168</v>
      </c>
      <c r="AU3267" s="288" t="s">
        <v>87</v>
      </c>
      <c r="AV3267" s="16" t="s">
        <v>85</v>
      </c>
      <c r="AW3267" s="16" t="s">
        <v>32</v>
      </c>
      <c r="AX3267" s="16" t="s">
        <v>77</v>
      </c>
      <c r="AY3267" s="288" t="s">
        <v>159</v>
      </c>
    </row>
    <row r="3268" s="13" customFormat="1">
      <c r="A3268" s="13"/>
      <c r="B3268" s="232"/>
      <c r="C3268" s="233"/>
      <c r="D3268" s="234" t="s">
        <v>168</v>
      </c>
      <c r="E3268" s="235" t="s">
        <v>1</v>
      </c>
      <c r="F3268" s="236" t="s">
        <v>1426</v>
      </c>
      <c r="G3268" s="233"/>
      <c r="H3268" s="237">
        <v>39.329999999999998</v>
      </c>
      <c r="I3268" s="238"/>
      <c r="J3268" s="233"/>
      <c r="K3268" s="233"/>
      <c r="L3268" s="239"/>
      <c r="M3268" s="240"/>
      <c r="N3268" s="241"/>
      <c r="O3268" s="241"/>
      <c r="P3268" s="241"/>
      <c r="Q3268" s="241"/>
      <c r="R3268" s="241"/>
      <c r="S3268" s="241"/>
      <c r="T3268" s="242"/>
      <c r="U3268" s="13"/>
      <c r="V3268" s="13"/>
      <c r="W3268" s="13"/>
      <c r="X3268" s="13"/>
      <c r="Y3268" s="13"/>
      <c r="Z3268" s="13"/>
      <c r="AA3268" s="13"/>
      <c r="AB3268" s="13"/>
      <c r="AC3268" s="13"/>
      <c r="AD3268" s="13"/>
      <c r="AE3268" s="13"/>
      <c r="AT3268" s="243" t="s">
        <v>168</v>
      </c>
      <c r="AU3268" s="243" t="s">
        <v>87</v>
      </c>
      <c r="AV3268" s="13" t="s">
        <v>87</v>
      </c>
      <c r="AW3268" s="13" t="s">
        <v>32</v>
      </c>
      <c r="AX3268" s="13" t="s">
        <v>77</v>
      </c>
      <c r="AY3268" s="243" t="s">
        <v>159</v>
      </c>
    </row>
    <row r="3269" s="13" customFormat="1">
      <c r="A3269" s="13"/>
      <c r="B3269" s="232"/>
      <c r="C3269" s="233"/>
      <c r="D3269" s="234" t="s">
        <v>168</v>
      </c>
      <c r="E3269" s="235" t="s">
        <v>1</v>
      </c>
      <c r="F3269" s="236" t="s">
        <v>4824</v>
      </c>
      <c r="G3269" s="233"/>
      <c r="H3269" s="237">
        <v>89.281999999999996</v>
      </c>
      <c r="I3269" s="238"/>
      <c r="J3269" s="233"/>
      <c r="K3269" s="233"/>
      <c r="L3269" s="239"/>
      <c r="M3269" s="240"/>
      <c r="N3269" s="241"/>
      <c r="O3269" s="241"/>
      <c r="P3269" s="241"/>
      <c r="Q3269" s="241"/>
      <c r="R3269" s="241"/>
      <c r="S3269" s="241"/>
      <c r="T3269" s="242"/>
      <c r="U3269" s="13"/>
      <c r="V3269" s="13"/>
      <c r="W3269" s="13"/>
      <c r="X3269" s="13"/>
      <c r="Y3269" s="13"/>
      <c r="Z3269" s="13"/>
      <c r="AA3269" s="13"/>
      <c r="AB3269" s="13"/>
      <c r="AC3269" s="13"/>
      <c r="AD3269" s="13"/>
      <c r="AE3269" s="13"/>
      <c r="AT3269" s="243" t="s">
        <v>168</v>
      </c>
      <c r="AU3269" s="243" t="s">
        <v>87</v>
      </c>
      <c r="AV3269" s="13" t="s">
        <v>87</v>
      </c>
      <c r="AW3269" s="13" t="s">
        <v>32</v>
      </c>
      <c r="AX3269" s="13" t="s">
        <v>77</v>
      </c>
      <c r="AY3269" s="243" t="s">
        <v>159</v>
      </c>
    </row>
    <row r="3270" s="13" customFormat="1">
      <c r="A3270" s="13"/>
      <c r="B3270" s="232"/>
      <c r="C3270" s="233"/>
      <c r="D3270" s="234" t="s">
        <v>168</v>
      </c>
      <c r="E3270" s="235" t="s">
        <v>1</v>
      </c>
      <c r="F3270" s="236" t="s">
        <v>4825</v>
      </c>
      <c r="G3270" s="233"/>
      <c r="H3270" s="237">
        <v>32.700000000000003</v>
      </c>
      <c r="I3270" s="238"/>
      <c r="J3270" s="233"/>
      <c r="K3270" s="233"/>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168</v>
      </c>
      <c r="AU3270" s="243" t="s">
        <v>87</v>
      </c>
      <c r="AV3270" s="13" t="s">
        <v>87</v>
      </c>
      <c r="AW3270" s="13" t="s">
        <v>32</v>
      </c>
      <c r="AX3270" s="13" t="s">
        <v>77</v>
      </c>
      <c r="AY3270" s="243" t="s">
        <v>159</v>
      </c>
    </row>
    <row r="3271" s="13" customFormat="1">
      <c r="A3271" s="13"/>
      <c r="B3271" s="232"/>
      <c r="C3271" s="233"/>
      <c r="D3271" s="234" t="s">
        <v>168</v>
      </c>
      <c r="E3271" s="235" t="s">
        <v>1</v>
      </c>
      <c r="F3271" s="236" t="s">
        <v>4826</v>
      </c>
      <c r="G3271" s="233"/>
      <c r="H3271" s="237">
        <v>69.540000000000006</v>
      </c>
      <c r="I3271" s="238"/>
      <c r="J3271" s="233"/>
      <c r="K3271" s="233"/>
      <c r="L3271" s="239"/>
      <c r="M3271" s="240"/>
      <c r="N3271" s="241"/>
      <c r="O3271" s="241"/>
      <c r="P3271" s="241"/>
      <c r="Q3271" s="241"/>
      <c r="R3271" s="241"/>
      <c r="S3271" s="241"/>
      <c r="T3271" s="242"/>
      <c r="U3271" s="13"/>
      <c r="V3271" s="13"/>
      <c r="W3271" s="13"/>
      <c r="X3271" s="13"/>
      <c r="Y3271" s="13"/>
      <c r="Z3271" s="13"/>
      <c r="AA3271" s="13"/>
      <c r="AB3271" s="13"/>
      <c r="AC3271" s="13"/>
      <c r="AD3271" s="13"/>
      <c r="AE3271" s="13"/>
      <c r="AT3271" s="243" t="s">
        <v>168</v>
      </c>
      <c r="AU3271" s="243" t="s">
        <v>87</v>
      </c>
      <c r="AV3271" s="13" t="s">
        <v>87</v>
      </c>
      <c r="AW3271" s="13" t="s">
        <v>32</v>
      </c>
      <c r="AX3271" s="13" t="s">
        <v>77</v>
      </c>
      <c r="AY3271" s="243" t="s">
        <v>159</v>
      </c>
    </row>
    <row r="3272" s="15" customFormat="1">
      <c r="A3272" s="15"/>
      <c r="B3272" s="268"/>
      <c r="C3272" s="269"/>
      <c r="D3272" s="234" t="s">
        <v>168</v>
      </c>
      <c r="E3272" s="270" t="s">
        <v>1</v>
      </c>
      <c r="F3272" s="271" t="s">
        <v>361</v>
      </c>
      <c r="G3272" s="269"/>
      <c r="H3272" s="272">
        <v>230.852</v>
      </c>
      <c r="I3272" s="273"/>
      <c r="J3272" s="269"/>
      <c r="K3272" s="269"/>
      <c r="L3272" s="274"/>
      <c r="M3272" s="275"/>
      <c r="N3272" s="276"/>
      <c r="O3272" s="276"/>
      <c r="P3272" s="276"/>
      <c r="Q3272" s="276"/>
      <c r="R3272" s="276"/>
      <c r="S3272" s="276"/>
      <c r="T3272" s="277"/>
      <c r="U3272" s="15"/>
      <c r="V3272" s="15"/>
      <c r="W3272" s="15"/>
      <c r="X3272" s="15"/>
      <c r="Y3272" s="15"/>
      <c r="Z3272" s="15"/>
      <c r="AA3272" s="15"/>
      <c r="AB3272" s="15"/>
      <c r="AC3272" s="15"/>
      <c r="AD3272" s="15"/>
      <c r="AE3272" s="15"/>
      <c r="AT3272" s="278" t="s">
        <v>168</v>
      </c>
      <c r="AU3272" s="278" t="s">
        <v>87</v>
      </c>
      <c r="AV3272" s="15" t="s">
        <v>175</v>
      </c>
      <c r="AW3272" s="15" t="s">
        <v>32</v>
      </c>
      <c r="AX3272" s="15" t="s">
        <v>77</v>
      </c>
      <c r="AY3272" s="278" t="s">
        <v>159</v>
      </c>
    </row>
    <row r="3273" s="13" customFormat="1">
      <c r="A3273" s="13"/>
      <c r="B3273" s="232"/>
      <c r="C3273" s="233"/>
      <c r="D3273" s="234" t="s">
        <v>168</v>
      </c>
      <c r="E3273" s="235" t="s">
        <v>1</v>
      </c>
      <c r="F3273" s="236" t="s">
        <v>1455</v>
      </c>
      <c r="G3273" s="233"/>
      <c r="H3273" s="237">
        <v>53.637999999999998</v>
      </c>
      <c r="I3273" s="238"/>
      <c r="J3273" s="233"/>
      <c r="K3273" s="233"/>
      <c r="L3273" s="239"/>
      <c r="M3273" s="240"/>
      <c r="N3273" s="241"/>
      <c r="O3273" s="241"/>
      <c r="P3273" s="241"/>
      <c r="Q3273" s="241"/>
      <c r="R3273" s="241"/>
      <c r="S3273" s="241"/>
      <c r="T3273" s="242"/>
      <c r="U3273" s="13"/>
      <c r="V3273" s="13"/>
      <c r="W3273" s="13"/>
      <c r="X3273" s="13"/>
      <c r="Y3273" s="13"/>
      <c r="Z3273" s="13"/>
      <c r="AA3273" s="13"/>
      <c r="AB3273" s="13"/>
      <c r="AC3273" s="13"/>
      <c r="AD3273" s="13"/>
      <c r="AE3273" s="13"/>
      <c r="AT3273" s="243" t="s">
        <v>168</v>
      </c>
      <c r="AU3273" s="243" t="s">
        <v>87</v>
      </c>
      <c r="AV3273" s="13" t="s">
        <v>87</v>
      </c>
      <c r="AW3273" s="13" t="s">
        <v>32</v>
      </c>
      <c r="AX3273" s="13" t="s">
        <v>77</v>
      </c>
      <c r="AY3273" s="243" t="s">
        <v>159</v>
      </c>
    </row>
    <row r="3274" s="13" customFormat="1">
      <c r="A3274" s="13"/>
      <c r="B3274" s="232"/>
      <c r="C3274" s="233"/>
      <c r="D3274" s="234" t="s">
        <v>168</v>
      </c>
      <c r="E3274" s="235" t="s">
        <v>1</v>
      </c>
      <c r="F3274" s="236" t="s">
        <v>1456</v>
      </c>
      <c r="G3274" s="233"/>
      <c r="H3274" s="237">
        <v>44.159999999999997</v>
      </c>
      <c r="I3274" s="238"/>
      <c r="J3274" s="233"/>
      <c r="K3274" s="233"/>
      <c r="L3274" s="239"/>
      <c r="M3274" s="240"/>
      <c r="N3274" s="241"/>
      <c r="O3274" s="241"/>
      <c r="P3274" s="241"/>
      <c r="Q3274" s="241"/>
      <c r="R3274" s="241"/>
      <c r="S3274" s="241"/>
      <c r="T3274" s="242"/>
      <c r="U3274" s="13"/>
      <c r="V3274" s="13"/>
      <c r="W3274" s="13"/>
      <c r="X3274" s="13"/>
      <c r="Y3274" s="13"/>
      <c r="Z3274" s="13"/>
      <c r="AA3274" s="13"/>
      <c r="AB3274" s="13"/>
      <c r="AC3274" s="13"/>
      <c r="AD3274" s="13"/>
      <c r="AE3274" s="13"/>
      <c r="AT3274" s="243" t="s">
        <v>168</v>
      </c>
      <c r="AU3274" s="243" t="s">
        <v>87</v>
      </c>
      <c r="AV3274" s="13" t="s">
        <v>87</v>
      </c>
      <c r="AW3274" s="13" t="s">
        <v>32</v>
      </c>
      <c r="AX3274" s="13" t="s">
        <v>77</v>
      </c>
      <c r="AY3274" s="243" t="s">
        <v>159</v>
      </c>
    </row>
    <row r="3275" s="13" customFormat="1">
      <c r="A3275" s="13"/>
      <c r="B3275" s="232"/>
      <c r="C3275" s="233"/>
      <c r="D3275" s="234" t="s">
        <v>168</v>
      </c>
      <c r="E3275" s="235" t="s">
        <v>1</v>
      </c>
      <c r="F3275" s="236" t="s">
        <v>4827</v>
      </c>
      <c r="G3275" s="233"/>
      <c r="H3275" s="237">
        <v>30.800000000000001</v>
      </c>
      <c r="I3275" s="238"/>
      <c r="J3275" s="233"/>
      <c r="K3275" s="233"/>
      <c r="L3275" s="239"/>
      <c r="M3275" s="240"/>
      <c r="N3275" s="241"/>
      <c r="O3275" s="241"/>
      <c r="P3275" s="241"/>
      <c r="Q3275" s="241"/>
      <c r="R3275" s="241"/>
      <c r="S3275" s="241"/>
      <c r="T3275" s="242"/>
      <c r="U3275" s="13"/>
      <c r="V3275" s="13"/>
      <c r="W3275" s="13"/>
      <c r="X3275" s="13"/>
      <c r="Y3275" s="13"/>
      <c r="Z3275" s="13"/>
      <c r="AA3275" s="13"/>
      <c r="AB3275" s="13"/>
      <c r="AC3275" s="13"/>
      <c r="AD3275" s="13"/>
      <c r="AE3275" s="13"/>
      <c r="AT3275" s="243" t="s">
        <v>168</v>
      </c>
      <c r="AU3275" s="243" t="s">
        <v>87</v>
      </c>
      <c r="AV3275" s="13" t="s">
        <v>87</v>
      </c>
      <c r="AW3275" s="13" t="s">
        <v>32</v>
      </c>
      <c r="AX3275" s="13" t="s">
        <v>77</v>
      </c>
      <c r="AY3275" s="243" t="s">
        <v>159</v>
      </c>
    </row>
    <row r="3276" s="13" customFormat="1">
      <c r="A3276" s="13"/>
      <c r="B3276" s="232"/>
      <c r="C3276" s="233"/>
      <c r="D3276" s="234" t="s">
        <v>168</v>
      </c>
      <c r="E3276" s="235" t="s">
        <v>1</v>
      </c>
      <c r="F3276" s="236" t="s">
        <v>4828</v>
      </c>
      <c r="G3276" s="233"/>
      <c r="H3276" s="237">
        <v>30.800000000000001</v>
      </c>
      <c r="I3276" s="238"/>
      <c r="J3276" s="233"/>
      <c r="K3276" s="233"/>
      <c r="L3276" s="239"/>
      <c r="M3276" s="240"/>
      <c r="N3276" s="241"/>
      <c r="O3276" s="241"/>
      <c r="P3276" s="241"/>
      <c r="Q3276" s="241"/>
      <c r="R3276" s="241"/>
      <c r="S3276" s="241"/>
      <c r="T3276" s="242"/>
      <c r="U3276" s="13"/>
      <c r="V3276" s="13"/>
      <c r="W3276" s="13"/>
      <c r="X3276" s="13"/>
      <c r="Y3276" s="13"/>
      <c r="Z3276" s="13"/>
      <c r="AA3276" s="13"/>
      <c r="AB3276" s="13"/>
      <c r="AC3276" s="13"/>
      <c r="AD3276" s="13"/>
      <c r="AE3276" s="13"/>
      <c r="AT3276" s="243" t="s">
        <v>168</v>
      </c>
      <c r="AU3276" s="243" t="s">
        <v>87</v>
      </c>
      <c r="AV3276" s="13" t="s">
        <v>87</v>
      </c>
      <c r="AW3276" s="13" t="s">
        <v>32</v>
      </c>
      <c r="AX3276" s="13" t="s">
        <v>77</v>
      </c>
      <c r="AY3276" s="243" t="s">
        <v>159</v>
      </c>
    </row>
    <row r="3277" s="15" customFormat="1">
      <c r="A3277" s="15"/>
      <c r="B3277" s="268"/>
      <c r="C3277" s="269"/>
      <c r="D3277" s="234" t="s">
        <v>168</v>
      </c>
      <c r="E3277" s="270" t="s">
        <v>1</v>
      </c>
      <c r="F3277" s="271" t="s">
        <v>361</v>
      </c>
      <c r="G3277" s="269"/>
      <c r="H3277" s="272">
        <v>159.398</v>
      </c>
      <c r="I3277" s="273"/>
      <c r="J3277" s="269"/>
      <c r="K3277" s="269"/>
      <c r="L3277" s="274"/>
      <c r="M3277" s="275"/>
      <c r="N3277" s="276"/>
      <c r="O3277" s="276"/>
      <c r="P3277" s="276"/>
      <c r="Q3277" s="276"/>
      <c r="R3277" s="276"/>
      <c r="S3277" s="276"/>
      <c r="T3277" s="277"/>
      <c r="U3277" s="15"/>
      <c r="V3277" s="15"/>
      <c r="W3277" s="15"/>
      <c r="X3277" s="15"/>
      <c r="Y3277" s="15"/>
      <c r="Z3277" s="15"/>
      <c r="AA3277" s="15"/>
      <c r="AB3277" s="15"/>
      <c r="AC3277" s="15"/>
      <c r="AD3277" s="15"/>
      <c r="AE3277" s="15"/>
      <c r="AT3277" s="278" t="s">
        <v>168</v>
      </c>
      <c r="AU3277" s="278" t="s">
        <v>87</v>
      </c>
      <c r="AV3277" s="15" t="s">
        <v>175</v>
      </c>
      <c r="AW3277" s="15" t="s">
        <v>32</v>
      </c>
      <c r="AX3277" s="15" t="s">
        <v>77</v>
      </c>
      <c r="AY3277" s="278" t="s">
        <v>159</v>
      </c>
    </row>
    <row r="3278" s="16" customFormat="1">
      <c r="A3278" s="16"/>
      <c r="B3278" s="279"/>
      <c r="C3278" s="280"/>
      <c r="D3278" s="234" t="s">
        <v>168</v>
      </c>
      <c r="E3278" s="281" t="s">
        <v>1</v>
      </c>
      <c r="F3278" s="282" t="s">
        <v>4813</v>
      </c>
      <c r="G3278" s="280"/>
      <c r="H3278" s="281" t="s">
        <v>1</v>
      </c>
      <c r="I3278" s="283"/>
      <c r="J3278" s="280"/>
      <c r="K3278" s="280"/>
      <c r="L3278" s="284"/>
      <c r="M3278" s="285"/>
      <c r="N3278" s="286"/>
      <c r="O3278" s="286"/>
      <c r="P3278" s="286"/>
      <c r="Q3278" s="286"/>
      <c r="R3278" s="286"/>
      <c r="S3278" s="286"/>
      <c r="T3278" s="287"/>
      <c r="U3278" s="16"/>
      <c r="V3278" s="16"/>
      <c r="W3278" s="16"/>
      <c r="X3278" s="16"/>
      <c r="Y3278" s="16"/>
      <c r="Z3278" s="16"/>
      <c r="AA3278" s="16"/>
      <c r="AB3278" s="16"/>
      <c r="AC3278" s="16"/>
      <c r="AD3278" s="16"/>
      <c r="AE3278" s="16"/>
      <c r="AT3278" s="288" t="s">
        <v>168</v>
      </c>
      <c r="AU3278" s="288" t="s">
        <v>87</v>
      </c>
      <c r="AV3278" s="16" t="s">
        <v>85</v>
      </c>
      <c r="AW3278" s="16" t="s">
        <v>32</v>
      </c>
      <c r="AX3278" s="16" t="s">
        <v>77</v>
      </c>
      <c r="AY3278" s="288" t="s">
        <v>159</v>
      </c>
    </row>
    <row r="3279" s="13" customFormat="1">
      <c r="A3279" s="13"/>
      <c r="B3279" s="232"/>
      <c r="C3279" s="233"/>
      <c r="D3279" s="234" t="s">
        <v>168</v>
      </c>
      <c r="E3279" s="235" t="s">
        <v>1</v>
      </c>
      <c r="F3279" s="236" t="s">
        <v>4829</v>
      </c>
      <c r="G3279" s="233"/>
      <c r="H3279" s="237">
        <v>9.7550000000000008</v>
      </c>
      <c r="I3279" s="238"/>
      <c r="J3279" s="233"/>
      <c r="K3279" s="233"/>
      <c r="L3279" s="239"/>
      <c r="M3279" s="240"/>
      <c r="N3279" s="241"/>
      <c r="O3279" s="241"/>
      <c r="P3279" s="241"/>
      <c r="Q3279" s="241"/>
      <c r="R3279" s="241"/>
      <c r="S3279" s="241"/>
      <c r="T3279" s="242"/>
      <c r="U3279" s="13"/>
      <c r="V3279" s="13"/>
      <c r="W3279" s="13"/>
      <c r="X3279" s="13"/>
      <c r="Y3279" s="13"/>
      <c r="Z3279" s="13"/>
      <c r="AA3279" s="13"/>
      <c r="AB3279" s="13"/>
      <c r="AC3279" s="13"/>
      <c r="AD3279" s="13"/>
      <c r="AE3279" s="13"/>
      <c r="AT3279" s="243" t="s">
        <v>168</v>
      </c>
      <c r="AU3279" s="243" t="s">
        <v>87</v>
      </c>
      <c r="AV3279" s="13" t="s">
        <v>87</v>
      </c>
      <c r="AW3279" s="13" t="s">
        <v>32</v>
      </c>
      <c r="AX3279" s="13" t="s">
        <v>77</v>
      </c>
      <c r="AY3279" s="243" t="s">
        <v>159</v>
      </c>
    </row>
    <row r="3280" s="13" customFormat="1">
      <c r="A3280" s="13"/>
      <c r="B3280" s="232"/>
      <c r="C3280" s="233"/>
      <c r="D3280" s="234" t="s">
        <v>168</v>
      </c>
      <c r="E3280" s="235" t="s">
        <v>1</v>
      </c>
      <c r="F3280" s="236" t="s">
        <v>4830</v>
      </c>
      <c r="G3280" s="233"/>
      <c r="H3280" s="237">
        <v>13.034000000000001</v>
      </c>
      <c r="I3280" s="238"/>
      <c r="J3280" s="233"/>
      <c r="K3280" s="233"/>
      <c r="L3280" s="239"/>
      <c r="M3280" s="240"/>
      <c r="N3280" s="241"/>
      <c r="O3280" s="241"/>
      <c r="P3280" s="241"/>
      <c r="Q3280" s="241"/>
      <c r="R3280" s="241"/>
      <c r="S3280" s="241"/>
      <c r="T3280" s="242"/>
      <c r="U3280" s="13"/>
      <c r="V3280" s="13"/>
      <c r="W3280" s="13"/>
      <c r="X3280" s="13"/>
      <c r="Y3280" s="13"/>
      <c r="Z3280" s="13"/>
      <c r="AA3280" s="13"/>
      <c r="AB3280" s="13"/>
      <c r="AC3280" s="13"/>
      <c r="AD3280" s="13"/>
      <c r="AE3280" s="13"/>
      <c r="AT3280" s="243" t="s">
        <v>168</v>
      </c>
      <c r="AU3280" s="243" t="s">
        <v>87</v>
      </c>
      <c r="AV3280" s="13" t="s">
        <v>87</v>
      </c>
      <c r="AW3280" s="13" t="s">
        <v>32</v>
      </c>
      <c r="AX3280" s="13" t="s">
        <v>77</v>
      </c>
      <c r="AY3280" s="243" t="s">
        <v>159</v>
      </c>
    </row>
    <row r="3281" s="13" customFormat="1">
      <c r="A3281" s="13"/>
      <c r="B3281" s="232"/>
      <c r="C3281" s="233"/>
      <c r="D3281" s="234" t="s">
        <v>168</v>
      </c>
      <c r="E3281" s="235" t="s">
        <v>1</v>
      </c>
      <c r="F3281" s="236" t="s">
        <v>4831</v>
      </c>
      <c r="G3281" s="233"/>
      <c r="H3281" s="237">
        <v>4.8529999999999998</v>
      </c>
      <c r="I3281" s="238"/>
      <c r="J3281" s="233"/>
      <c r="K3281" s="233"/>
      <c r="L3281" s="239"/>
      <c r="M3281" s="240"/>
      <c r="N3281" s="241"/>
      <c r="O3281" s="241"/>
      <c r="P3281" s="241"/>
      <c r="Q3281" s="241"/>
      <c r="R3281" s="241"/>
      <c r="S3281" s="241"/>
      <c r="T3281" s="242"/>
      <c r="U3281" s="13"/>
      <c r="V3281" s="13"/>
      <c r="W3281" s="13"/>
      <c r="X3281" s="13"/>
      <c r="Y3281" s="13"/>
      <c r="Z3281" s="13"/>
      <c r="AA3281" s="13"/>
      <c r="AB3281" s="13"/>
      <c r="AC3281" s="13"/>
      <c r="AD3281" s="13"/>
      <c r="AE3281" s="13"/>
      <c r="AT3281" s="243" t="s">
        <v>168</v>
      </c>
      <c r="AU3281" s="243" t="s">
        <v>87</v>
      </c>
      <c r="AV3281" s="13" t="s">
        <v>87</v>
      </c>
      <c r="AW3281" s="13" t="s">
        <v>32</v>
      </c>
      <c r="AX3281" s="13" t="s">
        <v>77</v>
      </c>
      <c r="AY3281" s="243" t="s">
        <v>159</v>
      </c>
    </row>
    <row r="3282" s="13" customFormat="1">
      <c r="A3282" s="13"/>
      <c r="B3282" s="232"/>
      <c r="C3282" s="233"/>
      <c r="D3282" s="234" t="s">
        <v>168</v>
      </c>
      <c r="E3282" s="235" t="s">
        <v>1</v>
      </c>
      <c r="F3282" s="236" t="s">
        <v>4832</v>
      </c>
      <c r="G3282" s="233"/>
      <c r="H3282" s="237">
        <v>7.9550000000000001</v>
      </c>
      <c r="I3282" s="238"/>
      <c r="J3282" s="233"/>
      <c r="K3282" s="233"/>
      <c r="L3282" s="239"/>
      <c r="M3282" s="240"/>
      <c r="N3282" s="241"/>
      <c r="O3282" s="241"/>
      <c r="P3282" s="241"/>
      <c r="Q3282" s="241"/>
      <c r="R3282" s="241"/>
      <c r="S3282" s="241"/>
      <c r="T3282" s="242"/>
      <c r="U3282" s="13"/>
      <c r="V3282" s="13"/>
      <c r="W3282" s="13"/>
      <c r="X3282" s="13"/>
      <c r="Y3282" s="13"/>
      <c r="Z3282" s="13"/>
      <c r="AA3282" s="13"/>
      <c r="AB3282" s="13"/>
      <c r="AC3282" s="13"/>
      <c r="AD3282" s="13"/>
      <c r="AE3282" s="13"/>
      <c r="AT3282" s="243" t="s">
        <v>168</v>
      </c>
      <c r="AU3282" s="243" t="s">
        <v>87</v>
      </c>
      <c r="AV3282" s="13" t="s">
        <v>87</v>
      </c>
      <c r="AW3282" s="13" t="s">
        <v>32</v>
      </c>
      <c r="AX3282" s="13" t="s">
        <v>77</v>
      </c>
      <c r="AY3282" s="243" t="s">
        <v>159</v>
      </c>
    </row>
    <row r="3283" s="15" customFormat="1">
      <c r="A3283" s="15"/>
      <c r="B3283" s="268"/>
      <c r="C3283" s="269"/>
      <c r="D3283" s="234" t="s">
        <v>168</v>
      </c>
      <c r="E3283" s="270" t="s">
        <v>1</v>
      </c>
      <c r="F3283" s="271" t="s">
        <v>361</v>
      </c>
      <c r="G3283" s="269"/>
      <c r="H3283" s="272">
        <v>35.597000000000001</v>
      </c>
      <c r="I3283" s="273"/>
      <c r="J3283" s="269"/>
      <c r="K3283" s="269"/>
      <c r="L3283" s="274"/>
      <c r="M3283" s="275"/>
      <c r="N3283" s="276"/>
      <c r="O3283" s="276"/>
      <c r="P3283" s="276"/>
      <c r="Q3283" s="276"/>
      <c r="R3283" s="276"/>
      <c r="S3283" s="276"/>
      <c r="T3283" s="277"/>
      <c r="U3283" s="15"/>
      <c r="V3283" s="15"/>
      <c r="W3283" s="15"/>
      <c r="X3283" s="15"/>
      <c r="Y3283" s="15"/>
      <c r="Z3283" s="15"/>
      <c r="AA3283" s="15"/>
      <c r="AB3283" s="15"/>
      <c r="AC3283" s="15"/>
      <c r="AD3283" s="15"/>
      <c r="AE3283" s="15"/>
      <c r="AT3283" s="278" t="s">
        <v>168</v>
      </c>
      <c r="AU3283" s="278" t="s">
        <v>87</v>
      </c>
      <c r="AV3283" s="15" t="s">
        <v>175</v>
      </c>
      <c r="AW3283" s="15" t="s">
        <v>32</v>
      </c>
      <c r="AX3283" s="15" t="s">
        <v>77</v>
      </c>
      <c r="AY3283" s="278" t="s">
        <v>159</v>
      </c>
    </row>
    <row r="3284" s="13" customFormat="1">
      <c r="A3284" s="13"/>
      <c r="B3284" s="232"/>
      <c r="C3284" s="233"/>
      <c r="D3284" s="234" t="s">
        <v>168</v>
      </c>
      <c r="E3284" s="235" t="s">
        <v>1</v>
      </c>
      <c r="F3284" s="236" t="s">
        <v>4833</v>
      </c>
      <c r="G3284" s="233"/>
      <c r="H3284" s="237">
        <v>80</v>
      </c>
      <c r="I3284" s="238"/>
      <c r="J3284" s="233"/>
      <c r="K3284" s="233"/>
      <c r="L3284" s="239"/>
      <c r="M3284" s="240"/>
      <c r="N3284" s="241"/>
      <c r="O3284" s="241"/>
      <c r="P3284" s="241"/>
      <c r="Q3284" s="241"/>
      <c r="R3284" s="241"/>
      <c r="S3284" s="241"/>
      <c r="T3284" s="242"/>
      <c r="U3284" s="13"/>
      <c r="V3284" s="13"/>
      <c r="W3284" s="13"/>
      <c r="X3284" s="13"/>
      <c r="Y3284" s="13"/>
      <c r="Z3284" s="13"/>
      <c r="AA3284" s="13"/>
      <c r="AB3284" s="13"/>
      <c r="AC3284" s="13"/>
      <c r="AD3284" s="13"/>
      <c r="AE3284" s="13"/>
      <c r="AT3284" s="243" t="s">
        <v>168</v>
      </c>
      <c r="AU3284" s="243" t="s">
        <v>87</v>
      </c>
      <c r="AV3284" s="13" t="s">
        <v>87</v>
      </c>
      <c r="AW3284" s="13" t="s">
        <v>32</v>
      </c>
      <c r="AX3284" s="13" t="s">
        <v>77</v>
      </c>
      <c r="AY3284" s="243" t="s">
        <v>159</v>
      </c>
    </row>
    <row r="3285" s="14" customFormat="1">
      <c r="A3285" s="14"/>
      <c r="B3285" s="244"/>
      <c r="C3285" s="245"/>
      <c r="D3285" s="234" t="s">
        <v>168</v>
      </c>
      <c r="E3285" s="246" t="s">
        <v>1</v>
      </c>
      <c r="F3285" s="247" t="s">
        <v>174</v>
      </c>
      <c r="G3285" s="245"/>
      <c r="H3285" s="248">
        <v>1093.3</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168</v>
      </c>
      <c r="AU3285" s="254" t="s">
        <v>87</v>
      </c>
      <c r="AV3285" s="14" t="s">
        <v>166</v>
      </c>
      <c r="AW3285" s="14" t="s">
        <v>32</v>
      </c>
      <c r="AX3285" s="14" t="s">
        <v>85</v>
      </c>
      <c r="AY3285" s="254" t="s">
        <v>159</v>
      </c>
    </row>
    <row r="3286" s="12" customFormat="1" ht="22.8" customHeight="1">
      <c r="A3286" s="12"/>
      <c r="B3286" s="203"/>
      <c r="C3286" s="204"/>
      <c r="D3286" s="205" t="s">
        <v>76</v>
      </c>
      <c r="E3286" s="217" t="s">
        <v>4849</v>
      </c>
      <c r="F3286" s="217" t="s">
        <v>4850</v>
      </c>
      <c r="G3286" s="204"/>
      <c r="H3286" s="204"/>
      <c r="I3286" s="207"/>
      <c r="J3286" s="218">
        <f>BK3286</f>
        <v>0</v>
      </c>
      <c r="K3286" s="204"/>
      <c r="L3286" s="209"/>
      <c r="M3286" s="210"/>
      <c r="N3286" s="211"/>
      <c r="O3286" s="211"/>
      <c r="P3286" s="212">
        <f>SUM(P3287:P3289)</f>
        <v>0</v>
      </c>
      <c r="Q3286" s="211"/>
      <c r="R3286" s="212">
        <f>SUM(R3287:R3289)</f>
        <v>0.00013800000000000002</v>
      </c>
      <c r="S3286" s="211"/>
      <c r="T3286" s="213">
        <f>SUM(T3287:T3289)</f>
        <v>0</v>
      </c>
      <c r="U3286" s="12"/>
      <c r="V3286" s="12"/>
      <c r="W3286" s="12"/>
      <c r="X3286" s="12"/>
      <c r="Y3286" s="12"/>
      <c r="Z3286" s="12"/>
      <c r="AA3286" s="12"/>
      <c r="AB3286" s="12"/>
      <c r="AC3286" s="12"/>
      <c r="AD3286" s="12"/>
      <c r="AE3286" s="12"/>
      <c r="AR3286" s="214" t="s">
        <v>87</v>
      </c>
      <c r="AT3286" s="215" t="s">
        <v>76</v>
      </c>
      <c r="AU3286" s="215" t="s">
        <v>85</v>
      </c>
      <c r="AY3286" s="214" t="s">
        <v>159</v>
      </c>
      <c r="BK3286" s="216">
        <f>SUM(BK3287:BK3289)</f>
        <v>0</v>
      </c>
    </row>
    <row r="3287" s="2" customFormat="1" ht="24.15" customHeight="1">
      <c r="A3287" s="39"/>
      <c r="B3287" s="40"/>
      <c r="C3287" s="219" t="s">
        <v>4851</v>
      </c>
      <c r="D3287" s="219" t="s">
        <v>161</v>
      </c>
      <c r="E3287" s="220" t="s">
        <v>4852</v>
      </c>
      <c r="F3287" s="221" t="s">
        <v>4853</v>
      </c>
      <c r="G3287" s="222" t="s">
        <v>164</v>
      </c>
      <c r="H3287" s="223">
        <v>13.800000000000001</v>
      </c>
      <c r="I3287" s="224"/>
      <c r="J3287" s="225">
        <f>ROUND(I3287*H3287,2)</f>
        <v>0</v>
      </c>
      <c r="K3287" s="221" t="s">
        <v>1</v>
      </c>
      <c r="L3287" s="45"/>
      <c r="M3287" s="226" t="s">
        <v>1</v>
      </c>
      <c r="N3287" s="227" t="s">
        <v>42</v>
      </c>
      <c r="O3287" s="92"/>
      <c r="P3287" s="228">
        <f>O3287*H3287</f>
        <v>0</v>
      </c>
      <c r="Q3287" s="228">
        <v>1.0000000000000001E-05</v>
      </c>
      <c r="R3287" s="228">
        <f>Q3287*H3287</f>
        <v>0.00013800000000000002</v>
      </c>
      <c r="S3287" s="228">
        <v>0</v>
      </c>
      <c r="T3287" s="229">
        <f>S3287*H3287</f>
        <v>0</v>
      </c>
      <c r="U3287" s="39"/>
      <c r="V3287" s="39"/>
      <c r="W3287" s="39"/>
      <c r="X3287" s="39"/>
      <c r="Y3287" s="39"/>
      <c r="Z3287" s="39"/>
      <c r="AA3287" s="39"/>
      <c r="AB3287" s="39"/>
      <c r="AC3287" s="39"/>
      <c r="AD3287" s="39"/>
      <c r="AE3287" s="39"/>
      <c r="AR3287" s="230" t="s">
        <v>235</v>
      </c>
      <c r="AT3287" s="230" t="s">
        <v>161</v>
      </c>
      <c r="AU3287" s="230" t="s">
        <v>87</v>
      </c>
      <c r="AY3287" s="18" t="s">
        <v>159</v>
      </c>
      <c r="BE3287" s="231">
        <f>IF(N3287="základní",J3287,0)</f>
        <v>0</v>
      </c>
      <c r="BF3287" s="231">
        <f>IF(N3287="snížená",J3287,0)</f>
        <v>0</v>
      </c>
      <c r="BG3287" s="231">
        <f>IF(N3287="zákl. přenesená",J3287,0)</f>
        <v>0</v>
      </c>
      <c r="BH3287" s="231">
        <f>IF(N3287="sníž. přenesená",J3287,0)</f>
        <v>0</v>
      </c>
      <c r="BI3287" s="231">
        <f>IF(N3287="nulová",J3287,0)</f>
        <v>0</v>
      </c>
      <c r="BJ3287" s="18" t="s">
        <v>85</v>
      </c>
      <c r="BK3287" s="231">
        <f>ROUND(I3287*H3287,2)</f>
        <v>0</v>
      </c>
      <c r="BL3287" s="18" t="s">
        <v>235</v>
      </c>
      <c r="BM3287" s="230" t="s">
        <v>4854</v>
      </c>
    </row>
    <row r="3288" s="16" customFormat="1">
      <c r="A3288" s="16"/>
      <c r="B3288" s="279"/>
      <c r="C3288" s="280"/>
      <c r="D3288" s="234" t="s">
        <v>168</v>
      </c>
      <c r="E3288" s="281" t="s">
        <v>1</v>
      </c>
      <c r="F3288" s="282" t="s">
        <v>2101</v>
      </c>
      <c r="G3288" s="280"/>
      <c r="H3288" s="281" t="s">
        <v>1</v>
      </c>
      <c r="I3288" s="283"/>
      <c r="J3288" s="280"/>
      <c r="K3288" s="280"/>
      <c r="L3288" s="284"/>
      <c r="M3288" s="285"/>
      <c r="N3288" s="286"/>
      <c r="O3288" s="286"/>
      <c r="P3288" s="286"/>
      <c r="Q3288" s="286"/>
      <c r="R3288" s="286"/>
      <c r="S3288" s="286"/>
      <c r="T3288" s="287"/>
      <c r="U3288" s="16"/>
      <c r="V3288" s="16"/>
      <c r="W3288" s="16"/>
      <c r="X3288" s="16"/>
      <c r="Y3288" s="16"/>
      <c r="Z3288" s="16"/>
      <c r="AA3288" s="16"/>
      <c r="AB3288" s="16"/>
      <c r="AC3288" s="16"/>
      <c r="AD3288" s="16"/>
      <c r="AE3288" s="16"/>
      <c r="AT3288" s="288" t="s">
        <v>168</v>
      </c>
      <c r="AU3288" s="288" t="s">
        <v>87</v>
      </c>
      <c r="AV3288" s="16" t="s">
        <v>85</v>
      </c>
      <c r="AW3288" s="16" t="s">
        <v>32</v>
      </c>
      <c r="AX3288" s="16" t="s">
        <v>77</v>
      </c>
      <c r="AY3288" s="288" t="s">
        <v>159</v>
      </c>
    </row>
    <row r="3289" s="13" customFormat="1">
      <c r="A3289" s="13"/>
      <c r="B3289" s="232"/>
      <c r="C3289" s="233"/>
      <c r="D3289" s="234" t="s">
        <v>168</v>
      </c>
      <c r="E3289" s="235" t="s">
        <v>1</v>
      </c>
      <c r="F3289" s="236" t="s">
        <v>4855</v>
      </c>
      <c r="G3289" s="233"/>
      <c r="H3289" s="237">
        <v>13.800000000000001</v>
      </c>
      <c r="I3289" s="238"/>
      <c r="J3289" s="233"/>
      <c r="K3289" s="233"/>
      <c r="L3289" s="239"/>
      <c r="M3289" s="240"/>
      <c r="N3289" s="241"/>
      <c r="O3289" s="241"/>
      <c r="P3289" s="241"/>
      <c r="Q3289" s="241"/>
      <c r="R3289" s="241"/>
      <c r="S3289" s="241"/>
      <c r="T3289" s="242"/>
      <c r="U3289" s="13"/>
      <c r="V3289" s="13"/>
      <c r="W3289" s="13"/>
      <c r="X3289" s="13"/>
      <c r="Y3289" s="13"/>
      <c r="Z3289" s="13"/>
      <c r="AA3289" s="13"/>
      <c r="AB3289" s="13"/>
      <c r="AC3289" s="13"/>
      <c r="AD3289" s="13"/>
      <c r="AE3289" s="13"/>
      <c r="AT3289" s="243" t="s">
        <v>168</v>
      </c>
      <c r="AU3289" s="243" t="s">
        <v>87</v>
      </c>
      <c r="AV3289" s="13" t="s">
        <v>87</v>
      </c>
      <c r="AW3289" s="13" t="s">
        <v>32</v>
      </c>
      <c r="AX3289" s="13" t="s">
        <v>85</v>
      </c>
      <c r="AY3289" s="243" t="s">
        <v>159</v>
      </c>
    </row>
    <row r="3290" s="12" customFormat="1" ht="25.92" customHeight="1">
      <c r="A3290" s="12"/>
      <c r="B3290" s="203"/>
      <c r="C3290" s="204"/>
      <c r="D3290" s="205" t="s">
        <v>76</v>
      </c>
      <c r="E3290" s="206" t="s">
        <v>218</v>
      </c>
      <c r="F3290" s="206" t="s">
        <v>4856</v>
      </c>
      <c r="G3290" s="204"/>
      <c r="H3290" s="204"/>
      <c r="I3290" s="207"/>
      <c r="J3290" s="208">
        <f>BK3290</f>
        <v>0</v>
      </c>
      <c r="K3290" s="204"/>
      <c r="L3290" s="209"/>
      <c r="M3290" s="210"/>
      <c r="N3290" s="211"/>
      <c r="O3290" s="211"/>
      <c r="P3290" s="212">
        <f>P3291</f>
        <v>0</v>
      </c>
      <c r="Q3290" s="211"/>
      <c r="R3290" s="212">
        <f>R3291</f>
        <v>0</v>
      </c>
      <c r="S3290" s="211"/>
      <c r="T3290" s="213">
        <f>T3291</f>
        <v>0</v>
      </c>
      <c r="U3290" s="12"/>
      <c r="V3290" s="12"/>
      <c r="W3290" s="12"/>
      <c r="X3290" s="12"/>
      <c r="Y3290" s="12"/>
      <c r="Z3290" s="12"/>
      <c r="AA3290" s="12"/>
      <c r="AB3290" s="12"/>
      <c r="AC3290" s="12"/>
      <c r="AD3290" s="12"/>
      <c r="AE3290" s="12"/>
      <c r="AR3290" s="214" t="s">
        <v>175</v>
      </c>
      <c r="AT3290" s="215" t="s">
        <v>76</v>
      </c>
      <c r="AU3290" s="215" t="s">
        <v>77</v>
      </c>
      <c r="AY3290" s="214" t="s">
        <v>159</v>
      </c>
      <c r="BK3290" s="216">
        <f>BK3291</f>
        <v>0</v>
      </c>
    </row>
    <row r="3291" s="12" customFormat="1" ht="22.8" customHeight="1">
      <c r="A3291" s="12"/>
      <c r="B3291" s="203"/>
      <c r="C3291" s="204"/>
      <c r="D3291" s="205" t="s">
        <v>76</v>
      </c>
      <c r="E3291" s="217" t="s">
        <v>4857</v>
      </c>
      <c r="F3291" s="217" t="s">
        <v>4858</v>
      </c>
      <c r="G3291" s="204"/>
      <c r="H3291" s="204"/>
      <c r="I3291" s="207"/>
      <c r="J3291" s="218">
        <f>BK3291</f>
        <v>0</v>
      </c>
      <c r="K3291" s="204"/>
      <c r="L3291" s="209"/>
      <c r="M3291" s="210"/>
      <c r="N3291" s="211"/>
      <c r="O3291" s="211"/>
      <c r="P3291" s="212">
        <f>SUM(P3292:P3294)</f>
        <v>0</v>
      </c>
      <c r="Q3291" s="211"/>
      <c r="R3291" s="212">
        <f>SUM(R3292:R3294)</f>
        <v>0</v>
      </c>
      <c r="S3291" s="211"/>
      <c r="T3291" s="213">
        <f>SUM(T3292:T3294)</f>
        <v>0</v>
      </c>
      <c r="U3291" s="12"/>
      <c r="V3291" s="12"/>
      <c r="W3291" s="12"/>
      <c r="X3291" s="12"/>
      <c r="Y3291" s="12"/>
      <c r="Z3291" s="12"/>
      <c r="AA3291" s="12"/>
      <c r="AB3291" s="12"/>
      <c r="AC3291" s="12"/>
      <c r="AD3291" s="12"/>
      <c r="AE3291" s="12"/>
      <c r="AR3291" s="214" t="s">
        <v>175</v>
      </c>
      <c r="AT3291" s="215" t="s">
        <v>76</v>
      </c>
      <c r="AU3291" s="215" t="s">
        <v>85</v>
      </c>
      <c r="AY3291" s="214" t="s">
        <v>159</v>
      </c>
      <c r="BK3291" s="216">
        <f>SUM(BK3292:BK3294)</f>
        <v>0</v>
      </c>
    </row>
    <row r="3292" s="2" customFormat="1" ht="24.15" customHeight="1">
      <c r="A3292" s="39"/>
      <c r="B3292" s="40"/>
      <c r="C3292" s="219" t="s">
        <v>4859</v>
      </c>
      <c r="D3292" s="219" t="s">
        <v>161</v>
      </c>
      <c r="E3292" s="220" t="s">
        <v>4860</v>
      </c>
      <c r="F3292" s="221" t="s">
        <v>4861</v>
      </c>
      <c r="G3292" s="222" t="s">
        <v>3939</v>
      </c>
      <c r="H3292" s="223">
        <v>2</v>
      </c>
      <c r="I3292" s="224"/>
      <c r="J3292" s="225">
        <f>ROUND(I3292*H3292,2)</f>
        <v>0</v>
      </c>
      <c r="K3292" s="221" t="s">
        <v>1</v>
      </c>
      <c r="L3292" s="45"/>
      <c r="M3292" s="226" t="s">
        <v>1</v>
      </c>
      <c r="N3292" s="227" t="s">
        <v>42</v>
      </c>
      <c r="O3292" s="92"/>
      <c r="P3292" s="228">
        <f>O3292*H3292</f>
        <v>0</v>
      </c>
      <c r="Q3292" s="228">
        <v>0</v>
      </c>
      <c r="R3292" s="228">
        <f>Q3292*H3292</f>
        <v>0</v>
      </c>
      <c r="S3292" s="228">
        <v>0</v>
      </c>
      <c r="T3292" s="229">
        <f>S3292*H3292</f>
        <v>0</v>
      </c>
      <c r="U3292" s="39"/>
      <c r="V3292" s="39"/>
      <c r="W3292" s="39"/>
      <c r="X3292" s="39"/>
      <c r="Y3292" s="39"/>
      <c r="Z3292" s="39"/>
      <c r="AA3292" s="39"/>
      <c r="AB3292" s="39"/>
      <c r="AC3292" s="39"/>
      <c r="AD3292" s="39"/>
      <c r="AE3292" s="39"/>
      <c r="AR3292" s="230" t="s">
        <v>862</v>
      </c>
      <c r="AT3292" s="230" t="s">
        <v>161</v>
      </c>
      <c r="AU3292" s="230" t="s">
        <v>87</v>
      </c>
      <c r="AY3292" s="18" t="s">
        <v>159</v>
      </c>
      <c r="BE3292" s="231">
        <f>IF(N3292="základní",J3292,0)</f>
        <v>0</v>
      </c>
      <c r="BF3292" s="231">
        <f>IF(N3292="snížená",J3292,0)</f>
        <v>0</v>
      </c>
      <c r="BG3292" s="231">
        <f>IF(N3292="zákl. přenesená",J3292,0)</f>
        <v>0</v>
      </c>
      <c r="BH3292" s="231">
        <f>IF(N3292="sníž. přenesená",J3292,0)</f>
        <v>0</v>
      </c>
      <c r="BI3292" s="231">
        <f>IF(N3292="nulová",J3292,0)</f>
        <v>0</v>
      </c>
      <c r="BJ3292" s="18" t="s">
        <v>85</v>
      </c>
      <c r="BK3292" s="231">
        <f>ROUND(I3292*H3292,2)</f>
        <v>0</v>
      </c>
      <c r="BL3292" s="18" t="s">
        <v>862</v>
      </c>
      <c r="BM3292" s="230" t="s">
        <v>4862</v>
      </c>
    </row>
    <row r="3293" s="16" customFormat="1">
      <c r="A3293" s="16"/>
      <c r="B3293" s="279"/>
      <c r="C3293" s="280"/>
      <c r="D3293" s="234" t="s">
        <v>168</v>
      </c>
      <c r="E3293" s="281" t="s">
        <v>1</v>
      </c>
      <c r="F3293" s="282" t="s">
        <v>4863</v>
      </c>
      <c r="G3293" s="280"/>
      <c r="H3293" s="281" t="s">
        <v>1</v>
      </c>
      <c r="I3293" s="283"/>
      <c r="J3293" s="280"/>
      <c r="K3293" s="280"/>
      <c r="L3293" s="284"/>
      <c r="M3293" s="285"/>
      <c r="N3293" s="286"/>
      <c r="O3293" s="286"/>
      <c r="P3293" s="286"/>
      <c r="Q3293" s="286"/>
      <c r="R3293" s="286"/>
      <c r="S3293" s="286"/>
      <c r="T3293" s="287"/>
      <c r="U3293" s="16"/>
      <c r="V3293" s="16"/>
      <c r="W3293" s="16"/>
      <c r="X3293" s="16"/>
      <c r="Y3293" s="16"/>
      <c r="Z3293" s="16"/>
      <c r="AA3293" s="16"/>
      <c r="AB3293" s="16"/>
      <c r="AC3293" s="16"/>
      <c r="AD3293" s="16"/>
      <c r="AE3293" s="16"/>
      <c r="AT3293" s="288" t="s">
        <v>168</v>
      </c>
      <c r="AU3293" s="288" t="s">
        <v>87</v>
      </c>
      <c r="AV3293" s="16" t="s">
        <v>85</v>
      </c>
      <c r="AW3293" s="16" t="s">
        <v>32</v>
      </c>
      <c r="AX3293" s="16" t="s">
        <v>77</v>
      </c>
      <c r="AY3293" s="288" t="s">
        <v>159</v>
      </c>
    </row>
    <row r="3294" s="13" customFormat="1">
      <c r="A3294" s="13"/>
      <c r="B3294" s="232"/>
      <c r="C3294" s="233"/>
      <c r="D3294" s="234" t="s">
        <v>168</v>
      </c>
      <c r="E3294" s="235" t="s">
        <v>1</v>
      </c>
      <c r="F3294" s="236" t="s">
        <v>87</v>
      </c>
      <c r="G3294" s="233"/>
      <c r="H3294" s="237">
        <v>2</v>
      </c>
      <c r="I3294" s="238"/>
      <c r="J3294" s="233"/>
      <c r="K3294" s="233"/>
      <c r="L3294" s="239"/>
      <c r="M3294" s="265"/>
      <c r="N3294" s="266"/>
      <c r="O3294" s="266"/>
      <c r="P3294" s="266"/>
      <c r="Q3294" s="266"/>
      <c r="R3294" s="266"/>
      <c r="S3294" s="266"/>
      <c r="T3294" s="267"/>
      <c r="U3294" s="13"/>
      <c r="V3294" s="13"/>
      <c r="W3294" s="13"/>
      <c r="X3294" s="13"/>
      <c r="Y3294" s="13"/>
      <c r="Z3294" s="13"/>
      <c r="AA3294" s="13"/>
      <c r="AB3294" s="13"/>
      <c r="AC3294" s="13"/>
      <c r="AD3294" s="13"/>
      <c r="AE3294" s="13"/>
      <c r="AT3294" s="243" t="s">
        <v>168</v>
      </c>
      <c r="AU3294" s="243" t="s">
        <v>87</v>
      </c>
      <c r="AV3294" s="13" t="s">
        <v>87</v>
      </c>
      <c r="AW3294" s="13" t="s">
        <v>32</v>
      </c>
      <c r="AX3294" s="13" t="s">
        <v>85</v>
      </c>
      <c r="AY3294" s="243" t="s">
        <v>159</v>
      </c>
    </row>
    <row r="3295" s="2" customFormat="1" ht="6.96" customHeight="1">
      <c r="A3295" s="39"/>
      <c r="B3295" s="67"/>
      <c r="C3295" s="68"/>
      <c r="D3295" s="68"/>
      <c r="E3295" s="68"/>
      <c r="F3295" s="68"/>
      <c r="G3295" s="68"/>
      <c r="H3295" s="68"/>
      <c r="I3295" s="68"/>
      <c r="J3295" s="68"/>
      <c r="K3295" s="68"/>
      <c r="L3295" s="45"/>
      <c r="M3295" s="39"/>
      <c r="O3295" s="39"/>
      <c r="P3295" s="39"/>
      <c r="Q3295" s="39"/>
      <c r="R3295" s="39"/>
      <c r="S3295" s="39"/>
      <c r="T3295" s="39"/>
      <c r="U3295" s="39"/>
      <c r="V3295" s="39"/>
      <c r="W3295" s="39"/>
      <c r="X3295" s="39"/>
      <c r="Y3295" s="39"/>
      <c r="Z3295" s="39"/>
      <c r="AA3295" s="39"/>
      <c r="AB3295" s="39"/>
      <c r="AC3295" s="39"/>
      <c r="AD3295" s="39"/>
      <c r="AE3295" s="39"/>
    </row>
  </sheetData>
  <sheetProtection sheet="1" autoFilter="0" formatColumns="0" formatRows="0" objects="1" scenarios="1" spinCount="100000" saltValue="CvxQchOnq0Bg+9N45JQeD6e29iGvVwSQd/395br67aLUod5tJH4GeY3b5op79O0mJnrzjqutuioz64190v8zFA==" hashValue="LfzUZMO1IBmeU/9sFhg94UH5NgcI5F3dE+mnPBfb6/6KFCW0IW9MqGbF8w/152/2TXfIvAf7UAdc698O+FqOUA==" algorithmName="SHA-512" password="CC35"/>
  <autoFilter ref="C148:K3294"/>
  <mergeCells count="9">
    <mergeCell ref="E7:H7"/>
    <mergeCell ref="E9:H9"/>
    <mergeCell ref="E18:H18"/>
    <mergeCell ref="E27:H27"/>
    <mergeCell ref="E85:H85"/>
    <mergeCell ref="E87:H8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4864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ROUND((SUM(BE132:BE412)),  2)</f>
        <v>0</v>
      </c>
      <c r="G33" s="39"/>
      <c r="H33" s="39"/>
      <c r="I33" s="156">
        <v>0.20999999999999999</v>
      </c>
      <c r="J33" s="155">
        <f>ROUND(((SUM(BE132:BE412))*I33),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ROUND((SUM(BF132:BF412)),  2)</f>
        <v>0</v>
      </c>
      <c r="G34" s="39"/>
      <c r="H34" s="39"/>
      <c r="I34" s="156">
        <v>0.12</v>
      </c>
      <c r="J34" s="155">
        <f>ROUND(((SUM(BF132:BF412))*I34),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ROUND((SUM(BG132:BG412)),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ROUND((SUM(BH132:BH412)),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ROUND((SUM(BI132:BI412)),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701_01 - MaR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4865</v>
      </c>
      <c r="E97" s="183"/>
      <c r="F97" s="183"/>
      <c r="G97" s="183"/>
      <c r="H97" s="183"/>
      <c r="I97" s="183"/>
      <c r="J97" s="184">
        <f>J133</f>
        <v>0</v>
      </c>
      <c r="K97" s="181"/>
      <c r="L97" s="185"/>
      <c r="S97" s="9"/>
      <c r="T97" s="9"/>
      <c r="U97" s="9"/>
      <c r="V97" s="9"/>
      <c r="W97" s="9"/>
      <c r="X97" s="9"/>
      <c r="Y97" s="9"/>
      <c r="Z97" s="9"/>
      <c r="AA97" s="9"/>
      <c r="AB97" s="9"/>
      <c r="AC97" s="9"/>
      <c r="AD97" s="9"/>
      <c r="AE97" s="9"/>
    </row>
    <row r="98" s="9" customFormat="1" ht="24.96" customHeight="1">
      <c r="A98" s="9"/>
      <c r="B98" s="180"/>
      <c r="C98" s="181"/>
      <c r="D98" s="182" t="s">
        <v>4866</v>
      </c>
      <c r="E98" s="183"/>
      <c r="F98" s="183"/>
      <c r="G98" s="183"/>
      <c r="H98" s="183"/>
      <c r="I98" s="183"/>
      <c r="J98" s="184">
        <f>J164</f>
        <v>0</v>
      </c>
      <c r="K98" s="181"/>
      <c r="L98" s="185"/>
      <c r="S98" s="9"/>
      <c r="T98" s="9"/>
      <c r="U98" s="9"/>
      <c r="V98" s="9"/>
      <c r="W98" s="9"/>
      <c r="X98" s="9"/>
      <c r="Y98" s="9"/>
      <c r="Z98" s="9"/>
      <c r="AA98" s="9"/>
      <c r="AB98" s="9"/>
      <c r="AC98" s="9"/>
      <c r="AD98" s="9"/>
      <c r="AE98" s="9"/>
    </row>
    <row r="99" s="9" customFormat="1" ht="24.96" customHeight="1">
      <c r="A99" s="9"/>
      <c r="B99" s="180"/>
      <c r="C99" s="181"/>
      <c r="D99" s="182" t="s">
        <v>4867</v>
      </c>
      <c r="E99" s="183"/>
      <c r="F99" s="183"/>
      <c r="G99" s="183"/>
      <c r="H99" s="183"/>
      <c r="I99" s="183"/>
      <c r="J99" s="184">
        <f>J171</f>
        <v>0</v>
      </c>
      <c r="K99" s="181"/>
      <c r="L99" s="185"/>
      <c r="S99" s="9"/>
      <c r="T99" s="9"/>
      <c r="U99" s="9"/>
      <c r="V99" s="9"/>
      <c r="W99" s="9"/>
      <c r="X99" s="9"/>
      <c r="Y99" s="9"/>
      <c r="Z99" s="9"/>
      <c r="AA99" s="9"/>
      <c r="AB99" s="9"/>
      <c r="AC99" s="9"/>
      <c r="AD99" s="9"/>
      <c r="AE99" s="9"/>
    </row>
    <row r="100" s="9" customFormat="1" ht="24.96" customHeight="1">
      <c r="A100" s="9"/>
      <c r="B100" s="180"/>
      <c r="C100" s="181"/>
      <c r="D100" s="182" t="s">
        <v>4868</v>
      </c>
      <c r="E100" s="183"/>
      <c r="F100" s="183"/>
      <c r="G100" s="183"/>
      <c r="H100" s="183"/>
      <c r="I100" s="183"/>
      <c r="J100" s="184">
        <f>J180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4869</v>
      </c>
      <c r="E101" s="183"/>
      <c r="F101" s="183"/>
      <c r="G101" s="183"/>
      <c r="H101" s="183"/>
      <c r="I101" s="183"/>
      <c r="J101" s="184">
        <f>J195</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4870</v>
      </c>
      <c r="E102" s="183"/>
      <c r="F102" s="183"/>
      <c r="G102" s="183"/>
      <c r="H102" s="183"/>
      <c r="I102" s="183"/>
      <c r="J102" s="184">
        <f>J212</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4871</v>
      </c>
      <c r="E103" s="183"/>
      <c r="F103" s="183"/>
      <c r="G103" s="183"/>
      <c r="H103" s="183"/>
      <c r="I103" s="183"/>
      <c r="J103" s="184">
        <f>J251</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4872</v>
      </c>
      <c r="E104" s="183"/>
      <c r="F104" s="183"/>
      <c r="G104" s="183"/>
      <c r="H104" s="183"/>
      <c r="I104" s="183"/>
      <c r="J104" s="184">
        <f>J273</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4873</v>
      </c>
      <c r="E105" s="183"/>
      <c r="F105" s="183"/>
      <c r="G105" s="183"/>
      <c r="H105" s="183"/>
      <c r="I105" s="183"/>
      <c r="J105" s="184">
        <f>J309</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4874</v>
      </c>
      <c r="E106" s="183"/>
      <c r="F106" s="183"/>
      <c r="G106" s="183"/>
      <c r="H106" s="183"/>
      <c r="I106" s="183"/>
      <c r="J106" s="184">
        <f>J314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4875</v>
      </c>
      <c r="E107" s="183"/>
      <c r="F107" s="183"/>
      <c r="G107" s="183"/>
      <c r="H107" s="183"/>
      <c r="I107" s="183"/>
      <c r="J107" s="184">
        <f>J332</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4876</v>
      </c>
      <c r="E108" s="183"/>
      <c r="F108" s="183"/>
      <c r="G108" s="183"/>
      <c r="H108" s="183"/>
      <c r="I108" s="183"/>
      <c r="J108" s="184">
        <f>J361</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4877</v>
      </c>
      <c r="E109" s="183"/>
      <c r="F109" s="183"/>
      <c r="G109" s="183"/>
      <c r="H109" s="183"/>
      <c r="I109" s="183"/>
      <c r="J109" s="184">
        <f>J385</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4878</v>
      </c>
      <c r="E110" s="183"/>
      <c r="F110" s="183"/>
      <c r="G110" s="183"/>
      <c r="H110" s="183"/>
      <c r="I110" s="183"/>
      <c r="J110" s="184">
        <f>J403</f>
        <v>0</v>
      </c>
      <c r="K110" s="181"/>
      <c r="L110" s="185"/>
      <c r="S110" s="9"/>
      <c r="T110" s="9"/>
      <c r="U110" s="9"/>
      <c r="V110" s="9"/>
      <c r="W110" s="9"/>
      <c r="X110" s="9"/>
      <c r="Y110" s="9"/>
      <c r="Z110" s="9"/>
      <c r="AA110" s="9"/>
      <c r="AB110" s="9"/>
      <c r="AC110" s="9"/>
      <c r="AD110" s="9"/>
      <c r="AE110" s="9"/>
    </row>
    <row r="111" s="9" customFormat="1" ht="24.96" customHeight="1">
      <c r="A111" s="9"/>
      <c r="B111" s="180"/>
      <c r="C111" s="181"/>
      <c r="D111" s="182" t="s">
        <v>4879</v>
      </c>
      <c r="E111" s="183"/>
      <c r="F111" s="183"/>
      <c r="G111" s="183"/>
      <c r="H111" s="183"/>
      <c r="I111" s="183"/>
      <c r="J111" s="184">
        <f>J406</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4880</v>
      </c>
      <c r="E112" s="183"/>
      <c r="F112" s="183"/>
      <c r="G112" s="183"/>
      <c r="H112" s="183"/>
      <c r="I112" s="183"/>
      <c r="J112" s="184">
        <f>J409</f>
        <v>0</v>
      </c>
      <c r="K112" s="181"/>
      <c r="L112" s="185"/>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144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Budova čp. 55 v ul. Trčků z Lípy, Chotěboř - aktual 2023</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SO 701_01 - MaR</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Chotěboř</v>
      </c>
      <c r="G126" s="41"/>
      <c r="H126" s="41"/>
      <c r="I126" s="33" t="s">
        <v>22</v>
      </c>
      <c r="J126" s="80" t="str">
        <f>IF(J12="","",J12)</f>
        <v>15. 7. 2023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E15</f>
        <v>Město Chotěboř</v>
      </c>
      <c r="G128" s="41"/>
      <c r="H128" s="41"/>
      <c r="I128" s="33" t="s">
        <v>30</v>
      </c>
      <c r="J128" s="37" t="str">
        <f>E21</f>
        <v>Projektový atelier DAVID</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Bc. Zuzana Kosáková</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145</v>
      </c>
      <c r="D131" s="195" t="s">
        <v>62</v>
      </c>
      <c r="E131" s="195" t="s">
        <v>58</v>
      </c>
      <c r="F131" s="195" t="s">
        <v>59</v>
      </c>
      <c r="G131" s="195" t="s">
        <v>146</v>
      </c>
      <c r="H131" s="195" t="s">
        <v>147</v>
      </c>
      <c r="I131" s="195" t="s">
        <v>148</v>
      </c>
      <c r="J131" s="195" t="s">
        <v>132</v>
      </c>
      <c r="K131" s="196" t="s">
        <v>149</v>
      </c>
      <c r="L131" s="197"/>
      <c r="M131" s="101" t="s">
        <v>1</v>
      </c>
      <c r="N131" s="102" t="s">
        <v>41</v>
      </c>
      <c r="O131" s="102" t="s">
        <v>150</v>
      </c>
      <c r="P131" s="102" t="s">
        <v>151</v>
      </c>
      <c r="Q131" s="102" t="s">
        <v>152</v>
      </c>
      <c r="R131" s="102" t="s">
        <v>153</v>
      </c>
      <c r="S131" s="102" t="s">
        <v>154</v>
      </c>
      <c r="T131" s="103" t="s">
        <v>155</v>
      </c>
      <c r="U131" s="192"/>
      <c r="V131" s="192"/>
      <c r="W131" s="192"/>
      <c r="X131" s="192"/>
      <c r="Y131" s="192"/>
      <c r="Z131" s="192"/>
      <c r="AA131" s="192"/>
      <c r="AB131" s="192"/>
      <c r="AC131" s="192"/>
      <c r="AD131" s="192"/>
      <c r="AE131" s="192"/>
    </row>
    <row r="132" s="2" customFormat="1" ht="22.8" customHeight="1">
      <c r="A132" s="39"/>
      <c r="B132" s="40"/>
      <c r="C132" s="108" t="s">
        <v>156</v>
      </c>
      <c r="D132" s="41"/>
      <c r="E132" s="41"/>
      <c r="F132" s="41"/>
      <c r="G132" s="41"/>
      <c r="H132" s="41"/>
      <c r="I132" s="41"/>
      <c r="J132" s="198">
        <f>BK132</f>
        <v>0</v>
      </c>
      <c r="K132" s="41"/>
      <c r="L132" s="45"/>
      <c r="M132" s="104"/>
      <c r="N132" s="199"/>
      <c r="O132" s="105"/>
      <c r="P132" s="200">
        <f>P133+P164+P171+P180+P195+P212+P251+P273+P309+P314+P332+P361+P385+P403+P406+P409</f>
        <v>0</v>
      </c>
      <c r="Q132" s="105"/>
      <c r="R132" s="200">
        <f>R133+R164+R171+R180+R195+R212+R251+R273+R309+R314+R332+R361+R385+R403+R406+R409</f>
        <v>0</v>
      </c>
      <c r="S132" s="105"/>
      <c r="T132" s="201">
        <f>T133+T164+T171+T180+T195+T212+T251+T273+T309+T314+T332+T361+T385+T403+T406+T409</f>
        <v>0</v>
      </c>
      <c r="U132" s="39"/>
      <c r="V132" s="39"/>
      <c r="W132" s="39"/>
      <c r="X132" s="39"/>
      <c r="Y132" s="39"/>
      <c r="Z132" s="39"/>
      <c r="AA132" s="39"/>
      <c r="AB132" s="39"/>
      <c r="AC132" s="39"/>
      <c r="AD132" s="39"/>
      <c r="AE132" s="39"/>
      <c r="AT132" s="18" t="s">
        <v>76</v>
      </c>
      <c r="AU132" s="18" t="s">
        <v>134</v>
      </c>
      <c r="BK132" s="202">
        <f>BK133+BK164+BK171+BK180+BK195+BK212+BK251+BK273+BK309+BK314+BK332+BK361+BK385+BK403+BK406+BK409</f>
        <v>0</v>
      </c>
    </row>
    <row r="133" s="12" customFormat="1" ht="25.92" customHeight="1">
      <c r="A133" s="12"/>
      <c r="B133" s="203"/>
      <c r="C133" s="204"/>
      <c r="D133" s="205" t="s">
        <v>76</v>
      </c>
      <c r="E133" s="206" t="s">
        <v>4881</v>
      </c>
      <c r="F133" s="206" t="s">
        <v>4882</v>
      </c>
      <c r="G133" s="204"/>
      <c r="H133" s="204"/>
      <c r="I133" s="207"/>
      <c r="J133" s="208">
        <f>BK133</f>
        <v>0</v>
      </c>
      <c r="K133" s="204"/>
      <c r="L133" s="209"/>
      <c r="M133" s="210"/>
      <c r="N133" s="211"/>
      <c r="O133" s="211"/>
      <c r="P133" s="212">
        <f>SUM(P134:P163)</f>
        <v>0</v>
      </c>
      <c r="Q133" s="211"/>
      <c r="R133" s="212">
        <f>SUM(R134:R163)</f>
        <v>0</v>
      </c>
      <c r="S133" s="211"/>
      <c r="T133" s="213">
        <f>SUM(T134:T163)</f>
        <v>0</v>
      </c>
      <c r="U133" s="12"/>
      <c r="V133" s="12"/>
      <c r="W133" s="12"/>
      <c r="X133" s="12"/>
      <c r="Y133" s="12"/>
      <c r="Z133" s="12"/>
      <c r="AA133" s="12"/>
      <c r="AB133" s="12"/>
      <c r="AC133" s="12"/>
      <c r="AD133" s="12"/>
      <c r="AE133" s="12"/>
      <c r="AR133" s="214" t="s">
        <v>85</v>
      </c>
      <c r="AT133" s="215" t="s">
        <v>76</v>
      </c>
      <c r="AU133" s="215" t="s">
        <v>77</v>
      </c>
      <c r="AY133" s="214" t="s">
        <v>159</v>
      </c>
      <c r="BK133" s="216">
        <f>SUM(BK134:BK163)</f>
        <v>0</v>
      </c>
    </row>
    <row r="134" s="2" customFormat="1" ht="49.05" customHeight="1">
      <c r="A134" s="39"/>
      <c r="B134" s="40"/>
      <c r="C134" s="255" t="s">
        <v>85</v>
      </c>
      <c r="D134" s="255" t="s">
        <v>218</v>
      </c>
      <c r="E134" s="256" t="s">
        <v>4883</v>
      </c>
      <c r="F134" s="257" t="s">
        <v>4884</v>
      </c>
      <c r="G134" s="258" t="s">
        <v>3939</v>
      </c>
      <c r="H134" s="259">
        <v>1</v>
      </c>
      <c r="I134" s="260"/>
      <c r="J134" s="261">
        <f>ROUND(I134*H134,2)</f>
        <v>0</v>
      </c>
      <c r="K134" s="257" t="s">
        <v>1</v>
      </c>
      <c r="L134" s="262"/>
      <c r="M134" s="263" t="s">
        <v>1</v>
      </c>
      <c r="N134" s="264"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198</v>
      </c>
      <c r="AT134" s="230" t="s">
        <v>218</v>
      </c>
      <c r="AU134" s="230" t="s">
        <v>85</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87</v>
      </c>
    </row>
    <row r="135" s="2" customFormat="1" ht="16.5" customHeight="1">
      <c r="A135" s="39"/>
      <c r="B135" s="40"/>
      <c r="C135" s="219" t="s">
        <v>87</v>
      </c>
      <c r="D135" s="219" t="s">
        <v>161</v>
      </c>
      <c r="E135" s="220" t="s">
        <v>4885</v>
      </c>
      <c r="F135" s="221" t="s">
        <v>4886</v>
      </c>
      <c r="G135" s="222" t="s">
        <v>3939</v>
      </c>
      <c r="H135" s="223">
        <v>1</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85</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166</v>
      </c>
    </row>
    <row r="136" s="2" customFormat="1" ht="33" customHeight="1">
      <c r="A136" s="39"/>
      <c r="B136" s="40"/>
      <c r="C136" s="255" t="s">
        <v>175</v>
      </c>
      <c r="D136" s="255" t="s">
        <v>218</v>
      </c>
      <c r="E136" s="256" t="s">
        <v>4887</v>
      </c>
      <c r="F136" s="257" t="s">
        <v>4888</v>
      </c>
      <c r="G136" s="258" t="s">
        <v>3939</v>
      </c>
      <c r="H136" s="259">
        <v>2</v>
      </c>
      <c r="I136" s="260"/>
      <c r="J136" s="261">
        <f>ROUND(I136*H136,2)</f>
        <v>0</v>
      </c>
      <c r="K136" s="257" t="s">
        <v>1</v>
      </c>
      <c r="L136" s="262"/>
      <c r="M136" s="263" t="s">
        <v>1</v>
      </c>
      <c r="N136" s="264"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198</v>
      </c>
      <c r="AT136" s="230" t="s">
        <v>218</v>
      </c>
      <c r="AU136" s="230" t="s">
        <v>85</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189</v>
      </c>
    </row>
    <row r="137" s="2" customFormat="1" ht="16.5" customHeight="1">
      <c r="A137" s="39"/>
      <c r="B137" s="40"/>
      <c r="C137" s="219" t="s">
        <v>166</v>
      </c>
      <c r="D137" s="219" t="s">
        <v>161</v>
      </c>
      <c r="E137" s="220" t="s">
        <v>4889</v>
      </c>
      <c r="F137" s="221" t="s">
        <v>4890</v>
      </c>
      <c r="G137" s="222" t="s">
        <v>3939</v>
      </c>
      <c r="H137" s="223">
        <v>2</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166</v>
      </c>
      <c r="AT137" s="230" t="s">
        <v>161</v>
      </c>
      <c r="AU137" s="230" t="s">
        <v>85</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166</v>
      </c>
      <c r="BM137" s="230" t="s">
        <v>198</v>
      </c>
    </row>
    <row r="138" s="2" customFormat="1" ht="37.8" customHeight="1">
      <c r="A138" s="39"/>
      <c r="B138" s="40"/>
      <c r="C138" s="255" t="s">
        <v>185</v>
      </c>
      <c r="D138" s="255" t="s">
        <v>218</v>
      </c>
      <c r="E138" s="256" t="s">
        <v>4891</v>
      </c>
      <c r="F138" s="257" t="s">
        <v>4892</v>
      </c>
      <c r="G138" s="258" t="s">
        <v>3939</v>
      </c>
      <c r="H138" s="259">
        <v>1</v>
      </c>
      <c r="I138" s="260"/>
      <c r="J138" s="261">
        <f>ROUND(I138*H138,2)</f>
        <v>0</v>
      </c>
      <c r="K138" s="257" t="s">
        <v>1</v>
      </c>
      <c r="L138" s="262"/>
      <c r="M138" s="263" t="s">
        <v>1</v>
      </c>
      <c r="N138" s="264"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198</v>
      </c>
      <c r="AT138" s="230" t="s">
        <v>218</v>
      </c>
      <c r="AU138" s="230" t="s">
        <v>85</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208</v>
      </c>
    </row>
    <row r="139" s="2" customFormat="1" ht="16.5" customHeight="1">
      <c r="A139" s="39"/>
      <c r="B139" s="40"/>
      <c r="C139" s="219" t="s">
        <v>189</v>
      </c>
      <c r="D139" s="219" t="s">
        <v>161</v>
      </c>
      <c r="E139" s="220" t="s">
        <v>4889</v>
      </c>
      <c r="F139" s="221" t="s">
        <v>4890</v>
      </c>
      <c r="G139" s="222" t="s">
        <v>3939</v>
      </c>
      <c r="H139" s="223">
        <v>1</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85</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8</v>
      </c>
    </row>
    <row r="140" s="2" customFormat="1" ht="33" customHeight="1">
      <c r="A140" s="39"/>
      <c r="B140" s="40"/>
      <c r="C140" s="255" t="s">
        <v>194</v>
      </c>
      <c r="D140" s="255" t="s">
        <v>218</v>
      </c>
      <c r="E140" s="256" t="s">
        <v>4893</v>
      </c>
      <c r="F140" s="257" t="s">
        <v>4894</v>
      </c>
      <c r="G140" s="258" t="s">
        <v>3939</v>
      </c>
      <c r="H140" s="259">
        <v>1</v>
      </c>
      <c r="I140" s="260"/>
      <c r="J140" s="261">
        <f>ROUND(I140*H140,2)</f>
        <v>0</v>
      </c>
      <c r="K140" s="257" t="s">
        <v>1</v>
      </c>
      <c r="L140" s="262"/>
      <c r="M140" s="263" t="s">
        <v>1</v>
      </c>
      <c r="N140" s="264"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198</v>
      </c>
      <c r="AT140" s="230" t="s">
        <v>218</v>
      </c>
      <c r="AU140" s="230" t="s">
        <v>85</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226</v>
      </c>
    </row>
    <row r="141" s="2" customFormat="1" ht="16.5" customHeight="1">
      <c r="A141" s="39"/>
      <c r="B141" s="40"/>
      <c r="C141" s="219" t="s">
        <v>198</v>
      </c>
      <c r="D141" s="219" t="s">
        <v>161</v>
      </c>
      <c r="E141" s="220" t="s">
        <v>4889</v>
      </c>
      <c r="F141" s="221" t="s">
        <v>4890</v>
      </c>
      <c r="G141" s="222" t="s">
        <v>3939</v>
      </c>
      <c r="H141" s="223">
        <v>1</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85</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235</v>
      </c>
    </row>
    <row r="142" s="2" customFormat="1" ht="24.15" customHeight="1">
      <c r="A142" s="39"/>
      <c r="B142" s="40"/>
      <c r="C142" s="255" t="s">
        <v>204</v>
      </c>
      <c r="D142" s="255" t="s">
        <v>218</v>
      </c>
      <c r="E142" s="256" t="s">
        <v>4895</v>
      </c>
      <c r="F142" s="257" t="s">
        <v>4896</v>
      </c>
      <c r="G142" s="258" t="s">
        <v>3939</v>
      </c>
      <c r="H142" s="259">
        <v>2</v>
      </c>
      <c r="I142" s="260"/>
      <c r="J142" s="261">
        <f>ROUND(I142*H142,2)</f>
        <v>0</v>
      </c>
      <c r="K142" s="257" t="s">
        <v>1</v>
      </c>
      <c r="L142" s="262"/>
      <c r="M142" s="263" t="s">
        <v>1</v>
      </c>
      <c r="N142" s="264"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198</v>
      </c>
      <c r="AT142" s="230" t="s">
        <v>218</v>
      </c>
      <c r="AU142" s="230" t="s">
        <v>85</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246</v>
      </c>
    </row>
    <row r="143" s="2" customFormat="1" ht="16.5" customHeight="1">
      <c r="A143" s="39"/>
      <c r="B143" s="40"/>
      <c r="C143" s="219" t="s">
        <v>208</v>
      </c>
      <c r="D143" s="219" t="s">
        <v>161</v>
      </c>
      <c r="E143" s="220" t="s">
        <v>4889</v>
      </c>
      <c r="F143" s="221" t="s">
        <v>4890</v>
      </c>
      <c r="G143" s="222" t="s">
        <v>3939</v>
      </c>
      <c r="H143" s="223">
        <v>2</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85</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254</v>
      </c>
    </row>
    <row r="144" s="2" customFormat="1" ht="24.15" customHeight="1">
      <c r="A144" s="39"/>
      <c r="B144" s="40"/>
      <c r="C144" s="255" t="s">
        <v>212</v>
      </c>
      <c r="D144" s="255" t="s">
        <v>218</v>
      </c>
      <c r="E144" s="256" t="s">
        <v>4897</v>
      </c>
      <c r="F144" s="257" t="s">
        <v>4898</v>
      </c>
      <c r="G144" s="258" t="s">
        <v>3939</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198</v>
      </c>
      <c r="AT144" s="230" t="s">
        <v>218</v>
      </c>
      <c r="AU144" s="230" t="s">
        <v>85</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265</v>
      </c>
    </row>
    <row r="145" s="2" customFormat="1" ht="16.5" customHeight="1">
      <c r="A145" s="39"/>
      <c r="B145" s="40"/>
      <c r="C145" s="219" t="s">
        <v>8</v>
      </c>
      <c r="D145" s="219" t="s">
        <v>161</v>
      </c>
      <c r="E145" s="220" t="s">
        <v>4889</v>
      </c>
      <c r="F145" s="221" t="s">
        <v>4890</v>
      </c>
      <c r="G145" s="222" t="s">
        <v>3939</v>
      </c>
      <c r="H145" s="223">
        <v>1</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85</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277</v>
      </c>
    </row>
    <row r="146" s="2" customFormat="1" ht="24.15" customHeight="1">
      <c r="A146" s="39"/>
      <c r="B146" s="40"/>
      <c r="C146" s="255" t="s">
        <v>222</v>
      </c>
      <c r="D146" s="255" t="s">
        <v>218</v>
      </c>
      <c r="E146" s="256" t="s">
        <v>4899</v>
      </c>
      <c r="F146" s="257" t="s">
        <v>4900</v>
      </c>
      <c r="G146" s="258" t="s">
        <v>3939</v>
      </c>
      <c r="H146" s="259">
        <v>1</v>
      </c>
      <c r="I146" s="260"/>
      <c r="J146" s="261">
        <f>ROUND(I146*H146,2)</f>
        <v>0</v>
      </c>
      <c r="K146" s="257" t="s">
        <v>1</v>
      </c>
      <c r="L146" s="262"/>
      <c r="M146" s="263" t="s">
        <v>1</v>
      </c>
      <c r="N146" s="264"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198</v>
      </c>
      <c r="AT146" s="230" t="s">
        <v>218</v>
      </c>
      <c r="AU146" s="230" t="s">
        <v>85</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287</v>
      </c>
    </row>
    <row r="147" s="2" customFormat="1" ht="16.5" customHeight="1">
      <c r="A147" s="39"/>
      <c r="B147" s="40"/>
      <c r="C147" s="219" t="s">
        <v>226</v>
      </c>
      <c r="D147" s="219" t="s">
        <v>161</v>
      </c>
      <c r="E147" s="220" t="s">
        <v>4889</v>
      </c>
      <c r="F147" s="221" t="s">
        <v>4890</v>
      </c>
      <c r="G147" s="222" t="s">
        <v>3939</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85</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297</v>
      </c>
    </row>
    <row r="148" s="2" customFormat="1" ht="62.7" customHeight="1">
      <c r="A148" s="39"/>
      <c r="B148" s="40"/>
      <c r="C148" s="255" t="s">
        <v>230</v>
      </c>
      <c r="D148" s="255" t="s">
        <v>218</v>
      </c>
      <c r="E148" s="256" t="s">
        <v>4901</v>
      </c>
      <c r="F148" s="257" t="s">
        <v>4902</v>
      </c>
      <c r="G148" s="258" t="s">
        <v>3939</v>
      </c>
      <c r="H148" s="259">
        <v>1</v>
      </c>
      <c r="I148" s="260"/>
      <c r="J148" s="261">
        <f>ROUND(I148*H148,2)</f>
        <v>0</v>
      </c>
      <c r="K148" s="257" t="s">
        <v>1</v>
      </c>
      <c r="L148" s="262"/>
      <c r="M148" s="263" t="s">
        <v>1</v>
      </c>
      <c r="N148" s="264"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198</v>
      </c>
      <c r="AT148" s="230" t="s">
        <v>218</v>
      </c>
      <c r="AU148" s="230" t="s">
        <v>85</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305</v>
      </c>
    </row>
    <row r="149" s="2" customFormat="1" ht="16.5" customHeight="1">
      <c r="A149" s="39"/>
      <c r="B149" s="40"/>
      <c r="C149" s="219" t="s">
        <v>235</v>
      </c>
      <c r="D149" s="219" t="s">
        <v>161</v>
      </c>
      <c r="E149" s="220" t="s">
        <v>4903</v>
      </c>
      <c r="F149" s="221" t="s">
        <v>4904</v>
      </c>
      <c r="G149" s="222" t="s">
        <v>3939</v>
      </c>
      <c r="H149" s="223">
        <v>1</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85</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316</v>
      </c>
    </row>
    <row r="150" s="2" customFormat="1" ht="33" customHeight="1">
      <c r="A150" s="39"/>
      <c r="B150" s="40"/>
      <c r="C150" s="255" t="s">
        <v>241</v>
      </c>
      <c r="D150" s="255" t="s">
        <v>218</v>
      </c>
      <c r="E150" s="256" t="s">
        <v>4905</v>
      </c>
      <c r="F150" s="257" t="s">
        <v>4906</v>
      </c>
      <c r="G150" s="258" t="s">
        <v>3939</v>
      </c>
      <c r="H150" s="259">
        <v>1</v>
      </c>
      <c r="I150" s="260"/>
      <c r="J150" s="261">
        <f>ROUND(I150*H150,2)</f>
        <v>0</v>
      </c>
      <c r="K150" s="257" t="s">
        <v>1</v>
      </c>
      <c r="L150" s="262"/>
      <c r="M150" s="263" t="s">
        <v>1</v>
      </c>
      <c r="N150" s="264"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198</v>
      </c>
      <c r="AT150" s="230" t="s">
        <v>218</v>
      </c>
      <c r="AU150" s="230" t="s">
        <v>85</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326</v>
      </c>
    </row>
    <row r="151" s="2" customFormat="1" ht="16.5" customHeight="1">
      <c r="A151" s="39"/>
      <c r="B151" s="40"/>
      <c r="C151" s="219" t="s">
        <v>246</v>
      </c>
      <c r="D151" s="219" t="s">
        <v>161</v>
      </c>
      <c r="E151" s="220" t="s">
        <v>4907</v>
      </c>
      <c r="F151" s="221" t="s">
        <v>4908</v>
      </c>
      <c r="G151" s="222" t="s">
        <v>3939</v>
      </c>
      <c r="H151" s="223">
        <v>1</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85</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338</v>
      </c>
    </row>
    <row r="152" s="2" customFormat="1" ht="24.15" customHeight="1">
      <c r="A152" s="39"/>
      <c r="B152" s="40"/>
      <c r="C152" s="255" t="s">
        <v>250</v>
      </c>
      <c r="D152" s="255" t="s">
        <v>218</v>
      </c>
      <c r="E152" s="256" t="s">
        <v>4909</v>
      </c>
      <c r="F152" s="257" t="s">
        <v>4910</v>
      </c>
      <c r="G152" s="258" t="s">
        <v>3939</v>
      </c>
      <c r="H152" s="259">
        <v>1</v>
      </c>
      <c r="I152" s="260"/>
      <c r="J152" s="261">
        <f>ROUND(I152*H152,2)</f>
        <v>0</v>
      </c>
      <c r="K152" s="257" t="s">
        <v>1</v>
      </c>
      <c r="L152" s="262"/>
      <c r="M152" s="263" t="s">
        <v>1</v>
      </c>
      <c r="N152" s="264"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198</v>
      </c>
      <c r="AT152" s="230" t="s">
        <v>218</v>
      </c>
      <c r="AU152" s="230" t="s">
        <v>85</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217</v>
      </c>
    </row>
    <row r="153" s="2" customFormat="1" ht="16.5" customHeight="1">
      <c r="A153" s="39"/>
      <c r="B153" s="40"/>
      <c r="C153" s="219" t="s">
        <v>254</v>
      </c>
      <c r="D153" s="219" t="s">
        <v>161</v>
      </c>
      <c r="E153" s="220" t="s">
        <v>4911</v>
      </c>
      <c r="F153" s="221" t="s">
        <v>4912</v>
      </c>
      <c r="G153" s="222" t="s">
        <v>3939</v>
      </c>
      <c r="H153" s="223">
        <v>1</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85</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538</v>
      </c>
    </row>
    <row r="154" s="2" customFormat="1" ht="16.5" customHeight="1">
      <c r="A154" s="39"/>
      <c r="B154" s="40"/>
      <c r="C154" s="255" t="s">
        <v>7</v>
      </c>
      <c r="D154" s="255" t="s">
        <v>218</v>
      </c>
      <c r="E154" s="256" t="s">
        <v>4913</v>
      </c>
      <c r="F154" s="257" t="s">
        <v>4914</v>
      </c>
      <c r="G154" s="258" t="s">
        <v>3939</v>
      </c>
      <c r="H154" s="259">
        <v>1</v>
      </c>
      <c r="I154" s="260"/>
      <c r="J154" s="261">
        <f>ROUND(I154*H154,2)</f>
        <v>0</v>
      </c>
      <c r="K154" s="257" t="s">
        <v>1</v>
      </c>
      <c r="L154" s="262"/>
      <c r="M154" s="263" t="s">
        <v>1</v>
      </c>
      <c r="N154" s="264"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198</v>
      </c>
      <c r="AT154" s="230" t="s">
        <v>218</v>
      </c>
      <c r="AU154" s="230" t="s">
        <v>85</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547</v>
      </c>
    </row>
    <row r="155" s="2" customFormat="1" ht="16.5" customHeight="1">
      <c r="A155" s="39"/>
      <c r="B155" s="40"/>
      <c r="C155" s="219" t="s">
        <v>265</v>
      </c>
      <c r="D155" s="219" t="s">
        <v>161</v>
      </c>
      <c r="E155" s="220" t="s">
        <v>4915</v>
      </c>
      <c r="F155" s="221" t="s">
        <v>4916</v>
      </c>
      <c r="G155" s="222" t="s">
        <v>3939</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85</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556</v>
      </c>
    </row>
    <row r="156" s="2" customFormat="1" ht="21.75" customHeight="1">
      <c r="A156" s="39"/>
      <c r="B156" s="40"/>
      <c r="C156" s="255" t="s">
        <v>272</v>
      </c>
      <c r="D156" s="255" t="s">
        <v>218</v>
      </c>
      <c r="E156" s="256" t="s">
        <v>4917</v>
      </c>
      <c r="F156" s="257" t="s">
        <v>4918</v>
      </c>
      <c r="G156" s="258" t="s">
        <v>3939</v>
      </c>
      <c r="H156" s="259">
        <v>1</v>
      </c>
      <c r="I156" s="260"/>
      <c r="J156" s="261">
        <f>ROUND(I156*H156,2)</f>
        <v>0</v>
      </c>
      <c r="K156" s="257" t="s">
        <v>1</v>
      </c>
      <c r="L156" s="262"/>
      <c r="M156" s="263" t="s">
        <v>1</v>
      </c>
      <c r="N156" s="264"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198</v>
      </c>
      <c r="AT156" s="230" t="s">
        <v>218</v>
      </c>
      <c r="AU156" s="230" t="s">
        <v>85</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562</v>
      </c>
    </row>
    <row r="157" s="2" customFormat="1" ht="16.5" customHeight="1">
      <c r="A157" s="39"/>
      <c r="B157" s="40"/>
      <c r="C157" s="219" t="s">
        <v>277</v>
      </c>
      <c r="D157" s="219" t="s">
        <v>161</v>
      </c>
      <c r="E157" s="220" t="s">
        <v>4919</v>
      </c>
      <c r="F157" s="221" t="s">
        <v>4920</v>
      </c>
      <c r="G157" s="222" t="s">
        <v>3939</v>
      </c>
      <c r="H157" s="223">
        <v>1</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85</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572</v>
      </c>
    </row>
    <row r="158" s="2" customFormat="1" ht="16.5" customHeight="1">
      <c r="A158" s="39"/>
      <c r="B158" s="40"/>
      <c r="C158" s="255" t="s">
        <v>282</v>
      </c>
      <c r="D158" s="255" t="s">
        <v>218</v>
      </c>
      <c r="E158" s="256" t="s">
        <v>4921</v>
      </c>
      <c r="F158" s="257" t="s">
        <v>4922</v>
      </c>
      <c r="G158" s="258" t="s">
        <v>3939</v>
      </c>
      <c r="H158" s="259">
        <v>1</v>
      </c>
      <c r="I158" s="260"/>
      <c r="J158" s="261">
        <f>ROUND(I158*H158,2)</f>
        <v>0</v>
      </c>
      <c r="K158" s="257" t="s">
        <v>1</v>
      </c>
      <c r="L158" s="262"/>
      <c r="M158" s="263" t="s">
        <v>1</v>
      </c>
      <c r="N158" s="264"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198</v>
      </c>
      <c r="AT158" s="230" t="s">
        <v>218</v>
      </c>
      <c r="AU158" s="230" t="s">
        <v>85</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804</v>
      </c>
    </row>
    <row r="159" s="2" customFormat="1" ht="16.5" customHeight="1">
      <c r="A159" s="39"/>
      <c r="B159" s="40"/>
      <c r="C159" s="219" t="s">
        <v>287</v>
      </c>
      <c r="D159" s="219" t="s">
        <v>161</v>
      </c>
      <c r="E159" s="220" t="s">
        <v>4919</v>
      </c>
      <c r="F159" s="221" t="s">
        <v>4920</v>
      </c>
      <c r="G159" s="222" t="s">
        <v>3939</v>
      </c>
      <c r="H159" s="223">
        <v>1</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85</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812</v>
      </c>
    </row>
    <row r="160" s="2" customFormat="1" ht="78" customHeight="1">
      <c r="A160" s="39"/>
      <c r="B160" s="40"/>
      <c r="C160" s="255" t="s">
        <v>293</v>
      </c>
      <c r="D160" s="255" t="s">
        <v>218</v>
      </c>
      <c r="E160" s="256" t="s">
        <v>4923</v>
      </c>
      <c r="F160" s="257" t="s">
        <v>4924</v>
      </c>
      <c r="G160" s="258" t="s">
        <v>3939</v>
      </c>
      <c r="H160" s="259">
        <v>1</v>
      </c>
      <c r="I160" s="260"/>
      <c r="J160" s="261">
        <f>ROUND(I160*H160,2)</f>
        <v>0</v>
      </c>
      <c r="K160" s="257" t="s">
        <v>1</v>
      </c>
      <c r="L160" s="262"/>
      <c r="M160" s="263" t="s">
        <v>1</v>
      </c>
      <c r="N160" s="264"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198</v>
      </c>
      <c r="AT160" s="230" t="s">
        <v>218</v>
      </c>
      <c r="AU160" s="230" t="s">
        <v>85</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820</v>
      </c>
    </row>
    <row r="161" s="2" customFormat="1" ht="21.75" customHeight="1">
      <c r="A161" s="39"/>
      <c r="B161" s="40"/>
      <c r="C161" s="219" t="s">
        <v>297</v>
      </c>
      <c r="D161" s="219" t="s">
        <v>161</v>
      </c>
      <c r="E161" s="220" t="s">
        <v>4923</v>
      </c>
      <c r="F161" s="221" t="s">
        <v>4925</v>
      </c>
      <c r="G161" s="222" t="s">
        <v>4926</v>
      </c>
      <c r="H161" s="223">
        <v>12</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85</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828</v>
      </c>
    </row>
    <row r="162" s="2" customFormat="1" ht="16.5" customHeight="1">
      <c r="A162" s="39"/>
      <c r="B162" s="40"/>
      <c r="C162" s="219" t="s">
        <v>301</v>
      </c>
      <c r="D162" s="219" t="s">
        <v>161</v>
      </c>
      <c r="E162" s="220" t="s">
        <v>4927</v>
      </c>
      <c r="F162" s="221" t="s">
        <v>4928</v>
      </c>
      <c r="G162" s="222" t="s">
        <v>4926</v>
      </c>
      <c r="H162" s="223">
        <v>8</v>
      </c>
      <c r="I162" s="224"/>
      <c r="J162" s="225">
        <f>ROUND(I162*H162,2)</f>
        <v>0</v>
      </c>
      <c r="K162" s="221" t="s">
        <v>1</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85</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837</v>
      </c>
    </row>
    <row r="163" s="2" customFormat="1" ht="37.8" customHeight="1">
      <c r="A163" s="39"/>
      <c r="B163" s="40"/>
      <c r="C163" s="219" t="s">
        <v>305</v>
      </c>
      <c r="D163" s="219" t="s">
        <v>161</v>
      </c>
      <c r="E163" s="220" t="s">
        <v>4929</v>
      </c>
      <c r="F163" s="221" t="s">
        <v>4930</v>
      </c>
      <c r="G163" s="222" t="s">
        <v>4931</v>
      </c>
      <c r="H163" s="223">
        <v>50</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85</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845</v>
      </c>
    </row>
    <row r="164" s="12" customFormat="1" ht="25.92" customHeight="1">
      <c r="A164" s="12"/>
      <c r="B164" s="203"/>
      <c r="C164" s="204"/>
      <c r="D164" s="205" t="s">
        <v>76</v>
      </c>
      <c r="E164" s="206" t="s">
        <v>4932</v>
      </c>
      <c r="F164" s="206" t="s">
        <v>4933</v>
      </c>
      <c r="G164" s="204"/>
      <c r="H164" s="204"/>
      <c r="I164" s="207"/>
      <c r="J164" s="208">
        <f>BK164</f>
        <v>0</v>
      </c>
      <c r="K164" s="204"/>
      <c r="L164" s="209"/>
      <c r="M164" s="210"/>
      <c r="N164" s="211"/>
      <c r="O164" s="211"/>
      <c r="P164" s="212">
        <f>SUM(P165:P170)</f>
        <v>0</v>
      </c>
      <c r="Q164" s="211"/>
      <c r="R164" s="212">
        <f>SUM(R165:R170)</f>
        <v>0</v>
      </c>
      <c r="S164" s="211"/>
      <c r="T164" s="213">
        <f>SUM(T165:T170)</f>
        <v>0</v>
      </c>
      <c r="U164" s="12"/>
      <c r="V164" s="12"/>
      <c r="W164" s="12"/>
      <c r="X164" s="12"/>
      <c r="Y164" s="12"/>
      <c r="Z164" s="12"/>
      <c r="AA164" s="12"/>
      <c r="AB164" s="12"/>
      <c r="AC164" s="12"/>
      <c r="AD164" s="12"/>
      <c r="AE164" s="12"/>
      <c r="AR164" s="214" t="s">
        <v>85</v>
      </c>
      <c r="AT164" s="215" t="s">
        <v>76</v>
      </c>
      <c r="AU164" s="215" t="s">
        <v>77</v>
      </c>
      <c r="AY164" s="214" t="s">
        <v>159</v>
      </c>
      <c r="BK164" s="216">
        <f>SUM(BK165:BK170)</f>
        <v>0</v>
      </c>
    </row>
    <row r="165" s="2" customFormat="1" ht="21.75" customHeight="1">
      <c r="A165" s="39"/>
      <c r="B165" s="40"/>
      <c r="C165" s="255" t="s">
        <v>312</v>
      </c>
      <c r="D165" s="255" t="s">
        <v>218</v>
      </c>
      <c r="E165" s="256" t="s">
        <v>4934</v>
      </c>
      <c r="F165" s="257" t="s">
        <v>4935</v>
      </c>
      <c r="G165" s="258" t="s">
        <v>3939</v>
      </c>
      <c r="H165" s="259">
        <v>1</v>
      </c>
      <c r="I165" s="260"/>
      <c r="J165" s="261">
        <f>ROUND(I165*H165,2)</f>
        <v>0</v>
      </c>
      <c r="K165" s="257" t="s">
        <v>1</v>
      </c>
      <c r="L165" s="262"/>
      <c r="M165" s="263" t="s">
        <v>1</v>
      </c>
      <c r="N165" s="264"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198</v>
      </c>
      <c r="AT165" s="230" t="s">
        <v>218</v>
      </c>
      <c r="AU165" s="230" t="s">
        <v>85</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854</v>
      </c>
    </row>
    <row r="166" s="2" customFormat="1" ht="16.5" customHeight="1">
      <c r="A166" s="39"/>
      <c r="B166" s="40"/>
      <c r="C166" s="219" t="s">
        <v>316</v>
      </c>
      <c r="D166" s="219" t="s">
        <v>161</v>
      </c>
      <c r="E166" s="220" t="s">
        <v>4936</v>
      </c>
      <c r="F166" s="221" t="s">
        <v>4937</v>
      </c>
      <c r="G166" s="222" t="s">
        <v>3939</v>
      </c>
      <c r="H166" s="223">
        <v>1</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85</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862</v>
      </c>
    </row>
    <row r="167" s="2" customFormat="1" ht="44.25" customHeight="1">
      <c r="A167" s="39"/>
      <c r="B167" s="40"/>
      <c r="C167" s="255" t="s">
        <v>321</v>
      </c>
      <c r="D167" s="255" t="s">
        <v>218</v>
      </c>
      <c r="E167" s="256" t="s">
        <v>4938</v>
      </c>
      <c r="F167" s="257" t="s">
        <v>4939</v>
      </c>
      <c r="G167" s="258" t="s">
        <v>3939</v>
      </c>
      <c r="H167" s="259">
        <v>8</v>
      </c>
      <c r="I167" s="260"/>
      <c r="J167" s="261">
        <f>ROUND(I167*H167,2)</f>
        <v>0</v>
      </c>
      <c r="K167" s="257" t="s">
        <v>1</v>
      </c>
      <c r="L167" s="262"/>
      <c r="M167" s="263" t="s">
        <v>1</v>
      </c>
      <c r="N167" s="264"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198</v>
      </c>
      <c r="AT167" s="230" t="s">
        <v>218</v>
      </c>
      <c r="AU167" s="230" t="s">
        <v>85</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872</v>
      </c>
    </row>
    <row r="168" s="2" customFormat="1" ht="16.5" customHeight="1">
      <c r="A168" s="39"/>
      <c r="B168" s="40"/>
      <c r="C168" s="219" t="s">
        <v>326</v>
      </c>
      <c r="D168" s="219" t="s">
        <v>161</v>
      </c>
      <c r="E168" s="220" t="s">
        <v>4940</v>
      </c>
      <c r="F168" s="221" t="s">
        <v>4941</v>
      </c>
      <c r="G168" s="222" t="s">
        <v>3939</v>
      </c>
      <c r="H168" s="223">
        <v>8</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85</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880</v>
      </c>
    </row>
    <row r="169" s="2" customFormat="1" ht="33" customHeight="1">
      <c r="A169" s="39"/>
      <c r="B169" s="40"/>
      <c r="C169" s="255" t="s">
        <v>331</v>
      </c>
      <c r="D169" s="255" t="s">
        <v>218</v>
      </c>
      <c r="E169" s="256" t="s">
        <v>4942</v>
      </c>
      <c r="F169" s="257" t="s">
        <v>4943</v>
      </c>
      <c r="G169" s="258" t="s">
        <v>3939</v>
      </c>
      <c r="H169" s="259">
        <v>1</v>
      </c>
      <c r="I169" s="260"/>
      <c r="J169" s="261">
        <f>ROUND(I169*H169,2)</f>
        <v>0</v>
      </c>
      <c r="K169" s="257" t="s">
        <v>1</v>
      </c>
      <c r="L169" s="262"/>
      <c r="M169" s="263" t="s">
        <v>1</v>
      </c>
      <c r="N169" s="264"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198</v>
      </c>
      <c r="AT169" s="230" t="s">
        <v>218</v>
      </c>
      <c r="AU169" s="230" t="s">
        <v>85</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890</v>
      </c>
    </row>
    <row r="170" s="2" customFormat="1" ht="16.5" customHeight="1">
      <c r="A170" s="39"/>
      <c r="B170" s="40"/>
      <c r="C170" s="219" t="s">
        <v>338</v>
      </c>
      <c r="D170" s="219" t="s">
        <v>161</v>
      </c>
      <c r="E170" s="220" t="s">
        <v>4944</v>
      </c>
      <c r="F170" s="221" t="s">
        <v>4945</v>
      </c>
      <c r="G170" s="222" t="s">
        <v>3939</v>
      </c>
      <c r="H170" s="223">
        <v>1</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85</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1467</v>
      </c>
    </row>
    <row r="171" s="12" customFormat="1" ht="25.92" customHeight="1">
      <c r="A171" s="12"/>
      <c r="B171" s="203"/>
      <c r="C171" s="204"/>
      <c r="D171" s="205" t="s">
        <v>76</v>
      </c>
      <c r="E171" s="206" t="s">
        <v>4946</v>
      </c>
      <c r="F171" s="206" t="s">
        <v>4947</v>
      </c>
      <c r="G171" s="204"/>
      <c r="H171" s="204"/>
      <c r="I171" s="207"/>
      <c r="J171" s="208">
        <f>BK171</f>
        <v>0</v>
      </c>
      <c r="K171" s="204"/>
      <c r="L171" s="209"/>
      <c r="M171" s="210"/>
      <c r="N171" s="211"/>
      <c r="O171" s="211"/>
      <c r="P171" s="212">
        <f>SUM(P172:P179)</f>
        <v>0</v>
      </c>
      <c r="Q171" s="211"/>
      <c r="R171" s="212">
        <f>SUM(R172:R179)</f>
        <v>0</v>
      </c>
      <c r="S171" s="211"/>
      <c r="T171" s="213">
        <f>SUM(T172:T179)</f>
        <v>0</v>
      </c>
      <c r="U171" s="12"/>
      <c r="V171" s="12"/>
      <c r="W171" s="12"/>
      <c r="X171" s="12"/>
      <c r="Y171" s="12"/>
      <c r="Z171" s="12"/>
      <c r="AA171" s="12"/>
      <c r="AB171" s="12"/>
      <c r="AC171" s="12"/>
      <c r="AD171" s="12"/>
      <c r="AE171" s="12"/>
      <c r="AR171" s="214" t="s">
        <v>85</v>
      </c>
      <c r="AT171" s="215" t="s">
        <v>76</v>
      </c>
      <c r="AU171" s="215" t="s">
        <v>77</v>
      </c>
      <c r="AY171" s="214" t="s">
        <v>159</v>
      </c>
      <c r="BK171" s="216">
        <f>SUM(BK172:BK179)</f>
        <v>0</v>
      </c>
    </row>
    <row r="172" s="2" customFormat="1" ht="44.25" customHeight="1">
      <c r="A172" s="39"/>
      <c r="B172" s="40"/>
      <c r="C172" s="255" t="s">
        <v>346</v>
      </c>
      <c r="D172" s="255" t="s">
        <v>218</v>
      </c>
      <c r="E172" s="256" t="s">
        <v>4948</v>
      </c>
      <c r="F172" s="257" t="s">
        <v>4949</v>
      </c>
      <c r="G172" s="258" t="s">
        <v>3596</v>
      </c>
      <c r="H172" s="259">
        <v>1</v>
      </c>
      <c r="I172" s="260"/>
      <c r="J172" s="261">
        <f>ROUND(I172*H172,2)</f>
        <v>0</v>
      </c>
      <c r="K172" s="257" t="s">
        <v>1</v>
      </c>
      <c r="L172" s="262"/>
      <c r="M172" s="263" t="s">
        <v>1</v>
      </c>
      <c r="N172" s="264"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198</v>
      </c>
      <c r="AT172" s="230" t="s">
        <v>218</v>
      </c>
      <c r="AU172" s="230" t="s">
        <v>85</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1478</v>
      </c>
    </row>
    <row r="173" s="2" customFormat="1" ht="16.5" customHeight="1">
      <c r="A173" s="39"/>
      <c r="B173" s="40"/>
      <c r="C173" s="219" t="s">
        <v>217</v>
      </c>
      <c r="D173" s="219" t="s">
        <v>161</v>
      </c>
      <c r="E173" s="220" t="s">
        <v>4950</v>
      </c>
      <c r="F173" s="221" t="s">
        <v>4951</v>
      </c>
      <c r="G173" s="222" t="s">
        <v>3939</v>
      </c>
      <c r="H173" s="223">
        <v>1</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85</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1487</v>
      </c>
    </row>
    <row r="174" s="2" customFormat="1" ht="44.25" customHeight="1">
      <c r="A174" s="39"/>
      <c r="B174" s="40"/>
      <c r="C174" s="255" t="s">
        <v>534</v>
      </c>
      <c r="D174" s="255" t="s">
        <v>218</v>
      </c>
      <c r="E174" s="256" t="s">
        <v>4952</v>
      </c>
      <c r="F174" s="257" t="s">
        <v>4953</v>
      </c>
      <c r="G174" s="258" t="s">
        <v>3596</v>
      </c>
      <c r="H174" s="259">
        <v>2</v>
      </c>
      <c r="I174" s="260"/>
      <c r="J174" s="261">
        <f>ROUND(I174*H174,2)</f>
        <v>0</v>
      </c>
      <c r="K174" s="257" t="s">
        <v>1</v>
      </c>
      <c r="L174" s="262"/>
      <c r="M174" s="263" t="s">
        <v>1</v>
      </c>
      <c r="N174" s="264"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198</v>
      </c>
      <c r="AT174" s="230" t="s">
        <v>218</v>
      </c>
      <c r="AU174" s="230" t="s">
        <v>85</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1495</v>
      </c>
    </row>
    <row r="175" s="2" customFormat="1" ht="16.5" customHeight="1">
      <c r="A175" s="39"/>
      <c r="B175" s="40"/>
      <c r="C175" s="219" t="s">
        <v>538</v>
      </c>
      <c r="D175" s="219" t="s">
        <v>161</v>
      </c>
      <c r="E175" s="220" t="s">
        <v>4950</v>
      </c>
      <c r="F175" s="221" t="s">
        <v>4951</v>
      </c>
      <c r="G175" s="222" t="s">
        <v>3939</v>
      </c>
      <c r="H175" s="223">
        <v>2</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85</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1506</v>
      </c>
    </row>
    <row r="176" s="2" customFormat="1" ht="44.25" customHeight="1">
      <c r="A176" s="39"/>
      <c r="B176" s="40"/>
      <c r="C176" s="255" t="s">
        <v>543</v>
      </c>
      <c r="D176" s="255" t="s">
        <v>218</v>
      </c>
      <c r="E176" s="256" t="s">
        <v>4954</v>
      </c>
      <c r="F176" s="257" t="s">
        <v>4955</v>
      </c>
      <c r="G176" s="258" t="s">
        <v>3596</v>
      </c>
      <c r="H176" s="259">
        <v>1</v>
      </c>
      <c r="I176" s="260"/>
      <c r="J176" s="261">
        <f>ROUND(I176*H176,2)</f>
        <v>0</v>
      </c>
      <c r="K176" s="257" t="s">
        <v>1</v>
      </c>
      <c r="L176" s="262"/>
      <c r="M176" s="263" t="s">
        <v>1</v>
      </c>
      <c r="N176" s="264"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198</v>
      </c>
      <c r="AT176" s="230" t="s">
        <v>218</v>
      </c>
      <c r="AU176" s="230" t="s">
        <v>85</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1540</v>
      </c>
    </row>
    <row r="177" s="2" customFormat="1" ht="16.5" customHeight="1">
      <c r="A177" s="39"/>
      <c r="B177" s="40"/>
      <c r="C177" s="219" t="s">
        <v>547</v>
      </c>
      <c r="D177" s="219" t="s">
        <v>161</v>
      </c>
      <c r="E177" s="220" t="s">
        <v>4950</v>
      </c>
      <c r="F177" s="221" t="s">
        <v>4951</v>
      </c>
      <c r="G177" s="222" t="s">
        <v>3939</v>
      </c>
      <c r="H177" s="223">
        <v>1</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85</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1548</v>
      </c>
    </row>
    <row r="178" s="2" customFormat="1" ht="44.25" customHeight="1">
      <c r="A178" s="39"/>
      <c r="B178" s="40"/>
      <c r="C178" s="255" t="s">
        <v>551</v>
      </c>
      <c r="D178" s="255" t="s">
        <v>218</v>
      </c>
      <c r="E178" s="256" t="s">
        <v>4956</v>
      </c>
      <c r="F178" s="257" t="s">
        <v>4957</v>
      </c>
      <c r="G178" s="258" t="s">
        <v>3596</v>
      </c>
      <c r="H178" s="259">
        <v>1</v>
      </c>
      <c r="I178" s="260"/>
      <c r="J178" s="261">
        <f>ROUND(I178*H178,2)</f>
        <v>0</v>
      </c>
      <c r="K178" s="257" t="s">
        <v>1</v>
      </c>
      <c r="L178" s="262"/>
      <c r="M178" s="263" t="s">
        <v>1</v>
      </c>
      <c r="N178" s="264"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198</v>
      </c>
      <c r="AT178" s="230" t="s">
        <v>218</v>
      </c>
      <c r="AU178" s="230" t="s">
        <v>85</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1585</v>
      </c>
    </row>
    <row r="179" s="2" customFormat="1" ht="16.5" customHeight="1">
      <c r="A179" s="39"/>
      <c r="B179" s="40"/>
      <c r="C179" s="219" t="s">
        <v>556</v>
      </c>
      <c r="D179" s="219" t="s">
        <v>161</v>
      </c>
      <c r="E179" s="220" t="s">
        <v>4950</v>
      </c>
      <c r="F179" s="221" t="s">
        <v>4951</v>
      </c>
      <c r="G179" s="222" t="s">
        <v>3939</v>
      </c>
      <c r="H179" s="223">
        <v>1</v>
      </c>
      <c r="I179" s="224"/>
      <c r="J179" s="225">
        <f>ROUND(I179*H179,2)</f>
        <v>0</v>
      </c>
      <c r="K179" s="221" t="s">
        <v>1</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166</v>
      </c>
      <c r="AT179" s="230" t="s">
        <v>161</v>
      </c>
      <c r="AU179" s="230" t="s">
        <v>85</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166</v>
      </c>
      <c r="BM179" s="230" t="s">
        <v>1593</v>
      </c>
    </row>
    <row r="180" s="12" customFormat="1" ht="25.92" customHeight="1">
      <c r="A180" s="12"/>
      <c r="B180" s="203"/>
      <c r="C180" s="204"/>
      <c r="D180" s="205" t="s">
        <v>76</v>
      </c>
      <c r="E180" s="206" t="s">
        <v>4958</v>
      </c>
      <c r="F180" s="206" t="s">
        <v>4959</v>
      </c>
      <c r="G180" s="204"/>
      <c r="H180" s="204"/>
      <c r="I180" s="207"/>
      <c r="J180" s="208">
        <f>BK180</f>
        <v>0</v>
      </c>
      <c r="K180" s="204"/>
      <c r="L180" s="209"/>
      <c r="M180" s="210"/>
      <c r="N180" s="211"/>
      <c r="O180" s="211"/>
      <c r="P180" s="212">
        <f>SUM(P181:P194)</f>
        <v>0</v>
      </c>
      <c r="Q180" s="211"/>
      <c r="R180" s="212">
        <f>SUM(R181:R194)</f>
        <v>0</v>
      </c>
      <c r="S180" s="211"/>
      <c r="T180" s="213">
        <f>SUM(T181:T194)</f>
        <v>0</v>
      </c>
      <c r="U180" s="12"/>
      <c r="V180" s="12"/>
      <c r="W180" s="12"/>
      <c r="X180" s="12"/>
      <c r="Y180" s="12"/>
      <c r="Z180" s="12"/>
      <c r="AA180" s="12"/>
      <c r="AB180" s="12"/>
      <c r="AC180" s="12"/>
      <c r="AD180" s="12"/>
      <c r="AE180" s="12"/>
      <c r="AR180" s="214" t="s">
        <v>85</v>
      </c>
      <c r="AT180" s="215" t="s">
        <v>76</v>
      </c>
      <c r="AU180" s="215" t="s">
        <v>77</v>
      </c>
      <c r="AY180" s="214" t="s">
        <v>159</v>
      </c>
      <c r="BK180" s="216">
        <f>SUM(BK181:BK194)</f>
        <v>0</v>
      </c>
    </row>
    <row r="181" s="2" customFormat="1" ht="33" customHeight="1">
      <c r="A181" s="39"/>
      <c r="B181" s="40"/>
      <c r="C181" s="255" t="s">
        <v>560</v>
      </c>
      <c r="D181" s="255" t="s">
        <v>218</v>
      </c>
      <c r="E181" s="256" t="s">
        <v>4960</v>
      </c>
      <c r="F181" s="257" t="s">
        <v>4961</v>
      </c>
      <c r="G181" s="258" t="s">
        <v>3939</v>
      </c>
      <c r="H181" s="259">
        <v>1</v>
      </c>
      <c r="I181" s="260"/>
      <c r="J181" s="261">
        <f>ROUND(I181*H181,2)</f>
        <v>0</v>
      </c>
      <c r="K181" s="257" t="s">
        <v>1</v>
      </c>
      <c r="L181" s="262"/>
      <c r="M181" s="263" t="s">
        <v>1</v>
      </c>
      <c r="N181" s="264"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198</v>
      </c>
      <c r="AT181" s="230" t="s">
        <v>218</v>
      </c>
      <c r="AU181" s="230" t="s">
        <v>85</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1601</v>
      </c>
    </row>
    <row r="182" s="2" customFormat="1" ht="16.5" customHeight="1">
      <c r="A182" s="39"/>
      <c r="B182" s="40"/>
      <c r="C182" s="219" t="s">
        <v>562</v>
      </c>
      <c r="D182" s="219" t="s">
        <v>161</v>
      </c>
      <c r="E182" s="220" t="s">
        <v>4962</v>
      </c>
      <c r="F182" s="221" t="s">
        <v>4963</v>
      </c>
      <c r="G182" s="222" t="s">
        <v>3939</v>
      </c>
      <c r="H182" s="223">
        <v>1</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85</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1611</v>
      </c>
    </row>
    <row r="183" s="2" customFormat="1" ht="37.8" customHeight="1">
      <c r="A183" s="39"/>
      <c r="B183" s="40"/>
      <c r="C183" s="255" t="s">
        <v>566</v>
      </c>
      <c r="D183" s="255" t="s">
        <v>218</v>
      </c>
      <c r="E183" s="256" t="s">
        <v>4964</v>
      </c>
      <c r="F183" s="257" t="s">
        <v>4965</v>
      </c>
      <c r="G183" s="258" t="s">
        <v>3939</v>
      </c>
      <c r="H183" s="259">
        <v>1</v>
      </c>
      <c r="I183" s="260"/>
      <c r="J183" s="261">
        <f>ROUND(I183*H183,2)</f>
        <v>0</v>
      </c>
      <c r="K183" s="257" t="s">
        <v>1</v>
      </c>
      <c r="L183" s="262"/>
      <c r="M183" s="263" t="s">
        <v>1</v>
      </c>
      <c r="N183" s="264"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198</v>
      </c>
      <c r="AT183" s="230" t="s">
        <v>218</v>
      </c>
      <c r="AU183" s="230" t="s">
        <v>85</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1619</v>
      </c>
    </row>
    <row r="184" s="2" customFormat="1" ht="16.5" customHeight="1">
      <c r="A184" s="39"/>
      <c r="B184" s="40"/>
      <c r="C184" s="219" t="s">
        <v>572</v>
      </c>
      <c r="D184" s="219" t="s">
        <v>161</v>
      </c>
      <c r="E184" s="220" t="s">
        <v>4962</v>
      </c>
      <c r="F184" s="221" t="s">
        <v>4963</v>
      </c>
      <c r="G184" s="222" t="s">
        <v>3939</v>
      </c>
      <c r="H184" s="223">
        <v>1</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166</v>
      </c>
      <c r="AT184" s="230" t="s">
        <v>161</v>
      </c>
      <c r="AU184" s="230" t="s">
        <v>85</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1629</v>
      </c>
    </row>
    <row r="185" s="2" customFormat="1" ht="24.15" customHeight="1">
      <c r="A185" s="39"/>
      <c r="B185" s="40"/>
      <c r="C185" s="255" t="s">
        <v>579</v>
      </c>
      <c r="D185" s="255" t="s">
        <v>218</v>
      </c>
      <c r="E185" s="256" t="s">
        <v>4966</v>
      </c>
      <c r="F185" s="257" t="s">
        <v>4967</v>
      </c>
      <c r="G185" s="258" t="s">
        <v>3939</v>
      </c>
      <c r="H185" s="259">
        <v>1</v>
      </c>
      <c r="I185" s="260"/>
      <c r="J185" s="261">
        <f>ROUND(I185*H185,2)</f>
        <v>0</v>
      </c>
      <c r="K185" s="257" t="s">
        <v>1</v>
      </c>
      <c r="L185" s="262"/>
      <c r="M185" s="263" t="s">
        <v>1</v>
      </c>
      <c r="N185" s="264"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198</v>
      </c>
      <c r="AT185" s="230" t="s">
        <v>218</v>
      </c>
      <c r="AU185" s="230" t="s">
        <v>85</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1639</v>
      </c>
    </row>
    <row r="186" s="2" customFormat="1" ht="16.5" customHeight="1">
      <c r="A186" s="39"/>
      <c r="B186" s="40"/>
      <c r="C186" s="219" t="s">
        <v>804</v>
      </c>
      <c r="D186" s="219" t="s">
        <v>161</v>
      </c>
      <c r="E186" s="220" t="s">
        <v>4968</v>
      </c>
      <c r="F186" s="221" t="s">
        <v>4969</v>
      </c>
      <c r="G186" s="222" t="s">
        <v>3939</v>
      </c>
      <c r="H186" s="223">
        <v>1</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166</v>
      </c>
      <c r="AT186" s="230" t="s">
        <v>161</v>
      </c>
      <c r="AU186" s="230" t="s">
        <v>85</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166</v>
      </c>
      <c r="BM186" s="230" t="s">
        <v>1653</v>
      </c>
    </row>
    <row r="187" s="2" customFormat="1" ht="16.5" customHeight="1">
      <c r="A187" s="39"/>
      <c r="B187" s="40"/>
      <c r="C187" s="219" t="s">
        <v>808</v>
      </c>
      <c r="D187" s="219" t="s">
        <v>161</v>
      </c>
      <c r="E187" s="220" t="s">
        <v>4970</v>
      </c>
      <c r="F187" s="221" t="s">
        <v>4971</v>
      </c>
      <c r="G187" s="222" t="s">
        <v>3939</v>
      </c>
      <c r="H187" s="223">
        <v>1</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166</v>
      </c>
      <c r="AT187" s="230" t="s">
        <v>161</v>
      </c>
      <c r="AU187" s="230" t="s">
        <v>85</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1669</v>
      </c>
    </row>
    <row r="188" s="2" customFormat="1" ht="24.15" customHeight="1">
      <c r="A188" s="39"/>
      <c r="B188" s="40"/>
      <c r="C188" s="255" t="s">
        <v>812</v>
      </c>
      <c r="D188" s="255" t="s">
        <v>218</v>
      </c>
      <c r="E188" s="256" t="s">
        <v>4972</v>
      </c>
      <c r="F188" s="257" t="s">
        <v>4973</v>
      </c>
      <c r="G188" s="258" t="s">
        <v>3939</v>
      </c>
      <c r="H188" s="259">
        <v>1</v>
      </c>
      <c r="I188" s="260"/>
      <c r="J188" s="261">
        <f>ROUND(I188*H188,2)</f>
        <v>0</v>
      </c>
      <c r="K188" s="257" t="s">
        <v>1</v>
      </c>
      <c r="L188" s="262"/>
      <c r="M188" s="263" t="s">
        <v>1</v>
      </c>
      <c r="N188" s="264"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198</v>
      </c>
      <c r="AT188" s="230" t="s">
        <v>218</v>
      </c>
      <c r="AU188" s="230" t="s">
        <v>85</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1681</v>
      </c>
    </row>
    <row r="189" s="2" customFormat="1" ht="21.75" customHeight="1">
      <c r="A189" s="39"/>
      <c r="B189" s="40"/>
      <c r="C189" s="219" t="s">
        <v>816</v>
      </c>
      <c r="D189" s="219" t="s">
        <v>161</v>
      </c>
      <c r="E189" s="220" t="s">
        <v>4974</v>
      </c>
      <c r="F189" s="221" t="s">
        <v>4975</v>
      </c>
      <c r="G189" s="222" t="s">
        <v>3939</v>
      </c>
      <c r="H189" s="223">
        <v>1</v>
      </c>
      <c r="I189" s="224"/>
      <c r="J189" s="225">
        <f>ROUND(I189*H189,2)</f>
        <v>0</v>
      </c>
      <c r="K189" s="221" t="s">
        <v>1</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166</v>
      </c>
      <c r="AT189" s="230" t="s">
        <v>161</v>
      </c>
      <c r="AU189" s="230" t="s">
        <v>85</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166</v>
      </c>
      <c r="BM189" s="230" t="s">
        <v>1692</v>
      </c>
    </row>
    <row r="190" s="2" customFormat="1" ht="24.15" customHeight="1">
      <c r="A190" s="39"/>
      <c r="B190" s="40"/>
      <c r="C190" s="255" t="s">
        <v>820</v>
      </c>
      <c r="D190" s="255" t="s">
        <v>218</v>
      </c>
      <c r="E190" s="256" t="s">
        <v>4976</v>
      </c>
      <c r="F190" s="257" t="s">
        <v>4977</v>
      </c>
      <c r="G190" s="258" t="s">
        <v>3939</v>
      </c>
      <c r="H190" s="259">
        <v>1</v>
      </c>
      <c r="I190" s="260"/>
      <c r="J190" s="261">
        <f>ROUND(I190*H190,2)</f>
        <v>0</v>
      </c>
      <c r="K190" s="257" t="s">
        <v>1</v>
      </c>
      <c r="L190" s="262"/>
      <c r="M190" s="263" t="s">
        <v>1</v>
      </c>
      <c r="N190" s="264"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198</v>
      </c>
      <c r="AT190" s="230" t="s">
        <v>218</v>
      </c>
      <c r="AU190" s="230" t="s">
        <v>85</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1704</v>
      </c>
    </row>
    <row r="191" s="2" customFormat="1" ht="16.5" customHeight="1">
      <c r="A191" s="39"/>
      <c r="B191" s="40"/>
      <c r="C191" s="219" t="s">
        <v>824</v>
      </c>
      <c r="D191" s="219" t="s">
        <v>161</v>
      </c>
      <c r="E191" s="220" t="s">
        <v>4978</v>
      </c>
      <c r="F191" s="221" t="s">
        <v>4979</v>
      </c>
      <c r="G191" s="222" t="s">
        <v>3939</v>
      </c>
      <c r="H191" s="223">
        <v>1</v>
      </c>
      <c r="I191" s="224"/>
      <c r="J191" s="225">
        <f>ROUND(I191*H191,2)</f>
        <v>0</v>
      </c>
      <c r="K191" s="221" t="s">
        <v>1</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85</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1713</v>
      </c>
    </row>
    <row r="192" s="2" customFormat="1" ht="37.8" customHeight="1">
      <c r="A192" s="39"/>
      <c r="B192" s="40"/>
      <c r="C192" s="255" t="s">
        <v>828</v>
      </c>
      <c r="D192" s="255" t="s">
        <v>218</v>
      </c>
      <c r="E192" s="256" t="s">
        <v>4980</v>
      </c>
      <c r="F192" s="257" t="s">
        <v>4981</v>
      </c>
      <c r="G192" s="258" t="s">
        <v>3939</v>
      </c>
      <c r="H192" s="259">
        <v>1</v>
      </c>
      <c r="I192" s="260"/>
      <c r="J192" s="261">
        <f>ROUND(I192*H192,2)</f>
        <v>0</v>
      </c>
      <c r="K192" s="257" t="s">
        <v>1</v>
      </c>
      <c r="L192" s="262"/>
      <c r="M192" s="263" t="s">
        <v>1</v>
      </c>
      <c r="N192" s="264"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198</v>
      </c>
      <c r="AT192" s="230" t="s">
        <v>218</v>
      </c>
      <c r="AU192" s="230" t="s">
        <v>85</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1721</v>
      </c>
    </row>
    <row r="193" s="2" customFormat="1" ht="16.5" customHeight="1">
      <c r="A193" s="39"/>
      <c r="B193" s="40"/>
      <c r="C193" s="219" t="s">
        <v>832</v>
      </c>
      <c r="D193" s="219" t="s">
        <v>161</v>
      </c>
      <c r="E193" s="220" t="s">
        <v>4982</v>
      </c>
      <c r="F193" s="221" t="s">
        <v>4983</v>
      </c>
      <c r="G193" s="222" t="s">
        <v>3939</v>
      </c>
      <c r="H193" s="223">
        <v>1</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85</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1725</v>
      </c>
    </row>
    <row r="194" s="2" customFormat="1" ht="37.8" customHeight="1">
      <c r="A194" s="39"/>
      <c r="B194" s="40"/>
      <c r="C194" s="219" t="s">
        <v>837</v>
      </c>
      <c r="D194" s="219" t="s">
        <v>161</v>
      </c>
      <c r="E194" s="220" t="s">
        <v>4984</v>
      </c>
      <c r="F194" s="221" t="s">
        <v>4985</v>
      </c>
      <c r="G194" s="222" t="s">
        <v>1</v>
      </c>
      <c r="H194" s="223">
        <v>0</v>
      </c>
      <c r="I194" s="224"/>
      <c r="J194" s="225">
        <f>ROUND(I194*H194,2)</f>
        <v>0</v>
      </c>
      <c r="K194" s="221" t="s">
        <v>1</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166</v>
      </c>
      <c r="AT194" s="230" t="s">
        <v>161</v>
      </c>
      <c r="AU194" s="230" t="s">
        <v>85</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166</v>
      </c>
      <c r="BM194" s="230" t="s">
        <v>1729</v>
      </c>
    </row>
    <row r="195" s="12" customFormat="1" ht="25.92" customHeight="1">
      <c r="A195" s="12"/>
      <c r="B195" s="203"/>
      <c r="C195" s="204"/>
      <c r="D195" s="205" t="s">
        <v>76</v>
      </c>
      <c r="E195" s="206" t="s">
        <v>4986</v>
      </c>
      <c r="F195" s="206" t="s">
        <v>4987</v>
      </c>
      <c r="G195" s="204"/>
      <c r="H195" s="204"/>
      <c r="I195" s="207"/>
      <c r="J195" s="208">
        <f>BK195</f>
        <v>0</v>
      </c>
      <c r="K195" s="204"/>
      <c r="L195" s="209"/>
      <c r="M195" s="210"/>
      <c r="N195" s="211"/>
      <c r="O195" s="211"/>
      <c r="P195" s="212">
        <f>SUM(P196:P211)</f>
        <v>0</v>
      </c>
      <c r="Q195" s="211"/>
      <c r="R195" s="212">
        <f>SUM(R196:R211)</f>
        <v>0</v>
      </c>
      <c r="S195" s="211"/>
      <c r="T195" s="213">
        <f>SUM(T196:T211)</f>
        <v>0</v>
      </c>
      <c r="U195" s="12"/>
      <c r="V195" s="12"/>
      <c r="W195" s="12"/>
      <c r="X195" s="12"/>
      <c r="Y195" s="12"/>
      <c r="Z195" s="12"/>
      <c r="AA195" s="12"/>
      <c r="AB195" s="12"/>
      <c r="AC195" s="12"/>
      <c r="AD195" s="12"/>
      <c r="AE195" s="12"/>
      <c r="AR195" s="214" t="s">
        <v>85</v>
      </c>
      <c r="AT195" s="215" t="s">
        <v>76</v>
      </c>
      <c r="AU195" s="215" t="s">
        <v>77</v>
      </c>
      <c r="AY195" s="214" t="s">
        <v>159</v>
      </c>
      <c r="BK195" s="216">
        <f>SUM(BK196:BK211)</f>
        <v>0</v>
      </c>
    </row>
    <row r="196" s="2" customFormat="1" ht="16.5" customHeight="1">
      <c r="A196" s="39"/>
      <c r="B196" s="40"/>
      <c r="C196" s="219" t="s">
        <v>841</v>
      </c>
      <c r="D196" s="219" t="s">
        <v>161</v>
      </c>
      <c r="E196" s="220" t="s">
        <v>4988</v>
      </c>
      <c r="F196" s="221" t="s">
        <v>4989</v>
      </c>
      <c r="G196" s="222" t="s">
        <v>268</v>
      </c>
      <c r="H196" s="223">
        <v>20</v>
      </c>
      <c r="I196" s="224"/>
      <c r="J196" s="225">
        <f>ROUND(I196*H196,2)</f>
        <v>0</v>
      </c>
      <c r="K196" s="221" t="s">
        <v>1</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166</v>
      </c>
      <c r="AT196" s="230" t="s">
        <v>161</v>
      </c>
      <c r="AU196" s="230" t="s">
        <v>85</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166</v>
      </c>
      <c r="BM196" s="230" t="s">
        <v>1736</v>
      </c>
    </row>
    <row r="197" s="2" customFormat="1" ht="16.5" customHeight="1">
      <c r="A197" s="39"/>
      <c r="B197" s="40"/>
      <c r="C197" s="219" t="s">
        <v>845</v>
      </c>
      <c r="D197" s="219" t="s">
        <v>161</v>
      </c>
      <c r="E197" s="220" t="s">
        <v>4990</v>
      </c>
      <c r="F197" s="221" t="s">
        <v>4991</v>
      </c>
      <c r="G197" s="222" t="s">
        <v>268</v>
      </c>
      <c r="H197" s="223">
        <v>14</v>
      </c>
      <c r="I197" s="224"/>
      <c r="J197" s="225">
        <f>ROUND(I197*H197,2)</f>
        <v>0</v>
      </c>
      <c r="K197" s="221" t="s">
        <v>1</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166</v>
      </c>
      <c r="AT197" s="230" t="s">
        <v>161</v>
      </c>
      <c r="AU197" s="230" t="s">
        <v>85</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166</v>
      </c>
      <c r="BM197" s="230" t="s">
        <v>1745</v>
      </c>
    </row>
    <row r="198" s="2" customFormat="1" ht="16.5" customHeight="1">
      <c r="A198" s="39"/>
      <c r="B198" s="40"/>
      <c r="C198" s="219" t="s">
        <v>850</v>
      </c>
      <c r="D198" s="219" t="s">
        <v>161</v>
      </c>
      <c r="E198" s="220" t="s">
        <v>4992</v>
      </c>
      <c r="F198" s="221" t="s">
        <v>4993</v>
      </c>
      <c r="G198" s="222" t="s">
        <v>268</v>
      </c>
      <c r="H198" s="223">
        <v>50</v>
      </c>
      <c r="I198" s="224"/>
      <c r="J198" s="225">
        <f>ROUND(I198*H198,2)</f>
        <v>0</v>
      </c>
      <c r="K198" s="221" t="s">
        <v>1</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85</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1753</v>
      </c>
    </row>
    <row r="199" s="2" customFormat="1" ht="16.5" customHeight="1">
      <c r="A199" s="39"/>
      <c r="B199" s="40"/>
      <c r="C199" s="219" t="s">
        <v>854</v>
      </c>
      <c r="D199" s="219" t="s">
        <v>161</v>
      </c>
      <c r="E199" s="220" t="s">
        <v>4994</v>
      </c>
      <c r="F199" s="221" t="s">
        <v>4995</v>
      </c>
      <c r="G199" s="222" t="s">
        <v>268</v>
      </c>
      <c r="H199" s="223">
        <v>212</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166</v>
      </c>
      <c r="AT199" s="230" t="s">
        <v>161</v>
      </c>
      <c r="AU199" s="230" t="s">
        <v>85</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166</v>
      </c>
      <c r="BM199" s="230" t="s">
        <v>1765</v>
      </c>
    </row>
    <row r="200" s="2" customFormat="1" ht="16.5" customHeight="1">
      <c r="A200" s="39"/>
      <c r="B200" s="40"/>
      <c r="C200" s="219" t="s">
        <v>858</v>
      </c>
      <c r="D200" s="219" t="s">
        <v>161</v>
      </c>
      <c r="E200" s="220" t="s">
        <v>4996</v>
      </c>
      <c r="F200" s="221" t="s">
        <v>4997</v>
      </c>
      <c r="G200" s="222" t="s">
        <v>268</v>
      </c>
      <c r="H200" s="223">
        <v>125</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85</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1775</v>
      </c>
    </row>
    <row r="201" s="2" customFormat="1" ht="16.5" customHeight="1">
      <c r="A201" s="39"/>
      <c r="B201" s="40"/>
      <c r="C201" s="219" t="s">
        <v>862</v>
      </c>
      <c r="D201" s="219" t="s">
        <v>161</v>
      </c>
      <c r="E201" s="220" t="s">
        <v>4998</v>
      </c>
      <c r="F201" s="221" t="s">
        <v>4999</v>
      </c>
      <c r="G201" s="222" t="s">
        <v>268</v>
      </c>
      <c r="H201" s="223">
        <v>2</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166</v>
      </c>
      <c r="AT201" s="230" t="s">
        <v>161</v>
      </c>
      <c r="AU201" s="230" t="s">
        <v>85</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166</v>
      </c>
      <c r="BM201" s="230" t="s">
        <v>1783</v>
      </c>
    </row>
    <row r="202" s="2" customFormat="1" ht="16.5" customHeight="1">
      <c r="A202" s="39"/>
      <c r="B202" s="40"/>
      <c r="C202" s="219" t="s">
        <v>866</v>
      </c>
      <c r="D202" s="219" t="s">
        <v>161</v>
      </c>
      <c r="E202" s="220" t="s">
        <v>5000</v>
      </c>
      <c r="F202" s="221" t="s">
        <v>5001</v>
      </c>
      <c r="G202" s="222" t="s">
        <v>268</v>
      </c>
      <c r="H202" s="223">
        <v>136</v>
      </c>
      <c r="I202" s="224"/>
      <c r="J202" s="225">
        <f>ROUND(I202*H202,2)</f>
        <v>0</v>
      </c>
      <c r="K202" s="221" t="s">
        <v>1</v>
      </c>
      <c r="L202" s="45"/>
      <c r="M202" s="226" t="s">
        <v>1</v>
      </c>
      <c r="N202" s="227" t="s">
        <v>42</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166</v>
      </c>
      <c r="AT202" s="230" t="s">
        <v>161</v>
      </c>
      <c r="AU202" s="230" t="s">
        <v>85</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166</v>
      </c>
      <c r="BM202" s="230" t="s">
        <v>1791</v>
      </c>
    </row>
    <row r="203" s="2" customFormat="1" ht="16.5" customHeight="1">
      <c r="A203" s="39"/>
      <c r="B203" s="40"/>
      <c r="C203" s="219" t="s">
        <v>872</v>
      </c>
      <c r="D203" s="219" t="s">
        <v>161</v>
      </c>
      <c r="E203" s="220" t="s">
        <v>5002</v>
      </c>
      <c r="F203" s="221" t="s">
        <v>5003</v>
      </c>
      <c r="G203" s="222" t="s">
        <v>268</v>
      </c>
      <c r="H203" s="223">
        <v>23</v>
      </c>
      <c r="I203" s="224"/>
      <c r="J203" s="225">
        <f>ROUND(I203*H203,2)</f>
        <v>0</v>
      </c>
      <c r="K203" s="221" t="s">
        <v>1</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166</v>
      </c>
      <c r="AT203" s="230" t="s">
        <v>161</v>
      </c>
      <c r="AU203" s="230" t="s">
        <v>85</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1801</v>
      </c>
    </row>
    <row r="204" s="2" customFormat="1" ht="16.5" customHeight="1">
      <c r="A204" s="39"/>
      <c r="B204" s="40"/>
      <c r="C204" s="219" t="s">
        <v>876</v>
      </c>
      <c r="D204" s="219" t="s">
        <v>161</v>
      </c>
      <c r="E204" s="220" t="s">
        <v>5004</v>
      </c>
      <c r="F204" s="221" t="s">
        <v>5005</v>
      </c>
      <c r="G204" s="222" t="s">
        <v>268</v>
      </c>
      <c r="H204" s="223">
        <v>20</v>
      </c>
      <c r="I204" s="224"/>
      <c r="J204" s="225">
        <f>ROUND(I204*H204,2)</f>
        <v>0</v>
      </c>
      <c r="K204" s="221" t="s">
        <v>1</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166</v>
      </c>
      <c r="AT204" s="230" t="s">
        <v>161</v>
      </c>
      <c r="AU204" s="230" t="s">
        <v>85</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1813</v>
      </c>
    </row>
    <row r="205" s="2" customFormat="1" ht="16.5" customHeight="1">
      <c r="A205" s="39"/>
      <c r="B205" s="40"/>
      <c r="C205" s="219" t="s">
        <v>880</v>
      </c>
      <c r="D205" s="219" t="s">
        <v>161</v>
      </c>
      <c r="E205" s="220" t="s">
        <v>5006</v>
      </c>
      <c r="F205" s="221" t="s">
        <v>5007</v>
      </c>
      <c r="G205" s="222" t="s">
        <v>268</v>
      </c>
      <c r="H205" s="223">
        <v>50</v>
      </c>
      <c r="I205" s="224"/>
      <c r="J205" s="225">
        <f>ROUND(I205*H205,2)</f>
        <v>0</v>
      </c>
      <c r="K205" s="221" t="s">
        <v>1</v>
      </c>
      <c r="L205" s="45"/>
      <c r="M205" s="226" t="s">
        <v>1</v>
      </c>
      <c r="N205" s="227"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166</v>
      </c>
      <c r="AT205" s="230" t="s">
        <v>161</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166</v>
      </c>
      <c r="BM205" s="230" t="s">
        <v>1822</v>
      </c>
    </row>
    <row r="206" s="2" customFormat="1" ht="21.75" customHeight="1">
      <c r="A206" s="39"/>
      <c r="B206" s="40"/>
      <c r="C206" s="219" t="s">
        <v>886</v>
      </c>
      <c r="D206" s="219" t="s">
        <v>161</v>
      </c>
      <c r="E206" s="220" t="s">
        <v>5008</v>
      </c>
      <c r="F206" s="221" t="s">
        <v>5009</v>
      </c>
      <c r="G206" s="222" t="s">
        <v>268</v>
      </c>
      <c r="H206" s="223">
        <v>150</v>
      </c>
      <c r="I206" s="224"/>
      <c r="J206" s="225">
        <f>ROUND(I206*H206,2)</f>
        <v>0</v>
      </c>
      <c r="K206" s="221" t="s">
        <v>1</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85</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1843</v>
      </c>
    </row>
    <row r="207" s="2" customFormat="1" ht="16.5" customHeight="1">
      <c r="A207" s="39"/>
      <c r="B207" s="40"/>
      <c r="C207" s="219" t="s">
        <v>890</v>
      </c>
      <c r="D207" s="219" t="s">
        <v>161</v>
      </c>
      <c r="E207" s="220" t="s">
        <v>5010</v>
      </c>
      <c r="F207" s="221" t="s">
        <v>5011</v>
      </c>
      <c r="G207" s="222" t="s">
        <v>3939</v>
      </c>
      <c r="H207" s="223">
        <v>1</v>
      </c>
      <c r="I207" s="224"/>
      <c r="J207" s="225">
        <f>ROUND(I207*H207,2)</f>
        <v>0</v>
      </c>
      <c r="K207" s="221" t="s">
        <v>1</v>
      </c>
      <c r="L207" s="45"/>
      <c r="M207" s="226" t="s">
        <v>1</v>
      </c>
      <c r="N207" s="227"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166</v>
      </c>
      <c r="AT207" s="230" t="s">
        <v>161</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166</v>
      </c>
      <c r="BM207" s="230" t="s">
        <v>1860</v>
      </c>
    </row>
    <row r="208" s="2" customFormat="1" ht="24.15" customHeight="1">
      <c r="A208" s="39"/>
      <c r="B208" s="40"/>
      <c r="C208" s="219" t="s">
        <v>1462</v>
      </c>
      <c r="D208" s="219" t="s">
        <v>161</v>
      </c>
      <c r="E208" s="220" t="s">
        <v>5012</v>
      </c>
      <c r="F208" s="221" t="s">
        <v>5013</v>
      </c>
      <c r="G208" s="222" t="s">
        <v>4926</v>
      </c>
      <c r="H208" s="223">
        <v>80</v>
      </c>
      <c r="I208" s="224"/>
      <c r="J208" s="225">
        <f>ROUND(I208*H208,2)</f>
        <v>0</v>
      </c>
      <c r="K208" s="221" t="s">
        <v>1</v>
      </c>
      <c r="L208" s="45"/>
      <c r="M208" s="226" t="s">
        <v>1</v>
      </c>
      <c r="N208" s="227"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166</v>
      </c>
      <c r="AT208" s="230" t="s">
        <v>161</v>
      </c>
      <c r="AU208" s="230" t="s">
        <v>85</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1956</v>
      </c>
    </row>
    <row r="209" s="2" customFormat="1" ht="16.5" customHeight="1">
      <c r="A209" s="39"/>
      <c r="B209" s="40"/>
      <c r="C209" s="219" t="s">
        <v>1467</v>
      </c>
      <c r="D209" s="219" t="s">
        <v>161</v>
      </c>
      <c r="E209" s="220" t="s">
        <v>5014</v>
      </c>
      <c r="F209" s="221" t="s">
        <v>5015</v>
      </c>
      <c r="G209" s="222" t="s">
        <v>4926</v>
      </c>
      <c r="H209" s="223">
        <v>8</v>
      </c>
      <c r="I209" s="224"/>
      <c r="J209" s="225">
        <f>ROUND(I209*H209,2)</f>
        <v>0</v>
      </c>
      <c r="K209" s="221" t="s">
        <v>1</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166</v>
      </c>
      <c r="AT209" s="230" t="s">
        <v>161</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166</v>
      </c>
      <c r="BM209" s="230" t="s">
        <v>1976</v>
      </c>
    </row>
    <row r="210" s="2" customFormat="1" ht="16.5" customHeight="1">
      <c r="A210" s="39"/>
      <c r="B210" s="40"/>
      <c r="C210" s="219" t="s">
        <v>1472</v>
      </c>
      <c r="D210" s="219" t="s">
        <v>161</v>
      </c>
      <c r="E210" s="220" t="s">
        <v>5016</v>
      </c>
      <c r="F210" s="221" t="s">
        <v>5017</v>
      </c>
      <c r="G210" s="222" t="s">
        <v>4926</v>
      </c>
      <c r="H210" s="223">
        <v>16</v>
      </c>
      <c r="I210" s="224"/>
      <c r="J210" s="225">
        <f>ROUND(I210*H210,2)</f>
        <v>0</v>
      </c>
      <c r="K210" s="221" t="s">
        <v>1</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166</v>
      </c>
      <c r="AT210" s="230" t="s">
        <v>161</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1986</v>
      </c>
    </row>
    <row r="211" s="2" customFormat="1" ht="16.5" customHeight="1">
      <c r="A211" s="39"/>
      <c r="B211" s="40"/>
      <c r="C211" s="219" t="s">
        <v>1478</v>
      </c>
      <c r="D211" s="219" t="s">
        <v>161</v>
      </c>
      <c r="E211" s="220" t="s">
        <v>5018</v>
      </c>
      <c r="F211" s="221" t="s">
        <v>5019</v>
      </c>
      <c r="G211" s="222" t="s">
        <v>4926</v>
      </c>
      <c r="H211" s="223">
        <v>8</v>
      </c>
      <c r="I211" s="224"/>
      <c r="J211" s="225">
        <f>ROUND(I211*H211,2)</f>
        <v>0</v>
      </c>
      <c r="K211" s="221" t="s">
        <v>1</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166</v>
      </c>
      <c r="AT211" s="230" t="s">
        <v>161</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1997</v>
      </c>
    </row>
    <row r="212" s="12" customFormat="1" ht="25.92" customHeight="1">
      <c r="A212" s="12"/>
      <c r="B212" s="203"/>
      <c r="C212" s="204"/>
      <c r="D212" s="205" t="s">
        <v>76</v>
      </c>
      <c r="E212" s="206" t="s">
        <v>5020</v>
      </c>
      <c r="F212" s="206" t="s">
        <v>5021</v>
      </c>
      <c r="G212" s="204"/>
      <c r="H212" s="204"/>
      <c r="I212" s="207"/>
      <c r="J212" s="208">
        <f>BK212</f>
        <v>0</v>
      </c>
      <c r="K212" s="204"/>
      <c r="L212" s="209"/>
      <c r="M212" s="210"/>
      <c r="N212" s="211"/>
      <c r="O212" s="211"/>
      <c r="P212" s="212">
        <f>SUM(P213:P250)</f>
        <v>0</v>
      </c>
      <c r="Q212" s="211"/>
      <c r="R212" s="212">
        <f>SUM(R213:R250)</f>
        <v>0</v>
      </c>
      <c r="S212" s="211"/>
      <c r="T212" s="213">
        <f>SUM(T213:T250)</f>
        <v>0</v>
      </c>
      <c r="U212" s="12"/>
      <c r="V212" s="12"/>
      <c r="W212" s="12"/>
      <c r="X212" s="12"/>
      <c r="Y212" s="12"/>
      <c r="Z212" s="12"/>
      <c r="AA212" s="12"/>
      <c r="AB212" s="12"/>
      <c r="AC212" s="12"/>
      <c r="AD212" s="12"/>
      <c r="AE212" s="12"/>
      <c r="AR212" s="214" t="s">
        <v>85</v>
      </c>
      <c r="AT212" s="215" t="s">
        <v>76</v>
      </c>
      <c r="AU212" s="215" t="s">
        <v>77</v>
      </c>
      <c r="AY212" s="214" t="s">
        <v>159</v>
      </c>
      <c r="BK212" s="216">
        <f>SUM(BK213:BK250)</f>
        <v>0</v>
      </c>
    </row>
    <row r="213" s="2" customFormat="1" ht="49.05" customHeight="1">
      <c r="A213" s="39"/>
      <c r="B213" s="40"/>
      <c r="C213" s="255" t="s">
        <v>1482</v>
      </c>
      <c r="D213" s="255" t="s">
        <v>218</v>
      </c>
      <c r="E213" s="256" t="s">
        <v>5022</v>
      </c>
      <c r="F213" s="257" t="s">
        <v>5023</v>
      </c>
      <c r="G213" s="258" t="s">
        <v>3939</v>
      </c>
      <c r="H213" s="259">
        <v>1</v>
      </c>
      <c r="I213" s="260"/>
      <c r="J213" s="261">
        <f>ROUND(I213*H213,2)</f>
        <v>0</v>
      </c>
      <c r="K213" s="257" t="s">
        <v>1</v>
      </c>
      <c r="L213" s="262"/>
      <c r="M213" s="263" t="s">
        <v>1</v>
      </c>
      <c r="N213" s="264"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198</v>
      </c>
      <c r="AT213" s="230" t="s">
        <v>218</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2013</v>
      </c>
    </row>
    <row r="214" s="2" customFormat="1" ht="16.5" customHeight="1">
      <c r="A214" s="39"/>
      <c r="B214" s="40"/>
      <c r="C214" s="219" t="s">
        <v>1487</v>
      </c>
      <c r="D214" s="219" t="s">
        <v>161</v>
      </c>
      <c r="E214" s="220" t="s">
        <v>4885</v>
      </c>
      <c r="F214" s="221" t="s">
        <v>4886</v>
      </c>
      <c r="G214" s="222" t="s">
        <v>3939</v>
      </c>
      <c r="H214" s="223">
        <v>1</v>
      </c>
      <c r="I214" s="224"/>
      <c r="J214" s="225">
        <f>ROUND(I214*H214,2)</f>
        <v>0</v>
      </c>
      <c r="K214" s="221" t="s">
        <v>1</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166</v>
      </c>
      <c r="AT214" s="230" t="s">
        <v>161</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2037</v>
      </c>
    </row>
    <row r="215" s="2" customFormat="1" ht="33" customHeight="1">
      <c r="A215" s="39"/>
      <c r="B215" s="40"/>
      <c r="C215" s="255" t="s">
        <v>1491</v>
      </c>
      <c r="D215" s="255" t="s">
        <v>218</v>
      </c>
      <c r="E215" s="256" t="s">
        <v>5024</v>
      </c>
      <c r="F215" s="257" t="s">
        <v>5025</v>
      </c>
      <c r="G215" s="258" t="s">
        <v>3939</v>
      </c>
      <c r="H215" s="259">
        <v>1</v>
      </c>
      <c r="I215" s="260"/>
      <c r="J215" s="261">
        <f>ROUND(I215*H215,2)</f>
        <v>0</v>
      </c>
      <c r="K215" s="257" t="s">
        <v>1</v>
      </c>
      <c r="L215" s="262"/>
      <c r="M215" s="263" t="s">
        <v>1</v>
      </c>
      <c r="N215" s="264"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198</v>
      </c>
      <c r="AT215" s="230" t="s">
        <v>218</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166</v>
      </c>
      <c r="BM215" s="230" t="s">
        <v>2047</v>
      </c>
    </row>
    <row r="216" s="2" customFormat="1" ht="16.5" customHeight="1">
      <c r="A216" s="39"/>
      <c r="B216" s="40"/>
      <c r="C216" s="219" t="s">
        <v>1495</v>
      </c>
      <c r="D216" s="219" t="s">
        <v>161</v>
      </c>
      <c r="E216" s="220" t="s">
        <v>4889</v>
      </c>
      <c r="F216" s="221" t="s">
        <v>4890</v>
      </c>
      <c r="G216" s="222" t="s">
        <v>3939</v>
      </c>
      <c r="H216" s="223">
        <v>1</v>
      </c>
      <c r="I216" s="224"/>
      <c r="J216" s="225">
        <f>ROUND(I216*H216,2)</f>
        <v>0</v>
      </c>
      <c r="K216" s="221" t="s">
        <v>1</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2058</v>
      </c>
    </row>
    <row r="217" s="2" customFormat="1" ht="37.8" customHeight="1">
      <c r="A217" s="39"/>
      <c r="B217" s="40"/>
      <c r="C217" s="255" t="s">
        <v>1502</v>
      </c>
      <c r="D217" s="255" t="s">
        <v>218</v>
      </c>
      <c r="E217" s="256" t="s">
        <v>5026</v>
      </c>
      <c r="F217" s="257" t="s">
        <v>4892</v>
      </c>
      <c r="G217" s="258" t="s">
        <v>3939</v>
      </c>
      <c r="H217" s="259">
        <v>1</v>
      </c>
      <c r="I217" s="260"/>
      <c r="J217" s="261">
        <f>ROUND(I217*H217,2)</f>
        <v>0</v>
      </c>
      <c r="K217" s="257" t="s">
        <v>1</v>
      </c>
      <c r="L217" s="262"/>
      <c r="M217" s="263" t="s">
        <v>1</v>
      </c>
      <c r="N217" s="264"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198</v>
      </c>
      <c r="AT217" s="230" t="s">
        <v>218</v>
      </c>
      <c r="AU217" s="230" t="s">
        <v>85</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2087</v>
      </c>
    </row>
    <row r="218" s="2" customFormat="1" ht="16.5" customHeight="1">
      <c r="A218" s="39"/>
      <c r="B218" s="40"/>
      <c r="C218" s="219" t="s">
        <v>1506</v>
      </c>
      <c r="D218" s="219" t="s">
        <v>161</v>
      </c>
      <c r="E218" s="220" t="s">
        <v>4889</v>
      </c>
      <c r="F218" s="221" t="s">
        <v>4890</v>
      </c>
      <c r="G218" s="222" t="s">
        <v>3939</v>
      </c>
      <c r="H218" s="223">
        <v>1</v>
      </c>
      <c r="I218" s="224"/>
      <c r="J218" s="225">
        <f>ROUND(I218*H218,2)</f>
        <v>0</v>
      </c>
      <c r="K218" s="221" t="s">
        <v>1</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166</v>
      </c>
      <c r="AT218" s="230" t="s">
        <v>161</v>
      </c>
      <c r="AU218" s="230" t="s">
        <v>85</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166</v>
      </c>
      <c r="BM218" s="230" t="s">
        <v>2107</v>
      </c>
    </row>
    <row r="219" s="2" customFormat="1" ht="33" customHeight="1">
      <c r="A219" s="39"/>
      <c r="B219" s="40"/>
      <c r="C219" s="255" t="s">
        <v>1536</v>
      </c>
      <c r="D219" s="255" t="s">
        <v>218</v>
      </c>
      <c r="E219" s="256" t="s">
        <v>4893</v>
      </c>
      <c r="F219" s="257" t="s">
        <v>4894</v>
      </c>
      <c r="G219" s="258" t="s">
        <v>3939</v>
      </c>
      <c r="H219" s="259">
        <v>1</v>
      </c>
      <c r="I219" s="260"/>
      <c r="J219" s="261">
        <f>ROUND(I219*H219,2)</f>
        <v>0</v>
      </c>
      <c r="K219" s="257" t="s">
        <v>1</v>
      </c>
      <c r="L219" s="262"/>
      <c r="M219" s="263" t="s">
        <v>1</v>
      </c>
      <c r="N219" s="264"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198</v>
      </c>
      <c r="AT219" s="230" t="s">
        <v>218</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2122</v>
      </c>
    </row>
    <row r="220" s="2" customFormat="1" ht="16.5" customHeight="1">
      <c r="A220" s="39"/>
      <c r="B220" s="40"/>
      <c r="C220" s="219" t="s">
        <v>1540</v>
      </c>
      <c r="D220" s="219" t="s">
        <v>161</v>
      </c>
      <c r="E220" s="220" t="s">
        <v>4889</v>
      </c>
      <c r="F220" s="221" t="s">
        <v>4890</v>
      </c>
      <c r="G220" s="222" t="s">
        <v>3939</v>
      </c>
      <c r="H220" s="223">
        <v>1</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166</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2131</v>
      </c>
    </row>
    <row r="221" s="2" customFormat="1" ht="24.15" customHeight="1">
      <c r="A221" s="39"/>
      <c r="B221" s="40"/>
      <c r="C221" s="255" t="s">
        <v>1544</v>
      </c>
      <c r="D221" s="255" t="s">
        <v>218</v>
      </c>
      <c r="E221" s="256" t="s">
        <v>5027</v>
      </c>
      <c r="F221" s="257" t="s">
        <v>4896</v>
      </c>
      <c r="G221" s="258" t="s">
        <v>3939</v>
      </c>
      <c r="H221" s="259">
        <v>3</v>
      </c>
      <c r="I221" s="260"/>
      <c r="J221" s="261">
        <f>ROUND(I221*H221,2)</f>
        <v>0</v>
      </c>
      <c r="K221" s="257" t="s">
        <v>1</v>
      </c>
      <c r="L221" s="262"/>
      <c r="M221" s="263" t="s">
        <v>1</v>
      </c>
      <c r="N221" s="264"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198</v>
      </c>
      <c r="AT221" s="230" t="s">
        <v>218</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166</v>
      </c>
      <c r="BM221" s="230" t="s">
        <v>2142</v>
      </c>
    </row>
    <row r="222" s="2" customFormat="1" ht="16.5" customHeight="1">
      <c r="A222" s="39"/>
      <c r="B222" s="40"/>
      <c r="C222" s="219" t="s">
        <v>1548</v>
      </c>
      <c r="D222" s="219" t="s">
        <v>161</v>
      </c>
      <c r="E222" s="220" t="s">
        <v>4889</v>
      </c>
      <c r="F222" s="221" t="s">
        <v>4890</v>
      </c>
      <c r="G222" s="222" t="s">
        <v>3939</v>
      </c>
      <c r="H222" s="223">
        <v>3</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166</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2189</v>
      </c>
    </row>
    <row r="223" s="2" customFormat="1" ht="24.15" customHeight="1">
      <c r="A223" s="39"/>
      <c r="B223" s="40"/>
      <c r="C223" s="255" t="s">
        <v>1581</v>
      </c>
      <c r="D223" s="255" t="s">
        <v>218</v>
      </c>
      <c r="E223" s="256" t="s">
        <v>4897</v>
      </c>
      <c r="F223" s="257" t="s">
        <v>4898</v>
      </c>
      <c r="G223" s="258" t="s">
        <v>3939</v>
      </c>
      <c r="H223" s="259">
        <v>1</v>
      </c>
      <c r="I223" s="260"/>
      <c r="J223" s="261">
        <f>ROUND(I223*H223,2)</f>
        <v>0</v>
      </c>
      <c r="K223" s="257" t="s">
        <v>1</v>
      </c>
      <c r="L223" s="262"/>
      <c r="M223" s="263" t="s">
        <v>1</v>
      </c>
      <c r="N223" s="264"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198</v>
      </c>
      <c r="AT223" s="230" t="s">
        <v>218</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2200</v>
      </c>
    </row>
    <row r="224" s="2" customFormat="1" ht="16.5" customHeight="1">
      <c r="A224" s="39"/>
      <c r="B224" s="40"/>
      <c r="C224" s="219" t="s">
        <v>1585</v>
      </c>
      <c r="D224" s="219" t="s">
        <v>161</v>
      </c>
      <c r="E224" s="220" t="s">
        <v>4889</v>
      </c>
      <c r="F224" s="221" t="s">
        <v>4890</v>
      </c>
      <c r="G224" s="222" t="s">
        <v>3939</v>
      </c>
      <c r="H224" s="223">
        <v>1</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166</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2209</v>
      </c>
    </row>
    <row r="225" s="2" customFormat="1" ht="24.15" customHeight="1">
      <c r="A225" s="39"/>
      <c r="B225" s="40"/>
      <c r="C225" s="255" t="s">
        <v>1589</v>
      </c>
      <c r="D225" s="255" t="s">
        <v>218</v>
      </c>
      <c r="E225" s="256" t="s">
        <v>5028</v>
      </c>
      <c r="F225" s="257" t="s">
        <v>5029</v>
      </c>
      <c r="G225" s="258" t="s">
        <v>3939</v>
      </c>
      <c r="H225" s="259">
        <v>1</v>
      </c>
      <c r="I225" s="260"/>
      <c r="J225" s="261">
        <f>ROUND(I225*H225,2)</f>
        <v>0</v>
      </c>
      <c r="K225" s="257" t="s">
        <v>1</v>
      </c>
      <c r="L225" s="262"/>
      <c r="M225" s="263" t="s">
        <v>1</v>
      </c>
      <c r="N225" s="264"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198</v>
      </c>
      <c r="AT225" s="230" t="s">
        <v>218</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2221</v>
      </c>
    </row>
    <row r="226" s="2" customFormat="1" ht="16.5" customHeight="1">
      <c r="A226" s="39"/>
      <c r="B226" s="40"/>
      <c r="C226" s="219" t="s">
        <v>1593</v>
      </c>
      <c r="D226" s="219" t="s">
        <v>161</v>
      </c>
      <c r="E226" s="220" t="s">
        <v>4889</v>
      </c>
      <c r="F226" s="221" t="s">
        <v>4890</v>
      </c>
      <c r="G226" s="222" t="s">
        <v>3939</v>
      </c>
      <c r="H226" s="223">
        <v>1</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166</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2234</v>
      </c>
    </row>
    <row r="227" s="2" customFormat="1" ht="33" customHeight="1">
      <c r="A227" s="39"/>
      <c r="B227" s="40"/>
      <c r="C227" s="255" t="s">
        <v>1597</v>
      </c>
      <c r="D227" s="255" t="s">
        <v>218</v>
      </c>
      <c r="E227" s="256" t="s">
        <v>5030</v>
      </c>
      <c r="F227" s="257" t="s">
        <v>5031</v>
      </c>
      <c r="G227" s="258" t="s">
        <v>3939</v>
      </c>
      <c r="H227" s="259">
        <v>1</v>
      </c>
      <c r="I227" s="260"/>
      <c r="J227" s="261">
        <f>ROUND(I227*H227,2)</f>
        <v>0</v>
      </c>
      <c r="K227" s="257" t="s">
        <v>1</v>
      </c>
      <c r="L227" s="262"/>
      <c r="M227" s="263" t="s">
        <v>1</v>
      </c>
      <c r="N227" s="264"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198</v>
      </c>
      <c r="AT227" s="230" t="s">
        <v>218</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166</v>
      </c>
      <c r="BM227" s="230" t="s">
        <v>2245</v>
      </c>
    </row>
    <row r="228" s="2" customFormat="1" ht="16.5" customHeight="1">
      <c r="A228" s="39"/>
      <c r="B228" s="40"/>
      <c r="C228" s="219" t="s">
        <v>1601</v>
      </c>
      <c r="D228" s="219" t="s">
        <v>161</v>
      </c>
      <c r="E228" s="220" t="s">
        <v>4889</v>
      </c>
      <c r="F228" s="221" t="s">
        <v>4890</v>
      </c>
      <c r="G228" s="222" t="s">
        <v>3939</v>
      </c>
      <c r="H228" s="223">
        <v>1</v>
      </c>
      <c r="I228" s="224"/>
      <c r="J228" s="225">
        <f>ROUND(I228*H228,2)</f>
        <v>0</v>
      </c>
      <c r="K228" s="221" t="s">
        <v>1</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166</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2256</v>
      </c>
    </row>
    <row r="229" s="2" customFormat="1" ht="24.15" customHeight="1">
      <c r="A229" s="39"/>
      <c r="B229" s="40"/>
      <c r="C229" s="255" t="s">
        <v>1607</v>
      </c>
      <c r="D229" s="255" t="s">
        <v>218</v>
      </c>
      <c r="E229" s="256" t="s">
        <v>5032</v>
      </c>
      <c r="F229" s="257" t="s">
        <v>5033</v>
      </c>
      <c r="G229" s="258" t="s">
        <v>3939</v>
      </c>
      <c r="H229" s="259">
        <v>1</v>
      </c>
      <c r="I229" s="260"/>
      <c r="J229" s="261">
        <f>ROUND(I229*H229,2)</f>
        <v>0</v>
      </c>
      <c r="K229" s="257" t="s">
        <v>1</v>
      </c>
      <c r="L229" s="262"/>
      <c r="M229" s="263" t="s">
        <v>1</v>
      </c>
      <c r="N229" s="264"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198</v>
      </c>
      <c r="AT229" s="230" t="s">
        <v>218</v>
      </c>
      <c r="AU229" s="230" t="s">
        <v>85</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2263</v>
      </c>
    </row>
    <row r="230" s="2" customFormat="1" ht="16.5" customHeight="1">
      <c r="A230" s="39"/>
      <c r="B230" s="40"/>
      <c r="C230" s="219" t="s">
        <v>1611</v>
      </c>
      <c r="D230" s="219" t="s">
        <v>161</v>
      </c>
      <c r="E230" s="220" t="s">
        <v>4889</v>
      </c>
      <c r="F230" s="221" t="s">
        <v>4890</v>
      </c>
      <c r="G230" s="222" t="s">
        <v>3939</v>
      </c>
      <c r="H230" s="223">
        <v>1</v>
      </c>
      <c r="I230" s="224"/>
      <c r="J230" s="225">
        <f>ROUND(I230*H230,2)</f>
        <v>0</v>
      </c>
      <c r="K230" s="221" t="s">
        <v>1</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85</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2272</v>
      </c>
    </row>
    <row r="231" s="2" customFormat="1" ht="62.7" customHeight="1">
      <c r="A231" s="39"/>
      <c r="B231" s="40"/>
      <c r="C231" s="255" t="s">
        <v>1615</v>
      </c>
      <c r="D231" s="255" t="s">
        <v>218</v>
      </c>
      <c r="E231" s="256" t="s">
        <v>4901</v>
      </c>
      <c r="F231" s="257" t="s">
        <v>4902</v>
      </c>
      <c r="G231" s="258" t="s">
        <v>3939</v>
      </c>
      <c r="H231" s="259">
        <v>1</v>
      </c>
      <c r="I231" s="260"/>
      <c r="J231" s="261">
        <f>ROUND(I231*H231,2)</f>
        <v>0</v>
      </c>
      <c r="K231" s="257" t="s">
        <v>1</v>
      </c>
      <c r="L231" s="262"/>
      <c r="M231" s="263" t="s">
        <v>1</v>
      </c>
      <c r="N231" s="264"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198</v>
      </c>
      <c r="AT231" s="230" t="s">
        <v>218</v>
      </c>
      <c r="AU231" s="230" t="s">
        <v>85</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2280</v>
      </c>
    </row>
    <row r="232" s="2" customFormat="1" ht="16.5" customHeight="1">
      <c r="A232" s="39"/>
      <c r="B232" s="40"/>
      <c r="C232" s="219" t="s">
        <v>1619</v>
      </c>
      <c r="D232" s="219" t="s">
        <v>161</v>
      </c>
      <c r="E232" s="220" t="s">
        <v>4903</v>
      </c>
      <c r="F232" s="221" t="s">
        <v>4904</v>
      </c>
      <c r="G232" s="222" t="s">
        <v>3939</v>
      </c>
      <c r="H232" s="223">
        <v>1</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166</v>
      </c>
      <c r="AT232" s="230" t="s">
        <v>161</v>
      </c>
      <c r="AU232" s="230" t="s">
        <v>85</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2292</v>
      </c>
    </row>
    <row r="233" s="2" customFormat="1" ht="24.15" customHeight="1">
      <c r="A233" s="39"/>
      <c r="B233" s="40"/>
      <c r="C233" s="255" t="s">
        <v>1623</v>
      </c>
      <c r="D233" s="255" t="s">
        <v>218</v>
      </c>
      <c r="E233" s="256" t="s">
        <v>4909</v>
      </c>
      <c r="F233" s="257" t="s">
        <v>4910</v>
      </c>
      <c r="G233" s="258" t="s">
        <v>3939</v>
      </c>
      <c r="H233" s="259">
        <v>1</v>
      </c>
      <c r="I233" s="260"/>
      <c r="J233" s="261">
        <f>ROUND(I233*H233,2)</f>
        <v>0</v>
      </c>
      <c r="K233" s="257" t="s">
        <v>1</v>
      </c>
      <c r="L233" s="262"/>
      <c r="M233" s="263" t="s">
        <v>1</v>
      </c>
      <c r="N233" s="264"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198</v>
      </c>
      <c r="AT233" s="230" t="s">
        <v>218</v>
      </c>
      <c r="AU233" s="230" t="s">
        <v>85</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2297</v>
      </c>
    </row>
    <row r="234" s="2" customFormat="1" ht="16.5" customHeight="1">
      <c r="A234" s="39"/>
      <c r="B234" s="40"/>
      <c r="C234" s="219" t="s">
        <v>1629</v>
      </c>
      <c r="D234" s="219" t="s">
        <v>161</v>
      </c>
      <c r="E234" s="220" t="s">
        <v>4911</v>
      </c>
      <c r="F234" s="221" t="s">
        <v>4912</v>
      </c>
      <c r="G234" s="222" t="s">
        <v>3939</v>
      </c>
      <c r="H234" s="223">
        <v>1</v>
      </c>
      <c r="I234" s="224"/>
      <c r="J234" s="225">
        <f>ROUND(I234*H234,2)</f>
        <v>0</v>
      </c>
      <c r="K234" s="221" t="s">
        <v>1</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166</v>
      </c>
      <c r="AT234" s="230" t="s">
        <v>161</v>
      </c>
      <c r="AU234" s="230" t="s">
        <v>85</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2307</v>
      </c>
    </row>
    <row r="235" s="2" customFormat="1" ht="21.75" customHeight="1">
      <c r="A235" s="39"/>
      <c r="B235" s="40"/>
      <c r="C235" s="255" t="s">
        <v>1633</v>
      </c>
      <c r="D235" s="255" t="s">
        <v>218</v>
      </c>
      <c r="E235" s="256" t="s">
        <v>5034</v>
      </c>
      <c r="F235" s="257" t="s">
        <v>5035</v>
      </c>
      <c r="G235" s="258" t="s">
        <v>3939</v>
      </c>
      <c r="H235" s="259">
        <v>1</v>
      </c>
      <c r="I235" s="260"/>
      <c r="J235" s="261">
        <f>ROUND(I235*H235,2)</f>
        <v>0</v>
      </c>
      <c r="K235" s="257" t="s">
        <v>1</v>
      </c>
      <c r="L235" s="262"/>
      <c r="M235" s="263" t="s">
        <v>1</v>
      </c>
      <c r="N235" s="264"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198</v>
      </c>
      <c r="AT235" s="230" t="s">
        <v>218</v>
      </c>
      <c r="AU235" s="230" t="s">
        <v>85</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2315</v>
      </c>
    </row>
    <row r="236" s="2" customFormat="1" ht="16.5" customHeight="1">
      <c r="A236" s="39"/>
      <c r="B236" s="40"/>
      <c r="C236" s="219" t="s">
        <v>1639</v>
      </c>
      <c r="D236" s="219" t="s">
        <v>161</v>
      </c>
      <c r="E236" s="220" t="s">
        <v>4915</v>
      </c>
      <c r="F236" s="221" t="s">
        <v>4916</v>
      </c>
      <c r="G236" s="222" t="s">
        <v>3939</v>
      </c>
      <c r="H236" s="223">
        <v>1</v>
      </c>
      <c r="I236" s="224"/>
      <c r="J236" s="225">
        <f>ROUND(I236*H236,2)</f>
        <v>0</v>
      </c>
      <c r="K236" s="221" t="s">
        <v>1</v>
      </c>
      <c r="L236" s="45"/>
      <c r="M236" s="226" t="s">
        <v>1</v>
      </c>
      <c r="N236" s="227" t="s">
        <v>42</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166</v>
      </c>
      <c r="AT236" s="230" t="s">
        <v>161</v>
      </c>
      <c r="AU236" s="230" t="s">
        <v>85</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166</v>
      </c>
      <c r="BM236" s="230" t="s">
        <v>2321</v>
      </c>
    </row>
    <row r="237" s="2" customFormat="1" ht="21.75" customHeight="1">
      <c r="A237" s="39"/>
      <c r="B237" s="40"/>
      <c r="C237" s="255" t="s">
        <v>1647</v>
      </c>
      <c r="D237" s="255" t="s">
        <v>218</v>
      </c>
      <c r="E237" s="256" t="s">
        <v>5036</v>
      </c>
      <c r="F237" s="257" t="s">
        <v>5037</v>
      </c>
      <c r="G237" s="258" t="s">
        <v>3939</v>
      </c>
      <c r="H237" s="259">
        <v>1</v>
      </c>
      <c r="I237" s="260"/>
      <c r="J237" s="261">
        <f>ROUND(I237*H237,2)</f>
        <v>0</v>
      </c>
      <c r="K237" s="257" t="s">
        <v>1</v>
      </c>
      <c r="L237" s="262"/>
      <c r="M237" s="263" t="s">
        <v>1</v>
      </c>
      <c r="N237" s="264"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198</v>
      </c>
      <c r="AT237" s="230" t="s">
        <v>218</v>
      </c>
      <c r="AU237" s="230" t="s">
        <v>85</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2333</v>
      </c>
    </row>
    <row r="238" s="2" customFormat="1" ht="16.5" customHeight="1">
      <c r="A238" s="39"/>
      <c r="B238" s="40"/>
      <c r="C238" s="219" t="s">
        <v>1653</v>
      </c>
      <c r="D238" s="219" t="s">
        <v>161</v>
      </c>
      <c r="E238" s="220" t="s">
        <v>4919</v>
      </c>
      <c r="F238" s="221" t="s">
        <v>4920</v>
      </c>
      <c r="G238" s="222" t="s">
        <v>3939</v>
      </c>
      <c r="H238" s="223">
        <v>1</v>
      </c>
      <c r="I238" s="224"/>
      <c r="J238" s="225">
        <f>ROUND(I238*H238,2)</f>
        <v>0</v>
      </c>
      <c r="K238" s="221" t="s">
        <v>1</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166</v>
      </c>
      <c r="AT238" s="230" t="s">
        <v>161</v>
      </c>
      <c r="AU238" s="230" t="s">
        <v>85</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2347</v>
      </c>
    </row>
    <row r="239" s="2" customFormat="1" ht="16.5" customHeight="1">
      <c r="A239" s="39"/>
      <c r="B239" s="40"/>
      <c r="C239" s="255" t="s">
        <v>1661</v>
      </c>
      <c r="D239" s="255" t="s">
        <v>218</v>
      </c>
      <c r="E239" s="256" t="s">
        <v>4921</v>
      </c>
      <c r="F239" s="257" t="s">
        <v>4922</v>
      </c>
      <c r="G239" s="258" t="s">
        <v>3939</v>
      </c>
      <c r="H239" s="259">
        <v>1</v>
      </c>
      <c r="I239" s="260"/>
      <c r="J239" s="261">
        <f>ROUND(I239*H239,2)</f>
        <v>0</v>
      </c>
      <c r="K239" s="257" t="s">
        <v>1</v>
      </c>
      <c r="L239" s="262"/>
      <c r="M239" s="263" t="s">
        <v>1</v>
      </c>
      <c r="N239" s="264" t="s">
        <v>42</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198</v>
      </c>
      <c r="AT239" s="230" t="s">
        <v>218</v>
      </c>
      <c r="AU239" s="230" t="s">
        <v>85</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166</v>
      </c>
      <c r="BM239" s="230" t="s">
        <v>2359</v>
      </c>
    </row>
    <row r="240" s="2" customFormat="1" ht="16.5" customHeight="1">
      <c r="A240" s="39"/>
      <c r="B240" s="40"/>
      <c r="C240" s="219" t="s">
        <v>1669</v>
      </c>
      <c r="D240" s="219" t="s">
        <v>161</v>
      </c>
      <c r="E240" s="220" t="s">
        <v>4919</v>
      </c>
      <c r="F240" s="221" t="s">
        <v>4920</v>
      </c>
      <c r="G240" s="222" t="s">
        <v>3939</v>
      </c>
      <c r="H240" s="223">
        <v>1</v>
      </c>
      <c r="I240" s="224"/>
      <c r="J240" s="225">
        <f>ROUND(I240*H240,2)</f>
        <v>0</v>
      </c>
      <c r="K240" s="221" t="s">
        <v>1</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166</v>
      </c>
      <c r="AT240" s="230" t="s">
        <v>161</v>
      </c>
      <c r="AU240" s="230" t="s">
        <v>85</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2370</v>
      </c>
    </row>
    <row r="241" s="2" customFormat="1" ht="21.75" customHeight="1">
      <c r="A241" s="39"/>
      <c r="B241" s="40"/>
      <c r="C241" s="255" t="s">
        <v>1677</v>
      </c>
      <c r="D241" s="255" t="s">
        <v>218</v>
      </c>
      <c r="E241" s="256" t="s">
        <v>5038</v>
      </c>
      <c r="F241" s="257" t="s">
        <v>5039</v>
      </c>
      <c r="G241" s="258" t="s">
        <v>3939</v>
      </c>
      <c r="H241" s="259">
        <v>1</v>
      </c>
      <c r="I241" s="260"/>
      <c r="J241" s="261">
        <f>ROUND(I241*H241,2)</f>
        <v>0</v>
      </c>
      <c r="K241" s="257" t="s">
        <v>1</v>
      </c>
      <c r="L241" s="262"/>
      <c r="M241" s="263" t="s">
        <v>1</v>
      </c>
      <c r="N241" s="264"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198</v>
      </c>
      <c r="AT241" s="230" t="s">
        <v>218</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2379</v>
      </c>
    </row>
    <row r="242" s="2" customFormat="1" ht="16.5" customHeight="1">
      <c r="A242" s="39"/>
      <c r="B242" s="40"/>
      <c r="C242" s="219" t="s">
        <v>1681</v>
      </c>
      <c r="D242" s="219" t="s">
        <v>161</v>
      </c>
      <c r="E242" s="220" t="s">
        <v>4919</v>
      </c>
      <c r="F242" s="221" t="s">
        <v>4920</v>
      </c>
      <c r="G242" s="222" t="s">
        <v>3939</v>
      </c>
      <c r="H242" s="223">
        <v>1</v>
      </c>
      <c r="I242" s="224"/>
      <c r="J242" s="225">
        <f>ROUND(I242*H242,2)</f>
        <v>0</v>
      </c>
      <c r="K242" s="221" t="s">
        <v>1</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166</v>
      </c>
      <c r="AT242" s="230" t="s">
        <v>161</v>
      </c>
      <c r="AU242" s="230" t="s">
        <v>85</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2388</v>
      </c>
    </row>
    <row r="243" s="2" customFormat="1" ht="24.15" customHeight="1">
      <c r="A243" s="39"/>
      <c r="B243" s="40"/>
      <c r="C243" s="255" t="s">
        <v>1686</v>
      </c>
      <c r="D243" s="255" t="s">
        <v>218</v>
      </c>
      <c r="E243" s="256" t="s">
        <v>5040</v>
      </c>
      <c r="F243" s="257" t="s">
        <v>5041</v>
      </c>
      <c r="G243" s="258" t="s">
        <v>3939</v>
      </c>
      <c r="H243" s="259">
        <v>1</v>
      </c>
      <c r="I243" s="260"/>
      <c r="J243" s="261">
        <f>ROUND(I243*H243,2)</f>
        <v>0</v>
      </c>
      <c r="K243" s="257" t="s">
        <v>1</v>
      </c>
      <c r="L243" s="262"/>
      <c r="M243" s="263" t="s">
        <v>1</v>
      </c>
      <c r="N243" s="264"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198</v>
      </c>
      <c r="AT243" s="230" t="s">
        <v>218</v>
      </c>
      <c r="AU243" s="230" t="s">
        <v>85</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2396</v>
      </c>
    </row>
    <row r="244" s="2" customFormat="1" ht="16.5" customHeight="1">
      <c r="A244" s="39"/>
      <c r="B244" s="40"/>
      <c r="C244" s="219" t="s">
        <v>1692</v>
      </c>
      <c r="D244" s="219" t="s">
        <v>161</v>
      </c>
      <c r="E244" s="220" t="s">
        <v>4919</v>
      </c>
      <c r="F244" s="221" t="s">
        <v>4920</v>
      </c>
      <c r="G244" s="222" t="s">
        <v>3939</v>
      </c>
      <c r="H244" s="223">
        <v>1</v>
      </c>
      <c r="I244" s="224"/>
      <c r="J244" s="225">
        <f>ROUND(I244*H244,2)</f>
        <v>0</v>
      </c>
      <c r="K244" s="221" t="s">
        <v>1</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166</v>
      </c>
      <c r="AT244" s="230" t="s">
        <v>161</v>
      </c>
      <c r="AU244" s="230" t="s">
        <v>85</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2404</v>
      </c>
    </row>
    <row r="245" s="2" customFormat="1" ht="78" customHeight="1">
      <c r="A245" s="39"/>
      <c r="B245" s="40"/>
      <c r="C245" s="255" t="s">
        <v>1697</v>
      </c>
      <c r="D245" s="255" t="s">
        <v>218</v>
      </c>
      <c r="E245" s="256" t="s">
        <v>5042</v>
      </c>
      <c r="F245" s="257" t="s">
        <v>5043</v>
      </c>
      <c r="G245" s="258" t="s">
        <v>3939</v>
      </c>
      <c r="H245" s="259">
        <v>1</v>
      </c>
      <c r="I245" s="260"/>
      <c r="J245" s="261">
        <f>ROUND(I245*H245,2)</f>
        <v>0</v>
      </c>
      <c r="K245" s="257" t="s">
        <v>1</v>
      </c>
      <c r="L245" s="262"/>
      <c r="M245" s="263" t="s">
        <v>1</v>
      </c>
      <c r="N245" s="264"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198</v>
      </c>
      <c r="AT245" s="230" t="s">
        <v>218</v>
      </c>
      <c r="AU245" s="230" t="s">
        <v>85</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2414</v>
      </c>
    </row>
    <row r="246" s="2" customFormat="1" ht="21.75" customHeight="1">
      <c r="A246" s="39"/>
      <c r="B246" s="40"/>
      <c r="C246" s="219" t="s">
        <v>1704</v>
      </c>
      <c r="D246" s="219" t="s">
        <v>161</v>
      </c>
      <c r="E246" s="220" t="s">
        <v>5042</v>
      </c>
      <c r="F246" s="221" t="s">
        <v>4925</v>
      </c>
      <c r="G246" s="222" t="s">
        <v>4926</v>
      </c>
      <c r="H246" s="223">
        <v>16</v>
      </c>
      <c r="I246" s="224"/>
      <c r="J246" s="225">
        <f>ROUND(I246*H246,2)</f>
        <v>0</v>
      </c>
      <c r="K246" s="221" t="s">
        <v>1</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166</v>
      </c>
      <c r="AT246" s="230" t="s">
        <v>161</v>
      </c>
      <c r="AU246" s="230" t="s">
        <v>85</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2423</v>
      </c>
    </row>
    <row r="247" s="2" customFormat="1" ht="16.5" customHeight="1">
      <c r="A247" s="39"/>
      <c r="B247" s="40"/>
      <c r="C247" s="219" t="s">
        <v>1709</v>
      </c>
      <c r="D247" s="219" t="s">
        <v>161</v>
      </c>
      <c r="E247" s="220" t="s">
        <v>5044</v>
      </c>
      <c r="F247" s="221" t="s">
        <v>4928</v>
      </c>
      <c r="G247" s="222" t="s">
        <v>4926</v>
      </c>
      <c r="H247" s="223">
        <v>10</v>
      </c>
      <c r="I247" s="224"/>
      <c r="J247" s="225">
        <f>ROUND(I247*H247,2)</f>
        <v>0</v>
      </c>
      <c r="K247" s="221" t="s">
        <v>1</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166</v>
      </c>
      <c r="AT247" s="230" t="s">
        <v>161</v>
      </c>
      <c r="AU247" s="230" t="s">
        <v>85</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2432</v>
      </c>
    </row>
    <row r="248" s="2" customFormat="1" ht="37.8" customHeight="1">
      <c r="A248" s="39"/>
      <c r="B248" s="40"/>
      <c r="C248" s="219" t="s">
        <v>1713</v>
      </c>
      <c r="D248" s="219" t="s">
        <v>161</v>
      </c>
      <c r="E248" s="220" t="s">
        <v>5045</v>
      </c>
      <c r="F248" s="221" t="s">
        <v>5046</v>
      </c>
      <c r="G248" s="222" t="s">
        <v>4931</v>
      </c>
      <c r="H248" s="223">
        <v>90</v>
      </c>
      <c r="I248" s="224"/>
      <c r="J248" s="225">
        <f>ROUND(I248*H248,2)</f>
        <v>0</v>
      </c>
      <c r="K248" s="221" t="s">
        <v>1</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166</v>
      </c>
      <c r="AT248" s="230" t="s">
        <v>161</v>
      </c>
      <c r="AU248" s="230" t="s">
        <v>85</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2439</v>
      </c>
    </row>
    <row r="249" s="2" customFormat="1" ht="55.5" customHeight="1">
      <c r="A249" s="39"/>
      <c r="B249" s="40"/>
      <c r="C249" s="219" t="s">
        <v>1717</v>
      </c>
      <c r="D249" s="219" t="s">
        <v>161</v>
      </c>
      <c r="E249" s="220" t="s">
        <v>5047</v>
      </c>
      <c r="F249" s="221" t="s">
        <v>5048</v>
      </c>
      <c r="G249" s="222" t="s">
        <v>4931</v>
      </c>
      <c r="H249" s="223">
        <v>7</v>
      </c>
      <c r="I249" s="224"/>
      <c r="J249" s="225">
        <f>ROUND(I249*H249,2)</f>
        <v>0</v>
      </c>
      <c r="K249" s="221" t="s">
        <v>1</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166</v>
      </c>
      <c r="AT249" s="230" t="s">
        <v>161</v>
      </c>
      <c r="AU249" s="230" t="s">
        <v>85</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2448</v>
      </c>
    </row>
    <row r="250" s="2" customFormat="1" ht="33" customHeight="1">
      <c r="A250" s="39"/>
      <c r="B250" s="40"/>
      <c r="C250" s="219" t="s">
        <v>1721</v>
      </c>
      <c r="D250" s="219" t="s">
        <v>161</v>
      </c>
      <c r="E250" s="220" t="s">
        <v>5049</v>
      </c>
      <c r="F250" s="221" t="s">
        <v>5050</v>
      </c>
      <c r="G250" s="222" t="s">
        <v>1</v>
      </c>
      <c r="H250" s="223">
        <v>0</v>
      </c>
      <c r="I250" s="224"/>
      <c r="J250" s="225">
        <f>ROUND(I250*H250,2)</f>
        <v>0</v>
      </c>
      <c r="K250" s="221" t="s">
        <v>1</v>
      </c>
      <c r="L250" s="45"/>
      <c r="M250" s="226" t="s">
        <v>1</v>
      </c>
      <c r="N250" s="227" t="s">
        <v>42</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166</v>
      </c>
      <c r="AT250" s="230" t="s">
        <v>161</v>
      </c>
      <c r="AU250" s="230" t="s">
        <v>85</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2457</v>
      </c>
    </row>
    <row r="251" s="12" customFormat="1" ht="25.92" customHeight="1">
      <c r="A251" s="12"/>
      <c r="B251" s="203"/>
      <c r="C251" s="204"/>
      <c r="D251" s="205" t="s">
        <v>76</v>
      </c>
      <c r="E251" s="206" t="s">
        <v>5051</v>
      </c>
      <c r="F251" s="206" t="s">
        <v>5052</v>
      </c>
      <c r="G251" s="204"/>
      <c r="H251" s="204"/>
      <c r="I251" s="207"/>
      <c r="J251" s="208">
        <f>BK251</f>
        <v>0</v>
      </c>
      <c r="K251" s="204"/>
      <c r="L251" s="209"/>
      <c r="M251" s="210"/>
      <c r="N251" s="211"/>
      <c r="O251" s="211"/>
      <c r="P251" s="212">
        <f>SUM(P252:P272)</f>
        <v>0</v>
      </c>
      <c r="Q251" s="211"/>
      <c r="R251" s="212">
        <f>SUM(R252:R272)</f>
        <v>0</v>
      </c>
      <c r="S251" s="211"/>
      <c r="T251" s="213">
        <f>SUM(T252:T272)</f>
        <v>0</v>
      </c>
      <c r="U251" s="12"/>
      <c r="V251" s="12"/>
      <c r="W251" s="12"/>
      <c r="X251" s="12"/>
      <c r="Y251" s="12"/>
      <c r="Z251" s="12"/>
      <c r="AA251" s="12"/>
      <c r="AB251" s="12"/>
      <c r="AC251" s="12"/>
      <c r="AD251" s="12"/>
      <c r="AE251" s="12"/>
      <c r="AR251" s="214" t="s">
        <v>85</v>
      </c>
      <c r="AT251" s="215" t="s">
        <v>76</v>
      </c>
      <c r="AU251" s="215" t="s">
        <v>77</v>
      </c>
      <c r="AY251" s="214" t="s">
        <v>159</v>
      </c>
      <c r="BK251" s="216">
        <f>SUM(BK252:BK272)</f>
        <v>0</v>
      </c>
    </row>
    <row r="252" s="2" customFormat="1" ht="55.5" customHeight="1">
      <c r="A252" s="39"/>
      <c r="B252" s="40"/>
      <c r="C252" s="255" t="s">
        <v>1723</v>
      </c>
      <c r="D252" s="255" t="s">
        <v>218</v>
      </c>
      <c r="E252" s="256" t="s">
        <v>5053</v>
      </c>
      <c r="F252" s="257" t="s">
        <v>5054</v>
      </c>
      <c r="G252" s="258" t="s">
        <v>3939</v>
      </c>
      <c r="H252" s="259">
        <v>1</v>
      </c>
      <c r="I252" s="260"/>
      <c r="J252" s="261">
        <f>ROUND(I252*H252,2)</f>
        <v>0</v>
      </c>
      <c r="K252" s="257" t="s">
        <v>1</v>
      </c>
      <c r="L252" s="262"/>
      <c r="M252" s="263" t="s">
        <v>1</v>
      </c>
      <c r="N252" s="264"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198</v>
      </c>
      <c r="AT252" s="230" t="s">
        <v>218</v>
      </c>
      <c r="AU252" s="230" t="s">
        <v>85</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2465</v>
      </c>
    </row>
    <row r="253" s="2" customFormat="1" ht="16.5" customHeight="1">
      <c r="A253" s="39"/>
      <c r="B253" s="40"/>
      <c r="C253" s="219" t="s">
        <v>1725</v>
      </c>
      <c r="D253" s="219" t="s">
        <v>161</v>
      </c>
      <c r="E253" s="220" t="s">
        <v>4903</v>
      </c>
      <c r="F253" s="221" t="s">
        <v>4904</v>
      </c>
      <c r="G253" s="222" t="s">
        <v>3939</v>
      </c>
      <c r="H253" s="223">
        <v>1</v>
      </c>
      <c r="I253" s="224"/>
      <c r="J253" s="225">
        <f>ROUND(I253*H253,2)</f>
        <v>0</v>
      </c>
      <c r="K253" s="221" t="s">
        <v>1</v>
      </c>
      <c r="L253" s="45"/>
      <c r="M253" s="226" t="s">
        <v>1</v>
      </c>
      <c r="N253" s="227" t="s">
        <v>42</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166</v>
      </c>
      <c r="AT253" s="230" t="s">
        <v>161</v>
      </c>
      <c r="AU253" s="230" t="s">
        <v>85</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2475</v>
      </c>
    </row>
    <row r="254" s="2" customFormat="1" ht="24.15" customHeight="1">
      <c r="A254" s="39"/>
      <c r="B254" s="40"/>
      <c r="C254" s="255" t="s">
        <v>1727</v>
      </c>
      <c r="D254" s="255" t="s">
        <v>218</v>
      </c>
      <c r="E254" s="256" t="s">
        <v>5055</v>
      </c>
      <c r="F254" s="257" t="s">
        <v>5056</v>
      </c>
      <c r="G254" s="258" t="s">
        <v>3939</v>
      </c>
      <c r="H254" s="259">
        <v>3</v>
      </c>
      <c r="I254" s="260"/>
      <c r="J254" s="261">
        <f>ROUND(I254*H254,2)</f>
        <v>0</v>
      </c>
      <c r="K254" s="257" t="s">
        <v>1</v>
      </c>
      <c r="L254" s="262"/>
      <c r="M254" s="263" t="s">
        <v>1</v>
      </c>
      <c r="N254" s="264" t="s">
        <v>42</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198</v>
      </c>
      <c r="AT254" s="230" t="s">
        <v>218</v>
      </c>
      <c r="AU254" s="230" t="s">
        <v>85</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166</v>
      </c>
      <c r="BM254" s="230" t="s">
        <v>2484</v>
      </c>
    </row>
    <row r="255" s="2" customFormat="1" ht="16.5" customHeight="1">
      <c r="A255" s="39"/>
      <c r="B255" s="40"/>
      <c r="C255" s="219" t="s">
        <v>1729</v>
      </c>
      <c r="D255" s="219" t="s">
        <v>161</v>
      </c>
      <c r="E255" s="220" t="s">
        <v>5057</v>
      </c>
      <c r="F255" s="221" t="s">
        <v>5058</v>
      </c>
      <c r="G255" s="222" t="s">
        <v>3939</v>
      </c>
      <c r="H255" s="223">
        <v>3</v>
      </c>
      <c r="I255" s="224"/>
      <c r="J255" s="225">
        <f>ROUND(I255*H255,2)</f>
        <v>0</v>
      </c>
      <c r="K255" s="221" t="s">
        <v>1</v>
      </c>
      <c r="L255" s="45"/>
      <c r="M255" s="226" t="s">
        <v>1</v>
      </c>
      <c r="N255" s="227" t="s">
        <v>42</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166</v>
      </c>
      <c r="AT255" s="230" t="s">
        <v>161</v>
      </c>
      <c r="AU255" s="230" t="s">
        <v>85</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2493</v>
      </c>
    </row>
    <row r="256" s="2" customFormat="1" ht="37.8" customHeight="1">
      <c r="A256" s="39"/>
      <c r="B256" s="40"/>
      <c r="C256" s="255" t="s">
        <v>1731</v>
      </c>
      <c r="D256" s="255" t="s">
        <v>218</v>
      </c>
      <c r="E256" s="256" t="s">
        <v>5059</v>
      </c>
      <c r="F256" s="257" t="s">
        <v>5060</v>
      </c>
      <c r="G256" s="258" t="s">
        <v>3939</v>
      </c>
      <c r="H256" s="259">
        <v>1</v>
      </c>
      <c r="I256" s="260"/>
      <c r="J256" s="261">
        <f>ROUND(I256*H256,2)</f>
        <v>0</v>
      </c>
      <c r="K256" s="257" t="s">
        <v>1</v>
      </c>
      <c r="L256" s="262"/>
      <c r="M256" s="263" t="s">
        <v>1</v>
      </c>
      <c r="N256" s="264" t="s">
        <v>42</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198</v>
      </c>
      <c r="AT256" s="230" t="s">
        <v>218</v>
      </c>
      <c r="AU256" s="230" t="s">
        <v>85</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166</v>
      </c>
      <c r="BM256" s="230" t="s">
        <v>2504</v>
      </c>
    </row>
    <row r="257" s="2" customFormat="1" ht="16.5" customHeight="1">
      <c r="A257" s="39"/>
      <c r="B257" s="40"/>
      <c r="C257" s="219" t="s">
        <v>1736</v>
      </c>
      <c r="D257" s="219" t="s">
        <v>161</v>
      </c>
      <c r="E257" s="220" t="s">
        <v>4940</v>
      </c>
      <c r="F257" s="221" t="s">
        <v>4941</v>
      </c>
      <c r="G257" s="222" t="s">
        <v>3939</v>
      </c>
      <c r="H257" s="223">
        <v>1</v>
      </c>
      <c r="I257" s="224"/>
      <c r="J257" s="225">
        <f>ROUND(I257*H257,2)</f>
        <v>0</v>
      </c>
      <c r="K257" s="221" t="s">
        <v>1</v>
      </c>
      <c r="L257" s="45"/>
      <c r="M257" s="226" t="s">
        <v>1</v>
      </c>
      <c r="N257" s="227" t="s">
        <v>42</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166</v>
      </c>
      <c r="AT257" s="230" t="s">
        <v>161</v>
      </c>
      <c r="AU257" s="230" t="s">
        <v>85</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166</v>
      </c>
      <c r="BM257" s="230" t="s">
        <v>2513</v>
      </c>
    </row>
    <row r="258" s="2" customFormat="1" ht="24.15" customHeight="1">
      <c r="A258" s="39"/>
      <c r="B258" s="40"/>
      <c r="C258" s="255" t="s">
        <v>1741</v>
      </c>
      <c r="D258" s="255" t="s">
        <v>218</v>
      </c>
      <c r="E258" s="256" t="s">
        <v>5061</v>
      </c>
      <c r="F258" s="257" t="s">
        <v>5062</v>
      </c>
      <c r="G258" s="258" t="s">
        <v>3939</v>
      </c>
      <c r="H258" s="259">
        <v>1</v>
      </c>
      <c r="I258" s="260"/>
      <c r="J258" s="261">
        <f>ROUND(I258*H258,2)</f>
        <v>0</v>
      </c>
      <c r="K258" s="257" t="s">
        <v>1</v>
      </c>
      <c r="L258" s="262"/>
      <c r="M258" s="263" t="s">
        <v>1</v>
      </c>
      <c r="N258" s="264" t="s">
        <v>42</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198</v>
      </c>
      <c r="AT258" s="230" t="s">
        <v>218</v>
      </c>
      <c r="AU258" s="230" t="s">
        <v>85</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166</v>
      </c>
      <c r="BM258" s="230" t="s">
        <v>2527</v>
      </c>
    </row>
    <row r="259" s="2" customFormat="1" ht="16.5" customHeight="1">
      <c r="A259" s="39"/>
      <c r="B259" s="40"/>
      <c r="C259" s="219" t="s">
        <v>1745</v>
      </c>
      <c r="D259" s="219" t="s">
        <v>161</v>
      </c>
      <c r="E259" s="220" t="s">
        <v>5063</v>
      </c>
      <c r="F259" s="221" t="s">
        <v>5064</v>
      </c>
      <c r="G259" s="222" t="s">
        <v>3939</v>
      </c>
      <c r="H259" s="223">
        <v>1</v>
      </c>
      <c r="I259" s="224"/>
      <c r="J259" s="225">
        <f>ROUND(I259*H259,2)</f>
        <v>0</v>
      </c>
      <c r="K259" s="221" t="s">
        <v>1</v>
      </c>
      <c r="L259" s="45"/>
      <c r="M259" s="226" t="s">
        <v>1</v>
      </c>
      <c r="N259" s="227" t="s">
        <v>42</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166</v>
      </c>
      <c r="AT259" s="230" t="s">
        <v>161</v>
      </c>
      <c r="AU259" s="230" t="s">
        <v>85</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166</v>
      </c>
      <c r="BM259" s="230" t="s">
        <v>2535</v>
      </c>
    </row>
    <row r="260" s="2" customFormat="1" ht="44.25" customHeight="1">
      <c r="A260" s="39"/>
      <c r="B260" s="40"/>
      <c r="C260" s="255" t="s">
        <v>1749</v>
      </c>
      <c r="D260" s="255" t="s">
        <v>218</v>
      </c>
      <c r="E260" s="256" t="s">
        <v>5065</v>
      </c>
      <c r="F260" s="257" t="s">
        <v>5066</v>
      </c>
      <c r="G260" s="258" t="s">
        <v>3596</v>
      </c>
      <c r="H260" s="259">
        <v>1</v>
      </c>
      <c r="I260" s="260"/>
      <c r="J260" s="261">
        <f>ROUND(I260*H260,2)</f>
        <v>0</v>
      </c>
      <c r="K260" s="257" t="s">
        <v>1</v>
      </c>
      <c r="L260" s="262"/>
      <c r="M260" s="263" t="s">
        <v>1</v>
      </c>
      <c r="N260" s="264"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198</v>
      </c>
      <c r="AT260" s="230" t="s">
        <v>218</v>
      </c>
      <c r="AU260" s="230" t="s">
        <v>85</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2545</v>
      </c>
    </row>
    <row r="261" s="2" customFormat="1" ht="16.5" customHeight="1">
      <c r="A261" s="39"/>
      <c r="B261" s="40"/>
      <c r="C261" s="219" t="s">
        <v>1753</v>
      </c>
      <c r="D261" s="219" t="s">
        <v>161</v>
      </c>
      <c r="E261" s="220" t="s">
        <v>4950</v>
      </c>
      <c r="F261" s="221" t="s">
        <v>4951</v>
      </c>
      <c r="G261" s="222" t="s">
        <v>3939</v>
      </c>
      <c r="H261" s="223">
        <v>1</v>
      </c>
      <c r="I261" s="224"/>
      <c r="J261" s="225">
        <f>ROUND(I261*H261,2)</f>
        <v>0</v>
      </c>
      <c r="K261" s="221" t="s">
        <v>1</v>
      </c>
      <c r="L261" s="45"/>
      <c r="M261" s="226" t="s">
        <v>1</v>
      </c>
      <c r="N261" s="227" t="s">
        <v>42</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166</v>
      </c>
      <c r="AT261" s="230" t="s">
        <v>161</v>
      </c>
      <c r="AU261" s="230" t="s">
        <v>85</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166</v>
      </c>
      <c r="BM261" s="230" t="s">
        <v>2556</v>
      </c>
    </row>
    <row r="262" s="2" customFormat="1" ht="33" customHeight="1">
      <c r="A262" s="39"/>
      <c r="B262" s="40"/>
      <c r="C262" s="255" t="s">
        <v>1757</v>
      </c>
      <c r="D262" s="255" t="s">
        <v>218</v>
      </c>
      <c r="E262" s="256" t="s">
        <v>5067</v>
      </c>
      <c r="F262" s="257" t="s">
        <v>5068</v>
      </c>
      <c r="G262" s="258" t="s">
        <v>3939</v>
      </c>
      <c r="H262" s="259">
        <v>1</v>
      </c>
      <c r="I262" s="260"/>
      <c r="J262" s="261">
        <f>ROUND(I262*H262,2)</f>
        <v>0</v>
      </c>
      <c r="K262" s="257" t="s">
        <v>1</v>
      </c>
      <c r="L262" s="262"/>
      <c r="M262" s="263" t="s">
        <v>1</v>
      </c>
      <c r="N262" s="264"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198</v>
      </c>
      <c r="AT262" s="230" t="s">
        <v>218</v>
      </c>
      <c r="AU262" s="230" t="s">
        <v>85</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2570</v>
      </c>
    </row>
    <row r="263" s="2" customFormat="1" ht="16.5" customHeight="1">
      <c r="A263" s="39"/>
      <c r="B263" s="40"/>
      <c r="C263" s="219" t="s">
        <v>1765</v>
      </c>
      <c r="D263" s="219" t="s">
        <v>161</v>
      </c>
      <c r="E263" s="220" t="s">
        <v>5069</v>
      </c>
      <c r="F263" s="221" t="s">
        <v>5070</v>
      </c>
      <c r="G263" s="222" t="s">
        <v>3939</v>
      </c>
      <c r="H263" s="223">
        <v>1</v>
      </c>
      <c r="I263" s="224"/>
      <c r="J263" s="225">
        <f>ROUND(I263*H263,2)</f>
        <v>0</v>
      </c>
      <c r="K263" s="221" t="s">
        <v>1</v>
      </c>
      <c r="L263" s="45"/>
      <c r="M263" s="226" t="s">
        <v>1</v>
      </c>
      <c r="N263" s="227" t="s">
        <v>42</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166</v>
      </c>
      <c r="AT263" s="230" t="s">
        <v>161</v>
      </c>
      <c r="AU263" s="230" t="s">
        <v>85</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166</v>
      </c>
      <c r="BM263" s="230" t="s">
        <v>2578</v>
      </c>
    </row>
    <row r="264" s="2" customFormat="1" ht="16.5" customHeight="1">
      <c r="A264" s="39"/>
      <c r="B264" s="40"/>
      <c r="C264" s="219" t="s">
        <v>1770</v>
      </c>
      <c r="D264" s="219" t="s">
        <v>161</v>
      </c>
      <c r="E264" s="220" t="s">
        <v>5071</v>
      </c>
      <c r="F264" s="221" t="s">
        <v>5072</v>
      </c>
      <c r="G264" s="222" t="s">
        <v>3939</v>
      </c>
      <c r="H264" s="223">
        <v>1</v>
      </c>
      <c r="I264" s="224"/>
      <c r="J264" s="225">
        <f>ROUND(I264*H264,2)</f>
        <v>0</v>
      </c>
      <c r="K264" s="221" t="s">
        <v>1</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166</v>
      </c>
      <c r="AT264" s="230" t="s">
        <v>161</v>
      </c>
      <c r="AU264" s="230" t="s">
        <v>85</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166</v>
      </c>
      <c r="BM264" s="230" t="s">
        <v>2586</v>
      </c>
    </row>
    <row r="265" s="2" customFormat="1" ht="16.5" customHeight="1">
      <c r="A265" s="39"/>
      <c r="B265" s="40"/>
      <c r="C265" s="255" t="s">
        <v>1775</v>
      </c>
      <c r="D265" s="255" t="s">
        <v>218</v>
      </c>
      <c r="E265" s="256" t="s">
        <v>5073</v>
      </c>
      <c r="F265" s="257" t="s">
        <v>5074</v>
      </c>
      <c r="G265" s="258" t="s">
        <v>3939</v>
      </c>
      <c r="H265" s="259">
        <v>2</v>
      </c>
      <c r="I265" s="260"/>
      <c r="J265" s="261">
        <f>ROUND(I265*H265,2)</f>
        <v>0</v>
      </c>
      <c r="K265" s="257" t="s">
        <v>1</v>
      </c>
      <c r="L265" s="262"/>
      <c r="M265" s="263" t="s">
        <v>1</v>
      </c>
      <c r="N265" s="264"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198</v>
      </c>
      <c r="AT265" s="230" t="s">
        <v>218</v>
      </c>
      <c r="AU265" s="230" t="s">
        <v>85</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2592</v>
      </c>
    </row>
    <row r="266" s="2" customFormat="1" ht="16.5" customHeight="1">
      <c r="A266" s="39"/>
      <c r="B266" s="40"/>
      <c r="C266" s="219" t="s">
        <v>1779</v>
      </c>
      <c r="D266" s="219" t="s">
        <v>161</v>
      </c>
      <c r="E266" s="220" t="s">
        <v>5075</v>
      </c>
      <c r="F266" s="221" t="s">
        <v>5076</v>
      </c>
      <c r="G266" s="222" t="s">
        <v>3939</v>
      </c>
      <c r="H266" s="223">
        <v>2</v>
      </c>
      <c r="I266" s="224"/>
      <c r="J266" s="225">
        <f>ROUND(I266*H266,2)</f>
        <v>0</v>
      </c>
      <c r="K266" s="221" t="s">
        <v>1</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166</v>
      </c>
      <c r="AT266" s="230" t="s">
        <v>161</v>
      </c>
      <c r="AU266" s="230" t="s">
        <v>85</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166</v>
      </c>
      <c r="BM266" s="230" t="s">
        <v>2601</v>
      </c>
    </row>
    <row r="267" s="2" customFormat="1" ht="16.5" customHeight="1">
      <c r="A267" s="39"/>
      <c r="B267" s="40"/>
      <c r="C267" s="219" t="s">
        <v>1783</v>
      </c>
      <c r="D267" s="219" t="s">
        <v>161</v>
      </c>
      <c r="E267" s="220" t="s">
        <v>5077</v>
      </c>
      <c r="F267" s="221" t="s">
        <v>5078</v>
      </c>
      <c r="G267" s="222" t="s">
        <v>3939</v>
      </c>
      <c r="H267" s="223">
        <v>2</v>
      </c>
      <c r="I267" s="224"/>
      <c r="J267" s="225">
        <f>ROUND(I267*H267,2)</f>
        <v>0</v>
      </c>
      <c r="K267" s="221" t="s">
        <v>1</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85</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2612</v>
      </c>
    </row>
    <row r="268" s="2" customFormat="1" ht="44.25" customHeight="1">
      <c r="A268" s="39"/>
      <c r="B268" s="40"/>
      <c r="C268" s="255" t="s">
        <v>1787</v>
      </c>
      <c r="D268" s="255" t="s">
        <v>218</v>
      </c>
      <c r="E268" s="256" t="s">
        <v>5079</v>
      </c>
      <c r="F268" s="257" t="s">
        <v>5080</v>
      </c>
      <c r="G268" s="258" t="s">
        <v>3939</v>
      </c>
      <c r="H268" s="259">
        <v>2</v>
      </c>
      <c r="I268" s="260"/>
      <c r="J268" s="261">
        <f>ROUND(I268*H268,2)</f>
        <v>0</v>
      </c>
      <c r="K268" s="257" t="s">
        <v>1</v>
      </c>
      <c r="L268" s="262"/>
      <c r="M268" s="263" t="s">
        <v>1</v>
      </c>
      <c r="N268" s="264"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198</v>
      </c>
      <c r="AT268" s="230" t="s">
        <v>218</v>
      </c>
      <c r="AU268" s="230" t="s">
        <v>85</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166</v>
      </c>
      <c r="BM268" s="230" t="s">
        <v>2620</v>
      </c>
    </row>
    <row r="269" s="2" customFormat="1" ht="16.5" customHeight="1">
      <c r="A269" s="39"/>
      <c r="B269" s="40"/>
      <c r="C269" s="219" t="s">
        <v>1791</v>
      </c>
      <c r="D269" s="219" t="s">
        <v>161</v>
      </c>
      <c r="E269" s="220" t="s">
        <v>5081</v>
      </c>
      <c r="F269" s="221" t="s">
        <v>5082</v>
      </c>
      <c r="G269" s="222" t="s">
        <v>3939</v>
      </c>
      <c r="H269" s="223">
        <v>2</v>
      </c>
      <c r="I269" s="224"/>
      <c r="J269" s="225">
        <f>ROUND(I269*H269,2)</f>
        <v>0</v>
      </c>
      <c r="K269" s="221" t="s">
        <v>1</v>
      </c>
      <c r="L269" s="45"/>
      <c r="M269" s="226" t="s">
        <v>1</v>
      </c>
      <c r="N269" s="227" t="s">
        <v>42</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166</v>
      </c>
      <c r="AT269" s="230" t="s">
        <v>161</v>
      </c>
      <c r="AU269" s="230" t="s">
        <v>85</v>
      </c>
      <c r="AY269" s="18" t="s">
        <v>159</v>
      </c>
      <c r="BE269" s="231">
        <f>IF(N269="základní",J269,0)</f>
        <v>0</v>
      </c>
      <c r="BF269" s="231">
        <f>IF(N269="snížená",J269,0)</f>
        <v>0</v>
      </c>
      <c r="BG269" s="231">
        <f>IF(N269="zákl. přenesená",J269,0)</f>
        <v>0</v>
      </c>
      <c r="BH269" s="231">
        <f>IF(N269="sníž. přenesená",J269,0)</f>
        <v>0</v>
      </c>
      <c r="BI269" s="231">
        <f>IF(N269="nulová",J269,0)</f>
        <v>0</v>
      </c>
      <c r="BJ269" s="18" t="s">
        <v>85</v>
      </c>
      <c r="BK269" s="231">
        <f>ROUND(I269*H269,2)</f>
        <v>0</v>
      </c>
      <c r="BL269" s="18" t="s">
        <v>166</v>
      </c>
      <c r="BM269" s="230" t="s">
        <v>2628</v>
      </c>
    </row>
    <row r="270" s="2" customFormat="1" ht="49.05" customHeight="1">
      <c r="A270" s="39"/>
      <c r="B270" s="40"/>
      <c r="C270" s="219" t="s">
        <v>1796</v>
      </c>
      <c r="D270" s="219" t="s">
        <v>161</v>
      </c>
      <c r="E270" s="220" t="s">
        <v>35</v>
      </c>
      <c r="F270" s="221" t="s">
        <v>5083</v>
      </c>
      <c r="G270" s="222" t="s">
        <v>1</v>
      </c>
      <c r="H270" s="223">
        <v>0</v>
      </c>
      <c r="I270" s="224"/>
      <c r="J270" s="225">
        <f>ROUND(I270*H270,2)</f>
        <v>0</v>
      </c>
      <c r="K270" s="221" t="s">
        <v>1</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166</v>
      </c>
      <c r="AT270" s="230" t="s">
        <v>161</v>
      </c>
      <c r="AU270" s="230" t="s">
        <v>85</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166</v>
      </c>
      <c r="BM270" s="230" t="s">
        <v>2638</v>
      </c>
    </row>
    <row r="271" s="2" customFormat="1" ht="55.5" customHeight="1">
      <c r="A271" s="39"/>
      <c r="B271" s="40"/>
      <c r="C271" s="219" t="s">
        <v>1801</v>
      </c>
      <c r="D271" s="219" t="s">
        <v>161</v>
      </c>
      <c r="E271" s="220" t="s">
        <v>5084</v>
      </c>
      <c r="F271" s="221" t="s">
        <v>5085</v>
      </c>
      <c r="G271" s="222" t="s">
        <v>1</v>
      </c>
      <c r="H271" s="223">
        <v>0</v>
      </c>
      <c r="I271" s="224"/>
      <c r="J271" s="225">
        <f>ROUND(I271*H271,2)</f>
        <v>0</v>
      </c>
      <c r="K271" s="221" t="s">
        <v>1</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166</v>
      </c>
      <c r="AT271" s="230" t="s">
        <v>161</v>
      </c>
      <c r="AU271" s="230" t="s">
        <v>85</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166</v>
      </c>
      <c r="BM271" s="230" t="s">
        <v>2652</v>
      </c>
    </row>
    <row r="272" s="2" customFormat="1" ht="24.15" customHeight="1">
      <c r="A272" s="39"/>
      <c r="B272" s="40"/>
      <c r="C272" s="219" t="s">
        <v>1807</v>
      </c>
      <c r="D272" s="219" t="s">
        <v>161</v>
      </c>
      <c r="E272" s="220" t="s">
        <v>5086</v>
      </c>
      <c r="F272" s="221" t="s">
        <v>5087</v>
      </c>
      <c r="G272" s="222" t="s">
        <v>1</v>
      </c>
      <c r="H272" s="223">
        <v>0</v>
      </c>
      <c r="I272" s="224"/>
      <c r="J272" s="225">
        <f>ROUND(I272*H272,2)</f>
        <v>0</v>
      </c>
      <c r="K272" s="221" t="s">
        <v>1</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166</v>
      </c>
      <c r="AT272" s="230" t="s">
        <v>161</v>
      </c>
      <c r="AU272" s="230" t="s">
        <v>85</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166</v>
      </c>
      <c r="BM272" s="230" t="s">
        <v>2663</v>
      </c>
    </row>
    <row r="273" s="12" customFormat="1" ht="25.92" customHeight="1">
      <c r="A273" s="12"/>
      <c r="B273" s="203"/>
      <c r="C273" s="204"/>
      <c r="D273" s="205" t="s">
        <v>76</v>
      </c>
      <c r="E273" s="206" t="s">
        <v>5088</v>
      </c>
      <c r="F273" s="206" t="s">
        <v>5089</v>
      </c>
      <c r="G273" s="204"/>
      <c r="H273" s="204"/>
      <c r="I273" s="207"/>
      <c r="J273" s="208">
        <f>BK273</f>
        <v>0</v>
      </c>
      <c r="K273" s="204"/>
      <c r="L273" s="209"/>
      <c r="M273" s="210"/>
      <c r="N273" s="211"/>
      <c r="O273" s="211"/>
      <c r="P273" s="212">
        <f>SUM(P274:P308)</f>
        <v>0</v>
      </c>
      <c r="Q273" s="211"/>
      <c r="R273" s="212">
        <f>SUM(R274:R308)</f>
        <v>0</v>
      </c>
      <c r="S273" s="211"/>
      <c r="T273" s="213">
        <f>SUM(T274:T308)</f>
        <v>0</v>
      </c>
      <c r="U273" s="12"/>
      <c r="V273" s="12"/>
      <c r="W273" s="12"/>
      <c r="X273" s="12"/>
      <c r="Y273" s="12"/>
      <c r="Z273" s="12"/>
      <c r="AA273" s="12"/>
      <c r="AB273" s="12"/>
      <c r="AC273" s="12"/>
      <c r="AD273" s="12"/>
      <c r="AE273" s="12"/>
      <c r="AR273" s="214" t="s">
        <v>85</v>
      </c>
      <c r="AT273" s="215" t="s">
        <v>76</v>
      </c>
      <c r="AU273" s="215" t="s">
        <v>77</v>
      </c>
      <c r="AY273" s="214" t="s">
        <v>159</v>
      </c>
      <c r="BK273" s="216">
        <f>SUM(BK274:BK308)</f>
        <v>0</v>
      </c>
    </row>
    <row r="274" s="2" customFormat="1" ht="62.7" customHeight="1">
      <c r="A274" s="39"/>
      <c r="B274" s="40"/>
      <c r="C274" s="255" t="s">
        <v>1813</v>
      </c>
      <c r="D274" s="255" t="s">
        <v>218</v>
      </c>
      <c r="E274" s="256" t="s">
        <v>5090</v>
      </c>
      <c r="F274" s="257" t="s">
        <v>5091</v>
      </c>
      <c r="G274" s="258" t="s">
        <v>3939</v>
      </c>
      <c r="H274" s="259">
        <v>1</v>
      </c>
      <c r="I274" s="260"/>
      <c r="J274" s="261">
        <f>ROUND(I274*H274,2)</f>
        <v>0</v>
      </c>
      <c r="K274" s="257" t="s">
        <v>1</v>
      </c>
      <c r="L274" s="262"/>
      <c r="M274" s="263" t="s">
        <v>1</v>
      </c>
      <c r="N274" s="264" t="s">
        <v>42</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198</v>
      </c>
      <c r="AT274" s="230" t="s">
        <v>218</v>
      </c>
      <c r="AU274" s="230" t="s">
        <v>85</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166</v>
      </c>
      <c r="BM274" s="230" t="s">
        <v>2668</v>
      </c>
    </row>
    <row r="275" s="2" customFormat="1" ht="16.5" customHeight="1">
      <c r="A275" s="39"/>
      <c r="B275" s="40"/>
      <c r="C275" s="219" t="s">
        <v>1817</v>
      </c>
      <c r="D275" s="219" t="s">
        <v>161</v>
      </c>
      <c r="E275" s="220" t="s">
        <v>4903</v>
      </c>
      <c r="F275" s="221" t="s">
        <v>4904</v>
      </c>
      <c r="G275" s="222" t="s">
        <v>3939</v>
      </c>
      <c r="H275" s="223">
        <v>1</v>
      </c>
      <c r="I275" s="224"/>
      <c r="J275" s="225">
        <f>ROUND(I275*H275,2)</f>
        <v>0</v>
      </c>
      <c r="K275" s="221" t="s">
        <v>1</v>
      </c>
      <c r="L275" s="45"/>
      <c r="M275" s="226" t="s">
        <v>1</v>
      </c>
      <c r="N275" s="227"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166</v>
      </c>
      <c r="AT275" s="230" t="s">
        <v>161</v>
      </c>
      <c r="AU275" s="230" t="s">
        <v>85</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166</v>
      </c>
      <c r="BM275" s="230" t="s">
        <v>2674</v>
      </c>
    </row>
    <row r="276" s="2" customFormat="1" ht="37.8" customHeight="1">
      <c r="A276" s="39"/>
      <c r="B276" s="40"/>
      <c r="C276" s="255" t="s">
        <v>1822</v>
      </c>
      <c r="D276" s="255" t="s">
        <v>218</v>
      </c>
      <c r="E276" s="256" t="s">
        <v>5092</v>
      </c>
      <c r="F276" s="257" t="s">
        <v>5093</v>
      </c>
      <c r="G276" s="258" t="s">
        <v>3939</v>
      </c>
      <c r="H276" s="259">
        <v>1</v>
      </c>
      <c r="I276" s="260"/>
      <c r="J276" s="261">
        <f>ROUND(I276*H276,2)</f>
        <v>0</v>
      </c>
      <c r="K276" s="257" t="s">
        <v>1</v>
      </c>
      <c r="L276" s="262"/>
      <c r="M276" s="263" t="s">
        <v>1</v>
      </c>
      <c r="N276" s="264"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198</v>
      </c>
      <c r="AT276" s="230" t="s">
        <v>218</v>
      </c>
      <c r="AU276" s="230" t="s">
        <v>85</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166</v>
      </c>
      <c r="BM276" s="230" t="s">
        <v>2688</v>
      </c>
    </row>
    <row r="277" s="2" customFormat="1" ht="16.5" customHeight="1">
      <c r="A277" s="39"/>
      <c r="B277" s="40"/>
      <c r="C277" s="219" t="s">
        <v>1826</v>
      </c>
      <c r="D277" s="219" t="s">
        <v>161</v>
      </c>
      <c r="E277" s="220" t="s">
        <v>5094</v>
      </c>
      <c r="F277" s="221" t="s">
        <v>5095</v>
      </c>
      <c r="G277" s="222" t="s">
        <v>3939</v>
      </c>
      <c r="H277" s="223">
        <v>1</v>
      </c>
      <c r="I277" s="224"/>
      <c r="J277" s="225">
        <f>ROUND(I277*H277,2)</f>
        <v>0</v>
      </c>
      <c r="K277" s="221" t="s">
        <v>1</v>
      </c>
      <c r="L277" s="45"/>
      <c r="M277" s="226" t="s">
        <v>1</v>
      </c>
      <c r="N277" s="227" t="s">
        <v>42</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166</v>
      </c>
      <c r="AT277" s="230" t="s">
        <v>161</v>
      </c>
      <c r="AU277" s="230" t="s">
        <v>85</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166</v>
      </c>
      <c r="BM277" s="230" t="s">
        <v>2703</v>
      </c>
    </row>
    <row r="278" s="2" customFormat="1" ht="37.8" customHeight="1">
      <c r="A278" s="39"/>
      <c r="B278" s="40"/>
      <c r="C278" s="255" t="s">
        <v>1843</v>
      </c>
      <c r="D278" s="255" t="s">
        <v>218</v>
      </c>
      <c r="E278" s="256" t="s">
        <v>5096</v>
      </c>
      <c r="F278" s="257" t="s">
        <v>5097</v>
      </c>
      <c r="G278" s="258" t="s">
        <v>3939</v>
      </c>
      <c r="H278" s="259">
        <v>1</v>
      </c>
      <c r="I278" s="260"/>
      <c r="J278" s="261">
        <f>ROUND(I278*H278,2)</f>
        <v>0</v>
      </c>
      <c r="K278" s="257" t="s">
        <v>1</v>
      </c>
      <c r="L278" s="262"/>
      <c r="M278" s="263" t="s">
        <v>1</v>
      </c>
      <c r="N278" s="264"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198</v>
      </c>
      <c r="AT278" s="230" t="s">
        <v>218</v>
      </c>
      <c r="AU278" s="230" t="s">
        <v>85</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166</v>
      </c>
      <c r="BM278" s="230" t="s">
        <v>2718</v>
      </c>
    </row>
    <row r="279" s="2" customFormat="1" ht="16.5" customHeight="1">
      <c r="A279" s="39"/>
      <c r="B279" s="40"/>
      <c r="C279" s="219" t="s">
        <v>1846</v>
      </c>
      <c r="D279" s="219" t="s">
        <v>161</v>
      </c>
      <c r="E279" s="220" t="s">
        <v>5094</v>
      </c>
      <c r="F279" s="221" t="s">
        <v>5095</v>
      </c>
      <c r="G279" s="222" t="s">
        <v>3939</v>
      </c>
      <c r="H279" s="223">
        <v>2</v>
      </c>
      <c r="I279" s="224"/>
      <c r="J279" s="225">
        <f>ROUND(I279*H279,2)</f>
        <v>0</v>
      </c>
      <c r="K279" s="221" t="s">
        <v>1</v>
      </c>
      <c r="L279" s="45"/>
      <c r="M279" s="226" t="s">
        <v>1</v>
      </c>
      <c r="N279" s="227" t="s">
        <v>42</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166</v>
      </c>
      <c r="AT279" s="230" t="s">
        <v>161</v>
      </c>
      <c r="AU279" s="230" t="s">
        <v>85</v>
      </c>
      <c r="AY279" s="18" t="s">
        <v>159</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166</v>
      </c>
      <c r="BM279" s="230" t="s">
        <v>2733</v>
      </c>
    </row>
    <row r="280" s="2" customFormat="1" ht="24.15" customHeight="1">
      <c r="A280" s="39"/>
      <c r="B280" s="40"/>
      <c r="C280" s="255" t="s">
        <v>1860</v>
      </c>
      <c r="D280" s="255" t="s">
        <v>218</v>
      </c>
      <c r="E280" s="256" t="s">
        <v>5098</v>
      </c>
      <c r="F280" s="257" t="s">
        <v>5056</v>
      </c>
      <c r="G280" s="258" t="s">
        <v>3939</v>
      </c>
      <c r="H280" s="259">
        <v>1</v>
      </c>
      <c r="I280" s="260"/>
      <c r="J280" s="261">
        <f>ROUND(I280*H280,2)</f>
        <v>0</v>
      </c>
      <c r="K280" s="257" t="s">
        <v>1</v>
      </c>
      <c r="L280" s="262"/>
      <c r="M280" s="263" t="s">
        <v>1</v>
      </c>
      <c r="N280" s="264"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198</v>
      </c>
      <c r="AT280" s="230" t="s">
        <v>218</v>
      </c>
      <c r="AU280" s="230" t="s">
        <v>85</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166</v>
      </c>
      <c r="BM280" s="230" t="s">
        <v>2745</v>
      </c>
    </row>
    <row r="281" s="2" customFormat="1" ht="16.5" customHeight="1">
      <c r="A281" s="39"/>
      <c r="B281" s="40"/>
      <c r="C281" s="219" t="s">
        <v>1950</v>
      </c>
      <c r="D281" s="219" t="s">
        <v>161</v>
      </c>
      <c r="E281" s="220" t="s">
        <v>5057</v>
      </c>
      <c r="F281" s="221" t="s">
        <v>5058</v>
      </c>
      <c r="G281" s="222" t="s">
        <v>3939</v>
      </c>
      <c r="H281" s="223">
        <v>1</v>
      </c>
      <c r="I281" s="224"/>
      <c r="J281" s="225">
        <f>ROUND(I281*H281,2)</f>
        <v>0</v>
      </c>
      <c r="K281" s="221" t="s">
        <v>1</v>
      </c>
      <c r="L281" s="45"/>
      <c r="M281" s="226" t="s">
        <v>1</v>
      </c>
      <c r="N281" s="227" t="s">
        <v>42</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166</v>
      </c>
      <c r="AT281" s="230" t="s">
        <v>161</v>
      </c>
      <c r="AU281" s="230" t="s">
        <v>85</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166</v>
      </c>
      <c r="BM281" s="230" t="s">
        <v>2756</v>
      </c>
    </row>
    <row r="282" s="2" customFormat="1" ht="37.8" customHeight="1">
      <c r="A282" s="39"/>
      <c r="B282" s="40"/>
      <c r="C282" s="255" t="s">
        <v>1956</v>
      </c>
      <c r="D282" s="255" t="s">
        <v>218</v>
      </c>
      <c r="E282" s="256" t="s">
        <v>5099</v>
      </c>
      <c r="F282" s="257" t="s">
        <v>5060</v>
      </c>
      <c r="G282" s="258" t="s">
        <v>3939</v>
      </c>
      <c r="H282" s="259">
        <v>1</v>
      </c>
      <c r="I282" s="260"/>
      <c r="J282" s="261">
        <f>ROUND(I282*H282,2)</f>
        <v>0</v>
      </c>
      <c r="K282" s="257" t="s">
        <v>1</v>
      </c>
      <c r="L282" s="262"/>
      <c r="M282" s="263" t="s">
        <v>1</v>
      </c>
      <c r="N282" s="264"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198</v>
      </c>
      <c r="AT282" s="230" t="s">
        <v>218</v>
      </c>
      <c r="AU282" s="230" t="s">
        <v>85</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166</v>
      </c>
      <c r="BM282" s="230" t="s">
        <v>2770</v>
      </c>
    </row>
    <row r="283" s="2" customFormat="1" ht="16.5" customHeight="1">
      <c r="A283" s="39"/>
      <c r="B283" s="40"/>
      <c r="C283" s="219" t="s">
        <v>1967</v>
      </c>
      <c r="D283" s="219" t="s">
        <v>161</v>
      </c>
      <c r="E283" s="220" t="s">
        <v>4940</v>
      </c>
      <c r="F283" s="221" t="s">
        <v>4941</v>
      </c>
      <c r="G283" s="222" t="s">
        <v>3939</v>
      </c>
      <c r="H283" s="223">
        <v>1</v>
      </c>
      <c r="I283" s="224"/>
      <c r="J283" s="225">
        <f>ROUND(I283*H283,2)</f>
        <v>0</v>
      </c>
      <c r="K283" s="221" t="s">
        <v>1</v>
      </c>
      <c r="L283" s="45"/>
      <c r="M283" s="226" t="s">
        <v>1</v>
      </c>
      <c r="N283" s="227" t="s">
        <v>42</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166</v>
      </c>
      <c r="AT283" s="230" t="s">
        <v>161</v>
      </c>
      <c r="AU283" s="230" t="s">
        <v>85</v>
      </c>
      <c r="AY283" s="18" t="s">
        <v>159</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166</v>
      </c>
      <c r="BM283" s="230" t="s">
        <v>2779</v>
      </c>
    </row>
    <row r="284" s="2" customFormat="1" ht="44.25" customHeight="1">
      <c r="A284" s="39"/>
      <c r="B284" s="40"/>
      <c r="C284" s="255" t="s">
        <v>1976</v>
      </c>
      <c r="D284" s="255" t="s">
        <v>218</v>
      </c>
      <c r="E284" s="256" t="s">
        <v>5100</v>
      </c>
      <c r="F284" s="257" t="s">
        <v>4939</v>
      </c>
      <c r="G284" s="258" t="s">
        <v>3939</v>
      </c>
      <c r="H284" s="259">
        <v>2</v>
      </c>
      <c r="I284" s="260"/>
      <c r="J284" s="261">
        <f>ROUND(I284*H284,2)</f>
        <v>0</v>
      </c>
      <c r="K284" s="257" t="s">
        <v>1</v>
      </c>
      <c r="L284" s="262"/>
      <c r="M284" s="263" t="s">
        <v>1</v>
      </c>
      <c r="N284" s="264"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198</v>
      </c>
      <c r="AT284" s="230" t="s">
        <v>218</v>
      </c>
      <c r="AU284" s="230" t="s">
        <v>85</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166</v>
      </c>
      <c r="BM284" s="230" t="s">
        <v>2791</v>
      </c>
    </row>
    <row r="285" s="2" customFormat="1" ht="16.5" customHeight="1">
      <c r="A285" s="39"/>
      <c r="B285" s="40"/>
      <c r="C285" s="219" t="s">
        <v>1981</v>
      </c>
      <c r="D285" s="219" t="s">
        <v>161</v>
      </c>
      <c r="E285" s="220" t="s">
        <v>4940</v>
      </c>
      <c r="F285" s="221" t="s">
        <v>4941</v>
      </c>
      <c r="G285" s="222" t="s">
        <v>3939</v>
      </c>
      <c r="H285" s="223">
        <v>2</v>
      </c>
      <c r="I285" s="224"/>
      <c r="J285" s="225">
        <f>ROUND(I285*H285,2)</f>
        <v>0</v>
      </c>
      <c r="K285" s="221" t="s">
        <v>1</v>
      </c>
      <c r="L285" s="45"/>
      <c r="M285" s="226" t="s">
        <v>1</v>
      </c>
      <c r="N285" s="227" t="s">
        <v>42</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166</v>
      </c>
      <c r="AT285" s="230" t="s">
        <v>161</v>
      </c>
      <c r="AU285" s="230" t="s">
        <v>85</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166</v>
      </c>
      <c r="BM285" s="230" t="s">
        <v>2800</v>
      </c>
    </row>
    <row r="286" s="2" customFormat="1" ht="33" customHeight="1">
      <c r="A286" s="39"/>
      <c r="B286" s="40"/>
      <c r="C286" s="255" t="s">
        <v>1986</v>
      </c>
      <c r="D286" s="255" t="s">
        <v>218</v>
      </c>
      <c r="E286" s="256" t="s">
        <v>5101</v>
      </c>
      <c r="F286" s="257" t="s">
        <v>4943</v>
      </c>
      <c r="G286" s="258" t="s">
        <v>3939</v>
      </c>
      <c r="H286" s="259">
        <v>1</v>
      </c>
      <c r="I286" s="260"/>
      <c r="J286" s="261">
        <f>ROUND(I286*H286,2)</f>
        <v>0</v>
      </c>
      <c r="K286" s="257" t="s">
        <v>1</v>
      </c>
      <c r="L286" s="262"/>
      <c r="M286" s="263" t="s">
        <v>1</v>
      </c>
      <c r="N286" s="264"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198</v>
      </c>
      <c r="AT286" s="230" t="s">
        <v>218</v>
      </c>
      <c r="AU286" s="230" t="s">
        <v>85</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166</v>
      </c>
      <c r="BM286" s="230" t="s">
        <v>2810</v>
      </c>
    </row>
    <row r="287" s="2" customFormat="1" ht="16.5" customHeight="1">
      <c r="A287" s="39"/>
      <c r="B287" s="40"/>
      <c r="C287" s="219" t="s">
        <v>1992</v>
      </c>
      <c r="D287" s="219" t="s">
        <v>161</v>
      </c>
      <c r="E287" s="220" t="s">
        <v>4944</v>
      </c>
      <c r="F287" s="221" t="s">
        <v>4945</v>
      </c>
      <c r="G287" s="222" t="s">
        <v>3939</v>
      </c>
      <c r="H287" s="223">
        <v>1</v>
      </c>
      <c r="I287" s="224"/>
      <c r="J287" s="225">
        <f>ROUND(I287*H287,2)</f>
        <v>0</v>
      </c>
      <c r="K287" s="221" t="s">
        <v>1</v>
      </c>
      <c r="L287" s="45"/>
      <c r="M287" s="226" t="s">
        <v>1</v>
      </c>
      <c r="N287" s="227"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166</v>
      </c>
      <c r="AT287" s="230" t="s">
        <v>161</v>
      </c>
      <c r="AU287" s="230" t="s">
        <v>85</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166</v>
      </c>
      <c r="BM287" s="230" t="s">
        <v>2820</v>
      </c>
    </row>
    <row r="288" s="2" customFormat="1" ht="33" customHeight="1">
      <c r="A288" s="39"/>
      <c r="B288" s="40"/>
      <c r="C288" s="255" t="s">
        <v>1997</v>
      </c>
      <c r="D288" s="255" t="s">
        <v>218</v>
      </c>
      <c r="E288" s="256" t="s">
        <v>5102</v>
      </c>
      <c r="F288" s="257" t="s">
        <v>5103</v>
      </c>
      <c r="G288" s="258" t="s">
        <v>3939</v>
      </c>
      <c r="H288" s="259">
        <v>3</v>
      </c>
      <c r="I288" s="260"/>
      <c r="J288" s="261">
        <f>ROUND(I288*H288,2)</f>
        <v>0</v>
      </c>
      <c r="K288" s="257" t="s">
        <v>1</v>
      </c>
      <c r="L288" s="262"/>
      <c r="M288" s="263" t="s">
        <v>1</v>
      </c>
      <c r="N288" s="264"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198</v>
      </c>
      <c r="AT288" s="230" t="s">
        <v>218</v>
      </c>
      <c r="AU288" s="230" t="s">
        <v>85</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166</v>
      </c>
      <c r="BM288" s="230" t="s">
        <v>2830</v>
      </c>
    </row>
    <row r="289" s="2" customFormat="1" ht="16.5" customHeight="1">
      <c r="A289" s="39"/>
      <c r="B289" s="40"/>
      <c r="C289" s="219" t="s">
        <v>2003</v>
      </c>
      <c r="D289" s="219" t="s">
        <v>161</v>
      </c>
      <c r="E289" s="220" t="s">
        <v>5063</v>
      </c>
      <c r="F289" s="221" t="s">
        <v>5064</v>
      </c>
      <c r="G289" s="222" t="s">
        <v>3939</v>
      </c>
      <c r="H289" s="223">
        <v>3</v>
      </c>
      <c r="I289" s="224"/>
      <c r="J289" s="225">
        <f>ROUND(I289*H289,2)</f>
        <v>0</v>
      </c>
      <c r="K289" s="221" t="s">
        <v>1</v>
      </c>
      <c r="L289" s="45"/>
      <c r="M289" s="226" t="s">
        <v>1</v>
      </c>
      <c r="N289" s="227" t="s">
        <v>42</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166</v>
      </c>
      <c r="AT289" s="230" t="s">
        <v>161</v>
      </c>
      <c r="AU289" s="230" t="s">
        <v>85</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166</v>
      </c>
      <c r="BM289" s="230" t="s">
        <v>2840</v>
      </c>
    </row>
    <row r="290" s="2" customFormat="1" ht="44.25" customHeight="1">
      <c r="A290" s="39"/>
      <c r="B290" s="40"/>
      <c r="C290" s="255" t="s">
        <v>2013</v>
      </c>
      <c r="D290" s="255" t="s">
        <v>218</v>
      </c>
      <c r="E290" s="256" t="s">
        <v>5104</v>
      </c>
      <c r="F290" s="257" t="s">
        <v>5066</v>
      </c>
      <c r="G290" s="258" t="s">
        <v>3596</v>
      </c>
      <c r="H290" s="259">
        <v>1</v>
      </c>
      <c r="I290" s="260"/>
      <c r="J290" s="261">
        <f>ROUND(I290*H290,2)</f>
        <v>0</v>
      </c>
      <c r="K290" s="257" t="s">
        <v>1</v>
      </c>
      <c r="L290" s="262"/>
      <c r="M290" s="263" t="s">
        <v>1</v>
      </c>
      <c r="N290" s="264" t="s">
        <v>42</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198</v>
      </c>
      <c r="AT290" s="230" t="s">
        <v>218</v>
      </c>
      <c r="AU290" s="230" t="s">
        <v>85</v>
      </c>
      <c r="AY290" s="18" t="s">
        <v>159</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166</v>
      </c>
      <c r="BM290" s="230" t="s">
        <v>2850</v>
      </c>
    </row>
    <row r="291" s="2" customFormat="1" ht="16.5" customHeight="1">
      <c r="A291" s="39"/>
      <c r="B291" s="40"/>
      <c r="C291" s="219" t="s">
        <v>2027</v>
      </c>
      <c r="D291" s="219" t="s">
        <v>161</v>
      </c>
      <c r="E291" s="220" t="s">
        <v>4950</v>
      </c>
      <c r="F291" s="221" t="s">
        <v>4951</v>
      </c>
      <c r="G291" s="222" t="s">
        <v>3939</v>
      </c>
      <c r="H291" s="223">
        <v>1</v>
      </c>
      <c r="I291" s="224"/>
      <c r="J291" s="225">
        <f>ROUND(I291*H291,2)</f>
        <v>0</v>
      </c>
      <c r="K291" s="221" t="s">
        <v>1</v>
      </c>
      <c r="L291" s="45"/>
      <c r="M291" s="226" t="s">
        <v>1</v>
      </c>
      <c r="N291" s="227" t="s">
        <v>42</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166</v>
      </c>
      <c r="AT291" s="230" t="s">
        <v>161</v>
      </c>
      <c r="AU291" s="230" t="s">
        <v>85</v>
      </c>
      <c r="AY291" s="18" t="s">
        <v>159</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166</v>
      </c>
      <c r="BM291" s="230" t="s">
        <v>2860</v>
      </c>
    </row>
    <row r="292" s="2" customFormat="1" ht="44.25" customHeight="1">
      <c r="A292" s="39"/>
      <c r="B292" s="40"/>
      <c r="C292" s="255" t="s">
        <v>2037</v>
      </c>
      <c r="D292" s="255" t="s">
        <v>218</v>
      </c>
      <c r="E292" s="256" t="s">
        <v>5105</v>
      </c>
      <c r="F292" s="257" t="s">
        <v>5106</v>
      </c>
      <c r="G292" s="258" t="s">
        <v>3596</v>
      </c>
      <c r="H292" s="259">
        <v>1</v>
      </c>
      <c r="I292" s="260"/>
      <c r="J292" s="261">
        <f>ROUND(I292*H292,2)</f>
        <v>0</v>
      </c>
      <c r="K292" s="257" t="s">
        <v>1</v>
      </c>
      <c r="L292" s="262"/>
      <c r="M292" s="263" t="s">
        <v>1</v>
      </c>
      <c r="N292" s="264"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198</v>
      </c>
      <c r="AT292" s="230" t="s">
        <v>218</v>
      </c>
      <c r="AU292" s="230" t="s">
        <v>85</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166</v>
      </c>
      <c r="BM292" s="230" t="s">
        <v>2870</v>
      </c>
    </row>
    <row r="293" s="2" customFormat="1" ht="16.5" customHeight="1">
      <c r="A293" s="39"/>
      <c r="B293" s="40"/>
      <c r="C293" s="219" t="s">
        <v>2041</v>
      </c>
      <c r="D293" s="219" t="s">
        <v>161</v>
      </c>
      <c r="E293" s="220" t="s">
        <v>4950</v>
      </c>
      <c r="F293" s="221" t="s">
        <v>4951</v>
      </c>
      <c r="G293" s="222" t="s">
        <v>3939</v>
      </c>
      <c r="H293" s="223">
        <v>1</v>
      </c>
      <c r="I293" s="224"/>
      <c r="J293" s="225">
        <f>ROUND(I293*H293,2)</f>
        <v>0</v>
      </c>
      <c r="K293" s="221" t="s">
        <v>1</v>
      </c>
      <c r="L293" s="45"/>
      <c r="M293" s="226" t="s">
        <v>1</v>
      </c>
      <c r="N293" s="227" t="s">
        <v>42</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166</v>
      </c>
      <c r="AT293" s="230" t="s">
        <v>161</v>
      </c>
      <c r="AU293" s="230" t="s">
        <v>85</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166</v>
      </c>
      <c r="BM293" s="230" t="s">
        <v>2880</v>
      </c>
    </row>
    <row r="294" s="2" customFormat="1" ht="33" customHeight="1">
      <c r="A294" s="39"/>
      <c r="B294" s="40"/>
      <c r="C294" s="255" t="s">
        <v>2047</v>
      </c>
      <c r="D294" s="255" t="s">
        <v>218</v>
      </c>
      <c r="E294" s="256" t="s">
        <v>5107</v>
      </c>
      <c r="F294" s="257" t="s">
        <v>5068</v>
      </c>
      <c r="G294" s="258" t="s">
        <v>3939</v>
      </c>
      <c r="H294" s="259">
        <v>1</v>
      </c>
      <c r="I294" s="260"/>
      <c r="J294" s="261">
        <f>ROUND(I294*H294,2)</f>
        <v>0</v>
      </c>
      <c r="K294" s="257" t="s">
        <v>1</v>
      </c>
      <c r="L294" s="262"/>
      <c r="M294" s="263" t="s">
        <v>1</v>
      </c>
      <c r="N294" s="264" t="s">
        <v>42</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198</v>
      </c>
      <c r="AT294" s="230" t="s">
        <v>218</v>
      </c>
      <c r="AU294" s="230" t="s">
        <v>85</v>
      </c>
      <c r="AY294" s="18" t="s">
        <v>159</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166</v>
      </c>
      <c r="BM294" s="230" t="s">
        <v>2890</v>
      </c>
    </row>
    <row r="295" s="2" customFormat="1" ht="16.5" customHeight="1">
      <c r="A295" s="39"/>
      <c r="B295" s="40"/>
      <c r="C295" s="219" t="s">
        <v>2052</v>
      </c>
      <c r="D295" s="219" t="s">
        <v>161</v>
      </c>
      <c r="E295" s="220" t="s">
        <v>5069</v>
      </c>
      <c r="F295" s="221" t="s">
        <v>5070</v>
      </c>
      <c r="G295" s="222" t="s">
        <v>3939</v>
      </c>
      <c r="H295" s="223">
        <v>1</v>
      </c>
      <c r="I295" s="224"/>
      <c r="J295" s="225">
        <f>ROUND(I295*H295,2)</f>
        <v>0</v>
      </c>
      <c r="K295" s="221" t="s">
        <v>1</v>
      </c>
      <c r="L295" s="45"/>
      <c r="M295" s="226" t="s">
        <v>1</v>
      </c>
      <c r="N295" s="227" t="s">
        <v>42</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166</v>
      </c>
      <c r="AT295" s="230" t="s">
        <v>161</v>
      </c>
      <c r="AU295" s="230" t="s">
        <v>85</v>
      </c>
      <c r="AY295" s="18" t="s">
        <v>159</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166</v>
      </c>
      <c r="BM295" s="230" t="s">
        <v>2900</v>
      </c>
    </row>
    <row r="296" s="2" customFormat="1" ht="16.5" customHeight="1">
      <c r="A296" s="39"/>
      <c r="B296" s="40"/>
      <c r="C296" s="219" t="s">
        <v>2058</v>
      </c>
      <c r="D296" s="219" t="s">
        <v>161</v>
      </c>
      <c r="E296" s="220" t="s">
        <v>5071</v>
      </c>
      <c r="F296" s="221" t="s">
        <v>5072</v>
      </c>
      <c r="G296" s="222" t="s">
        <v>3939</v>
      </c>
      <c r="H296" s="223">
        <v>1</v>
      </c>
      <c r="I296" s="224"/>
      <c r="J296" s="225">
        <f>ROUND(I296*H296,2)</f>
        <v>0</v>
      </c>
      <c r="K296" s="221" t="s">
        <v>1</v>
      </c>
      <c r="L296" s="45"/>
      <c r="M296" s="226" t="s">
        <v>1</v>
      </c>
      <c r="N296" s="227" t="s">
        <v>42</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166</v>
      </c>
      <c r="AT296" s="230" t="s">
        <v>161</v>
      </c>
      <c r="AU296" s="230" t="s">
        <v>85</v>
      </c>
      <c r="AY296" s="18" t="s">
        <v>159</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166</v>
      </c>
      <c r="BM296" s="230" t="s">
        <v>2910</v>
      </c>
    </row>
    <row r="297" s="2" customFormat="1" ht="16.5" customHeight="1">
      <c r="A297" s="39"/>
      <c r="B297" s="40"/>
      <c r="C297" s="255" t="s">
        <v>2070</v>
      </c>
      <c r="D297" s="255" t="s">
        <v>218</v>
      </c>
      <c r="E297" s="256" t="s">
        <v>5108</v>
      </c>
      <c r="F297" s="257" t="s">
        <v>5074</v>
      </c>
      <c r="G297" s="258" t="s">
        <v>3939</v>
      </c>
      <c r="H297" s="259">
        <v>2</v>
      </c>
      <c r="I297" s="260"/>
      <c r="J297" s="261">
        <f>ROUND(I297*H297,2)</f>
        <v>0</v>
      </c>
      <c r="K297" s="257" t="s">
        <v>1</v>
      </c>
      <c r="L297" s="262"/>
      <c r="M297" s="263" t="s">
        <v>1</v>
      </c>
      <c r="N297" s="264" t="s">
        <v>42</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198</v>
      </c>
      <c r="AT297" s="230" t="s">
        <v>218</v>
      </c>
      <c r="AU297" s="230" t="s">
        <v>85</v>
      </c>
      <c r="AY297" s="18" t="s">
        <v>159</v>
      </c>
      <c r="BE297" s="231">
        <f>IF(N297="základní",J297,0)</f>
        <v>0</v>
      </c>
      <c r="BF297" s="231">
        <f>IF(N297="snížená",J297,0)</f>
        <v>0</v>
      </c>
      <c r="BG297" s="231">
        <f>IF(N297="zákl. přenesená",J297,0)</f>
        <v>0</v>
      </c>
      <c r="BH297" s="231">
        <f>IF(N297="sníž. přenesená",J297,0)</f>
        <v>0</v>
      </c>
      <c r="BI297" s="231">
        <f>IF(N297="nulová",J297,0)</f>
        <v>0</v>
      </c>
      <c r="BJ297" s="18" t="s">
        <v>85</v>
      </c>
      <c r="BK297" s="231">
        <f>ROUND(I297*H297,2)</f>
        <v>0</v>
      </c>
      <c r="BL297" s="18" t="s">
        <v>166</v>
      </c>
      <c r="BM297" s="230" t="s">
        <v>2919</v>
      </c>
    </row>
    <row r="298" s="2" customFormat="1" ht="16.5" customHeight="1">
      <c r="A298" s="39"/>
      <c r="B298" s="40"/>
      <c r="C298" s="219" t="s">
        <v>2087</v>
      </c>
      <c r="D298" s="219" t="s">
        <v>161</v>
      </c>
      <c r="E298" s="220" t="s">
        <v>5075</v>
      </c>
      <c r="F298" s="221" t="s">
        <v>5076</v>
      </c>
      <c r="G298" s="222" t="s">
        <v>3939</v>
      </c>
      <c r="H298" s="223">
        <v>2</v>
      </c>
      <c r="I298" s="224"/>
      <c r="J298" s="225">
        <f>ROUND(I298*H298,2)</f>
        <v>0</v>
      </c>
      <c r="K298" s="221" t="s">
        <v>1</v>
      </c>
      <c r="L298" s="45"/>
      <c r="M298" s="226" t="s">
        <v>1</v>
      </c>
      <c r="N298" s="227" t="s">
        <v>42</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166</v>
      </c>
      <c r="AT298" s="230" t="s">
        <v>161</v>
      </c>
      <c r="AU298" s="230" t="s">
        <v>85</v>
      </c>
      <c r="AY298" s="18" t="s">
        <v>159</v>
      </c>
      <c r="BE298" s="231">
        <f>IF(N298="základní",J298,0)</f>
        <v>0</v>
      </c>
      <c r="BF298" s="231">
        <f>IF(N298="snížená",J298,0)</f>
        <v>0</v>
      </c>
      <c r="BG298" s="231">
        <f>IF(N298="zákl. přenesená",J298,0)</f>
        <v>0</v>
      </c>
      <c r="BH298" s="231">
        <f>IF(N298="sníž. přenesená",J298,0)</f>
        <v>0</v>
      </c>
      <c r="BI298" s="231">
        <f>IF(N298="nulová",J298,0)</f>
        <v>0</v>
      </c>
      <c r="BJ298" s="18" t="s">
        <v>85</v>
      </c>
      <c r="BK298" s="231">
        <f>ROUND(I298*H298,2)</f>
        <v>0</v>
      </c>
      <c r="BL298" s="18" t="s">
        <v>166</v>
      </c>
      <c r="BM298" s="230" t="s">
        <v>2929</v>
      </c>
    </row>
    <row r="299" s="2" customFormat="1" ht="16.5" customHeight="1">
      <c r="A299" s="39"/>
      <c r="B299" s="40"/>
      <c r="C299" s="219" t="s">
        <v>2093</v>
      </c>
      <c r="D299" s="219" t="s">
        <v>161</v>
      </c>
      <c r="E299" s="220" t="s">
        <v>5077</v>
      </c>
      <c r="F299" s="221" t="s">
        <v>5078</v>
      </c>
      <c r="G299" s="222" t="s">
        <v>3939</v>
      </c>
      <c r="H299" s="223">
        <v>2</v>
      </c>
      <c r="I299" s="224"/>
      <c r="J299" s="225">
        <f>ROUND(I299*H299,2)</f>
        <v>0</v>
      </c>
      <c r="K299" s="221" t="s">
        <v>1</v>
      </c>
      <c r="L299" s="45"/>
      <c r="M299" s="226" t="s">
        <v>1</v>
      </c>
      <c r="N299" s="227" t="s">
        <v>42</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166</v>
      </c>
      <c r="AT299" s="230" t="s">
        <v>161</v>
      </c>
      <c r="AU299" s="230" t="s">
        <v>85</v>
      </c>
      <c r="AY299" s="18" t="s">
        <v>159</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166</v>
      </c>
      <c r="BM299" s="230" t="s">
        <v>2939</v>
      </c>
    </row>
    <row r="300" s="2" customFormat="1" ht="24.15" customHeight="1">
      <c r="A300" s="39"/>
      <c r="B300" s="40"/>
      <c r="C300" s="255" t="s">
        <v>2107</v>
      </c>
      <c r="D300" s="255" t="s">
        <v>218</v>
      </c>
      <c r="E300" s="256" t="s">
        <v>5109</v>
      </c>
      <c r="F300" s="257" t="s">
        <v>5110</v>
      </c>
      <c r="G300" s="258" t="s">
        <v>3939</v>
      </c>
      <c r="H300" s="259">
        <v>1</v>
      </c>
      <c r="I300" s="260"/>
      <c r="J300" s="261">
        <f>ROUND(I300*H300,2)</f>
        <v>0</v>
      </c>
      <c r="K300" s="257" t="s">
        <v>1</v>
      </c>
      <c r="L300" s="262"/>
      <c r="M300" s="263" t="s">
        <v>1</v>
      </c>
      <c r="N300" s="264" t="s">
        <v>42</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198</v>
      </c>
      <c r="AT300" s="230" t="s">
        <v>218</v>
      </c>
      <c r="AU300" s="230" t="s">
        <v>85</v>
      </c>
      <c r="AY300" s="18" t="s">
        <v>159</v>
      </c>
      <c r="BE300" s="231">
        <f>IF(N300="základní",J300,0)</f>
        <v>0</v>
      </c>
      <c r="BF300" s="231">
        <f>IF(N300="snížená",J300,0)</f>
        <v>0</v>
      </c>
      <c r="BG300" s="231">
        <f>IF(N300="zákl. přenesená",J300,0)</f>
        <v>0</v>
      </c>
      <c r="BH300" s="231">
        <f>IF(N300="sníž. přenesená",J300,0)</f>
        <v>0</v>
      </c>
      <c r="BI300" s="231">
        <f>IF(N300="nulová",J300,0)</f>
        <v>0</v>
      </c>
      <c r="BJ300" s="18" t="s">
        <v>85</v>
      </c>
      <c r="BK300" s="231">
        <f>ROUND(I300*H300,2)</f>
        <v>0</v>
      </c>
      <c r="BL300" s="18" t="s">
        <v>166</v>
      </c>
      <c r="BM300" s="230" t="s">
        <v>2949</v>
      </c>
    </row>
    <row r="301" s="2" customFormat="1" ht="16.5" customHeight="1">
      <c r="A301" s="39"/>
      <c r="B301" s="40"/>
      <c r="C301" s="219" t="s">
        <v>2115</v>
      </c>
      <c r="D301" s="219" t="s">
        <v>161</v>
      </c>
      <c r="E301" s="220" t="s">
        <v>5111</v>
      </c>
      <c r="F301" s="221" t="s">
        <v>5112</v>
      </c>
      <c r="G301" s="222" t="s">
        <v>3939</v>
      </c>
      <c r="H301" s="223">
        <v>1</v>
      </c>
      <c r="I301" s="224"/>
      <c r="J301" s="225">
        <f>ROUND(I301*H301,2)</f>
        <v>0</v>
      </c>
      <c r="K301" s="221" t="s">
        <v>1</v>
      </c>
      <c r="L301" s="45"/>
      <c r="M301" s="226" t="s">
        <v>1</v>
      </c>
      <c r="N301" s="227" t="s">
        <v>42</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166</v>
      </c>
      <c r="AT301" s="230" t="s">
        <v>161</v>
      </c>
      <c r="AU301" s="230" t="s">
        <v>85</v>
      </c>
      <c r="AY301" s="18" t="s">
        <v>159</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166</v>
      </c>
      <c r="BM301" s="230" t="s">
        <v>2959</v>
      </c>
    </row>
    <row r="302" s="2" customFormat="1" ht="24.15" customHeight="1">
      <c r="A302" s="39"/>
      <c r="B302" s="40"/>
      <c r="C302" s="255" t="s">
        <v>2122</v>
      </c>
      <c r="D302" s="255" t="s">
        <v>218</v>
      </c>
      <c r="E302" s="256" t="s">
        <v>5113</v>
      </c>
      <c r="F302" s="257" t="s">
        <v>5114</v>
      </c>
      <c r="G302" s="258" t="s">
        <v>3939</v>
      </c>
      <c r="H302" s="259">
        <v>1</v>
      </c>
      <c r="I302" s="260"/>
      <c r="J302" s="261">
        <f>ROUND(I302*H302,2)</f>
        <v>0</v>
      </c>
      <c r="K302" s="257" t="s">
        <v>1</v>
      </c>
      <c r="L302" s="262"/>
      <c r="M302" s="263" t="s">
        <v>1</v>
      </c>
      <c r="N302" s="264" t="s">
        <v>42</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198</v>
      </c>
      <c r="AT302" s="230" t="s">
        <v>218</v>
      </c>
      <c r="AU302" s="230" t="s">
        <v>85</v>
      </c>
      <c r="AY302" s="18" t="s">
        <v>159</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166</v>
      </c>
      <c r="BM302" s="230" t="s">
        <v>2969</v>
      </c>
    </row>
    <row r="303" s="2" customFormat="1" ht="16.5" customHeight="1">
      <c r="A303" s="39"/>
      <c r="B303" s="40"/>
      <c r="C303" s="219" t="s">
        <v>2127</v>
      </c>
      <c r="D303" s="219" t="s">
        <v>161</v>
      </c>
      <c r="E303" s="220" t="s">
        <v>5111</v>
      </c>
      <c r="F303" s="221" t="s">
        <v>5112</v>
      </c>
      <c r="G303" s="222" t="s">
        <v>3939</v>
      </c>
      <c r="H303" s="223">
        <v>1</v>
      </c>
      <c r="I303" s="224"/>
      <c r="J303" s="225">
        <f>ROUND(I303*H303,2)</f>
        <v>0</v>
      </c>
      <c r="K303" s="221" t="s">
        <v>1</v>
      </c>
      <c r="L303" s="45"/>
      <c r="M303" s="226" t="s">
        <v>1</v>
      </c>
      <c r="N303" s="227" t="s">
        <v>42</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166</v>
      </c>
      <c r="AT303" s="230" t="s">
        <v>161</v>
      </c>
      <c r="AU303" s="230" t="s">
        <v>85</v>
      </c>
      <c r="AY303" s="18" t="s">
        <v>159</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166</v>
      </c>
      <c r="BM303" s="230" t="s">
        <v>2979</v>
      </c>
    </row>
    <row r="304" s="2" customFormat="1" ht="37.8" customHeight="1">
      <c r="A304" s="39"/>
      <c r="B304" s="40"/>
      <c r="C304" s="255" t="s">
        <v>2131</v>
      </c>
      <c r="D304" s="255" t="s">
        <v>218</v>
      </c>
      <c r="E304" s="256" t="s">
        <v>5115</v>
      </c>
      <c r="F304" s="257" t="s">
        <v>5116</v>
      </c>
      <c r="G304" s="258" t="s">
        <v>3939</v>
      </c>
      <c r="H304" s="259">
        <v>1</v>
      </c>
      <c r="I304" s="260"/>
      <c r="J304" s="261">
        <f>ROUND(I304*H304,2)</f>
        <v>0</v>
      </c>
      <c r="K304" s="257" t="s">
        <v>1</v>
      </c>
      <c r="L304" s="262"/>
      <c r="M304" s="263" t="s">
        <v>1</v>
      </c>
      <c r="N304" s="264" t="s">
        <v>42</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198</v>
      </c>
      <c r="AT304" s="230" t="s">
        <v>218</v>
      </c>
      <c r="AU304" s="230" t="s">
        <v>85</v>
      </c>
      <c r="AY304" s="18" t="s">
        <v>159</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166</v>
      </c>
      <c r="BM304" s="230" t="s">
        <v>2989</v>
      </c>
    </row>
    <row r="305" s="2" customFormat="1" ht="16.5" customHeight="1">
      <c r="A305" s="39"/>
      <c r="B305" s="40"/>
      <c r="C305" s="219" t="s">
        <v>2137</v>
      </c>
      <c r="D305" s="219" t="s">
        <v>161</v>
      </c>
      <c r="E305" s="220" t="s">
        <v>5117</v>
      </c>
      <c r="F305" s="221" t="s">
        <v>5118</v>
      </c>
      <c r="G305" s="222" t="s">
        <v>3939</v>
      </c>
      <c r="H305" s="223">
        <v>1</v>
      </c>
      <c r="I305" s="224"/>
      <c r="J305" s="225">
        <f>ROUND(I305*H305,2)</f>
        <v>0</v>
      </c>
      <c r="K305" s="221" t="s">
        <v>1</v>
      </c>
      <c r="L305" s="45"/>
      <c r="M305" s="226" t="s">
        <v>1</v>
      </c>
      <c r="N305" s="227" t="s">
        <v>42</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166</v>
      </c>
      <c r="AT305" s="230" t="s">
        <v>161</v>
      </c>
      <c r="AU305" s="230" t="s">
        <v>85</v>
      </c>
      <c r="AY305" s="18" t="s">
        <v>159</v>
      </c>
      <c r="BE305" s="231">
        <f>IF(N305="základní",J305,0)</f>
        <v>0</v>
      </c>
      <c r="BF305" s="231">
        <f>IF(N305="snížená",J305,0)</f>
        <v>0</v>
      </c>
      <c r="BG305" s="231">
        <f>IF(N305="zákl. přenesená",J305,0)</f>
        <v>0</v>
      </c>
      <c r="BH305" s="231">
        <f>IF(N305="sníž. přenesená",J305,0)</f>
        <v>0</v>
      </c>
      <c r="BI305" s="231">
        <f>IF(N305="nulová",J305,0)</f>
        <v>0</v>
      </c>
      <c r="BJ305" s="18" t="s">
        <v>85</v>
      </c>
      <c r="BK305" s="231">
        <f>ROUND(I305*H305,2)</f>
        <v>0</v>
      </c>
      <c r="BL305" s="18" t="s">
        <v>166</v>
      </c>
      <c r="BM305" s="230" t="s">
        <v>2999</v>
      </c>
    </row>
    <row r="306" s="2" customFormat="1" ht="37.8" customHeight="1">
      <c r="A306" s="39"/>
      <c r="B306" s="40"/>
      <c r="C306" s="219" t="s">
        <v>2142</v>
      </c>
      <c r="D306" s="219" t="s">
        <v>161</v>
      </c>
      <c r="E306" s="220" t="s">
        <v>5119</v>
      </c>
      <c r="F306" s="221" t="s">
        <v>5120</v>
      </c>
      <c r="G306" s="222" t="s">
        <v>1</v>
      </c>
      <c r="H306" s="223">
        <v>0</v>
      </c>
      <c r="I306" s="224"/>
      <c r="J306" s="225">
        <f>ROUND(I306*H306,2)</f>
        <v>0</v>
      </c>
      <c r="K306" s="221" t="s">
        <v>1</v>
      </c>
      <c r="L306" s="45"/>
      <c r="M306" s="226" t="s">
        <v>1</v>
      </c>
      <c r="N306" s="227" t="s">
        <v>42</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166</v>
      </c>
      <c r="AT306" s="230" t="s">
        <v>161</v>
      </c>
      <c r="AU306" s="230" t="s">
        <v>85</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166</v>
      </c>
      <c r="BM306" s="230" t="s">
        <v>3008</v>
      </c>
    </row>
    <row r="307" s="2" customFormat="1" ht="55.5" customHeight="1">
      <c r="A307" s="39"/>
      <c r="B307" s="40"/>
      <c r="C307" s="219" t="s">
        <v>2181</v>
      </c>
      <c r="D307" s="219" t="s">
        <v>161</v>
      </c>
      <c r="E307" s="220" t="s">
        <v>5121</v>
      </c>
      <c r="F307" s="221" t="s">
        <v>5122</v>
      </c>
      <c r="G307" s="222" t="s">
        <v>1</v>
      </c>
      <c r="H307" s="223">
        <v>0</v>
      </c>
      <c r="I307" s="224"/>
      <c r="J307" s="225">
        <f>ROUND(I307*H307,2)</f>
        <v>0</v>
      </c>
      <c r="K307" s="221" t="s">
        <v>1</v>
      </c>
      <c r="L307" s="45"/>
      <c r="M307" s="226" t="s">
        <v>1</v>
      </c>
      <c r="N307" s="227" t="s">
        <v>42</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166</v>
      </c>
      <c r="AT307" s="230" t="s">
        <v>161</v>
      </c>
      <c r="AU307" s="230" t="s">
        <v>85</v>
      </c>
      <c r="AY307" s="18" t="s">
        <v>159</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166</v>
      </c>
      <c r="BM307" s="230" t="s">
        <v>3018</v>
      </c>
    </row>
    <row r="308" s="2" customFormat="1" ht="24.15" customHeight="1">
      <c r="A308" s="39"/>
      <c r="B308" s="40"/>
      <c r="C308" s="219" t="s">
        <v>2189</v>
      </c>
      <c r="D308" s="219" t="s">
        <v>161</v>
      </c>
      <c r="E308" s="220" t="s">
        <v>5123</v>
      </c>
      <c r="F308" s="221" t="s">
        <v>5124</v>
      </c>
      <c r="G308" s="222" t="s">
        <v>1</v>
      </c>
      <c r="H308" s="223">
        <v>0</v>
      </c>
      <c r="I308" s="224"/>
      <c r="J308" s="225">
        <f>ROUND(I308*H308,2)</f>
        <v>0</v>
      </c>
      <c r="K308" s="221" t="s">
        <v>1</v>
      </c>
      <c r="L308" s="45"/>
      <c r="M308" s="226" t="s">
        <v>1</v>
      </c>
      <c r="N308" s="227" t="s">
        <v>42</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166</v>
      </c>
      <c r="AT308" s="230" t="s">
        <v>161</v>
      </c>
      <c r="AU308" s="230" t="s">
        <v>85</v>
      </c>
      <c r="AY308" s="18" t="s">
        <v>159</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166</v>
      </c>
      <c r="BM308" s="230" t="s">
        <v>3028</v>
      </c>
    </row>
    <row r="309" s="12" customFormat="1" ht="25.92" customHeight="1">
      <c r="A309" s="12"/>
      <c r="B309" s="203"/>
      <c r="C309" s="204"/>
      <c r="D309" s="205" t="s">
        <v>76</v>
      </c>
      <c r="E309" s="206" t="s">
        <v>5125</v>
      </c>
      <c r="F309" s="206" t="s">
        <v>5126</v>
      </c>
      <c r="G309" s="204"/>
      <c r="H309" s="204"/>
      <c r="I309" s="207"/>
      <c r="J309" s="208">
        <f>BK309</f>
        <v>0</v>
      </c>
      <c r="K309" s="204"/>
      <c r="L309" s="209"/>
      <c r="M309" s="210"/>
      <c r="N309" s="211"/>
      <c r="O309" s="211"/>
      <c r="P309" s="212">
        <f>SUM(P310:P313)</f>
        <v>0</v>
      </c>
      <c r="Q309" s="211"/>
      <c r="R309" s="212">
        <f>SUM(R310:R313)</f>
        <v>0</v>
      </c>
      <c r="S309" s="211"/>
      <c r="T309" s="213">
        <f>SUM(T310:T313)</f>
        <v>0</v>
      </c>
      <c r="U309" s="12"/>
      <c r="V309" s="12"/>
      <c r="W309" s="12"/>
      <c r="X309" s="12"/>
      <c r="Y309" s="12"/>
      <c r="Z309" s="12"/>
      <c r="AA309" s="12"/>
      <c r="AB309" s="12"/>
      <c r="AC309" s="12"/>
      <c r="AD309" s="12"/>
      <c r="AE309" s="12"/>
      <c r="AR309" s="214" t="s">
        <v>85</v>
      </c>
      <c r="AT309" s="215" t="s">
        <v>76</v>
      </c>
      <c r="AU309" s="215" t="s">
        <v>77</v>
      </c>
      <c r="AY309" s="214" t="s">
        <v>159</v>
      </c>
      <c r="BK309" s="216">
        <f>SUM(BK310:BK313)</f>
        <v>0</v>
      </c>
    </row>
    <row r="310" s="2" customFormat="1" ht="24.15" customHeight="1">
      <c r="A310" s="39"/>
      <c r="B310" s="40"/>
      <c r="C310" s="255" t="s">
        <v>2196</v>
      </c>
      <c r="D310" s="255" t="s">
        <v>218</v>
      </c>
      <c r="E310" s="256" t="s">
        <v>5127</v>
      </c>
      <c r="F310" s="257" t="s">
        <v>5128</v>
      </c>
      <c r="G310" s="258" t="s">
        <v>3939</v>
      </c>
      <c r="H310" s="259">
        <v>1</v>
      </c>
      <c r="I310" s="260"/>
      <c r="J310" s="261">
        <f>ROUND(I310*H310,2)</f>
        <v>0</v>
      </c>
      <c r="K310" s="257" t="s">
        <v>1</v>
      </c>
      <c r="L310" s="262"/>
      <c r="M310" s="263" t="s">
        <v>1</v>
      </c>
      <c r="N310" s="264" t="s">
        <v>42</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198</v>
      </c>
      <c r="AT310" s="230" t="s">
        <v>218</v>
      </c>
      <c r="AU310" s="230" t="s">
        <v>85</v>
      </c>
      <c r="AY310" s="18" t="s">
        <v>159</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166</v>
      </c>
      <c r="BM310" s="230" t="s">
        <v>3038</v>
      </c>
    </row>
    <row r="311" s="2" customFormat="1" ht="16.5" customHeight="1">
      <c r="A311" s="39"/>
      <c r="B311" s="40"/>
      <c r="C311" s="219" t="s">
        <v>2200</v>
      </c>
      <c r="D311" s="219" t="s">
        <v>161</v>
      </c>
      <c r="E311" s="220" t="s">
        <v>5057</v>
      </c>
      <c r="F311" s="221" t="s">
        <v>5058</v>
      </c>
      <c r="G311" s="222" t="s">
        <v>3939</v>
      </c>
      <c r="H311" s="223">
        <v>1</v>
      </c>
      <c r="I311" s="224"/>
      <c r="J311" s="225">
        <f>ROUND(I311*H311,2)</f>
        <v>0</v>
      </c>
      <c r="K311" s="221" t="s">
        <v>1</v>
      </c>
      <c r="L311" s="45"/>
      <c r="M311" s="226" t="s">
        <v>1</v>
      </c>
      <c r="N311" s="227" t="s">
        <v>42</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166</v>
      </c>
      <c r="AT311" s="230" t="s">
        <v>161</v>
      </c>
      <c r="AU311" s="230" t="s">
        <v>85</v>
      </c>
      <c r="AY311" s="18" t="s">
        <v>159</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166</v>
      </c>
      <c r="BM311" s="230" t="s">
        <v>3048</v>
      </c>
    </row>
    <row r="312" s="2" customFormat="1" ht="44.25" customHeight="1">
      <c r="A312" s="39"/>
      <c r="B312" s="40"/>
      <c r="C312" s="255" t="s">
        <v>2204</v>
      </c>
      <c r="D312" s="255" t="s">
        <v>218</v>
      </c>
      <c r="E312" s="256" t="s">
        <v>5129</v>
      </c>
      <c r="F312" s="257" t="s">
        <v>5130</v>
      </c>
      <c r="G312" s="258" t="s">
        <v>3939</v>
      </c>
      <c r="H312" s="259">
        <v>2</v>
      </c>
      <c r="I312" s="260"/>
      <c r="J312" s="261">
        <f>ROUND(I312*H312,2)</f>
        <v>0</v>
      </c>
      <c r="K312" s="257" t="s">
        <v>1</v>
      </c>
      <c r="L312" s="262"/>
      <c r="M312" s="263" t="s">
        <v>1</v>
      </c>
      <c r="N312" s="264" t="s">
        <v>42</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198</v>
      </c>
      <c r="AT312" s="230" t="s">
        <v>218</v>
      </c>
      <c r="AU312" s="230" t="s">
        <v>85</v>
      </c>
      <c r="AY312" s="18" t="s">
        <v>159</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166</v>
      </c>
      <c r="BM312" s="230" t="s">
        <v>3091</v>
      </c>
    </row>
    <row r="313" s="2" customFormat="1" ht="16.5" customHeight="1">
      <c r="A313" s="39"/>
      <c r="B313" s="40"/>
      <c r="C313" s="219" t="s">
        <v>2209</v>
      </c>
      <c r="D313" s="219" t="s">
        <v>161</v>
      </c>
      <c r="E313" s="220" t="s">
        <v>5081</v>
      </c>
      <c r="F313" s="221" t="s">
        <v>5082</v>
      </c>
      <c r="G313" s="222" t="s">
        <v>3939</v>
      </c>
      <c r="H313" s="223">
        <v>2</v>
      </c>
      <c r="I313" s="224"/>
      <c r="J313" s="225">
        <f>ROUND(I313*H313,2)</f>
        <v>0</v>
      </c>
      <c r="K313" s="221" t="s">
        <v>1</v>
      </c>
      <c r="L313" s="45"/>
      <c r="M313" s="226" t="s">
        <v>1</v>
      </c>
      <c r="N313" s="227" t="s">
        <v>42</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166</v>
      </c>
      <c r="AT313" s="230" t="s">
        <v>161</v>
      </c>
      <c r="AU313" s="230" t="s">
        <v>85</v>
      </c>
      <c r="AY313" s="18" t="s">
        <v>159</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166</v>
      </c>
      <c r="BM313" s="230" t="s">
        <v>3099</v>
      </c>
    </row>
    <row r="314" s="12" customFormat="1" ht="25.92" customHeight="1">
      <c r="A314" s="12"/>
      <c r="B314" s="203"/>
      <c r="C314" s="204"/>
      <c r="D314" s="205" t="s">
        <v>76</v>
      </c>
      <c r="E314" s="206" t="s">
        <v>5131</v>
      </c>
      <c r="F314" s="206" t="s">
        <v>5132</v>
      </c>
      <c r="G314" s="204"/>
      <c r="H314" s="204"/>
      <c r="I314" s="207"/>
      <c r="J314" s="208">
        <f>BK314</f>
        <v>0</v>
      </c>
      <c r="K314" s="204"/>
      <c r="L314" s="209"/>
      <c r="M314" s="210"/>
      <c r="N314" s="211"/>
      <c r="O314" s="211"/>
      <c r="P314" s="212">
        <f>SUM(P315:P331)</f>
        <v>0</v>
      </c>
      <c r="Q314" s="211"/>
      <c r="R314" s="212">
        <f>SUM(R315:R331)</f>
        <v>0</v>
      </c>
      <c r="S314" s="211"/>
      <c r="T314" s="213">
        <f>SUM(T315:T331)</f>
        <v>0</v>
      </c>
      <c r="U314" s="12"/>
      <c r="V314" s="12"/>
      <c r="W314" s="12"/>
      <c r="X314" s="12"/>
      <c r="Y314" s="12"/>
      <c r="Z314" s="12"/>
      <c r="AA314" s="12"/>
      <c r="AB314" s="12"/>
      <c r="AC314" s="12"/>
      <c r="AD314" s="12"/>
      <c r="AE314" s="12"/>
      <c r="AR314" s="214" t="s">
        <v>85</v>
      </c>
      <c r="AT314" s="215" t="s">
        <v>76</v>
      </c>
      <c r="AU314" s="215" t="s">
        <v>77</v>
      </c>
      <c r="AY314" s="214" t="s">
        <v>159</v>
      </c>
      <c r="BK314" s="216">
        <f>SUM(BK315:BK331)</f>
        <v>0</v>
      </c>
    </row>
    <row r="315" s="2" customFormat="1" ht="16.5" customHeight="1">
      <c r="A315" s="39"/>
      <c r="B315" s="40"/>
      <c r="C315" s="219" t="s">
        <v>2214</v>
      </c>
      <c r="D315" s="219" t="s">
        <v>161</v>
      </c>
      <c r="E315" s="220" t="s">
        <v>5133</v>
      </c>
      <c r="F315" s="221" t="s">
        <v>4989</v>
      </c>
      <c r="G315" s="222" t="s">
        <v>268</v>
      </c>
      <c r="H315" s="223">
        <v>18</v>
      </c>
      <c r="I315" s="224"/>
      <c r="J315" s="225">
        <f>ROUND(I315*H315,2)</f>
        <v>0</v>
      </c>
      <c r="K315" s="221" t="s">
        <v>1</v>
      </c>
      <c r="L315" s="45"/>
      <c r="M315" s="226" t="s">
        <v>1</v>
      </c>
      <c r="N315" s="227" t="s">
        <v>42</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166</v>
      </c>
      <c r="AT315" s="230" t="s">
        <v>161</v>
      </c>
      <c r="AU315" s="230" t="s">
        <v>85</v>
      </c>
      <c r="AY315" s="18" t="s">
        <v>159</v>
      </c>
      <c r="BE315" s="231">
        <f>IF(N315="základní",J315,0)</f>
        <v>0</v>
      </c>
      <c r="BF315" s="231">
        <f>IF(N315="snížená",J315,0)</f>
        <v>0</v>
      </c>
      <c r="BG315" s="231">
        <f>IF(N315="zákl. přenesená",J315,0)</f>
        <v>0</v>
      </c>
      <c r="BH315" s="231">
        <f>IF(N315="sníž. přenesená",J315,0)</f>
        <v>0</v>
      </c>
      <c r="BI315" s="231">
        <f>IF(N315="nulová",J315,0)</f>
        <v>0</v>
      </c>
      <c r="BJ315" s="18" t="s">
        <v>85</v>
      </c>
      <c r="BK315" s="231">
        <f>ROUND(I315*H315,2)</f>
        <v>0</v>
      </c>
      <c r="BL315" s="18" t="s">
        <v>166</v>
      </c>
      <c r="BM315" s="230" t="s">
        <v>3111</v>
      </c>
    </row>
    <row r="316" s="2" customFormat="1" ht="33" customHeight="1">
      <c r="A316" s="39"/>
      <c r="B316" s="40"/>
      <c r="C316" s="219" t="s">
        <v>2221</v>
      </c>
      <c r="D316" s="219" t="s">
        <v>161</v>
      </c>
      <c r="E316" s="220" t="s">
        <v>5134</v>
      </c>
      <c r="F316" s="221" t="s">
        <v>5135</v>
      </c>
      <c r="G316" s="222" t="s">
        <v>268</v>
      </c>
      <c r="H316" s="223">
        <v>144</v>
      </c>
      <c r="I316" s="224"/>
      <c r="J316" s="225">
        <f>ROUND(I316*H316,2)</f>
        <v>0</v>
      </c>
      <c r="K316" s="221" t="s">
        <v>1</v>
      </c>
      <c r="L316" s="45"/>
      <c r="M316" s="226" t="s">
        <v>1</v>
      </c>
      <c r="N316" s="227" t="s">
        <v>42</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166</v>
      </c>
      <c r="AT316" s="230" t="s">
        <v>161</v>
      </c>
      <c r="AU316" s="230" t="s">
        <v>85</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166</v>
      </c>
      <c r="BM316" s="230" t="s">
        <v>3129</v>
      </c>
    </row>
    <row r="317" s="2" customFormat="1" ht="16.5" customHeight="1">
      <c r="A317" s="39"/>
      <c r="B317" s="40"/>
      <c r="C317" s="219" t="s">
        <v>2226</v>
      </c>
      <c r="D317" s="219" t="s">
        <v>161</v>
      </c>
      <c r="E317" s="220" t="s">
        <v>5136</v>
      </c>
      <c r="F317" s="221" t="s">
        <v>4993</v>
      </c>
      <c r="G317" s="222" t="s">
        <v>268</v>
      </c>
      <c r="H317" s="223">
        <v>100</v>
      </c>
      <c r="I317" s="224"/>
      <c r="J317" s="225">
        <f>ROUND(I317*H317,2)</f>
        <v>0</v>
      </c>
      <c r="K317" s="221" t="s">
        <v>1</v>
      </c>
      <c r="L317" s="45"/>
      <c r="M317" s="226" t="s">
        <v>1</v>
      </c>
      <c r="N317" s="227" t="s">
        <v>42</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166</v>
      </c>
      <c r="AT317" s="230" t="s">
        <v>161</v>
      </c>
      <c r="AU317" s="230" t="s">
        <v>85</v>
      </c>
      <c r="AY317" s="18" t="s">
        <v>159</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166</v>
      </c>
      <c r="BM317" s="230" t="s">
        <v>3147</v>
      </c>
    </row>
    <row r="318" s="2" customFormat="1" ht="16.5" customHeight="1">
      <c r="A318" s="39"/>
      <c r="B318" s="40"/>
      <c r="C318" s="219" t="s">
        <v>2234</v>
      </c>
      <c r="D318" s="219" t="s">
        <v>161</v>
      </c>
      <c r="E318" s="220" t="s">
        <v>5137</v>
      </c>
      <c r="F318" s="221" t="s">
        <v>4995</v>
      </c>
      <c r="G318" s="222" t="s">
        <v>268</v>
      </c>
      <c r="H318" s="223">
        <v>245</v>
      </c>
      <c r="I318" s="224"/>
      <c r="J318" s="225">
        <f>ROUND(I318*H318,2)</f>
        <v>0</v>
      </c>
      <c r="K318" s="221" t="s">
        <v>1</v>
      </c>
      <c r="L318" s="45"/>
      <c r="M318" s="226" t="s">
        <v>1</v>
      </c>
      <c r="N318" s="227" t="s">
        <v>42</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166</v>
      </c>
      <c r="AT318" s="230" t="s">
        <v>161</v>
      </c>
      <c r="AU318" s="230" t="s">
        <v>85</v>
      </c>
      <c r="AY318" s="18" t="s">
        <v>159</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166</v>
      </c>
      <c r="BM318" s="230" t="s">
        <v>3161</v>
      </c>
    </row>
    <row r="319" s="2" customFormat="1" ht="16.5" customHeight="1">
      <c r="A319" s="39"/>
      <c r="B319" s="40"/>
      <c r="C319" s="219" t="s">
        <v>2239</v>
      </c>
      <c r="D319" s="219" t="s">
        <v>161</v>
      </c>
      <c r="E319" s="220" t="s">
        <v>5138</v>
      </c>
      <c r="F319" s="221" t="s">
        <v>4997</v>
      </c>
      <c r="G319" s="222" t="s">
        <v>268</v>
      </c>
      <c r="H319" s="223">
        <v>292</v>
      </c>
      <c r="I319" s="224"/>
      <c r="J319" s="225">
        <f>ROUND(I319*H319,2)</f>
        <v>0</v>
      </c>
      <c r="K319" s="221" t="s">
        <v>1</v>
      </c>
      <c r="L319" s="45"/>
      <c r="M319" s="226" t="s">
        <v>1</v>
      </c>
      <c r="N319" s="227" t="s">
        <v>42</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166</v>
      </c>
      <c r="AT319" s="230" t="s">
        <v>161</v>
      </c>
      <c r="AU319" s="230" t="s">
        <v>85</v>
      </c>
      <c r="AY319" s="18" t="s">
        <v>159</v>
      </c>
      <c r="BE319" s="231">
        <f>IF(N319="základní",J319,0)</f>
        <v>0</v>
      </c>
      <c r="BF319" s="231">
        <f>IF(N319="snížená",J319,0)</f>
        <v>0</v>
      </c>
      <c r="BG319" s="231">
        <f>IF(N319="zákl. přenesená",J319,0)</f>
        <v>0</v>
      </c>
      <c r="BH319" s="231">
        <f>IF(N319="sníž. přenesená",J319,0)</f>
        <v>0</v>
      </c>
      <c r="BI319" s="231">
        <f>IF(N319="nulová",J319,0)</f>
        <v>0</v>
      </c>
      <c r="BJ319" s="18" t="s">
        <v>85</v>
      </c>
      <c r="BK319" s="231">
        <f>ROUND(I319*H319,2)</f>
        <v>0</v>
      </c>
      <c r="BL319" s="18" t="s">
        <v>166</v>
      </c>
      <c r="BM319" s="230" t="s">
        <v>3178</v>
      </c>
    </row>
    <row r="320" s="2" customFormat="1" ht="16.5" customHeight="1">
      <c r="A320" s="39"/>
      <c r="B320" s="40"/>
      <c r="C320" s="219" t="s">
        <v>2245</v>
      </c>
      <c r="D320" s="219" t="s">
        <v>161</v>
      </c>
      <c r="E320" s="220" t="s">
        <v>5139</v>
      </c>
      <c r="F320" s="221" t="s">
        <v>4999</v>
      </c>
      <c r="G320" s="222" t="s">
        <v>268</v>
      </c>
      <c r="H320" s="223">
        <v>48</v>
      </c>
      <c r="I320" s="224"/>
      <c r="J320" s="225">
        <f>ROUND(I320*H320,2)</f>
        <v>0</v>
      </c>
      <c r="K320" s="221" t="s">
        <v>1</v>
      </c>
      <c r="L320" s="45"/>
      <c r="M320" s="226" t="s">
        <v>1</v>
      </c>
      <c r="N320" s="227" t="s">
        <v>42</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166</v>
      </c>
      <c r="AT320" s="230" t="s">
        <v>161</v>
      </c>
      <c r="AU320" s="230" t="s">
        <v>85</v>
      </c>
      <c r="AY320" s="18" t="s">
        <v>159</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166</v>
      </c>
      <c r="BM320" s="230" t="s">
        <v>3194</v>
      </c>
    </row>
    <row r="321" s="2" customFormat="1" ht="16.5" customHeight="1">
      <c r="A321" s="39"/>
      <c r="B321" s="40"/>
      <c r="C321" s="219" t="s">
        <v>2251</v>
      </c>
      <c r="D321" s="219" t="s">
        <v>161</v>
      </c>
      <c r="E321" s="220" t="s">
        <v>5140</v>
      </c>
      <c r="F321" s="221" t="s">
        <v>5141</v>
      </c>
      <c r="G321" s="222" t="s">
        <v>268</v>
      </c>
      <c r="H321" s="223">
        <v>62</v>
      </c>
      <c r="I321" s="224"/>
      <c r="J321" s="225">
        <f>ROUND(I321*H321,2)</f>
        <v>0</v>
      </c>
      <c r="K321" s="221" t="s">
        <v>1</v>
      </c>
      <c r="L321" s="45"/>
      <c r="M321" s="226" t="s">
        <v>1</v>
      </c>
      <c r="N321" s="227" t="s">
        <v>42</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166</v>
      </c>
      <c r="AT321" s="230" t="s">
        <v>161</v>
      </c>
      <c r="AU321" s="230" t="s">
        <v>85</v>
      </c>
      <c r="AY321" s="18" t="s">
        <v>159</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166</v>
      </c>
      <c r="BM321" s="230" t="s">
        <v>3214</v>
      </c>
    </row>
    <row r="322" s="2" customFormat="1" ht="16.5" customHeight="1">
      <c r="A322" s="39"/>
      <c r="B322" s="40"/>
      <c r="C322" s="219" t="s">
        <v>2256</v>
      </c>
      <c r="D322" s="219" t="s">
        <v>161</v>
      </c>
      <c r="E322" s="220" t="s">
        <v>5142</v>
      </c>
      <c r="F322" s="221" t="s">
        <v>5001</v>
      </c>
      <c r="G322" s="222" t="s">
        <v>268</v>
      </c>
      <c r="H322" s="223">
        <v>142</v>
      </c>
      <c r="I322" s="224"/>
      <c r="J322" s="225">
        <f>ROUND(I322*H322,2)</f>
        <v>0</v>
      </c>
      <c r="K322" s="221" t="s">
        <v>1</v>
      </c>
      <c r="L322" s="45"/>
      <c r="M322" s="226" t="s">
        <v>1</v>
      </c>
      <c r="N322" s="227" t="s">
        <v>42</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166</v>
      </c>
      <c r="AT322" s="230" t="s">
        <v>161</v>
      </c>
      <c r="AU322" s="230" t="s">
        <v>85</v>
      </c>
      <c r="AY322" s="18" t="s">
        <v>159</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166</v>
      </c>
      <c r="BM322" s="230" t="s">
        <v>3228</v>
      </c>
    </row>
    <row r="323" s="2" customFormat="1" ht="16.5" customHeight="1">
      <c r="A323" s="39"/>
      <c r="B323" s="40"/>
      <c r="C323" s="219" t="s">
        <v>2259</v>
      </c>
      <c r="D323" s="219" t="s">
        <v>161</v>
      </c>
      <c r="E323" s="220" t="s">
        <v>5143</v>
      </c>
      <c r="F323" s="221" t="s">
        <v>5005</v>
      </c>
      <c r="G323" s="222" t="s">
        <v>268</v>
      </c>
      <c r="H323" s="223">
        <v>20</v>
      </c>
      <c r="I323" s="224"/>
      <c r="J323" s="225">
        <f>ROUND(I323*H323,2)</f>
        <v>0</v>
      </c>
      <c r="K323" s="221" t="s">
        <v>1</v>
      </c>
      <c r="L323" s="45"/>
      <c r="M323" s="226" t="s">
        <v>1</v>
      </c>
      <c r="N323" s="227" t="s">
        <v>42</v>
      </c>
      <c r="O323" s="92"/>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166</v>
      </c>
      <c r="AT323" s="230" t="s">
        <v>161</v>
      </c>
      <c r="AU323" s="230" t="s">
        <v>85</v>
      </c>
      <c r="AY323" s="18" t="s">
        <v>159</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166</v>
      </c>
      <c r="BM323" s="230" t="s">
        <v>3242</v>
      </c>
    </row>
    <row r="324" s="2" customFormat="1" ht="16.5" customHeight="1">
      <c r="A324" s="39"/>
      <c r="B324" s="40"/>
      <c r="C324" s="219" t="s">
        <v>2263</v>
      </c>
      <c r="D324" s="219" t="s">
        <v>161</v>
      </c>
      <c r="E324" s="220" t="s">
        <v>5144</v>
      </c>
      <c r="F324" s="221" t="s">
        <v>5007</v>
      </c>
      <c r="G324" s="222" t="s">
        <v>268</v>
      </c>
      <c r="H324" s="223">
        <v>50</v>
      </c>
      <c r="I324" s="224"/>
      <c r="J324" s="225">
        <f>ROUND(I324*H324,2)</f>
        <v>0</v>
      </c>
      <c r="K324" s="221" t="s">
        <v>1</v>
      </c>
      <c r="L324" s="45"/>
      <c r="M324" s="226" t="s">
        <v>1</v>
      </c>
      <c r="N324" s="227" t="s">
        <v>42</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166</v>
      </c>
      <c r="AT324" s="230" t="s">
        <v>161</v>
      </c>
      <c r="AU324" s="230" t="s">
        <v>85</v>
      </c>
      <c r="AY324" s="18" t="s">
        <v>159</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166</v>
      </c>
      <c r="BM324" s="230" t="s">
        <v>3256</v>
      </c>
    </row>
    <row r="325" s="2" customFormat="1" ht="21.75" customHeight="1">
      <c r="A325" s="39"/>
      <c r="B325" s="40"/>
      <c r="C325" s="219" t="s">
        <v>2268</v>
      </c>
      <c r="D325" s="219" t="s">
        <v>161</v>
      </c>
      <c r="E325" s="220" t="s">
        <v>5145</v>
      </c>
      <c r="F325" s="221" t="s">
        <v>5009</v>
      </c>
      <c r="G325" s="222" t="s">
        <v>268</v>
      </c>
      <c r="H325" s="223">
        <v>250</v>
      </c>
      <c r="I325" s="224"/>
      <c r="J325" s="225">
        <f>ROUND(I325*H325,2)</f>
        <v>0</v>
      </c>
      <c r="K325" s="221" t="s">
        <v>1</v>
      </c>
      <c r="L325" s="45"/>
      <c r="M325" s="226" t="s">
        <v>1</v>
      </c>
      <c r="N325" s="227" t="s">
        <v>42</v>
      </c>
      <c r="O325" s="92"/>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166</v>
      </c>
      <c r="AT325" s="230" t="s">
        <v>161</v>
      </c>
      <c r="AU325" s="230" t="s">
        <v>85</v>
      </c>
      <c r="AY325" s="18" t="s">
        <v>159</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166</v>
      </c>
      <c r="BM325" s="230" t="s">
        <v>3273</v>
      </c>
    </row>
    <row r="326" s="2" customFormat="1" ht="16.5" customHeight="1">
      <c r="A326" s="39"/>
      <c r="B326" s="40"/>
      <c r="C326" s="219" t="s">
        <v>2272</v>
      </c>
      <c r="D326" s="219" t="s">
        <v>161</v>
      </c>
      <c r="E326" s="220" t="s">
        <v>5146</v>
      </c>
      <c r="F326" s="221" t="s">
        <v>5011</v>
      </c>
      <c r="G326" s="222" t="s">
        <v>3939</v>
      </c>
      <c r="H326" s="223">
        <v>1</v>
      </c>
      <c r="I326" s="224"/>
      <c r="J326" s="225">
        <f>ROUND(I326*H326,2)</f>
        <v>0</v>
      </c>
      <c r="K326" s="221" t="s">
        <v>1</v>
      </c>
      <c r="L326" s="45"/>
      <c r="M326" s="226" t="s">
        <v>1</v>
      </c>
      <c r="N326" s="227" t="s">
        <v>42</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166</v>
      </c>
      <c r="AT326" s="230" t="s">
        <v>161</v>
      </c>
      <c r="AU326" s="230" t="s">
        <v>85</v>
      </c>
      <c r="AY326" s="18" t="s">
        <v>159</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166</v>
      </c>
      <c r="BM326" s="230" t="s">
        <v>3286</v>
      </c>
    </row>
    <row r="327" s="2" customFormat="1" ht="24.15" customHeight="1">
      <c r="A327" s="39"/>
      <c r="B327" s="40"/>
      <c r="C327" s="219" t="s">
        <v>2276</v>
      </c>
      <c r="D327" s="219" t="s">
        <v>161</v>
      </c>
      <c r="E327" s="220" t="s">
        <v>5147</v>
      </c>
      <c r="F327" s="221" t="s">
        <v>5148</v>
      </c>
      <c r="G327" s="222" t="s">
        <v>3939</v>
      </c>
      <c r="H327" s="223">
        <v>4</v>
      </c>
      <c r="I327" s="224"/>
      <c r="J327" s="225">
        <f>ROUND(I327*H327,2)</f>
        <v>0</v>
      </c>
      <c r="K327" s="221" t="s">
        <v>1</v>
      </c>
      <c r="L327" s="45"/>
      <c r="M327" s="226" t="s">
        <v>1</v>
      </c>
      <c r="N327" s="227" t="s">
        <v>42</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166</v>
      </c>
      <c r="AT327" s="230" t="s">
        <v>161</v>
      </c>
      <c r="AU327" s="230" t="s">
        <v>85</v>
      </c>
      <c r="AY327" s="18" t="s">
        <v>159</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166</v>
      </c>
      <c r="BM327" s="230" t="s">
        <v>3294</v>
      </c>
    </row>
    <row r="328" s="2" customFormat="1" ht="24.15" customHeight="1">
      <c r="A328" s="39"/>
      <c r="B328" s="40"/>
      <c r="C328" s="219" t="s">
        <v>2280</v>
      </c>
      <c r="D328" s="219" t="s">
        <v>161</v>
      </c>
      <c r="E328" s="220" t="s">
        <v>5149</v>
      </c>
      <c r="F328" s="221" t="s">
        <v>5013</v>
      </c>
      <c r="G328" s="222" t="s">
        <v>4926</v>
      </c>
      <c r="H328" s="223">
        <v>120</v>
      </c>
      <c r="I328" s="224"/>
      <c r="J328" s="225">
        <f>ROUND(I328*H328,2)</f>
        <v>0</v>
      </c>
      <c r="K328" s="221" t="s">
        <v>1</v>
      </c>
      <c r="L328" s="45"/>
      <c r="M328" s="226" t="s">
        <v>1</v>
      </c>
      <c r="N328" s="227" t="s">
        <v>42</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166</v>
      </c>
      <c r="AT328" s="230" t="s">
        <v>161</v>
      </c>
      <c r="AU328" s="230" t="s">
        <v>85</v>
      </c>
      <c r="AY328" s="18" t="s">
        <v>159</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166</v>
      </c>
      <c r="BM328" s="230" t="s">
        <v>3303</v>
      </c>
    </row>
    <row r="329" s="2" customFormat="1" ht="16.5" customHeight="1">
      <c r="A329" s="39"/>
      <c r="B329" s="40"/>
      <c r="C329" s="219" t="s">
        <v>2288</v>
      </c>
      <c r="D329" s="219" t="s">
        <v>161</v>
      </c>
      <c r="E329" s="220" t="s">
        <v>5150</v>
      </c>
      <c r="F329" s="221" t="s">
        <v>5015</v>
      </c>
      <c r="G329" s="222" t="s">
        <v>4926</v>
      </c>
      <c r="H329" s="223">
        <v>12</v>
      </c>
      <c r="I329" s="224"/>
      <c r="J329" s="225">
        <f>ROUND(I329*H329,2)</f>
        <v>0</v>
      </c>
      <c r="K329" s="221" t="s">
        <v>1</v>
      </c>
      <c r="L329" s="45"/>
      <c r="M329" s="226" t="s">
        <v>1</v>
      </c>
      <c r="N329" s="227" t="s">
        <v>42</v>
      </c>
      <c r="O329" s="92"/>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166</v>
      </c>
      <c r="AT329" s="230" t="s">
        <v>161</v>
      </c>
      <c r="AU329" s="230" t="s">
        <v>85</v>
      </c>
      <c r="AY329" s="18" t="s">
        <v>159</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166</v>
      </c>
      <c r="BM329" s="230" t="s">
        <v>3314</v>
      </c>
    </row>
    <row r="330" s="2" customFormat="1" ht="16.5" customHeight="1">
      <c r="A330" s="39"/>
      <c r="B330" s="40"/>
      <c r="C330" s="219" t="s">
        <v>2292</v>
      </c>
      <c r="D330" s="219" t="s">
        <v>161</v>
      </c>
      <c r="E330" s="220" t="s">
        <v>5151</v>
      </c>
      <c r="F330" s="221" t="s">
        <v>5017</v>
      </c>
      <c r="G330" s="222" t="s">
        <v>4926</v>
      </c>
      <c r="H330" s="223">
        <v>24</v>
      </c>
      <c r="I330" s="224"/>
      <c r="J330" s="225">
        <f>ROUND(I330*H330,2)</f>
        <v>0</v>
      </c>
      <c r="K330" s="221" t="s">
        <v>1</v>
      </c>
      <c r="L330" s="45"/>
      <c r="M330" s="226" t="s">
        <v>1</v>
      </c>
      <c r="N330" s="227" t="s">
        <v>42</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166</v>
      </c>
      <c r="AT330" s="230" t="s">
        <v>161</v>
      </c>
      <c r="AU330" s="230" t="s">
        <v>85</v>
      </c>
      <c r="AY330" s="18" t="s">
        <v>159</v>
      </c>
      <c r="BE330" s="231">
        <f>IF(N330="základní",J330,0)</f>
        <v>0</v>
      </c>
      <c r="BF330" s="231">
        <f>IF(N330="snížená",J330,0)</f>
        <v>0</v>
      </c>
      <c r="BG330" s="231">
        <f>IF(N330="zákl. přenesená",J330,0)</f>
        <v>0</v>
      </c>
      <c r="BH330" s="231">
        <f>IF(N330="sníž. přenesená",J330,0)</f>
        <v>0</v>
      </c>
      <c r="BI330" s="231">
        <f>IF(N330="nulová",J330,0)</f>
        <v>0</v>
      </c>
      <c r="BJ330" s="18" t="s">
        <v>85</v>
      </c>
      <c r="BK330" s="231">
        <f>ROUND(I330*H330,2)</f>
        <v>0</v>
      </c>
      <c r="BL330" s="18" t="s">
        <v>166</v>
      </c>
      <c r="BM330" s="230" t="s">
        <v>3326</v>
      </c>
    </row>
    <row r="331" s="2" customFormat="1" ht="16.5" customHeight="1">
      <c r="A331" s="39"/>
      <c r="B331" s="40"/>
      <c r="C331" s="219" t="s">
        <v>2294</v>
      </c>
      <c r="D331" s="219" t="s">
        <v>161</v>
      </c>
      <c r="E331" s="220" t="s">
        <v>5152</v>
      </c>
      <c r="F331" s="221" t="s">
        <v>5019</v>
      </c>
      <c r="G331" s="222" t="s">
        <v>4926</v>
      </c>
      <c r="H331" s="223">
        <v>8</v>
      </c>
      <c r="I331" s="224"/>
      <c r="J331" s="225">
        <f>ROUND(I331*H331,2)</f>
        <v>0</v>
      </c>
      <c r="K331" s="221" t="s">
        <v>1</v>
      </c>
      <c r="L331" s="45"/>
      <c r="M331" s="226" t="s">
        <v>1</v>
      </c>
      <c r="N331" s="227" t="s">
        <v>42</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166</v>
      </c>
      <c r="AT331" s="230" t="s">
        <v>161</v>
      </c>
      <c r="AU331" s="230" t="s">
        <v>85</v>
      </c>
      <c r="AY331" s="18" t="s">
        <v>159</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166</v>
      </c>
      <c r="BM331" s="230" t="s">
        <v>3336</v>
      </c>
    </row>
    <row r="332" s="12" customFormat="1" ht="25.92" customHeight="1">
      <c r="A332" s="12"/>
      <c r="B332" s="203"/>
      <c r="C332" s="204"/>
      <c r="D332" s="205" t="s">
        <v>76</v>
      </c>
      <c r="E332" s="206" t="s">
        <v>5153</v>
      </c>
      <c r="F332" s="206" t="s">
        <v>5154</v>
      </c>
      <c r="G332" s="204"/>
      <c r="H332" s="204"/>
      <c r="I332" s="207"/>
      <c r="J332" s="208">
        <f>BK332</f>
        <v>0</v>
      </c>
      <c r="K332" s="204"/>
      <c r="L332" s="209"/>
      <c r="M332" s="210"/>
      <c r="N332" s="211"/>
      <c r="O332" s="211"/>
      <c r="P332" s="212">
        <f>SUM(P333:P360)</f>
        <v>0</v>
      </c>
      <c r="Q332" s="211"/>
      <c r="R332" s="212">
        <f>SUM(R333:R360)</f>
        <v>0</v>
      </c>
      <c r="S332" s="211"/>
      <c r="T332" s="213">
        <f>SUM(T333:T360)</f>
        <v>0</v>
      </c>
      <c r="U332" s="12"/>
      <c r="V332" s="12"/>
      <c r="W332" s="12"/>
      <c r="X332" s="12"/>
      <c r="Y332" s="12"/>
      <c r="Z332" s="12"/>
      <c r="AA332" s="12"/>
      <c r="AB332" s="12"/>
      <c r="AC332" s="12"/>
      <c r="AD332" s="12"/>
      <c r="AE332" s="12"/>
      <c r="AR332" s="214" t="s">
        <v>85</v>
      </c>
      <c r="AT332" s="215" t="s">
        <v>76</v>
      </c>
      <c r="AU332" s="215" t="s">
        <v>77</v>
      </c>
      <c r="AY332" s="214" t="s">
        <v>159</v>
      </c>
      <c r="BK332" s="216">
        <f>SUM(BK333:BK360)</f>
        <v>0</v>
      </c>
    </row>
    <row r="333" s="2" customFormat="1" ht="49.05" customHeight="1">
      <c r="A333" s="39"/>
      <c r="B333" s="40"/>
      <c r="C333" s="255" t="s">
        <v>2297</v>
      </c>
      <c r="D333" s="255" t="s">
        <v>218</v>
      </c>
      <c r="E333" s="256" t="s">
        <v>5022</v>
      </c>
      <c r="F333" s="257" t="s">
        <v>5023</v>
      </c>
      <c r="G333" s="258" t="s">
        <v>3939</v>
      </c>
      <c r="H333" s="259">
        <v>1</v>
      </c>
      <c r="I333" s="260"/>
      <c r="J333" s="261">
        <f>ROUND(I333*H333,2)</f>
        <v>0</v>
      </c>
      <c r="K333" s="257" t="s">
        <v>1</v>
      </c>
      <c r="L333" s="262"/>
      <c r="M333" s="263" t="s">
        <v>1</v>
      </c>
      <c r="N333" s="264" t="s">
        <v>42</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198</v>
      </c>
      <c r="AT333" s="230" t="s">
        <v>218</v>
      </c>
      <c r="AU333" s="230" t="s">
        <v>85</v>
      </c>
      <c r="AY333" s="18" t="s">
        <v>159</v>
      </c>
      <c r="BE333" s="231">
        <f>IF(N333="základní",J333,0)</f>
        <v>0</v>
      </c>
      <c r="BF333" s="231">
        <f>IF(N333="snížená",J333,0)</f>
        <v>0</v>
      </c>
      <c r="BG333" s="231">
        <f>IF(N333="zákl. přenesená",J333,0)</f>
        <v>0</v>
      </c>
      <c r="BH333" s="231">
        <f>IF(N333="sníž. přenesená",J333,0)</f>
        <v>0</v>
      </c>
      <c r="BI333" s="231">
        <f>IF(N333="nulová",J333,0)</f>
        <v>0</v>
      </c>
      <c r="BJ333" s="18" t="s">
        <v>85</v>
      </c>
      <c r="BK333" s="231">
        <f>ROUND(I333*H333,2)</f>
        <v>0</v>
      </c>
      <c r="BL333" s="18" t="s">
        <v>166</v>
      </c>
      <c r="BM333" s="230" t="s">
        <v>3345</v>
      </c>
    </row>
    <row r="334" s="2" customFormat="1" ht="16.5" customHeight="1">
      <c r="A334" s="39"/>
      <c r="B334" s="40"/>
      <c r="C334" s="219" t="s">
        <v>2302</v>
      </c>
      <c r="D334" s="219" t="s">
        <v>161</v>
      </c>
      <c r="E334" s="220" t="s">
        <v>4885</v>
      </c>
      <c r="F334" s="221" t="s">
        <v>4886</v>
      </c>
      <c r="G334" s="222" t="s">
        <v>3939</v>
      </c>
      <c r="H334" s="223">
        <v>1</v>
      </c>
      <c r="I334" s="224"/>
      <c r="J334" s="225">
        <f>ROUND(I334*H334,2)</f>
        <v>0</v>
      </c>
      <c r="K334" s="221" t="s">
        <v>1</v>
      </c>
      <c r="L334" s="45"/>
      <c r="M334" s="226" t="s">
        <v>1</v>
      </c>
      <c r="N334" s="227" t="s">
        <v>42</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166</v>
      </c>
      <c r="AT334" s="230" t="s">
        <v>161</v>
      </c>
      <c r="AU334" s="230" t="s">
        <v>85</v>
      </c>
      <c r="AY334" s="18" t="s">
        <v>159</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166</v>
      </c>
      <c r="BM334" s="230" t="s">
        <v>3355</v>
      </c>
    </row>
    <row r="335" s="2" customFormat="1" ht="33" customHeight="1">
      <c r="A335" s="39"/>
      <c r="B335" s="40"/>
      <c r="C335" s="255" t="s">
        <v>2307</v>
      </c>
      <c r="D335" s="255" t="s">
        <v>218</v>
      </c>
      <c r="E335" s="256" t="s">
        <v>5024</v>
      </c>
      <c r="F335" s="257" t="s">
        <v>5025</v>
      </c>
      <c r="G335" s="258" t="s">
        <v>3939</v>
      </c>
      <c r="H335" s="259">
        <v>1</v>
      </c>
      <c r="I335" s="260"/>
      <c r="J335" s="261">
        <f>ROUND(I335*H335,2)</f>
        <v>0</v>
      </c>
      <c r="K335" s="257" t="s">
        <v>1</v>
      </c>
      <c r="L335" s="262"/>
      <c r="M335" s="263" t="s">
        <v>1</v>
      </c>
      <c r="N335" s="264" t="s">
        <v>42</v>
      </c>
      <c r="O335" s="92"/>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198</v>
      </c>
      <c r="AT335" s="230" t="s">
        <v>218</v>
      </c>
      <c r="AU335" s="230" t="s">
        <v>85</v>
      </c>
      <c r="AY335" s="18" t="s">
        <v>159</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166</v>
      </c>
      <c r="BM335" s="230" t="s">
        <v>3367</v>
      </c>
    </row>
    <row r="336" s="2" customFormat="1" ht="16.5" customHeight="1">
      <c r="A336" s="39"/>
      <c r="B336" s="40"/>
      <c r="C336" s="219" t="s">
        <v>2310</v>
      </c>
      <c r="D336" s="219" t="s">
        <v>161</v>
      </c>
      <c r="E336" s="220" t="s">
        <v>4889</v>
      </c>
      <c r="F336" s="221" t="s">
        <v>4890</v>
      </c>
      <c r="G336" s="222" t="s">
        <v>3939</v>
      </c>
      <c r="H336" s="223">
        <v>1</v>
      </c>
      <c r="I336" s="224"/>
      <c r="J336" s="225">
        <f>ROUND(I336*H336,2)</f>
        <v>0</v>
      </c>
      <c r="K336" s="221" t="s">
        <v>1</v>
      </c>
      <c r="L336" s="45"/>
      <c r="M336" s="226" t="s">
        <v>1</v>
      </c>
      <c r="N336" s="227" t="s">
        <v>42</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166</v>
      </c>
      <c r="AT336" s="230" t="s">
        <v>161</v>
      </c>
      <c r="AU336" s="230" t="s">
        <v>85</v>
      </c>
      <c r="AY336" s="18" t="s">
        <v>159</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166</v>
      </c>
      <c r="BM336" s="230" t="s">
        <v>3392</v>
      </c>
    </row>
    <row r="337" s="2" customFormat="1" ht="33" customHeight="1">
      <c r="A337" s="39"/>
      <c r="B337" s="40"/>
      <c r="C337" s="255" t="s">
        <v>2315</v>
      </c>
      <c r="D337" s="255" t="s">
        <v>218</v>
      </c>
      <c r="E337" s="256" t="s">
        <v>4893</v>
      </c>
      <c r="F337" s="257" t="s">
        <v>4894</v>
      </c>
      <c r="G337" s="258" t="s">
        <v>3939</v>
      </c>
      <c r="H337" s="259">
        <v>1</v>
      </c>
      <c r="I337" s="260"/>
      <c r="J337" s="261">
        <f>ROUND(I337*H337,2)</f>
        <v>0</v>
      </c>
      <c r="K337" s="257" t="s">
        <v>1</v>
      </c>
      <c r="L337" s="262"/>
      <c r="M337" s="263" t="s">
        <v>1</v>
      </c>
      <c r="N337" s="264" t="s">
        <v>42</v>
      </c>
      <c r="O337" s="92"/>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198</v>
      </c>
      <c r="AT337" s="230" t="s">
        <v>218</v>
      </c>
      <c r="AU337" s="230" t="s">
        <v>85</v>
      </c>
      <c r="AY337" s="18" t="s">
        <v>159</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166</v>
      </c>
      <c r="BM337" s="230" t="s">
        <v>3401</v>
      </c>
    </row>
    <row r="338" s="2" customFormat="1" ht="16.5" customHeight="1">
      <c r="A338" s="39"/>
      <c r="B338" s="40"/>
      <c r="C338" s="219" t="s">
        <v>2319</v>
      </c>
      <c r="D338" s="219" t="s">
        <v>161</v>
      </c>
      <c r="E338" s="220" t="s">
        <v>4889</v>
      </c>
      <c r="F338" s="221" t="s">
        <v>4890</v>
      </c>
      <c r="G338" s="222" t="s">
        <v>3939</v>
      </c>
      <c r="H338" s="223">
        <v>1</v>
      </c>
      <c r="I338" s="224"/>
      <c r="J338" s="225">
        <f>ROUND(I338*H338,2)</f>
        <v>0</v>
      </c>
      <c r="K338" s="221" t="s">
        <v>1</v>
      </c>
      <c r="L338" s="45"/>
      <c r="M338" s="226" t="s">
        <v>1</v>
      </c>
      <c r="N338" s="227" t="s">
        <v>42</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166</v>
      </c>
      <c r="AT338" s="230" t="s">
        <v>161</v>
      </c>
      <c r="AU338" s="230" t="s">
        <v>85</v>
      </c>
      <c r="AY338" s="18" t="s">
        <v>159</v>
      </c>
      <c r="BE338" s="231">
        <f>IF(N338="základní",J338,0)</f>
        <v>0</v>
      </c>
      <c r="BF338" s="231">
        <f>IF(N338="snížená",J338,0)</f>
        <v>0</v>
      </c>
      <c r="BG338" s="231">
        <f>IF(N338="zákl. přenesená",J338,0)</f>
        <v>0</v>
      </c>
      <c r="BH338" s="231">
        <f>IF(N338="sníž. přenesená",J338,0)</f>
        <v>0</v>
      </c>
      <c r="BI338" s="231">
        <f>IF(N338="nulová",J338,0)</f>
        <v>0</v>
      </c>
      <c r="BJ338" s="18" t="s">
        <v>85</v>
      </c>
      <c r="BK338" s="231">
        <f>ROUND(I338*H338,2)</f>
        <v>0</v>
      </c>
      <c r="BL338" s="18" t="s">
        <v>166</v>
      </c>
      <c r="BM338" s="230" t="s">
        <v>3412</v>
      </c>
    </row>
    <row r="339" s="2" customFormat="1" ht="24.15" customHeight="1">
      <c r="A339" s="39"/>
      <c r="B339" s="40"/>
      <c r="C339" s="255" t="s">
        <v>2321</v>
      </c>
      <c r="D339" s="255" t="s">
        <v>218</v>
      </c>
      <c r="E339" s="256" t="s">
        <v>4895</v>
      </c>
      <c r="F339" s="257" t="s">
        <v>4896</v>
      </c>
      <c r="G339" s="258" t="s">
        <v>3939</v>
      </c>
      <c r="H339" s="259">
        <v>2</v>
      </c>
      <c r="I339" s="260"/>
      <c r="J339" s="261">
        <f>ROUND(I339*H339,2)</f>
        <v>0</v>
      </c>
      <c r="K339" s="257" t="s">
        <v>1</v>
      </c>
      <c r="L339" s="262"/>
      <c r="M339" s="263" t="s">
        <v>1</v>
      </c>
      <c r="N339" s="264" t="s">
        <v>42</v>
      </c>
      <c r="O339" s="92"/>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198</v>
      </c>
      <c r="AT339" s="230" t="s">
        <v>218</v>
      </c>
      <c r="AU339" s="230" t="s">
        <v>85</v>
      </c>
      <c r="AY339" s="18" t="s">
        <v>159</v>
      </c>
      <c r="BE339" s="231">
        <f>IF(N339="základní",J339,0)</f>
        <v>0</v>
      </c>
      <c r="BF339" s="231">
        <f>IF(N339="snížená",J339,0)</f>
        <v>0</v>
      </c>
      <c r="BG339" s="231">
        <f>IF(N339="zákl. přenesená",J339,0)</f>
        <v>0</v>
      </c>
      <c r="BH339" s="231">
        <f>IF(N339="sníž. přenesená",J339,0)</f>
        <v>0</v>
      </c>
      <c r="BI339" s="231">
        <f>IF(N339="nulová",J339,0)</f>
        <v>0</v>
      </c>
      <c r="BJ339" s="18" t="s">
        <v>85</v>
      </c>
      <c r="BK339" s="231">
        <f>ROUND(I339*H339,2)</f>
        <v>0</v>
      </c>
      <c r="BL339" s="18" t="s">
        <v>166</v>
      </c>
      <c r="BM339" s="230" t="s">
        <v>3420</v>
      </c>
    </row>
    <row r="340" s="2" customFormat="1" ht="16.5" customHeight="1">
      <c r="A340" s="39"/>
      <c r="B340" s="40"/>
      <c r="C340" s="219" t="s">
        <v>2327</v>
      </c>
      <c r="D340" s="219" t="s">
        <v>161</v>
      </c>
      <c r="E340" s="220" t="s">
        <v>4889</v>
      </c>
      <c r="F340" s="221" t="s">
        <v>4890</v>
      </c>
      <c r="G340" s="222" t="s">
        <v>3939</v>
      </c>
      <c r="H340" s="223">
        <v>2</v>
      </c>
      <c r="I340" s="224"/>
      <c r="J340" s="225">
        <f>ROUND(I340*H340,2)</f>
        <v>0</v>
      </c>
      <c r="K340" s="221" t="s">
        <v>1</v>
      </c>
      <c r="L340" s="45"/>
      <c r="M340" s="226" t="s">
        <v>1</v>
      </c>
      <c r="N340" s="227" t="s">
        <v>42</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166</v>
      </c>
      <c r="AT340" s="230" t="s">
        <v>161</v>
      </c>
      <c r="AU340" s="230" t="s">
        <v>85</v>
      </c>
      <c r="AY340" s="18" t="s">
        <v>159</v>
      </c>
      <c r="BE340" s="231">
        <f>IF(N340="základní",J340,0)</f>
        <v>0</v>
      </c>
      <c r="BF340" s="231">
        <f>IF(N340="snížená",J340,0)</f>
        <v>0</v>
      </c>
      <c r="BG340" s="231">
        <f>IF(N340="zákl. přenesená",J340,0)</f>
        <v>0</v>
      </c>
      <c r="BH340" s="231">
        <f>IF(N340="sníž. přenesená",J340,0)</f>
        <v>0</v>
      </c>
      <c r="BI340" s="231">
        <f>IF(N340="nulová",J340,0)</f>
        <v>0</v>
      </c>
      <c r="BJ340" s="18" t="s">
        <v>85</v>
      </c>
      <c r="BK340" s="231">
        <f>ROUND(I340*H340,2)</f>
        <v>0</v>
      </c>
      <c r="BL340" s="18" t="s">
        <v>166</v>
      </c>
      <c r="BM340" s="230" t="s">
        <v>3428</v>
      </c>
    </row>
    <row r="341" s="2" customFormat="1" ht="24.15" customHeight="1">
      <c r="A341" s="39"/>
      <c r="B341" s="40"/>
      <c r="C341" s="255" t="s">
        <v>2333</v>
      </c>
      <c r="D341" s="255" t="s">
        <v>218</v>
      </c>
      <c r="E341" s="256" t="s">
        <v>4897</v>
      </c>
      <c r="F341" s="257" t="s">
        <v>4898</v>
      </c>
      <c r="G341" s="258" t="s">
        <v>3939</v>
      </c>
      <c r="H341" s="259">
        <v>1</v>
      </c>
      <c r="I341" s="260"/>
      <c r="J341" s="261">
        <f>ROUND(I341*H341,2)</f>
        <v>0</v>
      </c>
      <c r="K341" s="257" t="s">
        <v>1</v>
      </c>
      <c r="L341" s="262"/>
      <c r="M341" s="263" t="s">
        <v>1</v>
      </c>
      <c r="N341" s="264" t="s">
        <v>42</v>
      </c>
      <c r="O341" s="92"/>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198</v>
      </c>
      <c r="AT341" s="230" t="s">
        <v>218</v>
      </c>
      <c r="AU341" s="230" t="s">
        <v>85</v>
      </c>
      <c r="AY341" s="18" t="s">
        <v>159</v>
      </c>
      <c r="BE341" s="231">
        <f>IF(N341="základní",J341,0)</f>
        <v>0</v>
      </c>
      <c r="BF341" s="231">
        <f>IF(N341="snížená",J341,0)</f>
        <v>0</v>
      </c>
      <c r="BG341" s="231">
        <f>IF(N341="zákl. přenesená",J341,0)</f>
        <v>0</v>
      </c>
      <c r="BH341" s="231">
        <f>IF(N341="sníž. přenesená",J341,0)</f>
        <v>0</v>
      </c>
      <c r="BI341" s="231">
        <f>IF(N341="nulová",J341,0)</f>
        <v>0</v>
      </c>
      <c r="BJ341" s="18" t="s">
        <v>85</v>
      </c>
      <c r="BK341" s="231">
        <f>ROUND(I341*H341,2)</f>
        <v>0</v>
      </c>
      <c r="BL341" s="18" t="s">
        <v>166</v>
      </c>
      <c r="BM341" s="230" t="s">
        <v>3436</v>
      </c>
    </row>
    <row r="342" s="2" customFormat="1" ht="16.5" customHeight="1">
      <c r="A342" s="39"/>
      <c r="B342" s="40"/>
      <c r="C342" s="219" t="s">
        <v>2338</v>
      </c>
      <c r="D342" s="219" t="s">
        <v>161</v>
      </c>
      <c r="E342" s="220" t="s">
        <v>4889</v>
      </c>
      <c r="F342" s="221" t="s">
        <v>4890</v>
      </c>
      <c r="G342" s="222" t="s">
        <v>3939</v>
      </c>
      <c r="H342" s="223">
        <v>1</v>
      </c>
      <c r="I342" s="224"/>
      <c r="J342" s="225">
        <f>ROUND(I342*H342,2)</f>
        <v>0</v>
      </c>
      <c r="K342" s="221" t="s">
        <v>1</v>
      </c>
      <c r="L342" s="45"/>
      <c r="M342" s="226" t="s">
        <v>1</v>
      </c>
      <c r="N342" s="227" t="s">
        <v>42</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166</v>
      </c>
      <c r="AT342" s="230" t="s">
        <v>161</v>
      </c>
      <c r="AU342" s="230" t="s">
        <v>85</v>
      </c>
      <c r="AY342" s="18" t="s">
        <v>159</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166</v>
      </c>
      <c r="BM342" s="230" t="s">
        <v>3445</v>
      </c>
    </row>
    <row r="343" s="2" customFormat="1" ht="24.15" customHeight="1">
      <c r="A343" s="39"/>
      <c r="B343" s="40"/>
      <c r="C343" s="255" t="s">
        <v>2347</v>
      </c>
      <c r="D343" s="255" t="s">
        <v>218</v>
      </c>
      <c r="E343" s="256" t="s">
        <v>5032</v>
      </c>
      <c r="F343" s="257" t="s">
        <v>5033</v>
      </c>
      <c r="G343" s="258" t="s">
        <v>3939</v>
      </c>
      <c r="H343" s="259">
        <v>1</v>
      </c>
      <c r="I343" s="260"/>
      <c r="J343" s="261">
        <f>ROUND(I343*H343,2)</f>
        <v>0</v>
      </c>
      <c r="K343" s="257" t="s">
        <v>1</v>
      </c>
      <c r="L343" s="262"/>
      <c r="M343" s="263" t="s">
        <v>1</v>
      </c>
      <c r="N343" s="264" t="s">
        <v>42</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198</v>
      </c>
      <c r="AT343" s="230" t="s">
        <v>218</v>
      </c>
      <c r="AU343" s="230" t="s">
        <v>85</v>
      </c>
      <c r="AY343" s="18" t="s">
        <v>159</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166</v>
      </c>
      <c r="BM343" s="230" t="s">
        <v>3453</v>
      </c>
    </row>
    <row r="344" s="2" customFormat="1" ht="16.5" customHeight="1">
      <c r="A344" s="39"/>
      <c r="B344" s="40"/>
      <c r="C344" s="219" t="s">
        <v>2353</v>
      </c>
      <c r="D344" s="219" t="s">
        <v>161</v>
      </c>
      <c r="E344" s="220" t="s">
        <v>4889</v>
      </c>
      <c r="F344" s="221" t="s">
        <v>4890</v>
      </c>
      <c r="G344" s="222" t="s">
        <v>3939</v>
      </c>
      <c r="H344" s="223">
        <v>1</v>
      </c>
      <c r="I344" s="224"/>
      <c r="J344" s="225">
        <f>ROUND(I344*H344,2)</f>
        <v>0</v>
      </c>
      <c r="K344" s="221" t="s">
        <v>1</v>
      </c>
      <c r="L344" s="45"/>
      <c r="M344" s="226" t="s">
        <v>1</v>
      </c>
      <c r="N344" s="227" t="s">
        <v>42</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166</v>
      </c>
      <c r="AT344" s="230" t="s">
        <v>161</v>
      </c>
      <c r="AU344" s="230" t="s">
        <v>85</v>
      </c>
      <c r="AY344" s="18" t="s">
        <v>159</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166</v>
      </c>
      <c r="BM344" s="230" t="s">
        <v>3462</v>
      </c>
    </row>
    <row r="345" s="2" customFormat="1" ht="62.7" customHeight="1">
      <c r="A345" s="39"/>
      <c r="B345" s="40"/>
      <c r="C345" s="255" t="s">
        <v>2359</v>
      </c>
      <c r="D345" s="255" t="s">
        <v>218</v>
      </c>
      <c r="E345" s="256" t="s">
        <v>4901</v>
      </c>
      <c r="F345" s="257" t="s">
        <v>4902</v>
      </c>
      <c r="G345" s="258" t="s">
        <v>3939</v>
      </c>
      <c r="H345" s="259">
        <v>1</v>
      </c>
      <c r="I345" s="260"/>
      <c r="J345" s="261">
        <f>ROUND(I345*H345,2)</f>
        <v>0</v>
      </c>
      <c r="K345" s="257" t="s">
        <v>1</v>
      </c>
      <c r="L345" s="262"/>
      <c r="M345" s="263" t="s">
        <v>1</v>
      </c>
      <c r="N345" s="264" t="s">
        <v>42</v>
      </c>
      <c r="O345" s="92"/>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198</v>
      </c>
      <c r="AT345" s="230" t="s">
        <v>218</v>
      </c>
      <c r="AU345" s="230" t="s">
        <v>85</v>
      </c>
      <c r="AY345" s="18" t="s">
        <v>159</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166</v>
      </c>
      <c r="BM345" s="230" t="s">
        <v>3470</v>
      </c>
    </row>
    <row r="346" s="2" customFormat="1" ht="16.5" customHeight="1">
      <c r="A346" s="39"/>
      <c r="B346" s="40"/>
      <c r="C346" s="219" t="s">
        <v>2362</v>
      </c>
      <c r="D346" s="219" t="s">
        <v>161</v>
      </c>
      <c r="E346" s="220" t="s">
        <v>4903</v>
      </c>
      <c r="F346" s="221" t="s">
        <v>4904</v>
      </c>
      <c r="G346" s="222" t="s">
        <v>3939</v>
      </c>
      <c r="H346" s="223">
        <v>1</v>
      </c>
      <c r="I346" s="224"/>
      <c r="J346" s="225">
        <f>ROUND(I346*H346,2)</f>
        <v>0</v>
      </c>
      <c r="K346" s="221" t="s">
        <v>1</v>
      </c>
      <c r="L346" s="45"/>
      <c r="M346" s="226" t="s">
        <v>1</v>
      </c>
      <c r="N346" s="227" t="s">
        <v>42</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166</v>
      </c>
      <c r="AT346" s="230" t="s">
        <v>161</v>
      </c>
      <c r="AU346" s="230" t="s">
        <v>85</v>
      </c>
      <c r="AY346" s="18" t="s">
        <v>159</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166</v>
      </c>
      <c r="BM346" s="230" t="s">
        <v>3478</v>
      </c>
    </row>
    <row r="347" s="2" customFormat="1" ht="24.15" customHeight="1">
      <c r="A347" s="39"/>
      <c r="B347" s="40"/>
      <c r="C347" s="255" t="s">
        <v>2370</v>
      </c>
      <c r="D347" s="255" t="s">
        <v>218</v>
      </c>
      <c r="E347" s="256" t="s">
        <v>4909</v>
      </c>
      <c r="F347" s="257" t="s">
        <v>4910</v>
      </c>
      <c r="G347" s="258" t="s">
        <v>3939</v>
      </c>
      <c r="H347" s="259">
        <v>1</v>
      </c>
      <c r="I347" s="260"/>
      <c r="J347" s="261">
        <f>ROUND(I347*H347,2)</f>
        <v>0</v>
      </c>
      <c r="K347" s="257" t="s">
        <v>1</v>
      </c>
      <c r="L347" s="262"/>
      <c r="M347" s="263" t="s">
        <v>1</v>
      </c>
      <c r="N347" s="264" t="s">
        <v>42</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198</v>
      </c>
      <c r="AT347" s="230" t="s">
        <v>218</v>
      </c>
      <c r="AU347" s="230" t="s">
        <v>85</v>
      </c>
      <c r="AY347" s="18" t="s">
        <v>159</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166</v>
      </c>
      <c r="BM347" s="230" t="s">
        <v>3486</v>
      </c>
    </row>
    <row r="348" s="2" customFormat="1" ht="16.5" customHeight="1">
      <c r="A348" s="39"/>
      <c r="B348" s="40"/>
      <c r="C348" s="219" t="s">
        <v>2374</v>
      </c>
      <c r="D348" s="219" t="s">
        <v>161</v>
      </c>
      <c r="E348" s="220" t="s">
        <v>4911</v>
      </c>
      <c r="F348" s="221" t="s">
        <v>4912</v>
      </c>
      <c r="G348" s="222" t="s">
        <v>3939</v>
      </c>
      <c r="H348" s="223">
        <v>1</v>
      </c>
      <c r="I348" s="224"/>
      <c r="J348" s="225">
        <f>ROUND(I348*H348,2)</f>
        <v>0</v>
      </c>
      <c r="K348" s="221" t="s">
        <v>1</v>
      </c>
      <c r="L348" s="45"/>
      <c r="M348" s="226" t="s">
        <v>1</v>
      </c>
      <c r="N348" s="227" t="s">
        <v>42</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166</v>
      </c>
      <c r="AT348" s="230" t="s">
        <v>161</v>
      </c>
      <c r="AU348" s="230" t="s">
        <v>85</v>
      </c>
      <c r="AY348" s="18" t="s">
        <v>159</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166</v>
      </c>
      <c r="BM348" s="230" t="s">
        <v>3494</v>
      </c>
    </row>
    <row r="349" s="2" customFormat="1" ht="16.5" customHeight="1">
      <c r="A349" s="39"/>
      <c r="B349" s="40"/>
      <c r="C349" s="255" t="s">
        <v>2379</v>
      </c>
      <c r="D349" s="255" t="s">
        <v>218</v>
      </c>
      <c r="E349" s="256" t="s">
        <v>4913</v>
      </c>
      <c r="F349" s="257" t="s">
        <v>4914</v>
      </c>
      <c r="G349" s="258" t="s">
        <v>3939</v>
      </c>
      <c r="H349" s="259">
        <v>1</v>
      </c>
      <c r="I349" s="260"/>
      <c r="J349" s="261">
        <f>ROUND(I349*H349,2)</f>
        <v>0</v>
      </c>
      <c r="K349" s="257" t="s">
        <v>1</v>
      </c>
      <c r="L349" s="262"/>
      <c r="M349" s="263" t="s">
        <v>1</v>
      </c>
      <c r="N349" s="264" t="s">
        <v>42</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198</v>
      </c>
      <c r="AT349" s="230" t="s">
        <v>218</v>
      </c>
      <c r="AU349" s="230" t="s">
        <v>85</v>
      </c>
      <c r="AY349" s="18" t="s">
        <v>159</v>
      </c>
      <c r="BE349" s="231">
        <f>IF(N349="základní",J349,0)</f>
        <v>0</v>
      </c>
      <c r="BF349" s="231">
        <f>IF(N349="snížená",J349,0)</f>
        <v>0</v>
      </c>
      <c r="BG349" s="231">
        <f>IF(N349="zákl. přenesená",J349,0)</f>
        <v>0</v>
      </c>
      <c r="BH349" s="231">
        <f>IF(N349="sníž. přenesená",J349,0)</f>
        <v>0</v>
      </c>
      <c r="BI349" s="231">
        <f>IF(N349="nulová",J349,0)</f>
        <v>0</v>
      </c>
      <c r="BJ349" s="18" t="s">
        <v>85</v>
      </c>
      <c r="BK349" s="231">
        <f>ROUND(I349*H349,2)</f>
        <v>0</v>
      </c>
      <c r="BL349" s="18" t="s">
        <v>166</v>
      </c>
      <c r="BM349" s="230" t="s">
        <v>3502</v>
      </c>
    </row>
    <row r="350" s="2" customFormat="1" ht="16.5" customHeight="1">
      <c r="A350" s="39"/>
      <c r="B350" s="40"/>
      <c r="C350" s="219" t="s">
        <v>2383</v>
      </c>
      <c r="D350" s="219" t="s">
        <v>161</v>
      </c>
      <c r="E350" s="220" t="s">
        <v>4915</v>
      </c>
      <c r="F350" s="221" t="s">
        <v>4916</v>
      </c>
      <c r="G350" s="222" t="s">
        <v>3939</v>
      </c>
      <c r="H350" s="223">
        <v>1</v>
      </c>
      <c r="I350" s="224"/>
      <c r="J350" s="225">
        <f>ROUND(I350*H350,2)</f>
        <v>0</v>
      </c>
      <c r="K350" s="221" t="s">
        <v>1</v>
      </c>
      <c r="L350" s="45"/>
      <c r="M350" s="226" t="s">
        <v>1</v>
      </c>
      <c r="N350" s="227" t="s">
        <v>42</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166</v>
      </c>
      <c r="AT350" s="230" t="s">
        <v>161</v>
      </c>
      <c r="AU350" s="230" t="s">
        <v>85</v>
      </c>
      <c r="AY350" s="18" t="s">
        <v>159</v>
      </c>
      <c r="BE350" s="231">
        <f>IF(N350="základní",J350,0)</f>
        <v>0</v>
      </c>
      <c r="BF350" s="231">
        <f>IF(N350="snížená",J350,0)</f>
        <v>0</v>
      </c>
      <c r="BG350" s="231">
        <f>IF(N350="zákl. přenesená",J350,0)</f>
        <v>0</v>
      </c>
      <c r="BH350" s="231">
        <f>IF(N350="sníž. přenesená",J350,0)</f>
        <v>0</v>
      </c>
      <c r="BI350" s="231">
        <f>IF(N350="nulová",J350,0)</f>
        <v>0</v>
      </c>
      <c r="BJ350" s="18" t="s">
        <v>85</v>
      </c>
      <c r="BK350" s="231">
        <f>ROUND(I350*H350,2)</f>
        <v>0</v>
      </c>
      <c r="BL350" s="18" t="s">
        <v>166</v>
      </c>
      <c r="BM350" s="230" t="s">
        <v>3510</v>
      </c>
    </row>
    <row r="351" s="2" customFormat="1" ht="21.75" customHeight="1">
      <c r="A351" s="39"/>
      <c r="B351" s="40"/>
      <c r="C351" s="255" t="s">
        <v>2388</v>
      </c>
      <c r="D351" s="255" t="s">
        <v>218</v>
      </c>
      <c r="E351" s="256" t="s">
        <v>4917</v>
      </c>
      <c r="F351" s="257" t="s">
        <v>4918</v>
      </c>
      <c r="G351" s="258" t="s">
        <v>3939</v>
      </c>
      <c r="H351" s="259">
        <v>1</v>
      </c>
      <c r="I351" s="260"/>
      <c r="J351" s="261">
        <f>ROUND(I351*H351,2)</f>
        <v>0</v>
      </c>
      <c r="K351" s="257" t="s">
        <v>1</v>
      </c>
      <c r="L351" s="262"/>
      <c r="M351" s="263" t="s">
        <v>1</v>
      </c>
      <c r="N351" s="264" t="s">
        <v>42</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198</v>
      </c>
      <c r="AT351" s="230" t="s">
        <v>218</v>
      </c>
      <c r="AU351" s="230" t="s">
        <v>85</v>
      </c>
      <c r="AY351" s="18" t="s">
        <v>159</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166</v>
      </c>
      <c r="BM351" s="230" t="s">
        <v>3518</v>
      </c>
    </row>
    <row r="352" s="2" customFormat="1" ht="16.5" customHeight="1">
      <c r="A352" s="39"/>
      <c r="B352" s="40"/>
      <c r="C352" s="219" t="s">
        <v>2392</v>
      </c>
      <c r="D352" s="219" t="s">
        <v>161</v>
      </c>
      <c r="E352" s="220" t="s">
        <v>4919</v>
      </c>
      <c r="F352" s="221" t="s">
        <v>4920</v>
      </c>
      <c r="G352" s="222" t="s">
        <v>3939</v>
      </c>
      <c r="H352" s="223">
        <v>1</v>
      </c>
      <c r="I352" s="224"/>
      <c r="J352" s="225">
        <f>ROUND(I352*H352,2)</f>
        <v>0</v>
      </c>
      <c r="K352" s="221" t="s">
        <v>1</v>
      </c>
      <c r="L352" s="45"/>
      <c r="M352" s="226" t="s">
        <v>1</v>
      </c>
      <c r="N352" s="227" t="s">
        <v>42</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166</v>
      </c>
      <c r="AT352" s="230" t="s">
        <v>161</v>
      </c>
      <c r="AU352" s="230" t="s">
        <v>85</v>
      </c>
      <c r="AY352" s="18" t="s">
        <v>159</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166</v>
      </c>
      <c r="BM352" s="230" t="s">
        <v>3526</v>
      </c>
    </row>
    <row r="353" s="2" customFormat="1" ht="16.5" customHeight="1">
      <c r="A353" s="39"/>
      <c r="B353" s="40"/>
      <c r="C353" s="255" t="s">
        <v>2396</v>
      </c>
      <c r="D353" s="255" t="s">
        <v>218</v>
      </c>
      <c r="E353" s="256" t="s">
        <v>4921</v>
      </c>
      <c r="F353" s="257" t="s">
        <v>4922</v>
      </c>
      <c r="G353" s="258" t="s">
        <v>3939</v>
      </c>
      <c r="H353" s="259">
        <v>1</v>
      </c>
      <c r="I353" s="260"/>
      <c r="J353" s="261">
        <f>ROUND(I353*H353,2)</f>
        <v>0</v>
      </c>
      <c r="K353" s="257" t="s">
        <v>1</v>
      </c>
      <c r="L353" s="262"/>
      <c r="M353" s="263" t="s">
        <v>1</v>
      </c>
      <c r="N353" s="264" t="s">
        <v>42</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198</v>
      </c>
      <c r="AT353" s="230" t="s">
        <v>218</v>
      </c>
      <c r="AU353" s="230" t="s">
        <v>85</v>
      </c>
      <c r="AY353" s="18" t="s">
        <v>159</v>
      </c>
      <c r="BE353" s="231">
        <f>IF(N353="základní",J353,0)</f>
        <v>0</v>
      </c>
      <c r="BF353" s="231">
        <f>IF(N353="snížená",J353,0)</f>
        <v>0</v>
      </c>
      <c r="BG353" s="231">
        <f>IF(N353="zákl. přenesená",J353,0)</f>
        <v>0</v>
      </c>
      <c r="BH353" s="231">
        <f>IF(N353="sníž. přenesená",J353,0)</f>
        <v>0</v>
      </c>
      <c r="BI353" s="231">
        <f>IF(N353="nulová",J353,0)</f>
        <v>0</v>
      </c>
      <c r="BJ353" s="18" t="s">
        <v>85</v>
      </c>
      <c r="BK353" s="231">
        <f>ROUND(I353*H353,2)</f>
        <v>0</v>
      </c>
      <c r="BL353" s="18" t="s">
        <v>166</v>
      </c>
      <c r="BM353" s="230" t="s">
        <v>3535</v>
      </c>
    </row>
    <row r="354" s="2" customFormat="1" ht="16.5" customHeight="1">
      <c r="A354" s="39"/>
      <c r="B354" s="40"/>
      <c r="C354" s="219" t="s">
        <v>2400</v>
      </c>
      <c r="D354" s="219" t="s">
        <v>161</v>
      </c>
      <c r="E354" s="220" t="s">
        <v>4919</v>
      </c>
      <c r="F354" s="221" t="s">
        <v>4920</v>
      </c>
      <c r="G354" s="222" t="s">
        <v>3939</v>
      </c>
      <c r="H354" s="223">
        <v>1</v>
      </c>
      <c r="I354" s="224"/>
      <c r="J354" s="225">
        <f>ROUND(I354*H354,2)</f>
        <v>0</v>
      </c>
      <c r="K354" s="221" t="s">
        <v>1</v>
      </c>
      <c r="L354" s="45"/>
      <c r="M354" s="226" t="s">
        <v>1</v>
      </c>
      <c r="N354" s="227" t="s">
        <v>42</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166</v>
      </c>
      <c r="AT354" s="230" t="s">
        <v>161</v>
      </c>
      <c r="AU354" s="230" t="s">
        <v>85</v>
      </c>
      <c r="AY354" s="18" t="s">
        <v>159</v>
      </c>
      <c r="BE354" s="231">
        <f>IF(N354="základní",J354,0)</f>
        <v>0</v>
      </c>
      <c r="BF354" s="231">
        <f>IF(N354="snížená",J354,0)</f>
        <v>0</v>
      </c>
      <c r="BG354" s="231">
        <f>IF(N354="zákl. přenesená",J354,0)</f>
        <v>0</v>
      </c>
      <c r="BH354" s="231">
        <f>IF(N354="sníž. přenesená",J354,0)</f>
        <v>0</v>
      </c>
      <c r="BI354" s="231">
        <f>IF(N354="nulová",J354,0)</f>
        <v>0</v>
      </c>
      <c r="BJ354" s="18" t="s">
        <v>85</v>
      </c>
      <c r="BK354" s="231">
        <f>ROUND(I354*H354,2)</f>
        <v>0</v>
      </c>
      <c r="BL354" s="18" t="s">
        <v>166</v>
      </c>
      <c r="BM354" s="230" t="s">
        <v>3544</v>
      </c>
    </row>
    <row r="355" s="2" customFormat="1" ht="24.15" customHeight="1">
      <c r="A355" s="39"/>
      <c r="B355" s="40"/>
      <c r="C355" s="255" t="s">
        <v>2404</v>
      </c>
      <c r="D355" s="255" t="s">
        <v>218</v>
      </c>
      <c r="E355" s="256" t="s">
        <v>5040</v>
      </c>
      <c r="F355" s="257" t="s">
        <v>5041</v>
      </c>
      <c r="G355" s="258" t="s">
        <v>3939</v>
      </c>
      <c r="H355" s="259">
        <v>1</v>
      </c>
      <c r="I355" s="260"/>
      <c r="J355" s="261">
        <f>ROUND(I355*H355,2)</f>
        <v>0</v>
      </c>
      <c r="K355" s="257" t="s">
        <v>1</v>
      </c>
      <c r="L355" s="262"/>
      <c r="M355" s="263" t="s">
        <v>1</v>
      </c>
      <c r="N355" s="264" t="s">
        <v>42</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198</v>
      </c>
      <c r="AT355" s="230" t="s">
        <v>218</v>
      </c>
      <c r="AU355" s="230" t="s">
        <v>85</v>
      </c>
      <c r="AY355" s="18" t="s">
        <v>159</v>
      </c>
      <c r="BE355" s="231">
        <f>IF(N355="základní",J355,0)</f>
        <v>0</v>
      </c>
      <c r="BF355" s="231">
        <f>IF(N355="snížená",J355,0)</f>
        <v>0</v>
      </c>
      <c r="BG355" s="231">
        <f>IF(N355="zákl. přenesená",J355,0)</f>
        <v>0</v>
      </c>
      <c r="BH355" s="231">
        <f>IF(N355="sníž. přenesená",J355,0)</f>
        <v>0</v>
      </c>
      <c r="BI355" s="231">
        <f>IF(N355="nulová",J355,0)</f>
        <v>0</v>
      </c>
      <c r="BJ355" s="18" t="s">
        <v>85</v>
      </c>
      <c r="BK355" s="231">
        <f>ROUND(I355*H355,2)</f>
        <v>0</v>
      </c>
      <c r="BL355" s="18" t="s">
        <v>166</v>
      </c>
      <c r="BM355" s="230" t="s">
        <v>3554</v>
      </c>
    </row>
    <row r="356" s="2" customFormat="1" ht="16.5" customHeight="1">
      <c r="A356" s="39"/>
      <c r="B356" s="40"/>
      <c r="C356" s="219" t="s">
        <v>2408</v>
      </c>
      <c r="D356" s="219" t="s">
        <v>161</v>
      </c>
      <c r="E356" s="220" t="s">
        <v>4919</v>
      </c>
      <c r="F356" s="221" t="s">
        <v>4920</v>
      </c>
      <c r="G356" s="222" t="s">
        <v>3939</v>
      </c>
      <c r="H356" s="223">
        <v>1</v>
      </c>
      <c r="I356" s="224"/>
      <c r="J356" s="225">
        <f>ROUND(I356*H356,2)</f>
        <v>0</v>
      </c>
      <c r="K356" s="221" t="s">
        <v>1</v>
      </c>
      <c r="L356" s="45"/>
      <c r="M356" s="226" t="s">
        <v>1</v>
      </c>
      <c r="N356" s="227" t="s">
        <v>42</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166</v>
      </c>
      <c r="AT356" s="230" t="s">
        <v>161</v>
      </c>
      <c r="AU356" s="230" t="s">
        <v>85</v>
      </c>
      <c r="AY356" s="18" t="s">
        <v>159</v>
      </c>
      <c r="BE356" s="231">
        <f>IF(N356="základní",J356,0)</f>
        <v>0</v>
      </c>
      <c r="BF356" s="231">
        <f>IF(N356="snížená",J356,0)</f>
        <v>0</v>
      </c>
      <c r="BG356" s="231">
        <f>IF(N356="zákl. přenesená",J356,0)</f>
        <v>0</v>
      </c>
      <c r="BH356" s="231">
        <f>IF(N356="sníž. přenesená",J356,0)</f>
        <v>0</v>
      </c>
      <c r="BI356" s="231">
        <f>IF(N356="nulová",J356,0)</f>
        <v>0</v>
      </c>
      <c r="BJ356" s="18" t="s">
        <v>85</v>
      </c>
      <c r="BK356" s="231">
        <f>ROUND(I356*H356,2)</f>
        <v>0</v>
      </c>
      <c r="BL356" s="18" t="s">
        <v>166</v>
      </c>
      <c r="BM356" s="230" t="s">
        <v>3563</v>
      </c>
    </row>
    <row r="357" s="2" customFormat="1" ht="78" customHeight="1">
      <c r="A357" s="39"/>
      <c r="B357" s="40"/>
      <c r="C357" s="255" t="s">
        <v>2414</v>
      </c>
      <c r="D357" s="255" t="s">
        <v>218</v>
      </c>
      <c r="E357" s="256" t="s">
        <v>5155</v>
      </c>
      <c r="F357" s="257" t="s">
        <v>5156</v>
      </c>
      <c r="G357" s="258" t="s">
        <v>3939</v>
      </c>
      <c r="H357" s="259">
        <v>1</v>
      </c>
      <c r="I357" s="260"/>
      <c r="J357" s="261">
        <f>ROUND(I357*H357,2)</f>
        <v>0</v>
      </c>
      <c r="K357" s="257" t="s">
        <v>1</v>
      </c>
      <c r="L357" s="262"/>
      <c r="M357" s="263" t="s">
        <v>1</v>
      </c>
      <c r="N357" s="264" t="s">
        <v>42</v>
      </c>
      <c r="O357" s="92"/>
      <c r="P357" s="228">
        <f>O357*H357</f>
        <v>0</v>
      </c>
      <c r="Q357" s="228">
        <v>0</v>
      </c>
      <c r="R357" s="228">
        <f>Q357*H357</f>
        <v>0</v>
      </c>
      <c r="S357" s="228">
        <v>0</v>
      </c>
      <c r="T357" s="229">
        <f>S357*H357</f>
        <v>0</v>
      </c>
      <c r="U357" s="39"/>
      <c r="V357" s="39"/>
      <c r="W357" s="39"/>
      <c r="X357" s="39"/>
      <c r="Y357" s="39"/>
      <c r="Z357" s="39"/>
      <c r="AA357" s="39"/>
      <c r="AB357" s="39"/>
      <c r="AC357" s="39"/>
      <c r="AD357" s="39"/>
      <c r="AE357" s="39"/>
      <c r="AR357" s="230" t="s">
        <v>198</v>
      </c>
      <c r="AT357" s="230" t="s">
        <v>218</v>
      </c>
      <c r="AU357" s="230" t="s">
        <v>85</v>
      </c>
      <c r="AY357" s="18" t="s">
        <v>159</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166</v>
      </c>
      <c r="BM357" s="230" t="s">
        <v>3573</v>
      </c>
    </row>
    <row r="358" s="2" customFormat="1" ht="21.75" customHeight="1">
      <c r="A358" s="39"/>
      <c r="B358" s="40"/>
      <c r="C358" s="219" t="s">
        <v>2420</v>
      </c>
      <c r="D358" s="219" t="s">
        <v>161</v>
      </c>
      <c r="E358" s="220" t="s">
        <v>5155</v>
      </c>
      <c r="F358" s="221" t="s">
        <v>4925</v>
      </c>
      <c r="G358" s="222" t="s">
        <v>4926</v>
      </c>
      <c r="H358" s="223">
        <v>12</v>
      </c>
      <c r="I358" s="224"/>
      <c r="J358" s="225">
        <f>ROUND(I358*H358,2)</f>
        <v>0</v>
      </c>
      <c r="K358" s="221" t="s">
        <v>1</v>
      </c>
      <c r="L358" s="45"/>
      <c r="M358" s="226" t="s">
        <v>1</v>
      </c>
      <c r="N358" s="227" t="s">
        <v>42</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166</v>
      </c>
      <c r="AT358" s="230" t="s">
        <v>161</v>
      </c>
      <c r="AU358" s="230" t="s">
        <v>85</v>
      </c>
      <c r="AY358" s="18" t="s">
        <v>159</v>
      </c>
      <c r="BE358" s="231">
        <f>IF(N358="základní",J358,0)</f>
        <v>0</v>
      </c>
      <c r="BF358" s="231">
        <f>IF(N358="snížená",J358,0)</f>
        <v>0</v>
      </c>
      <c r="BG358" s="231">
        <f>IF(N358="zákl. přenesená",J358,0)</f>
        <v>0</v>
      </c>
      <c r="BH358" s="231">
        <f>IF(N358="sníž. přenesená",J358,0)</f>
        <v>0</v>
      </c>
      <c r="BI358" s="231">
        <f>IF(N358="nulová",J358,0)</f>
        <v>0</v>
      </c>
      <c r="BJ358" s="18" t="s">
        <v>85</v>
      </c>
      <c r="BK358" s="231">
        <f>ROUND(I358*H358,2)</f>
        <v>0</v>
      </c>
      <c r="BL358" s="18" t="s">
        <v>166</v>
      </c>
      <c r="BM358" s="230" t="s">
        <v>3581</v>
      </c>
    </row>
    <row r="359" s="2" customFormat="1" ht="16.5" customHeight="1">
      <c r="A359" s="39"/>
      <c r="B359" s="40"/>
      <c r="C359" s="219" t="s">
        <v>2423</v>
      </c>
      <c r="D359" s="219" t="s">
        <v>161</v>
      </c>
      <c r="E359" s="220" t="s">
        <v>5157</v>
      </c>
      <c r="F359" s="221" t="s">
        <v>4928</v>
      </c>
      <c r="G359" s="222" t="s">
        <v>4926</v>
      </c>
      <c r="H359" s="223">
        <v>8</v>
      </c>
      <c r="I359" s="224"/>
      <c r="J359" s="225">
        <f>ROUND(I359*H359,2)</f>
        <v>0</v>
      </c>
      <c r="K359" s="221" t="s">
        <v>1</v>
      </c>
      <c r="L359" s="45"/>
      <c r="M359" s="226" t="s">
        <v>1</v>
      </c>
      <c r="N359" s="227" t="s">
        <v>42</v>
      </c>
      <c r="O359" s="92"/>
      <c r="P359" s="228">
        <f>O359*H359</f>
        <v>0</v>
      </c>
      <c r="Q359" s="228">
        <v>0</v>
      </c>
      <c r="R359" s="228">
        <f>Q359*H359</f>
        <v>0</v>
      </c>
      <c r="S359" s="228">
        <v>0</v>
      </c>
      <c r="T359" s="229">
        <f>S359*H359</f>
        <v>0</v>
      </c>
      <c r="U359" s="39"/>
      <c r="V359" s="39"/>
      <c r="W359" s="39"/>
      <c r="X359" s="39"/>
      <c r="Y359" s="39"/>
      <c r="Z359" s="39"/>
      <c r="AA359" s="39"/>
      <c r="AB359" s="39"/>
      <c r="AC359" s="39"/>
      <c r="AD359" s="39"/>
      <c r="AE359" s="39"/>
      <c r="AR359" s="230" t="s">
        <v>166</v>
      </c>
      <c r="AT359" s="230" t="s">
        <v>161</v>
      </c>
      <c r="AU359" s="230" t="s">
        <v>85</v>
      </c>
      <c r="AY359" s="18" t="s">
        <v>159</v>
      </c>
      <c r="BE359" s="231">
        <f>IF(N359="základní",J359,0)</f>
        <v>0</v>
      </c>
      <c r="BF359" s="231">
        <f>IF(N359="snížená",J359,0)</f>
        <v>0</v>
      </c>
      <c r="BG359" s="231">
        <f>IF(N359="zákl. přenesená",J359,0)</f>
        <v>0</v>
      </c>
      <c r="BH359" s="231">
        <f>IF(N359="sníž. přenesená",J359,0)</f>
        <v>0</v>
      </c>
      <c r="BI359" s="231">
        <f>IF(N359="nulová",J359,0)</f>
        <v>0</v>
      </c>
      <c r="BJ359" s="18" t="s">
        <v>85</v>
      </c>
      <c r="BK359" s="231">
        <f>ROUND(I359*H359,2)</f>
        <v>0</v>
      </c>
      <c r="BL359" s="18" t="s">
        <v>166</v>
      </c>
      <c r="BM359" s="230" t="s">
        <v>3589</v>
      </c>
    </row>
    <row r="360" s="2" customFormat="1" ht="37.8" customHeight="1">
      <c r="A360" s="39"/>
      <c r="B360" s="40"/>
      <c r="C360" s="219" t="s">
        <v>2427</v>
      </c>
      <c r="D360" s="219" t="s">
        <v>161</v>
      </c>
      <c r="E360" s="220" t="s">
        <v>5045</v>
      </c>
      <c r="F360" s="221" t="s">
        <v>5046</v>
      </c>
      <c r="G360" s="222" t="s">
        <v>4931</v>
      </c>
      <c r="H360" s="223">
        <v>25</v>
      </c>
      <c r="I360" s="224"/>
      <c r="J360" s="225">
        <f>ROUND(I360*H360,2)</f>
        <v>0</v>
      </c>
      <c r="K360" s="221" t="s">
        <v>1</v>
      </c>
      <c r="L360" s="45"/>
      <c r="M360" s="226" t="s">
        <v>1</v>
      </c>
      <c r="N360" s="227" t="s">
        <v>42</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166</v>
      </c>
      <c r="AT360" s="230" t="s">
        <v>161</v>
      </c>
      <c r="AU360" s="230" t="s">
        <v>85</v>
      </c>
      <c r="AY360" s="18" t="s">
        <v>159</v>
      </c>
      <c r="BE360" s="231">
        <f>IF(N360="základní",J360,0)</f>
        <v>0</v>
      </c>
      <c r="BF360" s="231">
        <f>IF(N360="snížená",J360,0)</f>
        <v>0</v>
      </c>
      <c r="BG360" s="231">
        <f>IF(N360="zákl. přenesená",J360,0)</f>
        <v>0</v>
      </c>
      <c r="BH360" s="231">
        <f>IF(N360="sníž. přenesená",J360,0)</f>
        <v>0</v>
      </c>
      <c r="BI360" s="231">
        <f>IF(N360="nulová",J360,0)</f>
        <v>0</v>
      </c>
      <c r="BJ360" s="18" t="s">
        <v>85</v>
      </c>
      <c r="BK360" s="231">
        <f>ROUND(I360*H360,2)</f>
        <v>0</v>
      </c>
      <c r="BL360" s="18" t="s">
        <v>166</v>
      </c>
      <c r="BM360" s="230" t="s">
        <v>3599</v>
      </c>
    </row>
    <row r="361" s="12" customFormat="1" ht="25.92" customHeight="1">
      <c r="A361" s="12"/>
      <c r="B361" s="203"/>
      <c r="C361" s="204"/>
      <c r="D361" s="205" t="s">
        <v>76</v>
      </c>
      <c r="E361" s="206" t="s">
        <v>5158</v>
      </c>
      <c r="F361" s="206" t="s">
        <v>5159</v>
      </c>
      <c r="G361" s="204"/>
      <c r="H361" s="204"/>
      <c r="I361" s="207"/>
      <c r="J361" s="208">
        <f>BK361</f>
        <v>0</v>
      </c>
      <c r="K361" s="204"/>
      <c r="L361" s="209"/>
      <c r="M361" s="210"/>
      <c r="N361" s="211"/>
      <c r="O361" s="211"/>
      <c r="P361" s="212">
        <f>SUM(P362:P384)</f>
        <v>0</v>
      </c>
      <c r="Q361" s="211"/>
      <c r="R361" s="212">
        <f>SUM(R362:R384)</f>
        <v>0</v>
      </c>
      <c r="S361" s="211"/>
      <c r="T361" s="213">
        <f>SUM(T362:T384)</f>
        <v>0</v>
      </c>
      <c r="U361" s="12"/>
      <c r="V361" s="12"/>
      <c r="W361" s="12"/>
      <c r="X361" s="12"/>
      <c r="Y361" s="12"/>
      <c r="Z361" s="12"/>
      <c r="AA361" s="12"/>
      <c r="AB361" s="12"/>
      <c r="AC361" s="12"/>
      <c r="AD361" s="12"/>
      <c r="AE361" s="12"/>
      <c r="AR361" s="214" t="s">
        <v>85</v>
      </c>
      <c r="AT361" s="215" t="s">
        <v>76</v>
      </c>
      <c r="AU361" s="215" t="s">
        <v>77</v>
      </c>
      <c r="AY361" s="214" t="s">
        <v>159</v>
      </c>
      <c r="BK361" s="216">
        <f>SUM(BK362:BK384)</f>
        <v>0</v>
      </c>
    </row>
    <row r="362" s="2" customFormat="1" ht="55.5" customHeight="1">
      <c r="A362" s="39"/>
      <c r="B362" s="40"/>
      <c r="C362" s="255" t="s">
        <v>2432</v>
      </c>
      <c r="D362" s="255" t="s">
        <v>218</v>
      </c>
      <c r="E362" s="256" t="s">
        <v>5160</v>
      </c>
      <c r="F362" s="257" t="s">
        <v>5054</v>
      </c>
      <c r="G362" s="258" t="s">
        <v>3939</v>
      </c>
      <c r="H362" s="259">
        <v>1</v>
      </c>
      <c r="I362" s="260"/>
      <c r="J362" s="261">
        <f>ROUND(I362*H362,2)</f>
        <v>0</v>
      </c>
      <c r="K362" s="257" t="s">
        <v>1</v>
      </c>
      <c r="L362" s="262"/>
      <c r="M362" s="263" t="s">
        <v>1</v>
      </c>
      <c r="N362" s="264" t="s">
        <v>42</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198</v>
      </c>
      <c r="AT362" s="230" t="s">
        <v>218</v>
      </c>
      <c r="AU362" s="230" t="s">
        <v>85</v>
      </c>
      <c r="AY362" s="18" t="s">
        <v>159</v>
      </c>
      <c r="BE362" s="231">
        <f>IF(N362="základní",J362,0)</f>
        <v>0</v>
      </c>
      <c r="BF362" s="231">
        <f>IF(N362="snížená",J362,0)</f>
        <v>0</v>
      </c>
      <c r="BG362" s="231">
        <f>IF(N362="zákl. přenesená",J362,0)</f>
        <v>0</v>
      </c>
      <c r="BH362" s="231">
        <f>IF(N362="sníž. přenesená",J362,0)</f>
        <v>0</v>
      </c>
      <c r="BI362" s="231">
        <f>IF(N362="nulová",J362,0)</f>
        <v>0</v>
      </c>
      <c r="BJ362" s="18" t="s">
        <v>85</v>
      </c>
      <c r="BK362" s="231">
        <f>ROUND(I362*H362,2)</f>
        <v>0</v>
      </c>
      <c r="BL362" s="18" t="s">
        <v>166</v>
      </c>
      <c r="BM362" s="230" t="s">
        <v>3609</v>
      </c>
    </row>
    <row r="363" s="2" customFormat="1" ht="16.5" customHeight="1">
      <c r="A363" s="39"/>
      <c r="B363" s="40"/>
      <c r="C363" s="219" t="s">
        <v>2436</v>
      </c>
      <c r="D363" s="219" t="s">
        <v>161</v>
      </c>
      <c r="E363" s="220" t="s">
        <v>4903</v>
      </c>
      <c r="F363" s="221" t="s">
        <v>4904</v>
      </c>
      <c r="G363" s="222" t="s">
        <v>3939</v>
      </c>
      <c r="H363" s="223">
        <v>1</v>
      </c>
      <c r="I363" s="224"/>
      <c r="J363" s="225">
        <f>ROUND(I363*H363,2)</f>
        <v>0</v>
      </c>
      <c r="K363" s="221" t="s">
        <v>1</v>
      </c>
      <c r="L363" s="45"/>
      <c r="M363" s="226" t="s">
        <v>1</v>
      </c>
      <c r="N363" s="227" t="s">
        <v>42</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166</v>
      </c>
      <c r="AT363" s="230" t="s">
        <v>161</v>
      </c>
      <c r="AU363" s="230" t="s">
        <v>85</v>
      </c>
      <c r="AY363" s="18" t="s">
        <v>159</v>
      </c>
      <c r="BE363" s="231">
        <f>IF(N363="základní",J363,0)</f>
        <v>0</v>
      </c>
      <c r="BF363" s="231">
        <f>IF(N363="snížená",J363,0)</f>
        <v>0</v>
      </c>
      <c r="BG363" s="231">
        <f>IF(N363="zákl. přenesená",J363,0)</f>
        <v>0</v>
      </c>
      <c r="BH363" s="231">
        <f>IF(N363="sníž. přenesená",J363,0)</f>
        <v>0</v>
      </c>
      <c r="BI363" s="231">
        <f>IF(N363="nulová",J363,0)</f>
        <v>0</v>
      </c>
      <c r="BJ363" s="18" t="s">
        <v>85</v>
      </c>
      <c r="BK363" s="231">
        <f>ROUND(I363*H363,2)</f>
        <v>0</v>
      </c>
      <c r="BL363" s="18" t="s">
        <v>166</v>
      </c>
      <c r="BM363" s="230" t="s">
        <v>3619</v>
      </c>
    </row>
    <row r="364" s="2" customFormat="1" ht="24.15" customHeight="1">
      <c r="A364" s="39"/>
      <c r="B364" s="40"/>
      <c r="C364" s="255" t="s">
        <v>2439</v>
      </c>
      <c r="D364" s="255" t="s">
        <v>218</v>
      </c>
      <c r="E364" s="256" t="s">
        <v>5161</v>
      </c>
      <c r="F364" s="257" t="s">
        <v>5056</v>
      </c>
      <c r="G364" s="258" t="s">
        <v>3939</v>
      </c>
      <c r="H364" s="259">
        <v>3</v>
      </c>
      <c r="I364" s="260"/>
      <c r="J364" s="261">
        <f>ROUND(I364*H364,2)</f>
        <v>0</v>
      </c>
      <c r="K364" s="257" t="s">
        <v>1</v>
      </c>
      <c r="L364" s="262"/>
      <c r="M364" s="263" t="s">
        <v>1</v>
      </c>
      <c r="N364" s="264" t="s">
        <v>42</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198</v>
      </c>
      <c r="AT364" s="230" t="s">
        <v>218</v>
      </c>
      <c r="AU364" s="230" t="s">
        <v>85</v>
      </c>
      <c r="AY364" s="18" t="s">
        <v>159</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166</v>
      </c>
      <c r="BM364" s="230" t="s">
        <v>3633</v>
      </c>
    </row>
    <row r="365" s="2" customFormat="1" ht="16.5" customHeight="1">
      <c r="A365" s="39"/>
      <c r="B365" s="40"/>
      <c r="C365" s="219" t="s">
        <v>2443</v>
      </c>
      <c r="D365" s="219" t="s">
        <v>161</v>
      </c>
      <c r="E365" s="220" t="s">
        <v>5057</v>
      </c>
      <c r="F365" s="221" t="s">
        <v>5058</v>
      </c>
      <c r="G365" s="222" t="s">
        <v>3939</v>
      </c>
      <c r="H365" s="223">
        <v>3</v>
      </c>
      <c r="I365" s="224"/>
      <c r="J365" s="225">
        <f>ROUND(I365*H365,2)</f>
        <v>0</v>
      </c>
      <c r="K365" s="221" t="s">
        <v>1</v>
      </c>
      <c r="L365" s="45"/>
      <c r="M365" s="226" t="s">
        <v>1</v>
      </c>
      <c r="N365" s="227" t="s">
        <v>42</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166</v>
      </c>
      <c r="AT365" s="230" t="s">
        <v>161</v>
      </c>
      <c r="AU365" s="230" t="s">
        <v>85</v>
      </c>
      <c r="AY365" s="18" t="s">
        <v>159</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166</v>
      </c>
      <c r="BM365" s="230" t="s">
        <v>3649</v>
      </c>
    </row>
    <row r="366" s="2" customFormat="1" ht="37.8" customHeight="1">
      <c r="A366" s="39"/>
      <c r="B366" s="40"/>
      <c r="C366" s="255" t="s">
        <v>2448</v>
      </c>
      <c r="D366" s="255" t="s">
        <v>218</v>
      </c>
      <c r="E366" s="256" t="s">
        <v>5162</v>
      </c>
      <c r="F366" s="257" t="s">
        <v>5060</v>
      </c>
      <c r="G366" s="258" t="s">
        <v>3939</v>
      </c>
      <c r="H366" s="259">
        <v>1</v>
      </c>
      <c r="I366" s="260"/>
      <c r="J366" s="261">
        <f>ROUND(I366*H366,2)</f>
        <v>0</v>
      </c>
      <c r="K366" s="257" t="s">
        <v>1</v>
      </c>
      <c r="L366" s="262"/>
      <c r="M366" s="263" t="s">
        <v>1</v>
      </c>
      <c r="N366" s="264" t="s">
        <v>42</v>
      </c>
      <c r="O366" s="92"/>
      <c r="P366" s="228">
        <f>O366*H366</f>
        <v>0</v>
      </c>
      <c r="Q366" s="228">
        <v>0</v>
      </c>
      <c r="R366" s="228">
        <f>Q366*H366</f>
        <v>0</v>
      </c>
      <c r="S366" s="228">
        <v>0</v>
      </c>
      <c r="T366" s="229">
        <f>S366*H366</f>
        <v>0</v>
      </c>
      <c r="U366" s="39"/>
      <c r="V366" s="39"/>
      <c r="W366" s="39"/>
      <c r="X366" s="39"/>
      <c r="Y366" s="39"/>
      <c r="Z366" s="39"/>
      <c r="AA366" s="39"/>
      <c r="AB366" s="39"/>
      <c r="AC366" s="39"/>
      <c r="AD366" s="39"/>
      <c r="AE366" s="39"/>
      <c r="AR366" s="230" t="s">
        <v>198</v>
      </c>
      <c r="AT366" s="230" t="s">
        <v>218</v>
      </c>
      <c r="AU366" s="230" t="s">
        <v>85</v>
      </c>
      <c r="AY366" s="18" t="s">
        <v>159</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166</v>
      </c>
      <c r="BM366" s="230" t="s">
        <v>3659</v>
      </c>
    </row>
    <row r="367" s="2" customFormat="1" ht="16.5" customHeight="1">
      <c r="A367" s="39"/>
      <c r="B367" s="40"/>
      <c r="C367" s="219" t="s">
        <v>2452</v>
      </c>
      <c r="D367" s="219" t="s">
        <v>161</v>
      </c>
      <c r="E367" s="220" t="s">
        <v>4940</v>
      </c>
      <c r="F367" s="221" t="s">
        <v>4941</v>
      </c>
      <c r="G367" s="222" t="s">
        <v>3939</v>
      </c>
      <c r="H367" s="223">
        <v>1</v>
      </c>
      <c r="I367" s="224"/>
      <c r="J367" s="225">
        <f>ROUND(I367*H367,2)</f>
        <v>0</v>
      </c>
      <c r="K367" s="221" t="s">
        <v>1</v>
      </c>
      <c r="L367" s="45"/>
      <c r="M367" s="226" t="s">
        <v>1</v>
      </c>
      <c r="N367" s="227" t="s">
        <v>42</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166</v>
      </c>
      <c r="AT367" s="230" t="s">
        <v>161</v>
      </c>
      <c r="AU367" s="230" t="s">
        <v>85</v>
      </c>
      <c r="AY367" s="18" t="s">
        <v>159</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166</v>
      </c>
      <c r="BM367" s="230" t="s">
        <v>3671</v>
      </c>
    </row>
    <row r="368" s="2" customFormat="1" ht="24.15" customHeight="1">
      <c r="A368" s="39"/>
      <c r="B368" s="40"/>
      <c r="C368" s="255" t="s">
        <v>2457</v>
      </c>
      <c r="D368" s="255" t="s">
        <v>218</v>
      </c>
      <c r="E368" s="256" t="s">
        <v>5163</v>
      </c>
      <c r="F368" s="257" t="s">
        <v>5062</v>
      </c>
      <c r="G368" s="258" t="s">
        <v>3939</v>
      </c>
      <c r="H368" s="259">
        <v>1</v>
      </c>
      <c r="I368" s="260"/>
      <c r="J368" s="261">
        <f>ROUND(I368*H368,2)</f>
        <v>0</v>
      </c>
      <c r="K368" s="257" t="s">
        <v>1</v>
      </c>
      <c r="L368" s="262"/>
      <c r="M368" s="263" t="s">
        <v>1</v>
      </c>
      <c r="N368" s="264" t="s">
        <v>42</v>
      </c>
      <c r="O368" s="92"/>
      <c r="P368" s="228">
        <f>O368*H368</f>
        <v>0</v>
      </c>
      <c r="Q368" s="228">
        <v>0</v>
      </c>
      <c r="R368" s="228">
        <f>Q368*H368</f>
        <v>0</v>
      </c>
      <c r="S368" s="228">
        <v>0</v>
      </c>
      <c r="T368" s="229">
        <f>S368*H368</f>
        <v>0</v>
      </c>
      <c r="U368" s="39"/>
      <c r="V368" s="39"/>
      <c r="W368" s="39"/>
      <c r="X368" s="39"/>
      <c r="Y368" s="39"/>
      <c r="Z368" s="39"/>
      <c r="AA368" s="39"/>
      <c r="AB368" s="39"/>
      <c r="AC368" s="39"/>
      <c r="AD368" s="39"/>
      <c r="AE368" s="39"/>
      <c r="AR368" s="230" t="s">
        <v>198</v>
      </c>
      <c r="AT368" s="230" t="s">
        <v>218</v>
      </c>
      <c r="AU368" s="230" t="s">
        <v>85</v>
      </c>
      <c r="AY368" s="18" t="s">
        <v>159</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166</v>
      </c>
      <c r="BM368" s="230" t="s">
        <v>3681</v>
      </c>
    </row>
    <row r="369" s="2" customFormat="1" ht="16.5" customHeight="1">
      <c r="A369" s="39"/>
      <c r="B369" s="40"/>
      <c r="C369" s="219" t="s">
        <v>2461</v>
      </c>
      <c r="D369" s="219" t="s">
        <v>161</v>
      </c>
      <c r="E369" s="220" t="s">
        <v>5063</v>
      </c>
      <c r="F369" s="221" t="s">
        <v>5064</v>
      </c>
      <c r="G369" s="222" t="s">
        <v>3939</v>
      </c>
      <c r="H369" s="223">
        <v>1</v>
      </c>
      <c r="I369" s="224"/>
      <c r="J369" s="225">
        <f>ROUND(I369*H369,2)</f>
        <v>0</v>
      </c>
      <c r="K369" s="221" t="s">
        <v>1</v>
      </c>
      <c r="L369" s="45"/>
      <c r="M369" s="226" t="s">
        <v>1</v>
      </c>
      <c r="N369" s="227" t="s">
        <v>42</v>
      </c>
      <c r="O369" s="92"/>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166</v>
      </c>
      <c r="AT369" s="230" t="s">
        <v>161</v>
      </c>
      <c r="AU369" s="230" t="s">
        <v>85</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166</v>
      </c>
      <c r="BM369" s="230" t="s">
        <v>3690</v>
      </c>
    </row>
    <row r="370" s="2" customFormat="1" ht="44.25" customHeight="1">
      <c r="A370" s="39"/>
      <c r="B370" s="40"/>
      <c r="C370" s="255" t="s">
        <v>2465</v>
      </c>
      <c r="D370" s="255" t="s">
        <v>218</v>
      </c>
      <c r="E370" s="256" t="s">
        <v>5164</v>
      </c>
      <c r="F370" s="257" t="s">
        <v>5066</v>
      </c>
      <c r="G370" s="258" t="s">
        <v>3596</v>
      </c>
      <c r="H370" s="259">
        <v>1</v>
      </c>
      <c r="I370" s="260"/>
      <c r="J370" s="261">
        <f>ROUND(I370*H370,2)</f>
        <v>0</v>
      </c>
      <c r="K370" s="257" t="s">
        <v>1</v>
      </c>
      <c r="L370" s="262"/>
      <c r="M370" s="263" t="s">
        <v>1</v>
      </c>
      <c r="N370" s="264" t="s">
        <v>42</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198</v>
      </c>
      <c r="AT370" s="230" t="s">
        <v>218</v>
      </c>
      <c r="AU370" s="230" t="s">
        <v>85</v>
      </c>
      <c r="AY370" s="18" t="s">
        <v>159</v>
      </c>
      <c r="BE370" s="231">
        <f>IF(N370="základní",J370,0)</f>
        <v>0</v>
      </c>
      <c r="BF370" s="231">
        <f>IF(N370="snížená",J370,0)</f>
        <v>0</v>
      </c>
      <c r="BG370" s="231">
        <f>IF(N370="zákl. přenesená",J370,0)</f>
        <v>0</v>
      </c>
      <c r="BH370" s="231">
        <f>IF(N370="sníž. přenesená",J370,0)</f>
        <v>0</v>
      </c>
      <c r="BI370" s="231">
        <f>IF(N370="nulová",J370,0)</f>
        <v>0</v>
      </c>
      <c r="BJ370" s="18" t="s">
        <v>85</v>
      </c>
      <c r="BK370" s="231">
        <f>ROUND(I370*H370,2)</f>
        <v>0</v>
      </c>
      <c r="BL370" s="18" t="s">
        <v>166</v>
      </c>
      <c r="BM370" s="230" t="s">
        <v>3700</v>
      </c>
    </row>
    <row r="371" s="2" customFormat="1" ht="16.5" customHeight="1">
      <c r="A371" s="39"/>
      <c r="B371" s="40"/>
      <c r="C371" s="219" t="s">
        <v>2469</v>
      </c>
      <c r="D371" s="219" t="s">
        <v>161</v>
      </c>
      <c r="E371" s="220" t="s">
        <v>4950</v>
      </c>
      <c r="F371" s="221" t="s">
        <v>4951</v>
      </c>
      <c r="G371" s="222" t="s">
        <v>3939</v>
      </c>
      <c r="H371" s="223">
        <v>1</v>
      </c>
      <c r="I371" s="224"/>
      <c r="J371" s="225">
        <f>ROUND(I371*H371,2)</f>
        <v>0</v>
      </c>
      <c r="K371" s="221" t="s">
        <v>1</v>
      </c>
      <c r="L371" s="45"/>
      <c r="M371" s="226" t="s">
        <v>1</v>
      </c>
      <c r="N371" s="227" t="s">
        <v>42</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166</v>
      </c>
      <c r="AT371" s="230" t="s">
        <v>161</v>
      </c>
      <c r="AU371" s="230" t="s">
        <v>85</v>
      </c>
      <c r="AY371" s="18" t="s">
        <v>159</v>
      </c>
      <c r="BE371" s="231">
        <f>IF(N371="základní",J371,0)</f>
        <v>0</v>
      </c>
      <c r="BF371" s="231">
        <f>IF(N371="snížená",J371,0)</f>
        <v>0</v>
      </c>
      <c r="BG371" s="231">
        <f>IF(N371="zákl. přenesená",J371,0)</f>
        <v>0</v>
      </c>
      <c r="BH371" s="231">
        <f>IF(N371="sníž. přenesená",J371,0)</f>
        <v>0</v>
      </c>
      <c r="BI371" s="231">
        <f>IF(N371="nulová",J371,0)</f>
        <v>0</v>
      </c>
      <c r="BJ371" s="18" t="s">
        <v>85</v>
      </c>
      <c r="BK371" s="231">
        <f>ROUND(I371*H371,2)</f>
        <v>0</v>
      </c>
      <c r="BL371" s="18" t="s">
        <v>166</v>
      </c>
      <c r="BM371" s="230" t="s">
        <v>3709</v>
      </c>
    </row>
    <row r="372" s="2" customFormat="1" ht="33" customHeight="1">
      <c r="A372" s="39"/>
      <c r="B372" s="40"/>
      <c r="C372" s="255" t="s">
        <v>2475</v>
      </c>
      <c r="D372" s="255" t="s">
        <v>218</v>
      </c>
      <c r="E372" s="256" t="s">
        <v>5165</v>
      </c>
      <c r="F372" s="257" t="s">
        <v>5068</v>
      </c>
      <c r="G372" s="258" t="s">
        <v>3939</v>
      </c>
      <c r="H372" s="259">
        <v>1</v>
      </c>
      <c r="I372" s="260"/>
      <c r="J372" s="261">
        <f>ROUND(I372*H372,2)</f>
        <v>0</v>
      </c>
      <c r="K372" s="257" t="s">
        <v>1</v>
      </c>
      <c r="L372" s="262"/>
      <c r="M372" s="263" t="s">
        <v>1</v>
      </c>
      <c r="N372" s="264" t="s">
        <v>42</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198</v>
      </c>
      <c r="AT372" s="230" t="s">
        <v>218</v>
      </c>
      <c r="AU372" s="230" t="s">
        <v>85</v>
      </c>
      <c r="AY372" s="18" t="s">
        <v>159</v>
      </c>
      <c r="BE372" s="231">
        <f>IF(N372="základní",J372,0)</f>
        <v>0</v>
      </c>
      <c r="BF372" s="231">
        <f>IF(N372="snížená",J372,0)</f>
        <v>0</v>
      </c>
      <c r="BG372" s="231">
        <f>IF(N372="zákl. přenesená",J372,0)</f>
        <v>0</v>
      </c>
      <c r="BH372" s="231">
        <f>IF(N372="sníž. přenesená",J372,0)</f>
        <v>0</v>
      </c>
      <c r="BI372" s="231">
        <f>IF(N372="nulová",J372,0)</f>
        <v>0</v>
      </c>
      <c r="BJ372" s="18" t="s">
        <v>85</v>
      </c>
      <c r="BK372" s="231">
        <f>ROUND(I372*H372,2)</f>
        <v>0</v>
      </c>
      <c r="BL372" s="18" t="s">
        <v>166</v>
      </c>
      <c r="BM372" s="230" t="s">
        <v>3719</v>
      </c>
    </row>
    <row r="373" s="2" customFormat="1" ht="16.5" customHeight="1">
      <c r="A373" s="39"/>
      <c r="B373" s="40"/>
      <c r="C373" s="219" t="s">
        <v>2479</v>
      </c>
      <c r="D373" s="219" t="s">
        <v>161</v>
      </c>
      <c r="E373" s="220" t="s">
        <v>5069</v>
      </c>
      <c r="F373" s="221" t="s">
        <v>5070</v>
      </c>
      <c r="G373" s="222" t="s">
        <v>3939</v>
      </c>
      <c r="H373" s="223">
        <v>1</v>
      </c>
      <c r="I373" s="224"/>
      <c r="J373" s="225">
        <f>ROUND(I373*H373,2)</f>
        <v>0</v>
      </c>
      <c r="K373" s="221" t="s">
        <v>1</v>
      </c>
      <c r="L373" s="45"/>
      <c r="M373" s="226" t="s">
        <v>1</v>
      </c>
      <c r="N373" s="227" t="s">
        <v>42</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166</v>
      </c>
      <c r="AT373" s="230" t="s">
        <v>161</v>
      </c>
      <c r="AU373" s="230" t="s">
        <v>85</v>
      </c>
      <c r="AY373" s="18" t="s">
        <v>159</v>
      </c>
      <c r="BE373" s="231">
        <f>IF(N373="základní",J373,0)</f>
        <v>0</v>
      </c>
      <c r="BF373" s="231">
        <f>IF(N373="snížená",J373,0)</f>
        <v>0</v>
      </c>
      <c r="BG373" s="231">
        <f>IF(N373="zákl. přenesená",J373,0)</f>
        <v>0</v>
      </c>
      <c r="BH373" s="231">
        <f>IF(N373="sníž. přenesená",J373,0)</f>
        <v>0</v>
      </c>
      <c r="BI373" s="231">
        <f>IF(N373="nulová",J373,0)</f>
        <v>0</v>
      </c>
      <c r="BJ373" s="18" t="s">
        <v>85</v>
      </c>
      <c r="BK373" s="231">
        <f>ROUND(I373*H373,2)</f>
        <v>0</v>
      </c>
      <c r="BL373" s="18" t="s">
        <v>166</v>
      </c>
      <c r="BM373" s="230" t="s">
        <v>3729</v>
      </c>
    </row>
    <row r="374" s="2" customFormat="1" ht="16.5" customHeight="1">
      <c r="A374" s="39"/>
      <c r="B374" s="40"/>
      <c r="C374" s="219" t="s">
        <v>2484</v>
      </c>
      <c r="D374" s="219" t="s">
        <v>161</v>
      </c>
      <c r="E374" s="220" t="s">
        <v>5071</v>
      </c>
      <c r="F374" s="221" t="s">
        <v>5072</v>
      </c>
      <c r="G374" s="222" t="s">
        <v>3939</v>
      </c>
      <c r="H374" s="223">
        <v>1</v>
      </c>
      <c r="I374" s="224"/>
      <c r="J374" s="225">
        <f>ROUND(I374*H374,2)</f>
        <v>0</v>
      </c>
      <c r="K374" s="221" t="s">
        <v>1</v>
      </c>
      <c r="L374" s="45"/>
      <c r="M374" s="226" t="s">
        <v>1</v>
      </c>
      <c r="N374" s="227" t="s">
        <v>42</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166</v>
      </c>
      <c r="AT374" s="230" t="s">
        <v>161</v>
      </c>
      <c r="AU374" s="230" t="s">
        <v>85</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166</v>
      </c>
      <c r="BM374" s="230" t="s">
        <v>3739</v>
      </c>
    </row>
    <row r="375" s="2" customFormat="1" ht="16.5" customHeight="1">
      <c r="A375" s="39"/>
      <c r="B375" s="40"/>
      <c r="C375" s="255" t="s">
        <v>2488</v>
      </c>
      <c r="D375" s="255" t="s">
        <v>218</v>
      </c>
      <c r="E375" s="256" t="s">
        <v>5166</v>
      </c>
      <c r="F375" s="257" t="s">
        <v>5074</v>
      </c>
      <c r="G375" s="258" t="s">
        <v>3939</v>
      </c>
      <c r="H375" s="259">
        <v>2</v>
      </c>
      <c r="I375" s="260"/>
      <c r="J375" s="261">
        <f>ROUND(I375*H375,2)</f>
        <v>0</v>
      </c>
      <c r="K375" s="257" t="s">
        <v>1</v>
      </c>
      <c r="L375" s="262"/>
      <c r="M375" s="263" t="s">
        <v>1</v>
      </c>
      <c r="N375" s="264" t="s">
        <v>42</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198</v>
      </c>
      <c r="AT375" s="230" t="s">
        <v>218</v>
      </c>
      <c r="AU375" s="230" t="s">
        <v>85</v>
      </c>
      <c r="AY375" s="18" t="s">
        <v>159</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166</v>
      </c>
      <c r="BM375" s="230" t="s">
        <v>3749</v>
      </c>
    </row>
    <row r="376" s="2" customFormat="1" ht="16.5" customHeight="1">
      <c r="A376" s="39"/>
      <c r="B376" s="40"/>
      <c r="C376" s="219" t="s">
        <v>2493</v>
      </c>
      <c r="D376" s="219" t="s">
        <v>161</v>
      </c>
      <c r="E376" s="220" t="s">
        <v>5075</v>
      </c>
      <c r="F376" s="221" t="s">
        <v>5076</v>
      </c>
      <c r="G376" s="222" t="s">
        <v>3939</v>
      </c>
      <c r="H376" s="223">
        <v>2</v>
      </c>
      <c r="I376" s="224"/>
      <c r="J376" s="225">
        <f>ROUND(I376*H376,2)</f>
        <v>0</v>
      </c>
      <c r="K376" s="221" t="s">
        <v>1</v>
      </c>
      <c r="L376" s="45"/>
      <c r="M376" s="226" t="s">
        <v>1</v>
      </c>
      <c r="N376" s="227" t="s">
        <v>42</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166</v>
      </c>
      <c r="AT376" s="230" t="s">
        <v>161</v>
      </c>
      <c r="AU376" s="230" t="s">
        <v>85</v>
      </c>
      <c r="AY376" s="18" t="s">
        <v>159</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166</v>
      </c>
      <c r="BM376" s="230" t="s">
        <v>3757</v>
      </c>
    </row>
    <row r="377" s="2" customFormat="1" ht="16.5" customHeight="1">
      <c r="A377" s="39"/>
      <c r="B377" s="40"/>
      <c r="C377" s="219" t="s">
        <v>2499</v>
      </c>
      <c r="D377" s="219" t="s">
        <v>161</v>
      </c>
      <c r="E377" s="220" t="s">
        <v>5077</v>
      </c>
      <c r="F377" s="221" t="s">
        <v>5078</v>
      </c>
      <c r="G377" s="222" t="s">
        <v>3939</v>
      </c>
      <c r="H377" s="223">
        <v>2</v>
      </c>
      <c r="I377" s="224"/>
      <c r="J377" s="225">
        <f>ROUND(I377*H377,2)</f>
        <v>0</v>
      </c>
      <c r="K377" s="221" t="s">
        <v>1</v>
      </c>
      <c r="L377" s="45"/>
      <c r="M377" s="226" t="s">
        <v>1</v>
      </c>
      <c r="N377" s="227" t="s">
        <v>42</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166</v>
      </c>
      <c r="AT377" s="230" t="s">
        <v>161</v>
      </c>
      <c r="AU377" s="230" t="s">
        <v>85</v>
      </c>
      <c r="AY377" s="18" t="s">
        <v>159</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166</v>
      </c>
      <c r="BM377" s="230" t="s">
        <v>3765</v>
      </c>
    </row>
    <row r="378" s="2" customFormat="1" ht="44.25" customHeight="1">
      <c r="A378" s="39"/>
      <c r="B378" s="40"/>
      <c r="C378" s="255" t="s">
        <v>2504</v>
      </c>
      <c r="D378" s="255" t="s">
        <v>218</v>
      </c>
      <c r="E378" s="256" t="s">
        <v>5167</v>
      </c>
      <c r="F378" s="257" t="s">
        <v>5080</v>
      </c>
      <c r="G378" s="258" t="s">
        <v>3939</v>
      </c>
      <c r="H378" s="259">
        <v>2</v>
      </c>
      <c r="I378" s="260"/>
      <c r="J378" s="261">
        <f>ROUND(I378*H378,2)</f>
        <v>0</v>
      </c>
      <c r="K378" s="257" t="s">
        <v>1</v>
      </c>
      <c r="L378" s="262"/>
      <c r="M378" s="263" t="s">
        <v>1</v>
      </c>
      <c r="N378" s="264" t="s">
        <v>42</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198</v>
      </c>
      <c r="AT378" s="230" t="s">
        <v>218</v>
      </c>
      <c r="AU378" s="230" t="s">
        <v>85</v>
      </c>
      <c r="AY378" s="18" t="s">
        <v>159</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166</v>
      </c>
      <c r="BM378" s="230" t="s">
        <v>3773</v>
      </c>
    </row>
    <row r="379" s="2" customFormat="1" ht="16.5" customHeight="1">
      <c r="A379" s="39"/>
      <c r="B379" s="40"/>
      <c r="C379" s="219" t="s">
        <v>2510</v>
      </c>
      <c r="D379" s="219" t="s">
        <v>161</v>
      </c>
      <c r="E379" s="220" t="s">
        <v>5081</v>
      </c>
      <c r="F379" s="221" t="s">
        <v>5082</v>
      </c>
      <c r="G379" s="222" t="s">
        <v>3939</v>
      </c>
      <c r="H379" s="223">
        <v>2</v>
      </c>
      <c r="I379" s="224"/>
      <c r="J379" s="225">
        <f>ROUND(I379*H379,2)</f>
        <v>0</v>
      </c>
      <c r="K379" s="221" t="s">
        <v>1</v>
      </c>
      <c r="L379" s="45"/>
      <c r="M379" s="226" t="s">
        <v>1</v>
      </c>
      <c r="N379" s="227" t="s">
        <v>42</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166</v>
      </c>
      <c r="AT379" s="230" t="s">
        <v>161</v>
      </c>
      <c r="AU379" s="230" t="s">
        <v>85</v>
      </c>
      <c r="AY379" s="18" t="s">
        <v>159</v>
      </c>
      <c r="BE379" s="231">
        <f>IF(N379="základní",J379,0)</f>
        <v>0</v>
      </c>
      <c r="BF379" s="231">
        <f>IF(N379="snížená",J379,0)</f>
        <v>0</v>
      </c>
      <c r="BG379" s="231">
        <f>IF(N379="zákl. přenesená",J379,0)</f>
        <v>0</v>
      </c>
      <c r="BH379" s="231">
        <f>IF(N379="sníž. přenesená",J379,0)</f>
        <v>0</v>
      </c>
      <c r="BI379" s="231">
        <f>IF(N379="nulová",J379,0)</f>
        <v>0</v>
      </c>
      <c r="BJ379" s="18" t="s">
        <v>85</v>
      </c>
      <c r="BK379" s="231">
        <f>ROUND(I379*H379,2)</f>
        <v>0</v>
      </c>
      <c r="BL379" s="18" t="s">
        <v>166</v>
      </c>
      <c r="BM379" s="230" t="s">
        <v>3781</v>
      </c>
    </row>
    <row r="380" s="2" customFormat="1" ht="24.15" customHeight="1">
      <c r="A380" s="39"/>
      <c r="B380" s="40"/>
      <c r="C380" s="255" t="s">
        <v>2513</v>
      </c>
      <c r="D380" s="255" t="s">
        <v>218</v>
      </c>
      <c r="E380" s="256" t="s">
        <v>5168</v>
      </c>
      <c r="F380" s="257" t="s">
        <v>5169</v>
      </c>
      <c r="G380" s="258" t="s">
        <v>3939</v>
      </c>
      <c r="H380" s="259">
        <v>1</v>
      </c>
      <c r="I380" s="260"/>
      <c r="J380" s="261">
        <f>ROUND(I380*H380,2)</f>
        <v>0</v>
      </c>
      <c r="K380" s="257" t="s">
        <v>1</v>
      </c>
      <c r="L380" s="262"/>
      <c r="M380" s="263" t="s">
        <v>1</v>
      </c>
      <c r="N380" s="264" t="s">
        <v>42</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198</v>
      </c>
      <c r="AT380" s="230" t="s">
        <v>218</v>
      </c>
      <c r="AU380" s="230" t="s">
        <v>85</v>
      </c>
      <c r="AY380" s="18" t="s">
        <v>159</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166</v>
      </c>
      <c r="BM380" s="230" t="s">
        <v>3789</v>
      </c>
    </row>
    <row r="381" s="2" customFormat="1" ht="16.5" customHeight="1">
      <c r="A381" s="39"/>
      <c r="B381" s="40"/>
      <c r="C381" s="219" t="s">
        <v>2522</v>
      </c>
      <c r="D381" s="219" t="s">
        <v>161</v>
      </c>
      <c r="E381" s="220" t="s">
        <v>5170</v>
      </c>
      <c r="F381" s="221" t="s">
        <v>5171</v>
      </c>
      <c r="G381" s="222" t="s">
        <v>3939</v>
      </c>
      <c r="H381" s="223">
        <v>1</v>
      </c>
      <c r="I381" s="224"/>
      <c r="J381" s="225">
        <f>ROUND(I381*H381,2)</f>
        <v>0</v>
      </c>
      <c r="K381" s="221" t="s">
        <v>1</v>
      </c>
      <c r="L381" s="45"/>
      <c r="M381" s="226" t="s">
        <v>1</v>
      </c>
      <c r="N381" s="227" t="s">
        <v>42</v>
      </c>
      <c r="O381" s="92"/>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166</v>
      </c>
      <c r="AT381" s="230" t="s">
        <v>161</v>
      </c>
      <c r="AU381" s="230" t="s">
        <v>85</v>
      </c>
      <c r="AY381" s="18" t="s">
        <v>159</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166</v>
      </c>
      <c r="BM381" s="230" t="s">
        <v>3797</v>
      </c>
    </row>
    <row r="382" s="2" customFormat="1" ht="49.05" customHeight="1">
      <c r="A382" s="39"/>
      <c r="B382" s="40"/>
      <c r="C382" s="219" t="s">
        <v>2527</v>
      </c>
      <c r="D382" s="219" t="s">
        <v>161</v>
      </c>
      <c r="E382" s="220" t="s">
        <v>5172</v>
      </c>
      <c r="F382" s="221" t="s">
        <v>5173</v>
      </c>
      <c r="G382" s="222" t="s">
        <v>1</v>
      </c>
      <c r="H382" s="223">
        <v>0</v>
      </c>
      <c r="I382" s="224"/>
      <c r="J382" s="225">
        <f>ROUND(I382*H382,2)</f>
        <v>0</v>
      </c>
      <c r="K382" s="221" t="s">
        <v>1</v>
      </c>
      <c r="L382" s="45"/>
      <c r="M382" s="226" t="s">
        <v>1</v>
      </c>
      <c r="N382" s="227" t="s">
        <v>42</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166</v>
      </c>
      <c r="AT382" s="230" t="s">
        <v>161</v>
      </c>
      <c r="AU382" s="230" t="s">
        <v>85</v>
      </c>
      <c r="AY382" s="18" t="s">
        <v>159</v>
      </c>
      <c r="BE382" s="231">
        <f>IF(N382="základní",J382,0)</f>
        <v>0</v>
      </c>
      <c r="BF382" s="231">
        <f>IF(N382="snížená",J382,0)</f>
        <v>0</v>
      </c>
      <c r="BG382" s="231">
        <f>IF(N382="zákl. přenesená",J382,0)</f>
        <v>0</v>
      </c>
      <c r="BH382" s="231">
        <f>IF(N382="sníž. přenesená",J382,0)</f>
        <v>0</v>
      </c>
      <c r="BI382" s="231">
        <f>IF(N382="nulová",J382,0)</f>
        <v>0</v>
      </c>
      <c r="BJ382" s="18" t="s">
        <v>85</v>
      </c>
      <c r="BK382" s="231">
        <f>ROUND(I382*H382,2)</f>
        <v>0</v>
      </c>
      <c r="BL382" s="18" t="s">
        <v>166</v>
      </c>
      <c r="BM382" s="230" t="s">
        <v>3804</v>
      </c>
    </row>
    <row r="383" s="2" customFormat="1" ht="49.05" customHeight="1">
      <c r="A383" s="39"/>
      <c r="B383" s="40"/>
      <c r="C383" s="219" t="s">
        <v>2531</v>
      </c>
      <c r="D383" s="219" t="s">
        <v>161</v>
      </c>
      <c r="E383" s="220" t="s">
        <v>5174</v>
      </c>
      <c r="F383" s="221" t="s">
        <v>5175</v>
      </c>
      <c r="G383" s="222" t="s">
        <v>1</v>
      </c>
      <c r="H383" s="223">
        <v>0</v>
      </c>
      <c r="I383" s="224"/>
      <c r="J383" s="225">
        <f>ROUND(I383*H383,2)</f>
        <v>0</v>
      </c>
      <c r="K383" s="221" t="s">
        <v>1</v>
      </c>
      <c r="L383" s="45"/>
      <c r="M383" s="226" t="s">
        <v>1</v>
      </c>
      <c r="N383" s="227" t="s">
        <v>42</v>
      </c>
      <c r="O383" s="92"/>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166</v>
      </c>
      <c r="AT383" s="230" t="s">
        <v>161</v>
      </c>
      <c r="AU383" s="230" t="s">
        <v>85</v>
      </c>
      <c r="AY383" s="18" t="s">
        <v>159</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166</v>
      </c>
      <c r="BM383" s="230" t="s">
        <v>3812</v>
      </c>
    </row>
    <row r="384" s="2" customFormat="1" ht="24.15" customHeight="1">
      <c r="A384" s="39"/>
      <c r="B384" s="40"/>
      <c r="C384" s="219" t="s">
        <v>2535</v>
      </c>
      <c r="D384" s="219" t="s">
        <v>161</v>
      </c>
      <c r="E384" s="220" t="s">
        <v>5176</v>
      </c>
      <c r="F384" s="221" t="s">
        <v>5177</v>
      </c>
      <c r="G384" s="222" t="s">
        <v>1</v>
      </c>
      <c r="H384" s="223">
        <v>0</v>
      </c>
      <c r="I384" s="224"/>
      <c r="J384" s="225">
        <f>ROUND(I384*H384,2)</f>
        <v>0</v>
      </c>
      <c r="K384" s="221" t="s">
        <v>1</v>
      </c>
      <c r="L384" s="45"/>
      <c r="M384" s="226" t="s">
        <v>1</v>
      </c>
      <c r="N384" s="227" t="s">
        <v>42</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166</v>
      </c>
      <c r="AT384" s="230" t="s">
        <v>161</v>
      </c>
      <c r="AU384" s="230" t="s">
        <v>85</v>
      </c>
      <c r="AY384" s="18" t="s">
        <v>159</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166</v>
      </c>
      <c r="BM384" s="230" t="s">
        <v>3820</v>
      </c>
    </row>
    <row r="385" s="12" customFormat="1" ht="25.92" customHeight="1">
      <c r="A385" s="12"/>
      <c r="B385" s="203"/>
      <c r="C385" s="204"/>
      <c r="D385" s="205" t="s">
        <v>76</v>
      </c>
      <c r="E385" s="206" t="s">
        <v>5178</v>
      </c>
      <c r="F385" s="206" t="s">
        <v>5179</v>
      </c>
      <c r="G385" s="204"/>
      <c r="H385" s="204"/>
      <c r="I385" s="207"/>
      <c r="J385" s="208">
        <f>BK385</f>
        <v>0</v>
      </c>
      <c r="K385" s="204"/>
      <c r="L385" s="209"/>
      <c r="M385" s="210"/>
      <c r="N385" s="211"/>
      <c r="O385" s="211"/>
      <c r="P385" s="212">
        <f>SUM(P386:P402)</f>
        <v>0</v>
      </c>
      <c r="Q385" s="211"/>
      <c r="R385" s="212">
        <f>SUM(R386:R402)</f>
        <v>0</v>
      </c>
      <c r="S385" s="211"/>
      <c r="T385" s="213">
        <f>SUM(T386:T402)</f>
        <v>0</v>
      </c>
      <c r="U385" s="12"/>
      <c r="V385" s="12"/>
      <c r="W385" s="12"/>
      <c r="X385" s="12"/>
      <c r="Y385" s="12"/>
      <c r="Z385" s="12"/>
      <c r="AA385" s="12"/>
      <c r="AB385" s="12"/>
      <c r="AC385" s="12"/>
      <c r="AD385" s="12"/>
      <c r="AE385" s="12"/>
      <c r="AR385" s="214" t="s">
        <v>85</v>
      </c>
      <c r="AT385" s="215" t="s">
        <v>76</v>
      </c>
      <c r="AU385" s="215" t="s">
        <v>77</v>
      </c>
      <c r="AY385" s="214" t="s">
        <v>159</v>
      </c>
      <c r="BK385" s="216">
        <f>SUM(BK386:BK402)</f>
        <v>0</v>
      </c>
    </row>
    <row r="386" s="2" customFormat="1" ht="16.5" customHeight="1">
      <c r="A386" s="39"/>
      <c r="B386" s="40"/>
      <c r="C386" s="219" t="s">
        <v>2540</v>
      </c>
      <c r="D386" s="219" t="s">
        <v>161</v>
      </c>
      <c r="E386" s="220" t="s">
        <v>5180</v>
      </c>
      <c r="F386" s="221" t="s">
        <v>4989</v>
      </c>
      <c r="G386" s="222" t="s">
        <v>268</v>
      </c>
      <c r="H386" s="223">
        <v>18</v>
      </c>
      <c r="I386" s="224"/>
      <c r="J386" s="225">
        <f>ROUND(I386*H386,2)</f>
        <v>0</v>
      </c>
      <c r="K386" s="221" t="s">
        <v>1</v>
      </c>
      <c r="L386" s="45"/>
      <c r="M386" s="226" t="s">
        <v>1</v>
      </c>
      <c r="N386" s="227" t="s">
        <v>42</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166</v>
      </c>
      <c r="AT386" s="230" t="s">
        <v>161</v>
      </c>
      <c r="AU386" s="230" t="s">
        <v>85</v>
      </c>
      <c r="AY386" s="18" t="s">
        <v>159</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166</v>
      </c>
      <c r="BM386" s="230" t="s">
        <v>3828</v>
      </c>
    </row>
    <row r="387" s="2" customFormat="1" ht="24.15" customHeight="1">
      <c r="A387" s="39"/>
      <c r="B387" s="40"/>
      <c r="C387" s="219" t="s">
        <v>2545</v>
      </c>
      <c r="D387" s="219" t="s">
        <v>161</v>
      </c>
      <c r="E387" s="220" t="s">
        <v>5181</v>
      </c>
      <c r="F387" s="221" t="s">
        <v>5182</v>
      </c>
      <c r="G387" s="222" t="s">
        <v>268</v>
      </c>
      <c r="H387" s="223">
        <v>60</v>
      </c>
      <c r="I387" s="224"/>
      <c r="J387" s="225">
        <f>ROUND(I387*H387,2)</f>
        <v>0</v>
      </c>
      <c r="K387" s="221" t="s">
        <v>1</v>
      </c>
      <c r="L387" s="45"/>
      <c r="M387" s="226" t="s">
        <v>1</v>
      </c>
      <c r="N387" s="227" t="s">
        <v>42</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166</v>
      </c>
      <c r="AT387" s="230" t="s">
        <v>161</v>
      </c>
      <c r="AU387" s="230" t="s">
        <v>85</v>
      </c>
      <c r="AY387" s="18" t="s">
        <v>159</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166</v>
      </c>
      <c r="BM387" s="230" t="s">
        <v>3836</v>
      </c>
    </row>
    <row r="388" s="2" customFormat="1" ht="16.5" customHeight="1">
      <c r="A388" s="39"/>
      <c r="B388" s="40"/>
      <c r="C388" s="219" t="s">
        <v>2550</v>
      </c>
      <c r="D388" s="219" t="s">
        <v>161</v>
      </c>
      <c r="E388" s="220" t="s">
        <v>5183</v>
      </c>
      <c r="F388" s="221" t="s">
        <v>4993</v>
      </c>
      <c r="G388" s="222" t="s">
        <v>268</v>
      </c>
      <c r="H388" s="223">
        <v>50</v>
      </c>
      <c r="I388" s="224"/>
      <c r="J388" s="225">
        <f>ROUND(I388*H388,2)</f>
        <v>0</v>
      </c>
      <c r="K388" s="221" t="s">
        <v>1</v>
      </c>
      <c r="L388" s="45"/>
      <c r="M388" s="226" t="s">
        <v>1</v>
      </c>
      <c r="N388" s="227" t="s">
        <v>42</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166</v>
      </c>
      <c r="AT388" s="230" t="s">
        <v>161</v>
      </c>
      <c r="AU388" s="230" t="s">
        <v>85</v>
      </c>
      <c r="AY388" s="18" t="s">
        <v>159</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166</v>
      </c>
      <c r="BM388" s="230" t="s">
        <v>3844</v>
      </c>
    </row>
    <row r="389" s="2" customFormat="1" ht="16.5" customHeight="1">
      <c r="A389" s="39"/>
      <c r="B389" s="40"/>
      <c r="C389" s="219" t="s">
        <v>2556</v>
      </c>
      <c r="D389" s="219" t="s">
        <v>161</v>
      </c>
      <c r="E389" s="220" t="s">
        <v>5184</v>
      </c>
      <c r="F389" s="221" t="s">
        <v>4995</v>
      </c>
      <c r="G389" s="222" t="s">
        <v>268</v>
      </c>
      <c r="H389" s="223">
        <v>75</v>
      </c>
      <c r="I389" s="224"/>
      <c r="J389" s="225">
        <f>ROUND(I389*H389,2)</f>
        <v>0</v>
      </c>
      <c r="K389" s="221" t="s">
        <v>1</v>
      </c>
      <c r="L389" s="45"/>
      <c r="M389" s="226" t="s">
        <v>1</v>
      </c>
      <c r="N389" s="227" t="s">
        <v>42</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166</v>
      </c>
      <c r="AT389" s="230" t="s">
        <v>161</v>
      </c>
      <c r="AU389" s="230" t="s">
        <v>85</v>
      </c>
      <c r="AY389" s="18" t="s">
        <v>159</v>
      </c>
      <c r="BE389" s="231">
        <f>IF(N389="základní",J389,0)</f>
        <v>0</v>
      </c>
      <c r="BF389" s="231">
        <f>IF(N389="snížená",J389,0)</f>
        <v>0</v>
      </c>
      <c r="BG389" s="231">
        <f>IF(N389="zákl. přenesená",J389,0)</f>
        <v>0</v>
      </c>
      <c r="BH389" s="231">
        <f>IF(N389="sníž. přenesená",J389,0)</f>
        <v>0</v>
      </c>
      <c r="BI389" s="231">
        <f>IF(N389="nulová",J389,0)</f>
        <v>0</v>
      </c>
      <c r="BJ389" s="18" t="s">
        <v>85</v>
      </c>
      <c r="BK389" s="231">
        <f>ROUND(I389*H389,2)</f>
        <v>0</v>
      </c>
      <c r="BL389" s="18" t="s">
        <v>166</v>
      </c>
      <c r="BM389" s="230" t="s">
        <v>3852</v>
      </c>
    </row>
    <row r="390" s="2" customFormat="1" ht="16.5" customHeight="1">
      <c r="A390" s="39"/>
      <c r="B390" s="40"/>
      <c r="C390" s="219" t="s">
        <v>2565</v>
      </c>
      <c r="D390" s="219" t="s">
        <v>161</v>
      </c>
      <c r="E390" s="220" t="s">
        <v>5185</v>
      </c>
      <c r="F390" s="221" t="s">
        <v>4997</v>
      </c>
      <c r="G390" s="222" t="s">
        <v>268</v>
      </c>
      <c r="H390" s="223">
        <v>69</v>
      </c>
      <c r="I390" s="224"/>
      <c r="J390" s="225">
        <f>ROUND(I390*H390,2)</f>
        <v>0</v>
      </c>
      <c r="K390" s="221" t="s">
        <v>1</v>
      </c>
      <c r="L390" s="45"/>
      <c r="M390" s="226" t="s">
        <v>1</v>
      </c>
      <c r="N390" s="227" t="s">
        <v>42</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166</v>
      </c>
      <c r="AT390" s="230" t="s">
        <v>161</v>
      </c>
      <c r="AU390" s="230" t="s">
        <v>85</v>
      </c>
      <c r="AY390" s="18" t="s">
        <v>159</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166</v>
      </c>
      <c r="BM390" s="230" t="s">
        <v>3860</v>
      </c>
    </row>
    <row r="391" s="2" customFormat="1" ht="16.5" customHeight="1">
      <c r="A391" s="39"/>
      <c r="B391" s="40"/>
      <c r="C391" s="219" t="s">
        <v>2570</v>
      </c>
      <c r="D391" s="219" t="s">
        <v>161</v>
      </c>
      <c r="E391" s="220" t="s">
        <v>5186</v>
      </c>
      <c r="F391" s="221" t="s">
        <v>4999</v>
      </c>
      <c r="G391" s="222" t="s">
        <v>268</v>
      </c>
      <c r="H391" s="223">
        <v>20</v>
      </c>
      <c r="I391" s="224"/>
      <c r="J391" s="225">
        <f>ROUND(I391*H391,2)</f>
        <v>0</v>
      </c>
      <c r="K391" s="221" t="s">
        <v>1</v>
      </c>
      <c r="L391" s="45"/>
      <c r="M391" s="226" t="s">
        <v>1</v>
      </c>
      <c r="N391" s="227" t="s">
        <v>42</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166</v>
      </c>
      <c r="AT391" s="230" t="s">
        <v>161</v>
      </c>
      <c r="AU391" s="230" t="s">
        <v>85</v>
      </c>
      <c r="AY391" s="18" t="s">
        <v>159</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166</v>
      </c>
      <c r="BM391" s="230" t="s">
        <v>3868</v>
      </c>
    </row>
    <row r="392" s="2" customFormat="1" ht="16.5" customHeight="1">
      <c r="A392" s="39"/>
      <c r="B392" s="40"/>
      <c r="C392" s="219" t="s">
        <v>2573</v>
      </c>
      <c r="D392" s="219" t="s">
        <v>161</v>
      </c>
      <c r="E392" s="220" t="s">
        <v>5187</v>
      </c>
      <c r="F392" s="221" t="s">
        <v>5141</v>
      </c>
      <c r="G392" s="222" t="s">
        <v>268</v>
      </c>
      <c r="H392" s="223">
        <v>14</v>
      </c>
      <c r="I392" s="224"/>
      <c r="J392" s="225">
        <f>ROUND(I392*H392,2)</f>
        <v>0</v>
      </c>
      <c r="K392" s="221" t="s">
        <v>1</v>
      </c>
      <c r="L392" s="45"/>
      <c r="M392" s="226" t="s">
        <v>1</v>
      </c>
      <c r="N392" s="227" t="s">
        <v>42</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166</v>
      </c>
      <c r="AT392" s="230" t="s">
        <v>161</v>
      </c>
      <c r="AU392" s="230" t="s">
        <v>85</v>
      </c>
      <c r="AY392" s="18" t="s">
        <v>159</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166</v>
      </c>
      <c r="BM392" s="230" t="s">
        <v>3872</v>
      </c>
    </row>
    <row r="393" s="2" customFormat="1" ht="16.5" customHeight="1">
      <c r="A393" s="39"/>
      <c r="B393" s="40"/>
      <c r="C393" s="219" t="s">
        <v>2578</v>
      </c>
      <c r="D393" s="219" t="s">
        <v>161</v>
      </c>
      <c r="E393" s="220" t="s">
        <v>5188</v>
      </c>
      <c r="F393" s="221" t="s">
        <v>5001</v>
      </c>
      <c r="G393" s="222" t="s">
        <v>268</v>
      </c>
      <c r="H393" s="223">
        <v>38</v>
      </c>
      <c r="I393" s="224"/>
      <c r="J393" s="225">
        <f>ROUND(I393*H393,2)</f>
        <v>0</v>
      </c>
      <c r="K393" s="221" t="s">
        <v>1</v>
      </c>
      <c r="L393" s="45"/>
      <c r="M393" s="226" t="s">
        <v>1</v>
      </c>
      <c r="N393" s="227" t="s">
        <v>42</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166</v>
      </c>
      <c r="AT393" s="230" t="s">
        <v>161</v>
      </c>
      <c r="AU393" s="230" t="s">
        <v>85</v>
      </c>
      <c r="AY393" s="18" t="s">
        <v>159</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166</v>
      </c>
      <c r="BM393" s="230" t="s">
        <v>3876</v>
      </c>
    </row>
    <row r="394" s="2" customFormat="1" ht="16.5" customHeight="1">
      <c r="A394" s="39"/>
      <c r="B394" s="40"/>
      <c r="C394" s="219" t="s">
        <v>2582</v>
      </c>
      <c r="D394" s="219" t="s">
        <v>161</v>
      </c>
      <c r="E394" s="220" t="s">
        <v>5189</v>
      </c>
      <c r="F394" s="221" t="s">
        <v>5005</v>
      </c>
      <c r="G394" s="222" t="s">
        <v>268</v>
      </c>
      <c r="H394" s="223">
        <v>10</v>
      </c>
      <c r="I394" s="224"/>
      <c r="J394" s="225">
        <f>ROUND(I394*H394,2)</f>
        <v>0</v>
      </c>
      <c r="K394" s="221" t="s">
        <v>1</v>
      </c>
      <c r="L394" s="45"/>
      <c r="M394" s="226" t="s">
        <v>1</v>
      </c>
      <c r="N394" s="227" t="s">
        <v>42</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166</v>
      </c>
      <c r="AT394" s="230" t="s">
        <v>161</v>
      </c>
      <c r="AU394" s="230" t="s">
        <v>85</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166</v>
      </c>
      <c r="BM394" s="230" t="s">
        <v>3883</v>
      </c>
    </row>
    <row r="395" s="2" customFormat="1" ht="16.5" customHeight="1">
      <c r="A395" s="39"/>
      <c r="B395" s="40"/>
      <c r="C395" s="219" t="s">
        <v>2586</v>
      </c>
      <c r="D395" s="219" t="s">
        <v>161</v>
      </c>
      <c r="E395" s="220" t="s">
        <v>5190</v>
      </c>
      <c r="F395" s="221" t="s">
        <v>5007</v>
      </c>
      <c r="G395" s="222" t="s">
        <v>268</v>
      </c>
      <c r="H395" s="223">
        <v>40</v>
      </c>
      <c r="I395" s="224"/>
      <c r="J395" s="225">
        <f>ROUND(I395*H395,2)</f>
        <v>0</v>
      </c>
      <c r="K395" s="221" t="s">
        <v>1</v>
      </c>
      <c r="L395" s="45"/>
      <c r="M395" s="226" t="s">
        <v>1</v>
      </c>
      <c r="N395" s="227" t="s">
        <v>42</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166</v>
      </c>
      <c r="AT395" s="230" t="s">
        <v>161</v>
      </c>
      <c r="AU395" s="230" t="s">
        <v>85</v>
      </c>
      <c r="AY395" s="18" t="s">
        <v>159</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166</v>
      </c>
      <c r="BM395" s="230" t="s">
        <v>3896</v>
      </c>
    </row>
    <row r="396" s="2" customFormat="1" ht="21.75" customHeight="1">
      <c r="A396" s="39"/>
      <c r="B396" s="40"/>
      <c r="C396" s="219" t="s">
        <v>2588</v>
      </c>
      <c r="D396" s="219" t="s">
        <v>161</v>
      </c>
      <c r="E396" s="220" t="s">
        <v>5191</v>
      </c>
      <c r="F396" s="221" t="s">
        <v>5009</v>
      </c>
      <c r="G396" s="222" t="s">
        <v>268</v>
      </c>
      <c r="H396" s="223">
        <v>150</v>
      </c>
      <c r="I396" s="224"/>
      <c r="J396" s="225">
        <f>ROUND(I396*H396,2)</f>
        <v>0</v>
      </c>
      <c r="K396" s="221" t="s">
        <v>1</v>
      </c>
      <c r="L396" s="45"/>
      <c r="M396" s="226" t="s">
        <v>1</v>
      </c>
      <c r="N396" s="227" t="s">
        <v>42</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166</v>
      </c>
      <c r="AT396" s="230" t="s">
        <v>161</v>
      </c>
      <c r="AU396" s="230" t="s">
        <v>85</v>
      </c>
      <c r="AY396" s="18" t="s">
        <v>159</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166</v>
      </c>
      <c r="BM396" s="230" t="s">
        <v>3911</v>
      </c>
    </row>
    <row r="397" s="2" customFormat="1" ht="16.5" customHeight="1">
      <c r="A397" s="39"/>
      <c r="B397" s="40"/>
      <c r="C397" s="219" t="s">
        <v>2592</v>
      </c>
      <c r="D397" s="219" t="s">
        <v>161</v>
      </c>
      <c r="E397" s="220" t="s">
        <v>5192</v>
      </c>
      <c r="F397" s="221" t="s">
        <v>5011</v>
      </c>
      <c r="G397" s="222" t="s">
        <v>3939</v>
      </c>
      <c r="H397" s="223">
        <v>1</v>
      </c>
      <c r="I397" s="224"/>
      <c r="J397" s="225">
        <f>ROUND(I397*H397,2)</f>
        <v>0</v>
      </c>
      <c r="K397" s="221" t="s">
        <v>1</v>
      </c>
      <c r="L397" s="45"/>
      <c r="M397" s="226" t="s">
        <v>1</v>
      </c>
      <c r="N397" s="227" t="s">
        <v>42</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166</v>
      </c>
      <c r="AT397" s="230" t="s">
        <v>161</v>
      </c>
      <c r="AU397" s="230" t="s">
        <v>85</v>
      </c>
      <c r="AY397" s="18" t="s">
        <v>159</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166</v>
      </c>
      <c r="BM397" s="230" t="s">
        <v>3927</v>
      </c>
    </row>
    <row r="398" s="2" customFormat="1" ht="24.15" customHeight="1">
      <c r="A398" s="39"/>
      <c r="B398" s="40"/>
      <c r="C398" s="219" t="s">
        <v>2596</v>
      </c>
      <c r="D398" s="219" t="s">
        <v>161</v>
      </c>
      <c r="E398" s="220" t="s">
        <v>5193</v>
      </c>
      <c r="F398" s="221" t="s">
        <v>5148</v>
      </c>
      <c r="G398" s="222" t="s">
        <v>3939</v>
      </c>
      <c r="H398" s="223">
        <v>2</v>
      </c>
      <c r="I398" s="224"/>
      <c r="J398" s="225">
        <f>ROUND(I398*H398,2)</f>
        <v>0</v>
      </c>
      <c r="K398" s="221" t="s">
        <v>1</v>
      </c>
      <c r="L398" s="45"/>
      <c r="M398" s="226" t="s">
        <v>1</v>
      </c>
      <c r="N398" s="227" t="s">
        <v>42</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166</v>
      </c>
      <c r="AT398" s="230" t="s">
        <v>161</v>
      </c>
      <c r="AU398" s="230" t="s">
        <v>85</v>
      </c>
      <c r="AY398" s="18" t="s">
        <v>159</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166</v>
      </c>
      <c r="BM398" s="230" t="s">
        <v>3936</v>
      </c>
    </row>
    <row r="399" s="2" customFormat="1" ht="24.15" customHeight="1">
      <c r="A399" s="39"/>
      <c r="B399" s="40"/>
      <c r="C399" s="219" t="s">
        <v>2601</v>
      </c>
      <c r="D399" s="219" t="s">
        <v>161</v>
      </c>
      <c r="E399" s="220" t="s">
        <v>5194</v>
      </c>
      <c r="F399" s="221" t="s">
        <v>5013</v>
      </c>
      <c r="G399" s="222" t="s">
        <v>4926</v>
      </c>
      <c r="H399" s="223">
        <v>80</v>
      </c>
      <c r="I399" s="224"/>
      <c r="J399" s="225">
        <f>ROUND(I399*H399,2)</f>
        <v>0</v>
      </c>
      <c r="K399" s="221" t="s">
        <v>1</v>
      </c>
      <c r="L399" s="45"/>
      <c r="M399" s="226" t="s">
        <v>1</v>
      </c>
      <c r="N399" s="227" t="s">
        <v>42</v>
      </c>
      <c r="O399" s="92"/>
      <c r="P399" s="228">
        <f>O399*H399</f>
        <v>0</v>
      </c>
      <c r="Q399" s="228">
        <v>0</v>
      </c>
      <c r="R399" s="228">
        <f>Q399*H399</f>
        <v>0</v>
      </c>
      <c r="S399" s="228">
        <v>0</v>
      </c>
      <c r="T399" s="229">
        <f>S399*H399</f>
        <v>0</v>
      </c>
      <c r="U399" s="39"/>
      <c r="V399" s="39"/>
      <c r="W399" s="39"/>
      <c r="X399" s="39"/>
      <c r="Y399" s="39"/>
      <c r="Z399" s="39"/>
      <c r="AA399" s="39"/>
      <c r="AB399" s="39"/>
      <c r="AC399" s="39"/>
      <c r="AD399" s="39"/>
      <c r="AE399" s="39"/>
      <c r="AR399" s="230" t="s">
        <v>166</v>
      </c>
      <c r="AT399" s="230" t="s">
        <v>161</v>
      </c>
      <c r="AU399" s="230" t="s">
        <v>85</v>
      </c>
      <c r="AY399" s="18" t="s">
        <v>159</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166</v>
      </c>
      <c r="BM399" s="230" t="s">
        <v>3945</v>
      </c>
    </row>
    <row r="400" s="2" customFormat="1" ht="16.5" customHeight="1">
      <c r="A400" s="39"/>
      <c r="B400" s="40"/>
      <c r="C400" s="219" t="s">
        <v>2606</v>
      </c>
      <c r="D400" s="219" t="s">
        <v>161</v>
      </c>
      <c r="E400" s="220" t="s">
        <v>5195</v>
      </c>
      <c r="F400" s="221" t="s">
        <v>5015</v>
      </c>
      <c r="G400" s="222" t="s">
        <v>4926</v>
      </c>
      <c r="H400" s="223">
        <v>8</v>
      </c>
      <c r="I400" s="224"/>
      <c r="J400" s="225">
        <f>ROUND(I400*H400,2)</f>
        <v>0</v>
      </c>
      <c r="K400" s="221" t="s">
        <v>1</v>
      </c>
      <c r="L400" s="45"/>
      <c r="M400" s="226" t="s">
        <v>1</v>
      </c>
      <c r="N400" s="227" t="s">
        <v>42</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166</v>
      </c>
      <c r="AT400" s="230" t="s">
        <v>161</v>
      </c>
      <c r="AU400" s="230" t="s">
        <v>85</v>
      </c>
      <c r="AY400" s="18" t="s">
        <v>159</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166</v>
      </c>
      <c r="BM400" s="230" t="s">
        <v>3953</v>
      </c>
    </row>
    <row r="401" s="2" customFormat="1" ht="16.5" customHeight="1">
      <c r="A401" s="39"/>
      <c r="B401" s="40"/>
      <c r="C401" s="219" t="s">
        <v>2612</v>
      </c>
      <c r="D401" s="219" t="s">
        <v>161</v>
      </c>
      <c r="E401" s="220" t="s">
        <v>5196</v>
      </c>
      <c r="F401" s="221" t="s">
        <v>5017</v>
      </c>
      <c r="G401" s="222" t="s">
        <v>4926</v>
      </c>
      <c r="H401" s="223">
        <v>16</v>
      </c>
      <c r="I401" s="224"/>
      <c r="J401" s="225">
        <f>ROUND(I401*H401,2)</f>
        <v>0</v>
      </c>
      <c r="K401" s="221" t="s">
        <v>1</v>
      </c>
      <c r="L401" s="45"/>
      <c r="M401" s="226" t="s">
        <v>1</v>
      </c>
      <c r="N401" s="227" t="s">
        <v>42</v>
      </c>
      <c r="O401" s="92"/>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166</v>
      </c>
      <c r="AT401" s="230" t="s">
        <v>161</v>
      </c>
      <c r="AU401" s="230" t="s">
        <v>85</v>
      </c>
      <c r="AY401" s="18" t="s">
        <v>159</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166</v>
      </c>
      <c r="BM401" s="230" t="s">
        <v>3961</v>
      </c>
    </row>
    <row r="402" s="2" customFormat="1" ht="16.5" customHeight="1">
      <c r="A402" s="39"/>
      <c r="B402" s="40"/>
      <c r="C402" s="219" t="s">
        <v>2616</v>
      </c>
      <c r="D402" s="219" t="s">
        <v>161</v>
      </c>
      <c r="E402" s="220" t="s">
        <v>5197</v>
      </c>
      <c r="F402" s="221" t="s">
        <v>5019</v>
      </c>
      <c r="G402" s="222" t="s">
        <v>4926</v>
      </c>
      <c r="H402" s="223">
        <v>8</v>
      </c>
      <c r="I402" s="224"/>
      <c r="J402" s="225">
        <f>ROUND(I402*H402,2)</f>
        <v>0</v>
      </c>
      <c r="K402" s="221" t="s">
        <v>1</v>
      </c>
      <c r="L402" s="45"/>
      <c r="M402" s="226" t="s">
        <v>1</v>
      </c>
      <c r="N402" s="227" t="s">
        <v>42</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166</v>
      </c>
      <c r="AT402" s="230" t="s">
        <v>161</v>
      </c>
      <c r="AU402" s="230" t="s">
        <v>85</v>
      </c>
      <c r="AY402" s="18" t="s">
        <v>159</v>
      </c>
      <c r="BE402" s="231">
        <f>IF(N402="základní",J402,0)</f>
        <v>0</v>
      </c>
      <c r="BF402" s="231">
        <f>IF(N402="snížená",J402,0)</f>
        <v>0</v>
      </c>
      <c r="BG402" s="231">
        <f>IF(N402="zákl. přenesená",J402,0)</f>
        <v>0</v>
      </c>
      <c r="BH402" s="231">
        <f>IF(N402="sníž. přenesená",J402,0)</f>
        <v>0</v>
      </c>
      <c r="BI402" s="231">
        <f>IF(N402="nulová",J402,0)</f>
        <v>0</v>
      </c>
      <c r="BJ402" s="18" t="s">
        <v>85</v>
      </c>
      <c r="BK402" s="231">
        <f>ROUND(I402*H402,2)</f>
        <v>0</v>
      </c>
      <c r="BL402" s="18" t="s">
        <v>166</v>
      </c>
      <c r="BM402" s="230" t="s">
        <v>3969</v>
      </c>
    </row>
    <row r="403" s="12" customFormat="1" ht="25.92" customHeight="1">
      <c r="A403" s="12"/>
      <c r="B403" s="203"/>
      <c r="C403" s="204"/>
      <c r="D403" s="205" t="s">
        <v>76</v>
      </c>
      <c r="E403" s="206" t="s">
        <v>5198</v>
      </c>
      <c r="F403" s="206" t="s">
        <v>5199</v>
      </c>
      <c r="G403" s="204"/>
      <c r="H403" s="204"/>
      <c r="I403" s="207"/>
      <c r="J403" s="208">
        <f>BK403</f>
        <v>0</v>
      </c>
      <c r="K403" s="204"/>
      <c r="L403" s="209"/>
      <c r="M403" s="210"/>
      <c r="N403" s="211"/>
      <c r="O403" s="211"/>
      <c r="P403" s="212">
        <f>SUM(P404:P405)</f>
        <v>0</v>
      </c>
      <c r="Q403" s="211"/>
      <c r="R403" s="212">
        <f>SUM(R404:R405)</f>
        <v>0</v>
      </c>
      <c r="S403" s="211"/>
      <c r="T403" s="213">
        <f>SUM(T404:T405)</f>
        <v>0</v>
      </c>
      <c r="U403" s="12"/>
      <c r="V403" s="12"/>
      <c r="W403" s="12"/>
      <c r="X403" s="12"/>
      <c r="Y403" s="12"/>
      <c r="Z403" s="12"/>
      <c r="AA403" s="12"/>
      <c r="AB403" s="12"/>
      <c r="AC403" s="12"/>
      <c r="AD403" s="12"/>
      <c r="AE403" s="12"/>
      <c r="AR403" s="214" t="s">
        <v>85</v>
      </c>
      <c r="AT403" s="215" t="s">
        <v>76</v>
      </c>
      <c r="AU403" s="215" t="s">
        <v>77</v>
      </c>
      <c r="AY403" s="214" t="s">
        <v>159</v>
      </c>
      <c r="BK403" s="216">
        <f>SUM(BK404:BK405)</f>
        <v>0</v>
      </c>
    </row>
    <row r="404" s="2" customFormat="1" ht="49.05" customHeight="1">
      <c r="A404" s="39"/>
      <c r="B404" s="40"/>
      <c r="C404" s="219" t="s">
        <v>2620</v>
      </c>
      <c r="D404" s="219" t="s">
        <v>161</v>
      </c>
      <c r="E404" s="220" t="s">
        <v>5200</v>
      </c>
      <c r="F404" s="221" t="s">
        <v>5201</v>
      </c>
      <c r="G404" s="222" t="s">
        <v>4926</v>
      </c>
      <c r="H404" s="223">
        <v>48</v>
      </c>
      <c r="I404" s="224"/>
      <c r="J404" s="225">
        <f>ROUND(I404*H404,2)</f>
        <v>0</v>
      </c>
      <c r="K404" s="221" t="s">
        <v>1</v>
      </c>
      <c r="L404" s="45"/>
      <c r="M404" s="226" t="s">
        <v>1</v>
      </c>
      <c r="N404" s="227" t="s">
        <v>42</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166</v>
      </c>
      <c r="AT404" s="230" t="s">
        <v>161</v>
      </c>
      <c r="AU404" s="230" t="s">
        <v>85</v>
      </c>
      <c r="AY404" s="18" t="s">
        <v>159</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166</v>
      </c>
      <c r="BM404" s="230" t="s">
        <v>3977</v>
      </c>
    </row>
    <row r="405" s="2" customFormat="1" ht="16.5" customHeight="1">
      <c r="A405" s="39"/>
      <c r="B405" s="40"/>
      <c r="C405" s="219" t="s">
        <v>2624</v>
      </c>
      <c r="D405" s="219" t="s">
        <v>161</v>
      </c>
      <c r="E405" s="220" t="s">
        <v>5202</v>
      </c>
      <c r="F405" s="221" t="s">
        <v>5203</v>
      </c>
      <c r="G405" s="222" t="s">
        <v>4926</v>
      </c>
      <c r="H405" s="223">
        <v>24</v>
      </c>
      <c r="I405" s="224"/>
      <c r="J405" s="225">
        <f>ROUND(I405*H405,2)</f>
        <v>0</v>
      </c>
      <c r="K405" s="221" t="s">
        <v>1</v>
      </c>
      <c r="L405" s="45"/>
      <c r="M405" s="226" t="s">
        <v>1</v>
      </c>
      <c r="N405" s="227" t="s">
        <v>42</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166</v>
      </c>
      <c r="AT405" s="230" t="s">
        <v>161</v>
      </c>
      <c r="AU405" s="230" t="s">
        <v>85</v>
      </c>
      <c r="AY405" s="18" t="s">
        <v>159</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166</v>
      </c>
      <c r="BM405" s="230" t="s">
        <v>3987</v>
      </c>
    </row>
    <row r="406" s="12" customFormat="1" ht="25.92" customHeight="1">
      <c r="A406" s="12"/>
      <c r="B406" s="203"/>
      <c r="C406" s="204"/>
      <c r="D406" s="205" t="s">
        <v>76</v>
      </c>
      <c r="E406" s="206" t="s">
        <v>5204</v>
      </c>
      <c r="F406" s="206" t="s">
        <v>5205</v>
      </c>
      <c r="G406" s="204"/>
      <c r="H406" s="204"/>
      <c r="I406" s="207"/>
      <c r="J406" s="208">
        <f>BK406</f>
        <v>0</v>
      </c>
      <c r="K406" s="204"/>
      <c r="L406" s="209"/>
      <c r="M406" s="210"/>
      <c r="N406" s="211"/>
      <c r="O406" s="211"/>
      <c r="P406" s="212">
        <f>SUM(P407:P408)</f>
        <v>0</v>
      </c>
      <c r="Q406" s="211"/>
      <c r="R406" s="212">
        <f>SUM(R407:R408)</f>
        <v>0</v>
      </c>
      <c r="S406" s="211"/>
      <c r="T406" s="213">
        <f>SUM(T407:T408)</f>
        <v>0</v>
      </c>
      <c r="U406" s="12"/>
      <c r="V406" s="12"/>
      <c r="W406" s="12"/>
      <c r="X406" s="12"/>
      <c r="Y406" s="12"/>
      <c r="Z406" s="12"/>
      <c r="AA406" s="12"/>
      <c r="AB406" s="12"/>
      <c r="AC406" s="12"/>
      <c r="AD406" s="12"/>
      <c r="AE406" s="12"/>
      <c r="AR406" s="214" t="s">
        <v>85</v>
      </c>
      <c r="AT406" s="215" t="s">
        <v>76</v>
      </c>
      <c r="AU406" s="215" t="s">
        <v>77</v>
      </c>
      <c r="AY406" s="214" t="s">
        <v>159</v>
      </c>
      <c r="BK406" s="216">
        <f>SUM(BK407:BK408)</f>
        <v>0</v>
      </c>
    </row>
    <row r="407" s="2" customFormat="1" ht="24.15" customHeight="1">
      <c r="A407" s="39"/>
      <c r="B407" s="40"/>
      <c r="C407" s="219" t="s">
        <v>2628</v>
      </c>
      <c r="D407" s="219" t="s">
        <v>161</v>
      </c>
      <c r="E407" s="220" t="s">
        <v>5206</v>
      </c>
      <c r="F407" s="221" t="s">
        <v>5207</v>
      </c>
      <c r="G407" s="222" t="s">
        <v>3939</v>
      </c>
      <c r="H407" s="223">
        <v>1</v>
      </c>
      <c r="I407" s="224"/>
      <c r="J407" s="225">
        <f>ROUND(I407*H407,2)</f>
        <v>0</v>
      </c>
      <c r="K407" s="221" t="s">
        <v>1</v>
      </c>
      <c r="L407" s="45"/>
      <c r="M407" s="226" t="s">
        <v>1</v>
      </c>
      <c r="N407" s="227" t="s">
        <v>42</v>
      </c>
      <c r="O407" s="92"/>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166</v>
      </c>
      <c r="AT407" s="230" t="s">
        <v>161</v>
      </c>
      <c r="AU407" s="230" t="s">
        <v>85</v>
      </c>
      <c r="AY407" s="18" t="s">
        <v>159</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166</v>
      </c>
      <c r="BM407" s="230" t="s">
        <v>3998</v>
      </c>
    </row>
    <row r="408" s="2" customFormat="1" ht="21.75" customHeight="1">
      <c r="A408" s="39"/>
      <c r="B408" s="40"/>
      <c r="C408" s="219" t="s">
        <v>2632</v>
      </c>
      <c r="D408" s="219" t="s">
        <v>161</v>
      </c>
      <c r="E408" s="220" t="s">
        <v>5208</v>
      </c>
      <c r="F408" s="221" t="s">
        <v>5209</v>
      </c>
      <c r="G408" s="222" t="s">
        <v>3939</v>
      </c>
      <c r="H408" s="223">
        <v>1</v>
      </c>
      <c r="I408" s="224"/>
      <c r="J408" s="225">
        <f>ROUND(I408*H408,2)</f>
        <v>0</v>
      </c>
      <c r="K408" s="221" t="s">
        <v>1</v>
      </c>
      <c r="L408" s="45"/>
      <c r="M408" s="226" t="s">
        <v>1</v>
      </c>
      <c r="N408" s="227" t="s">
        <v>42</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166</v>
      </c>
      <c r="AT408" s="230" t="s">
        <v>161</v>
      </c>
      <c r="AU408" s="230" t="s">
        <v>85</v>
      </c>
      <c r="AY408" s="18" t="s">
        <v>159</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166</v>
      </c>
      <c r="BM408" s="230" t="s">
        <v>4011</v>
      </c>
    </row>
    <row r="409" s="12" customFormat="1" ht="25.92" customHeight="1">
      <c r="A409" s="12"/>
      <c r="B409" s="203"/>
      <c r="C409" s="204"/>
      <c r="D409" s="205" t="s">
        <v>76</v>
      </c>
      <c r="E409" s="206" t="s">
        <v>5210</v>
      </c>
      <c r="F409" s="206" t="s">
        <v>5211</v>
      </c>
      <c r="G409" s="204"/>
      <c r="H409" s="204"/>
      <c r="I409" s="207"/>
      <c r="J409" s="208">
        <f>BK409</f>
        <v>0</v>
      </c>
      <c r="K409" s="204"/>
      <c r="L409" s="209"/>
      <c r="M409" s="210"/>
      <c r="N409" s="211"/>
      <c r="O409" s="211"/>
      <c r="P409" s="212">
        <f>SUM(P410:P412)</f>
        <v>0</v>
      </c>
      <c r="Q409" s="211"/>
      <c r="R409" s="212">
        <f>SUM(R410:R412)</f>
        <v>0</v>
      </c>
      <c r="S409" s="211"/>
      <c r="T409" s="213">
        <f>SUM(T410:T412)</f>
        <v>0</v>
      </c>
      <c r="U409" s="12"/>
      <c r="V409" s="12"/>
      <c r="W409" s="12"/>
      <c r="X409" s="12"/>
      <c r="Y409" s="12"/>
      <c r="Z409" s="12"/>
      <c r="AA409" s="12"/>
      <c r="AB409" s="12"/>
      <c r="AC409" s="12"/>
      <c r="AD409" s="12"/>
      <c r="AE409" s="12"/>
      <c r="AR409" s="214" t="s">
        <v>85</v>
      </c>
      <c r="AT409" s="215" t="s">
        <v>76</v>
      </c>
      <c r="AU409" s="215" t="s">
        <v>77</v>
      </c>
      <c r="AY409" s="214" t="s">
        <v>159</v>
      </c>
      <c r="BK409" s="216">
        <f>SUM(BK410:BK412)</f>
        <v>0</v>
      </c>
    </row>
    <row r="410" s="2" customFormat="1" ht="16.5" customHeight="1">
      <c r="A410" s="39"/>
      <c r="B410" s="40"/>
      <c r="C410" s="219" t="s">
        <v>2638</v>
      </c>
      <c r="D410" s="219" t="s">
        <v>161</v>
      </c>
      <c r="E410" s="220" t="s">
        <v>5212</v>
      </c>
      <c r="F410" s="221" t="s">
        <v>5213</v>
      </c>
      <c r="G410" s="222" t="s">
        <v>3939</v>
      </c>
      <c r="H410" s="223">
        <v>3</v>
      </c>
      <c r="I410" s="224"/>
      <c r="J410" s="225">
        <f>ROUND(I410*H410,2)</f>
        <v>0</v>
      </c>
      <c r="K410" s="221" t="s">
        <v>1</v>
      </c>
      <c r="L410" s="45"/>
      <c r="M410" s="226" t="s">
        <v>1</v>
      </c>
      <c r="N410" s="227" t="s">
        <v>42</v>
      </c>
      <c r="O410" s="92"/>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166</v>
      </c>
      <c r="AT410" s="230" t="s">
        <v>161</v>
      </c>
      <c r="AU410" s="230" t="s">
        <v>85</v>
      </c>
      <c r="AY410" s="18" t="s">
        <v>159</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166</v>
      </c>
      <c r="BM410" s="230" t="s">
        <v>4025</v>
      </c>
    </row>
    <row r="411" s="2" customFormat="1" ht="16.5" customHeight="1">
      <c r="A411" s="39"/>
      <c r="B411" s="40"/>
      <c r="C411" s="219" t="s">
        <v>2646</v>
      </c>
      <c r="D411" s="219" t="s">
        <v>161</v>
      </c>
      <c r="E411" s="220" t="s">
        <v>5214</v>
      </c>
      <c r="F411" s="221" t="s">
        <v>5215</v>
      </c>
      <c r="G411" s="222" t="s">
        <v>3939</v>
      </c>
      <c r="H411" s="223">
        <v>80</v>
      </c>
      <c r="I411" s="224"/>
      <c r="J411" s="225">
        <f>ROUND(I411*H411,2)</f>
        <v>0</v>
      </c>
      <c r="K411" s="221" t="s">
        <v>1</v>
      </c>
      <c r="L411" s="45"/>
      <c r="M411" s="226" t="s">
        <v>1</v>
      </c>
      <c r="N411" s="227" t="s">
        <v>42</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166</v>
      </c>
      <c r="AT411" s="230" t="s">
        <v>161</v>
      </c>
      <c r="AU411" s="230" t="s">
        <v>85</v>
      </c>
      <c r="AY411" s="18" t="s">
        <v>159</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166</v>
      </c>
      <c r="BM411" s="230" t="s">
        <v>4037</v>
      </c>
    </row>
    <row r="412" s="2" customFormat="1" ht="16.5" customHeight="1">
      <c r="A412" s="39"/>
      <c r="B412" s="40"/>
      <c r="C412" s="219" t="s">
        <v>2652</v>
      </c>
      <c r="D412" s="219" t="s">
        <v>161</v>
      </c>
      <c r="E412" s="220" t="s">
        <v>5216</v>
      </c>
      <c r="F412" s="221" t="s">
        <v>5217</v>
      </c>
      <c r="G412" s="222" t="s">
        <v>3939</v>
      </c>
      <c r="H412" s="223">
        <v>36</v>
      </c>
      <c r="I412" s="224"/>
      <c r="J412" s="225">
        <f>ROUND(I412*H412,2)</f>
        <v>0</v>
      </c>
      <c r="K412" s="221" t="s">
        <v>1</v>
      </c>
      <c r="L412" s="45"/>
      <c r="M412" s="290" t="s">
        <v>1</v>
      </c>
      <c r="N412" s="291" t="s">
        <v>42</v>
      </c>
      <c r="O412" s="292"/>
      <c r="P412" s="293">
        <f>O412*H412</f>
        <v>0</v>
      </c>
      <c r="Q412" s="293">
        <v>0</v>
      </c>
      <c r="R412" s="293">
        <f>Q412*H412</f>
        <v>0</v>
      </c>
      <c r="S412" s="293">
        <v>0</v>
      </c>
      <c r="T412" s="294">
        <f>S412*H412</f>
        <v>0</v>
      </c>
      <c r="U412" s="39"/>
      <c r="V412" s="39"/>
      <c r="W412" s="39"/>
      <c r="X412" s="39"/>
      <c r="Y412" s="39"/>
      <c r="Z412" s="39"/>
      <c r="AA412" s="39"/>
      <c r="AB412" s="39"/>
      <c r="AC412" s="39"/>
      <c r="AD412" s="39"/>
      <c r="AE412" s="39"/>
      <c r="AR412" s="230" t="s">
        <v>166</v>
      </c>
      <c r="AT412" s="230" t="s">
        <v>161</v>
      </c>
      <c r="AU412" s="230" t="s">
        <v>85</v>
      </c>
      <c r="AY412" s="18" t="s">
        <v>159</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166</v>
      </c>
      <c r="BM412" s="230" t="s">
        <v>4047</v>
      </c>
    </row>
    <row r="413" s="2" customFormat="1" ht="6.96" customHeight="1">
      <c r="A413" s="39"/>
      <c r="B413" s="67"/>
      <c r="C413" s="68"/>
      <c r="D413" s="68"/>
      <c r="E413" s="68"/>
      <c r="F413" s="68"/>
      <c r="G413" s="68"/>
      <c r="H413" s="68"/>
      <c r="I413" s="68"/>
      <c r="J413" s="68"/>
      <c r="K413" s="68"/>
      <c r="L413" s="45"/>
      <c r="M413" s="39"/>
      <c r="O413" s="39"/>
      <c r="P413" s="39"/>
      <c r="Q413" s="39"/>
      <c r="R413" s="39"/>
      <c r="S413" s="39"/>
      <c r="T413" s="39"/>
      <c r="U413" s="39"/>
      <c r="V413" s="39"/>
      <c r="W413" s="39"/>
      <c r="X413" s="39"/>
      <c r="Y413" s="39"/>
      <c r="Z413" s="39"/>
      <c r="AA413" s="39"/>
      <c r="AB413" s="39"/>
      <c r="AC413" s="39"/>
      <c r="AD413" s="39"/>
      <c r="AE413" s="39"/>
    </row>
  </sheetData>
  <sheetProtection sheet="1" autoFilter="0" formatColumns="0" formatRows="0" objects="1" scenarios="1" spinCount="100000" saltValue="m7TooNK3nOWi6OLjOLpNjOZPYYCasfA4IncNgFF0Qt/wQh1gnYiJHqYH29jCmKbDW3T+Ww+f6rX+pZ7NCSm4WA==" hashValue="0lWMLyKrxac5T5JppEG7ceDg+IxUmIw/qjmkvM9Rz0MRBmrKf/Kn0mzVHSRxAbFOkujGOEBCVvnhgO541XNdMw==" algorithmName="SHA-512" password="CC35"/>
  <autoFilter ref="C131:K412"/>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5218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ROUND((SUM(BE126:BE293)),  2)</f>
        <v>0</v>
      </c>
      <c r="G33" s="39"/>
      <c r="H33" s="39"/>
      <c r="I33" s="156">
        <v>0.20999999999999999</v>
      </c>
      <c r="J33" s="155">
        <f>ROUND(((SUM(BE126:BE293))*I33),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ROUND((SUM(BF126:BF293)),  2)</f>
        <v>0</v>
      </c>
      <c r="G34" s="39"/>
      <c r="H34" s="39"/>
      <c r="I34" s="156">
        <v>0.12</v>
      </c>
      <c r="J34" s="155">
        <f>ROUND(((SUM(BF126:BF293))*I34),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ROUND((SUM(BG126:BG293)),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ROUND((SUM(BH126:BH293)),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ROUND((SUM(BI126:BI293)),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701_02 -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922</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5219</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5220</v>
      </c>
      <c r="E100" s="189"/>
      <c r="F100" s="189"/>
      <c r="G100" s="189"/>
      <c r="H100" s="189"/>
      <c r="I100" s="189"/>
      <c r="J100" s="190">
        <f>J149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5221</v>
      </c>
      <c r="E101" s="189"/>
      <c r="F101" s="189"/>
      <c r="G101" s="189"/>
      <c r="H101" s="189"/>
      <c r="I101" s="189"/>
      <c r="J101" s="190">
        <f>J171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5222</v>
      </c>
      <c r="E102" s="189"/>
      <c r="F102" s="189"/>
      <c r="G102" s="189"/>
      <c r="H102" s="189"/>
      <c r="I102" s="189"/>
      <c r="J102" s="190">
        <f>J188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5223</v>
      </c>
      <c r="E103" s="189"/>
      <c r="F103" s="189"/>
      <c r="G103" s="189"/>
      <c r="H103" s="189"/>
      <c r="I103" s="189"/>
      <c r="J103" s="190">
        <f>J230</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934</v>
      </c>
      <c r="E104" s="189"/>
      <c r="F104" s="189"/>
      <c r="G104" s="189"/>
      <c r="H104" s="189"/>
      <c r="I104" s="189"/>
      <c r="J104" s="190">
        <f>J269</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5224</v>
      </c>
      <c r="E105" s="183"/>
      <c r="F105" s="183"/>
      <c r="G105" s="183"/>
      <c r="H105" s="183"/>
      <c r="I105" s="183"/>
      <c r="J105" s="184">
        <f>J274</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5225</v>
      </c>
      <c r="E106" s="183"/>
      <c r="F106" s="183"/>
      <c r="G106" s="183"/>
      <c r="H106" s="183"/>
      <c r="I106" s="183"/>
      <c r="J106" s="184">
        <f>J290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144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Budova čp. 55 v ul. Trčků z Lípy, Chotěboř - aktual 2023</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701_02 - Vytápění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Chotěboř</v>
      </c>
      <c r="G120" s="41"/>
      <c r="H120" s="41"/>
      <c r="I120" s="33" t="s">
        <v>22</v>
      </c>
      <c r="J120" s="80" t="str">
        <f>IF(J12="","",J12)</f>
        <v>15. 7. 2023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Město Chotěboř</v>
      </c>
      <c r="G122" s="41"/>
      <c r="H122" s="41"/>
      <c r="I122" s="33" t="s">
        <v>30</v>
      </c>
      <c r="J122" s="37" t="str">
        <f>E21</f>
        <v>Projektový atelier DAVID</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Bc. Zuzana Kosáková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145</v>
      </c>
      <c r="D125" s="195" t="s">
        <v>62</v>
      </c>
      <c r="E125" s="195" t="s">
        <v>58</v>
      </c>
      <c r="F125" s="195" t="s">
        <v>59</v>
      </c>
      <c r="G125" s="195" t="s">
        <v>146</v>
      </c>
      <c r="H125" s="195" t="s">
        <v>147</v>
      </c>
      <c r="I125" s="195" t="s">
        <v>148</v>
      </c>
      <c r="J125" s="195" t="s">
        <v>132</v>
      </c>
      <c r="K125" s="196" t="s">
        <v>149</v>
      </c>
      <c r="L125" s="197"/>
      <c r="M125" s="101" t="s">
        <v>1</v>
      </c>
      <c r="N125" s="102" t="s">
        <v>41</v>
      </c>
      <c r="O125" s="102" t="s">
        <v>150</v>
      </c>
      <c r="P125" s="102" t="s">
        <v>151</v>
      </c>
      <c r="Q125" s="102" t="s">
        <v>152</v>
      </c>
      <c r="R125" s="102" t="s">
        <v>153</v>
      </c>
      <c r="S125" s="102" t="s">
        <v>154</v>
      </c>
      <c r="T125" s="103" t="s">
        <v>155</v>
      </c>
      <c r="U125" s="192"/>
      <c r="V125" s="192"/>
      <c r="W125" s="192"/>
      <c r="X125" s="192"/>
      <c r="Y125" s="192"/>
      <c r="Z125" s="192"/>
      <c r="AA125" s="192"/>
      <c r="AB125" s="192"/>
      <c r="AC125" s="192"/>
      <c r="AD125" s="192"/>
      <c r="AE125" s="192"/>
    </row>
    <row r="126" s="2" customFormat="1" ht="22.8" customHeight="1">
      <c r="A126" s="39"/>
      <c r="B126" s="40"/>
      <c r="C126" s="108" t="s">
        <v>156</v>
      </c>
      <c r="D126" s="41"/>
      <c r="E126" s="41"/>
      <c r="F126" s="41"/>
      <c r="G126" s="41"/>
      <c r="H126" s="41"/>
      <c r="I126" s="41"/>
      <c r="J126" s="198">
        <f>BK126</f>
        <v>0</v>
      </c>
      <c r="K126" s="41"/>
      <c r="L126" s="45"/>
      <c r="M126" s="104"/>
      <c r="N126" s="199"/>
      <c r="O126" s="105"/>
      <c r="P126" s="200">
        <f>P127+P274+P290</f>
        <v>0</v>
      </c>
      <c r="Q126" s="105"/>
      <c r="R126" s="200">
        <f>R127+R274+R290</f>
        <v>3.4736760000000002</v>
      </c>
      <c r="S126" s="105"/>
      <c r="T126" s="201">
        <f>T127+T274+T290</f>
        <v>3.2058400000000002</v>
      </c>
      <c r="U126" s="39"/>
      <c r="V126" s="39"/>
      <c r="W126" s="39"/>
      <c r="X126" s="39"/>
      <c r="Y126" s="39"/>
      <c r="Z126" s="39"/>
      <c r="AA126" s="39"/>
      <c r="AB126" s="39"/>
      <c r="AC126" s="39"/>
      <c r="AD126" s="39"/>
      <c r="AE126" s="39"/>
      <c r="AT126" s="18" t="s">
        <v>76</v>
      </c>
      <c r="AU126" s="18" t="s">
        <v>134</v>
      </c>
      <c r="BK126" s="202">
        <f>BK127+BK274+BK290</f>
        <v>0</v>
      </c>
    </row>
    <row r="127" s="12" customFormat="1" ht="25.92" customHeight="1">
      <c r="A127" s="12"/>
      <c r="B127" s="203"/>
      <c r="C127" s="204"/>
      <c r="D127" s="205" t="s">
        <v>76</v>
      </c>
      <c r="E127" s="206" t="s">
        <v>342</v>
      </c>
      <c r="F127" s="206" t="s">
        <v>343</v>
      </c>
      <c r="G127" s="204"/>
      <c r="H127" s="204"/>
      <c r="I127" s="207"/>
      <c r="J127" s="208">
        <f>BK127</f>
        <v>0</v>
      </c>
      <c r="K127" s="204"/>
      <c r="L127" s="209"/>
      <c r="M127" s="210"/>
      <c r="N127" s="211"/>
      <c r="O127" s="211"/>
      <c r="P127" s="212">
        <f>P128+P137+P149+P171+P188+P230+P269</f>
        <v>0</v>
      </c>
      <c r="Q127" s="211"/>
      <c r="R127" s="212">
        <f>R128+R137+R149+R171+R188+R230+R269</f>
        <v>3.4736760000000002</v>
      </c>
      <c r="S127" s="211"/>
      <c r="T127" s="213">
        <f>T128+T137+T149+T171+T188+T230+T269</f>
        <v>3.2058400000000002</v>
      </c>
      <c r="U127" s="12"/>
      <c r="V127" s="12"/>
      <c r="W127" s="12"/>
      <c r="X127" s="12"/>
      <c r="Y127" s="12"/>
      <c r="Z127" s="12"/>
      <c r="AA127" s="12"/>
      <c r="AB127" s="12"/>
      <c r="AC127" s="12"/>
      <c r="AD127" s="12"/>
      <c r="AE127" s="12"/>
      <c r="AR127" s="214" t="s">
        <v>87</v>
      </c>
      <c r="AT127" s="215" t="s">
        <v>76</v>
      </c>
      <c r="AU127" s="215" t="s">
        <v>77</v>
      </c>
      <c r="AY127" s="214" t="s">
        <v>159</v>
      </c>
      <c r="BK127" s="216">
        <f>BK128+BK137+BK149+BK171+BK188+BK230+BK269</f>
        <v>0</v>
      </c>
    </row>
    <row r="128" s="12" customFormat="1" ht="22.8" customHeight="1">
      <c r="A128" s="12"/>
      <c r="B128" s="203"/>
      <c r="C128" s="204"/>
      <c r="D128" s="205" t="s">
        <v>76</v>
      </c>
      <c r="E128" s="217" t="s">
        <v>2473</v>
      </c>
      <c r="F128" s="217" t="s">
        <v>2474</v>
      </c>
      <c r="G128" s="204"/>
      <c r="H128" s="204"/>
      <c r="I128" s="207"/>
      <c r="J128" s="218">
        <f>BK128</f>
        <v>0</v>
      </c>
      <c r="K128" s="204"/>
      <c r="L128" s="209"/>
      <c r="M128" s="210"/>
      <c r="N128" s="211"/>
      <c r="O128" s="211"/>
      <c r="P128" s="212">
        <f>SUM(P129:P136)</f>
        <v>0</v>
      </c>
      <c r="Q128" s="211"/>
      <c r="R128" s="212">
        <f>SUM(R129:R136)</f>
        <v>0.77440000000000009</v>
      </c>
      <c r="S128" s="211"/>
      <c r="T128" s="213">
        <f>SUM(T129:T136)</f>
        <v>0</v>
      </c>
      <c r="U128" s="12"/>
      <c r="V128" s="12"/>
      <c r="W128" s="12"/>
      <c r="X128" s="12"/>
      <c r="Y128" s="12"/>
      <c r="Z128" s="12"/>
      <c r="AA128" s="12"/>
      <c r="AB128" s="12"/>
      <c r="AC128" s="12"/>
      <c r="AD128" s="12"/>
      <c r="AE128" s="12"/>
      <c r="AR128" s="214" t="s">
        <v>87</v>
      </c>
      <c r="AT128" s="215" t="s">
        <v>76</v>
      </c>
      <c r="AU128" s="215" t="s">
        <v>85</v>
      </c>
      <c r="AY128" s="214" t="s">
        <v>159</v>
      </c>
      <c r="BK128" s="216">
        <f>SUM(BK129:BK136)</f>
        <v>0</v>
      </c>
    </row>
    <row r="129" s="2" customFormat="1" ht="37.8" customHeight="1">
      <c r="A129" s="39"/>
      <c r="B129" s="40"/>
      <c r="C129" s="219" t="s">
        <v>85</v>
      </c>
      <c r="D129" s="219" t="s">
        <v>161</v>
      </c>
      <c r="E129" s="220" t="s">
        <v>5226</v>
      </c>
      <c r="F129" s="221" t="s">
        <v>5227</v>
      </c>
      <c r="G129" s="222" t="s">
        <v>268</v>
      </c>
      <c r="H129" s="223">
        <v>1027</v>
      </c>
      <c r="I129" s="224"/>
      <c r="J129" s="225">
        <f>ROUND(I129*H129,2)</f>
        <v>0</v>
      </c>
      <c r="K129" s="221" t="s">
        <v>1</v>
      </c>
      <c r="L129" s="45"/>
      <c r="M129" s="226" t="s">
        <v>1</v>
      </c>
      <c r="N129" s="227" t="s">
        <v>42</v>
      </c>
      <c r="O129" s="92"/>
      <c r="P129" s="228">
        <f>O129*H129</f>
        <v>0</v>
      </c>
      <c r="Q129" s="228">
        <v>0.00064000000000000005</v>
      </c>
      <c r="R129" s="228">
        <f>Q129*H129</f>
        <v>0.65728000000000009</v>
      </c>
      <c r="S129" s="228">
        <v>0</v>
      </c>
      <c r="T129" s="229">
        <f>S129*H129</f>
        <v>0</v>
      </c>
      <c r="U129" s="39"/>
      <c r="V129" s="39"/>
      <c r="W129" s="39"/>
      <c r="X129" s="39"/>
      <c r="Y129" s="39"/>
      <c r="Z129" s="39"/>
      <c r="AA129" s="39"/>
      <c r="AB129" s="39"/>
      <c r="AC129" s="39"/>
      <c r="AD129" s="39"/>
      <c r="AE129" s="39"/>
      <c r="AR129" s="230" t="s">
        <v>235</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235</v>
      </c>
      <c r="BM129" s="230" t="s">
        <v>5228</v>
      </c>
    </row>
    <row r="130" s="2" customFormat="1">
      <c r="A130" s="39"/>
      <c r="B130" s="40"/>
      <c r="C130" s="41"/>
      <c r="D130" s="234" t="s">
        <v>1237</v>
      </c>
      <c r="E130" s="41"/>
      <c r="F130" s="298" t="s">
        <v>5229</v>
      </c>
      <c r="G130" s="41"/>
      <c r="H130" s="41"/>
      <c r="I130" s="299"/>
      <c r="J130" s="41"/>
      <c r="K130" s="41"/>
      <c r="L130" s="45"/>
      <c r="M130" s="300"/>
      <c r="N130" s="301"/>
      <c r="O130" s="92"/>
      <c r="P130" s="92"/>
      <c r="Q130" s="92"/>
      <c r="R130" s="92"/>
      <c r="S130" s="92"/>
      <c r="T130" s="93"/>
      <c r="U130" s="39"/>
      <c r="V130" s="39"/>
      <c r="W130" s="39"/>
      <c r="X130" s="39"/>
      <c r="Y130" s="39"/>
      <c r="Z130" s="39"/>
      <c r="AA130" s="39"/>
      <c r="AB130" s="39"/>
      <c r="AC130" s="39"/>
      <c r="AD130" s="39"/>
      <c r="AE130" s="39"/>
      <c r="AT130" s="18" t="s">
        <v>1237</v>
      </c>
      <c r="AU130" s="18" t="s">
        <v>87</v>
      </c>
    </row>
    <row r="131" s="2" customFormat="1" ht="24.15" customHeight="1">
      <c r="A131" s="39"/>
      <c r="B131" s="40"/>
      <c r="C131" s="219" t="s">
        <v>87</v>
      </c>
      <c r="D131" s="219" t="s">
        <v>161</v>
      </c>
      <c r="E131" s="220" t="s">
        <v>5230</v>
      </c>
      <c r="F131" s="221" t="s">
        <v>5231</v>
      </c>
      <c r="G131" s="222" t="s">
        <v>268</v>
      </c>
      <c r="H131" s="223">
        <v>97</v>
      </c>
      <c r="I131" s="224"/>
      <c r="J131" s="225">
        <f>ROUND(I131*H131,2)</f>
        <v>0</v>
      </c>
      <c r="K131" s="221" t="s">
        <v>1</v>
      </c>
      <c r="L131" s="45"/>
      <c r="M131" s="226" t="s">
        <v>1</v>
      </c>
      <c r="N131" s="227" t="s">
        <v>42</v>
      </c>
      <c r="O131" s="92"/>
      <c r="P131" s="228">
        <f>O131*H131</f>
        <v>0</v>
      </c>
      <c r="Q131" s="228">
        <v>0.00064000000000000005</v>
      </c>
      <c r="R131" s="228">
        <f>Q131*H131</f>
        <v>0.062080000000000003</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5232</v>
      </c>
    </row>
    <row r="132" s="2" customFormat="1">
      <c r="A132" s="39"/>
      <c r="B132" s="40"/>
      <c r="C132" s="41"/>
      <c r="D132" s="234" t="s">
        <v>1237</v>
      </c>
      <c r="E132" s="41"/>
      <c r="F132" s="298" t="s">
        <v>5233</v>
      </c>
      <c r="G132" s="41"/>
      <c r="H132" s="41"/>
      <c r="I132" s="299"/>
      <c r="J132" s="41"/>
      <c r="K132" s="41"/>
      <c r="L132" s="45"/>
      <c r="M132" s="300"/>
      <c r="N132" s="301"/>
      <c r="O132" s="92"/>
      <c r="P132" s="92"/>
      <c r="Q132" s="92"/>
      <c r="R132" s="92"/>
      <c r="S132" s="92"/>
      <c r="T132" s="93"/>
      <c r="U132" s="39"/>
      <c r="V132" s="39"/>
      <c r="W132" s="39"/>
      <c r="X132" s="39"/>
      <c r="Y132" s="39"/>
      <c r="Z132" s="39"/>
      <c r="AA132" s="39"/>
      <c r="AB132" s="39"/>
      <c r="AC132" s="39"/>
      <c r="AD132" s="39"/>
      <c r="AE132" s="39"/>
      <c r="AT132" s="18" t="s">
        <v>1237</v>
      </c>
      <c r="AU132" s="18" t="s">
        <v>87</v>
      </c>
    </row>
    <row r="133" s="2" customFormat="1" ht="24.15" customHeight="1">
      <c r="A133" s="39"/>
      <c r="B133" s="40"/>
      <c r="C133" s="219" t="s">
        <v>175</v>
      </c>
      <c r="D133" s="219" t="s">
        <v>161</v>
      </c>
      <c r="E133" s="220" t="s">
        <v>5234</v>
      </c>
      <c r="F133" s="221" t="s">
        <v>5235</v>
      </c>
      <c r="G133" s="222" t="s">
        <v>835</v>
      </c>
      <c r="H133" s="223">
        <v>1</v>
      </c>
      <c r="I133" s="224"/>
      <c r="J133" s="225">
        <f>ROUND(I133*H133,2)</f>
        <v>0</v>
      </c>
      <c r="K133" s="221" t="s">
        <v>1</v>
      </c>
      <c r="L133" s="45"/>
      <c r="M133" s="226" t="s">
        <v>1</v>
      </c>
      <c r="N133" s="227" t="s">
        <v>42</v>
      </c>
      <c r="O133" s="92"/>
      <c r="P133" s="228">
        <f>O133*H133</f>
        <v>0</v>
      </c>
      <c r="Q133" s="228">
        <v>0.00064000000000000005</v>
      </c>
      <c r="R133" s="228">
        <f>Q133*H133</f>
        <v>0.00064000000000000005</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5236</v>
      </c>
    </row>
    <row r="134" s="2" customFormat="1">
      <c r="A134" s="39"/>
      <c r="B134" s="40"/>
      <c r="C134" s="41"/>
      <c r="D134" s="234" t="s">
        <v>1237</v>
      </c>
      <c r="E134" s="41"/>
      <c r="F134" s="298" t="s">
        <v>5237</v>
      </c>
      <c r="G134" s="41"/>
      <c r="H134" s="41"/>
      <c r="I134" s="299"/>
      <c r="J134" s="41"/>
      <c r="K134" s="41"/>
      <c r="L134" s="45"/>
      <c r="M134" s="300"/>
      <c r="N134" s="301"/>
      <c r="O134" s="92"/>
      <c r="P134" s="92"/>
      <c r="Q134" s="92"/>
      <c r="R134" s="92"/>
      <c r="S134" s="92"/>
      <c r="T134" s="93"/>
      <c r="U134" s="39"/>
      <c r="V134" s="39"/>
      <c r="W134" s="39"/>
      <c r="X134" s="39"/>
      <c r="Y134" s="39"/>
      <c r="Z134" s="39"/>
      <c r="AA134" s="39"/>
      <c r="AB134" s="39"/>
      <c r="AC134" s="39"/>
      <c r="AD134" s="39"/>
      <c r="AE134" s="39"/>
      <c r="AT134" s="18" t="s">
        <v>1237</v>
      </c>
      <c r="AU134" s="18" t="s">
        <v>87</v>
      </c>
    </row>
    <row r="135" s="2" customFormat="1" ht="24.15" customHeight="1">
      <c r="A135" s="39"/>
      <c r="B135" s="40"/>
      <c r="C135" s="219" t="s">
        <v>166</v>
      </c>
      <c r="D135" s="219" t="s">
        <v>161</v>
      </c>
      <c r="E135" s="220" t="s">
        <v>5238</v>
      </c>
      <c r="F135" s="221" t="s">
        <v>5239</v>
      </c>
      <c r="G135" s="222" t="s">
        <v>268</v>
      </c>
      <c r="H135" s="223">
        <v>85</v>
      </c>
      <c r="I135" s="224"/>
      <c r="J135" s="225">
        <f>ROUND(I135*H135,2)</f>
        <v>0</v>
      </c>
      <c r="K135" s="221" t="s">
        <v>1</v>
      </c>
      <c r="L135" s="45"/>
      <c r="M135" s="226" t="s">
        <v>1</v>
      </c>
      <c r="N135" s="227" t="s">
        <v>42</v>
      </c>
      <c r="O135" s="92"/>
      <c r="P135" s="228">
        <f>O135*H135</f>
        <v>0</v>
      </c>
      <c r="Q135" s="228">
        <v>0.00064000000000000005</v>
      </c>
      <c r="R135" s="228">
        <f>Q135*H135</f>
        <v>0.054400000000000004</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5240</v>
      </c>
    </row>
    <row r="136" s="2" customFormat="1">
      <c r="A136" s="39"/>
      <c r="B136" s="40"/>
      <c r="C136" s="41"/>
      <c r="D136" s="234" t="s">
        <v>1237</v>
      </c>
      <c r="E136" s="41"/>
      <c r="F136" s="298" t="s">
        <v>5241</v>
      </c>
      <c r="G136" s="41"/>
      <c r="H136" s="41"/>
      <c r="I136" s="299"/>
      <c r="J136" s="41"/>
      <c r="K136" s="41"/>
      <c r="L136" s="45"/>
      <c r="M136" s="300"/>
      <c r="N136" s="301"/>
      <c r="O136" s="92"/>
      <c r="P136" s="92"/>
      <c r="Q136" s="92"/>
      <c r="R136" s="92"/>
      <c r="S136" s="92"/>
      <c r="T136" s="93"/>
      <c r="U136" s="39"/>
      <c r="V136" s="39"/>
      <c r="W136" s="39"/>
      <c r="X136" s="39"/>
      <c r="Y136" s="39"/>
      <c r="Z136" s="39"/>
      <c r="AA136" s="39"/>
      <c r="AB136" s="39"/>
      <c r="AC136" s="39"/>
      <c r="AD136" s="39"/>
      <c r="AE136" s="39"/>
      <c r="AT136" s="18" t="s">
        <v>1237</v>
      </c>
      <c r="AU136" s="18" t="s">
        <v>87</v>
      </c>
    </row>
    <row r="137" s="12" customFormat="1" ht="22.8" customHeight="1">
      <c r="A137" s="12"/>
      <c r="B137" s="203"/>
      <c r="C137" s="204"/>
      <c r="D137" s="205" t="s">
        <v>76</v>
      </c>
      <c r="E137" s="217" t="s">
        <v>5242</v>
      </c>
      <c r="F137" s="217" t="s">
        <v>5243</v>
      </c>
      <c r="G137" s="204"/>
      <c r="H137" s="204"/>
      <c r="I137" s="207"/>
      <c r="J137" s="218">
        <f>BK137</f>
        <v>0</v>
      </c>
      <c r="K137" s="204"/>
      <c r="L137" s="209"/>
      <c r="M137" s="210"/>
      <c r="N137" s="211"/>
      <c r="O137" s="211"/>
      <c r="P137" s="212">
        <f>SUM(P138:P148)</f>
        <v>0</v>
      </c>
      <c r="Q137" s="211"/>
      <c r="R137" s="212">
        <f>SUM(R138:R148)</f>
        <v>0.02018</v>
      </c>
      <c r="S137" s="211"/>
      <c r="T137" s="213">
        <f>SUM(T138:T148)</f>
        <v>0</v>
      </c>
      <c r="U137" s="12"/>
      <c r="V137" s="12"/>
      <c r="W137" s="12"/>
      <c r="X137" s="12"/>
      <c r="Y137" s="12"/>
      <c r="Z137" s="12"/>
      <c r="AA137" s="12"/>
      <c r="AB137" s="12"/>
      <c r="AC137" s="12"/>
      <c r="AD137" s="12"/>
      <c r="AE137" s="12"/>
      <c r="AR137" s="214" t="s">
        <v>87</v>
      </c>
      <c r="AT137" s="215" t="s">
        <v>76</v>
      </c>
      <c r="AU137" s="215" t="s">
        <v>85</v>
      </c>
      <c r="AY137" s="214" t="s">
        <v>159</v>
      </c>
      <c r="BK137" s="216">
        <f>SUM(BK138:BK148)</f>
        <v>0</v>
      </c>
    </row>
    <row r="138" s="2" customFormat="1" ht="21.75" customHeight="1">
      <c r="A138" s="39"/>
      <c r="B138" s="40"/>
      <c r="C138" s="219" t="s">
        <v>185</v>
      </c>
      <c r="D138" s="219" t="s">
        <v>161</v>
      </c>
      <c r="E138" s="220" t="s">
        <v>5244</v>
      </c>
      <c r="F138" s="221" t="s">
        <v>5245</v>
      </c>
      <c r="G138" s="222" t="s">
        <v>215</v>
      </c>
      <c r="H138" s="223">
        <v>2</v>
      </c>
      <c r="I138" s="224"/>
      <c r="J138" s="225">
        <f>ROUND(I138*H138,2)</f>
        <v>0</v>
      </c>
      <c r="K138" s="221" t="s">
        <v>1</v>
      </c>
      <c r="L138" s="45"/>
      <c r="M138" s="226" t="s">
        <v>1</v>
      </c>
      <c r="N138" s="227" t="s">
        <v>42</v>
      </c>
      <c r="O138" s="92"/>
      <c r="P138" s="228">
        <f>O138*H138</f>
        <v>0</v>
      </c>
      <c r="Q138" s="228">
        <v>0.01009</v>
      </c>
      <c r="R138" s="228">
        <f>Q138*H138</f>
        <v>0.02018</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5246</v>
      </c>
    </row>
    <row r="139" s="2" customFormat="1" ht="16.5" customHeight="1">
      <c r="A139" s="39"/>
      <c r="B139" s="40"/>
      <c r="C139" s="255" t="s">
        <v>189</v>
      </c>
      <c r="D139" s="255" t="s">
        <v>218</v>
      </c>
      <c r="E139" s="256" t="s">
        <v>175</v>
      </c>
      <c r="F139" s="257" t="s">
        <v>5247</v>
      </c>
      <c r="G139" s="258" t="s">
        <v>215</v>
      </c>
      <c r="H139" s="259">
        <v>2</v>
      </c>
      <c r="I139" s="260"/>
      <c r="J139" s="261">
        <f>ROUND(I139*H139,2)</f>
        <v>0</v>
      </c>
      <c r="K139" s="257" t="s">
        <v>1</v>
      </c>
      <c r="L139" s="262"/>
      <c r="M139" s="263" t="s">
        <v>1</v>
      </c>
      <c r="N139" s="264"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316</v>
      </c>
      <c r="AT139" s="230" t="s">
        <v>218</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5248</v>
      </c>
    </row>
    <row r="140" s="2" customFormat="1">
      <c r="A140" s="39"/>
      <c r="B140" s="40"/>
      <c r="C140" s="41"/>
      <c r="D140" s="234" t="s">
        <v>1237</v>
      </c>
      <c r="E140" s="41"/>
      <c r="F140" s="298" t="s">
        <v>5249</v>
      </c>
      <c r="G140" s="41"/>
      <c r="H140" s="41"/>
      <c r="I140" s="299"/>
      <c r="J140" s="41"/>
      <c r="K140" s="41"/>
      <c r="L140" s="45"/>
      <c r="M140" s="300"/>
      <c r="N140" s="301"/>
      <c r="O140" s="92"/>
      <c r="P140" s="92"/>
      <c r="Q140" s="92"/>
      <c r="R140" s="92"/>
      <c r="S140" s="92"/>
      <c r="T140" s="93"/>
      <c r="U140" s="39"/>
      <c r="V140" s="39"/>
      <c r="W140" s="39"/>
      <c r="X140" s="39"/>
      <c r="Y140" s="39"/>
      <c r="Z140" s="39"/>
      <c r="AA140" s="39"/>
      <c r="AB140" s="39"/>
      <c r="AC140" s="39"/>
      <c r="AD140" s="39"/>
      <c r="AE140" s="39"/>
      <c r="AT140" s="18" t="s">
        <v>1237</v>
      </c>
      <c r="AU140" s="18" t="s">
        <v>87</v>
      </c>
    </row>
    <row r="141" s="2" customFormat="1" ht="66.75" customHeight="1">
      <c r="A141" s="39"/>
      <c r="B141" s="40"/>
      <c r="C141" s="255" t="s">
        <v>194</v>
      </c>
      <c r="D141" s="255" t="s">
        <v>218</v>
      </c>
      <c r="E141" s="256" t="s">
        <v>166</v>
      </c>
      <c r="F141" s="257" t="s">
        <v>5250</v>
      </c>
      <c r="G141" s="258" t="s">
        <v>215</v>
      </c>
      <c r="H141" s="259">
        <v>1</v>
      </c>
      <c r="I141" s="260"/>
      <c r="J141" s="261">
        <f>ROUND(I141*H141,2)</f>
        <v>0</v>
      </c>
      <c r="K141" s="257" t="s">
        <v>1</v>
      </c>
      <c r="L141" s="262"/>
      <c r="M141" s="263" t="s">
        <v>1</v>
      </c>
      <c r="N141" s="264"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316</v>
      </c>
      <c r="AT141" s="230" t="s">
        <v>218</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5251</v>
      </c>
    </row>
    <row r="142" s="2" customFormat="1">
      <c r="A142" s="39"/>
      <c r="B142" s="40"/>
      <c r="C142" s="41"/>
      <c r="D142" s="234" t="s">
        <v>1237</v>
      </c>
      <c r="E142" s="41"/>
      <c r="F142" s="298" t="s">
        <v>5252</v>
      </c>
      <c r="G142" s="41"/>
      <c r="H142" s="41"/>
      <c r="I142" s="299"/>
      <c r="J142" s="41"/>
      <c r="K142" s="41"/>
      <c r="L142" s="45"/>
      <c r="M142" s="300"/>
      <c r="N142" s="301"/>
      <c r="O142" s="92"/>
      <c r="P142" s="92"/>
      <c r="Q142" s="92"/>
      <c r="R142" s="92"/>
      <c r="S142" s="92"/>
      <c r="T142" s="93"/>
      <c r="U142" s="39"/>
      <c r="V142" s="39"/>
      <c r="W142" s="39"/>
      <c r="X142" s="39"/>
      <c r="Y142" s="39"/>
      <c r="Z142" s="39"/>
      <c r="AA142" s="39"/>
      <c r="AB142" s="39"/>
      <c r="AC142" s="39"/>
      <c r="AD142" s="39"/>
      <c r="AE142" s="39"/>
      <c r="AT142" s="18" t="s">
        <v>1237</v>
      </c>
      <c r="AU142" s="18" t="s">
        <v>87</v>
      </c>
    </row>
    <row r="143" s="2" customFormat="1" ht="37.8" customHeight="1">
      <c r="A143" s="39"/>
      <c r="B143" s="40"/>
      <c r="C143" s="255" t="s">
        <v>198</v>
      </c>
      <c r="D143" s="255" t="s">
        <v>218</v>
      </c>
      <c r="E143" s="256" t="s">
        <v>185</v>
      </c>
      <c r="F143" s="257" t="s">
        <v>5253</v>
      </c>
      <c r="G143" s="258" t="s">
        <v>215</v>
      </c>
      <c r="H143" s="259">
        <v>2</v>
      </c>
      <c r="I143" s="260"/>
      <c r="J143" s="261">
        <f>ROUND(I143*H143,2)</f>
        <v>0</v>
      </c>
      <c r="K143" s="257" t="s">
        <v>1</v>
      </c>
      <c r="L143" s="262"/>
      <c r="M143" s="263" t="s">
        <v>1</v>
      </c>
      <c r="N143" s="264"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316</v>
      </c>
      <c r="AT143" s="230" t="s">
        <v>218</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5254</v>
      </c>
    </row>
    <row r="144" s="2" customFormat="1" ht="37.8" customHeight="1">
      <c r="A144" s="39"/>
      <c r="B144" s="40"/>
      <c r="C144" s="255" t="s">
        <v>204</v>
      </c>
      <c r="D144" s="255" t="s">
        <v>218</v>
      </c>
      <c r="E144" s="256" t="s">
        <v>189</v>
      </c>
      <c r="F144" s="257" t="s">
        <v>5255</v>
      </c>
      <c r="G144" s="258" t="s">
        <v>215</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316</v>
      </c>
      <c r="AT144" s="230" t="s">
        <v>218</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5256</v>
      </c>
    </row>
    <row r="145" s="2" customFormat="1" ht="49.05" customHeight="1">
      <c r="A145" s="39"/>
      <c r="B145" s="40"/>
      <c r="C145" s="255" t="s">
        <v>208</v>
      </c>
      <c r="D145" s="255" t="s">
        <v>218</v>
      </c>
      <c r="E145" s="256" t="s">
        <v>204</v>
      </c>
      <c r="F145" s="257" t="s">
        <v>5257</v>
      </c>
      <c r="G145" s="258" t="s">
        <v>3939</v>
      </c>
      <c r="H145" s="259">
        <v>2</v>
      </c>
      <c r="I145" s="260"/>
      <c r="J145" s="261">
        <f>ROUND(I145*H145,2)</f>
        <v>0</v>
      </c>
      <c r="K145" s="257" t="s">
        <v>1</v>
      </c>
      <c r="L145" s="262"/>
      <c r="M145" s="263" t="s">
        <v>1</v>
      </c>
      <c r="N145" s="264"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316</v>
      </c>
      <c r="AT145" s="230" t="s">
        <v>218</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5258</v>
      </c>
    </row>
    <row r="146" s="2" customFormat="1">
      <c r="A146" s="39"/>
      <c r="B146" s="40"/>
      <c r="C146" s="41"/>
      <c r="D146" s="234" t="s">
        <v>1237</v>
      </c>
      <c r="E146" s="41"/>
      <c r="F146" s="298" t="s">
        <v>5259</v>
      </c>
      <c r="G146" s="41"/>
      <c r="H146" s="41"/>
      <c r="I146" s="299"/>
      <c r="J146" s="41"/>
      <c r="K146" s="41"/>
      <c r="L146" s="45"/>
      <c r="M146" s="300"/>
      <c r="N146" s="301"/>
      <c r="O146" s="92"/>
      <c r="P146" s="92"/>
      <c r="Q146" s="92"/>
      <c r="R146" s="92"/>
      <c r="S146" s="92"/>
      <c r="T146" s="93"/>
      <c r="U146" s="39"/>
      <c r="V146" s="39"/>
      <c r="W146" s="39"/>
      <c r="X146" s="39"/>
      <c r="Y146" s="39"/>
      <c r="Z146" s="39"/>
      <c r="AA146" s="39"/>
      <c r="AB146" s="39"/>
      <c r="AC146" s="39"/>
      <c r="AD146" s="39"/>
      <c r="AE146" s="39"/>
      <c r="AT146" s="18" t="s">
        <v>1237</v>
      </c>
      <c r="AU146" s="18" t="s">
        <v>87</v>
      </c>
    </row>
    <row r="147" s="2" customFormat="1" ht="62.7" customHeight="1">
      <c r="A147" s="39"/>
      <c r="B147" s="40"/>
      <c r="C147" s="255" t="s">
        <v>212</v>
      </c>
      <c r="D147" s="255" t="s">
        <v>218</v>
      </c>
      <c r="E147" s="256" t="s">
        <v>338</v>
      </c>
      <c r="F147" s="257" t="s">
        <v>5260</v>
      </c>
      <c r="G147" s="258" t="s">
        <v>835</v>
      </c>
      <c r="H147" s="259">
        <v>1</v>
      </c>
      <c r="I147" s="260"/>
      <c r="J147" s="261">
        <f>ROUND(I147*H147,2)</f>
        <v>0</v>
      </c>
      <c r="K147" s="257" t="s">
        <v>1</v>
      </c>
      <c r="L147" s="262"/>
      <c r="M147" s="263" t="s">
        <v>1</v>
      </c>
      <c r="N147" s="264"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316</v>
      </c>
      <c r="AT147" s="230" t="s">
        <v>218</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5261</v>
      </c>
    </row>
    <row r="148" s="2" customFormat="1" ht="62.7" customHeight="1">
      <c r="A148" s="39"/>
      <c r="B148" s="40"/>
      <c r="C148" s="255" t="s">
        <v>8</v>
      </c>
      <c r="D148" s="255" t="s">
        <v>218</v>
      </c>
      <c r="E148" s="256" t="s">
        <v>346</v>
      </c>
      <c r="F148" s="257" t="s">
        <v>5262</v>
      </c>
      <c r="G148" s="258" t="s">
        <v>835</v>
      </c>
      <c r="H148" s="259">
        <v>1</v>
      </c>
      <c r="I148" s="260"/>
      <c r="J148" s="261">
        <f>ROUND(I148*H148,2)</f>
        <v>0</v>
      </c>
      <c r="K148" s="257" t="s">
        <v>1</v>
      </c>
      <c r="L148" s="262"/>
      <c r="M148" s="263" t="s">
        <v>1</v>
      </c>
      <c r="N148" s="264"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316</v>
      </c>
      <c r="AT148" s="230" t="s">
        <v>218</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5263</v>
      </c>
    </row>
    <row r="149" s="12" customFormat="1" ht="22.8" customHeight="1">
      <c r="A149" s="12"/>
      <c r="B149" s="203"/>
      <c r="C149" s="204"/>
      <c r="D149" s="205" t="s">
        <v>76</v>
      </c>
      <c r="E149" s="217" t="s">
        <v>5264</v>
      </c>
      <c r="F149" s="217" t="s">
        <v>5265</v>
      </c>
      <c r="G149" s="204"/>
      <c r="H149" s="204"/>
      <c r="I149" s="207"/>
      <c r="J149" s="218">
        <f>BK149</f>
        <v>0</v>
      </c>
      <c r="K149" s="204"/>
      <c r="L149" s="209"/>
      <c r="M149" s="210"/>
      <c r="N149" s="211"/>
      <c r="O149" s="211"/>
      <c r="P149" s="212">
        <f>SUM(P150:P170)</f>
        <v>0</v>
      </c>
      <c r="Q149" s="211"/>
      <c r="R149" s="212">
        <f>SUM(R150:R170)</f>
        <v>0.23401</v>
      </c>
      <c r="S149" s="211"/>
      <c r="T149" s="213">
        <f>SUM(T150:T170)</f>
        <v>0</v>
      </c>
      <c r="U149" s="12"/>
      <c r="V149" s="12"/>
      <c r="W149" s="12"/>
      <c r="X149" s="12"/>
      <c r="Y149" s="12"/>
      <c r="Z149" s="12"/>
      <c r="AA149" s="12"/>
      <c r="AB149" s="12"/>
      <c r="AC149" s="12"/>
      <c r="AD149" s="12"/>
      <c r="AE149" s="12"/>
      <c r="AR149" s="214" t="s">
        <v>87</v>
      </c>
      <c r="AT149" s="215" t="s">
        <v>76</v>
      </c>
      <c r="AU149" s="215" t="s">
        <v>85</v>
      </c>
      <c r="AY149" s="214" t="s">
        <v>159</v>
      </c>
      <c r="BK149" s="216">
        <f>SUM(BK150:BK170)</f>
        <v>0</v>
      </c>
    </row>
    <row r="150" s="2" customFormat="1" ht="21.75" customHeight="1">
      <c r="A150" s="39"/>
      <c r="B150" s="40"/>
      <c r="C150" s="219" t="s">
        <v>222</v>
      </c>
      <c r="D150" s="219" t="s">
        <v>161</v>
      </c>
      <c r="E150" s="220" t="s">
        <v>5266</v>
      </c>
      <c r="F150" s="221" t="s">
        <v>5267</v>
      </c>
      <c r="G150" s="222" t="s">
        <v>215</v>
      </c>
      <c r="H150" s="223">
        <v>2</v>
      </c>
      <c r="I150" s="224"/>
      <c r="J150" s="225">
        <f>ROUND(I150*H150,2)</f>
        <v>0</v>
      </c>
      <c r="K150" s="221" t="s">
        <v>1</v>
      </c>
      <c r="L150" s="45"/>
      <c r="M150" s="226" t="s">
        <v>1</v>
      </c>
      <c r="N150" s="227" t="s">
        <v>42</v>
      </c>
      <c r="O150" s="92"/>
      <c r="P150" s="228">
        <f>O150*H150</f>
        <v>0</v>
      </c>
      <c r="Q150" s="228">
        <v>0.036330000000000001</v>
      </c>
      <c r="R150" s="228">
        <f>Q150*H150</f>
        <v>0.072660000000000002</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5268</v>
      </c>
    </row>
    <row r="151" s="2" customFormat="1" ht="24.15" customHeight="1">
      <c r="A151" s="39"/>
      <c r="B151" s="40"/>
      <c r="C151" s="219" t="s">
        <v>226</v>
      </c>
      <c r="D151" s="219" t="s">
        <v>161</v>
      </c>
      <c r="E151" s="220" t="s">
        <v>5269</v>
      </c>
      <c r="F151" s="221" t="s">
        <v>5270</v>
      </c>
      <c r="G151" s="222" t="s">
        <v>215</v>
      </c>
      <c r="H151" s="223">
        <v>2</v>
      </c>
      <c r="I151" s="224"/>
      <c r="J151" s="225">
        <f>ROUND(I151*H151,2)</f>
        <v>0</v>
      </c>
      <c r="K151" s="221" t="s">
        <v>1</v>
      </c>
      <c r="L151" s="45"/>
      <c r="M151" s="226" t="s">
        <v>1</v>
      </c>
      <c r="N151" s="227" t="s">
        <v>42</v>
      </c>
      <c r="O151" s="92"/>
      <c r="P151" s="228">
        <f>O151*H151</f>
        <v>0</v>
      </c>
      <c r="Q151" s="228">
        <v>0.00059000000000000003</v>
      </c>
      <c r="R151" s="228">
        <f>Q151*H151</f>
        <v>0.0011800000000000001</v>
      </c>
      <c r="S151" s="228">
        <v>0</v>
      </c>
      <c r="T151" s="229">
        <f>S151*H151</f>
        <v>0</v>
      </c>
      <c r="U151" s="39"/>
      <c r="V151" s="39"/>
      <c r="W151" s="39"/>
      <c r="X151" s="39"/>
      <c r="Y151" s="39"/>
      <c r="Z151" s="39"/>
      <c r="AA151" s="39"/>
      <c r="AB151" s="39"/>
      <c r="AC151" s="39"/>
      <c r="AD151" s="39"/>
      <c r="AE151" s="39"/>
      <c r="AR151" s="230" t="s">
        <v>235</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5271</v>
      </c>
    </row>
    <row r="152" s="2" customFormat="1" ht="24.15" customHeight="1">
      <c r="A152" s="39"/>
      <c r="B152" s="40"/>
      <c r="C152" s="219" t="s">
        <v>230</v>
      </c>
      <c r="D152" s="219" t="s">
        <v>161</v>
      </c>
      <c r="E152" s="220" t="s">
        <v>5272</v>
      </c>
      <c r="F152" s="221" t="s">
        <v>5273</v>
      </c>
      <c r="G152" s="222" t="s">
        <v>215</v>
      </c>
      <c r="H152" s="223">
        <v>7</v>
      </c>
      <c r="I152" s="224"/>
      <c r="J152" s="225">
        <f>ROUND(I152*H152,2)</f>
        <v>0</v>
      </c>
      <c r="K152" s="221" t="s">
        <v>1</v>
      </c>
      <c r="L152" s="45"/>
      <c r="M152" s="226" t="s">
        <v>1</v>
      </c>
      <c r="N152" s="227" t="s">
        <v>42</v>
      </c>
      <c r="O152" s="92"/>
      <c r="P152" s="228">
        <f>O152*H152</f>
        <v>0</v>
      </c>
      <c r="Q152" s="228">
        <v>0.00067000000000000002</v>
      </c>
      <c r="R152" s="228">
        <f>Q152*H152</f>
        <v>0.0046899999999999997</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5274</v>
      </c>
    </row>
    <row r="153" s="2" customFormat="1" ht="24.15" customHeight="1">
      <c r="A153" s="39"/>
      <c r="B153" s="40"/>
      <c r="C153" s="219" t="s">
        <v>235</v>
      </c>
      <c r="D153" s="219" t="s">
        <v>161</v>
      </c>
      <c r="E153" s="220" t="s">
        <v>5275</v>
      </c>
      <c r="F153" s="221" t="s">
        <v>5276</v>
      </c>
      <c r="G153" s="222" t="s">
        <v>215</v>
      </c>
      <c r="H153" s="223">
        <v>4</v>
      </c>
      <c r="I153" s="224"/>
      <c r="J153" s="225">
        <f>ROUND(I153*H153,2)</f>
        <v>0</v>
      </c>
      <c r="K153" s="221" t="s">
        <v>1</v>
      </c>
      <c r="L153" s="45"/>
      <c r="M153" s="226" t="s">
        <v>1</v>
      </c>
      <c r="N153" s="227" t="s">
        <v>42</v>
      </c>
      <c r="O153" s="92"/>
      <c r="P153" s="228">
        <f>O153*H153</f>
        <v>0</v>
      </c>
      <c r="Q153" s="228">
        <v>0.00077999999999999999</v>
      </c>
      <c r="R153" s="228">
        <f>Q153*H153</f>
        <v>0.0031199999999999999</v>
      </c>
      <c r="S153" s="228">
        <v>0</v>
      </c>
      <c r="T153" s="229">
        <f>S153*H153</f>
        <v>0</v>
      </c>
      <c r="U153" s="39"/>
      <c r="V153" s="39"/>
      <c r="W153" s="39"/>
      <c r="X153" s="39"/>
      <c r="Y153" s="39"/>
      <c r="Z153" s="39"/>
      <c r="AA153" s="39"/>
      <c r="AB153" s="39"/>
      <c r="AC153" s="39"/>
      <c r="AD153" s="39"/>
      <c r="AE153" s="39"/>
      <c r="AR153" s="230" t="s">
        <v>235</v>
      </c>
      <c r="AT153" s="230" t="s">
        <v>161</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5277</v>
      </c>
    </row>
    <row r="154" s="2" customFormat="1" ht="24.15" customHeight="1">
      <c r="A154" s="39"/>
      <c r="B154" s="40"/>
      <c r="C154" s="219" t="s">
        <v>241</v>
      </c>
      <c r="D154" s="219" t="s">
        <v>161</v>
      </c>
      <c r="E154" s="220" t="s">
        <v>5278</v>
      </c>
      <c r="F154" s="221" t="s">
        <v>5279</v>
      </c>
      <c r="G154" s="222" t="s">
        <v>215</v>
      </c>
      <c r="H154" s="223">
        <v>2</v>
      </c>
      <c r="I154" s="224"/>
      <c r="J154" s="225">
        <f>ROUND(I154*H154,2)</f>
        <v>0</v>
      </c>
      <c r="K154" s="221" t="s">
        <v>1</v>
      </c>
      <c r="L154" s="45"/>
      <c r="M154" s="226" t="s">
        <v>1</v>
      </c>
      <c r="N154" s="227" t="s">
        <v>42</v>
      </c>
      <c r="O154" s="92"/>
      <c r="P154" s="228">
        <f>O154*H154</f>
        <v>0</v>
      </c>
      <c r="Q154" s="228">
        <v>0.0013799999999999999</v>
      </c>
      <c r="R154" s="228">
        <f>Q154*H154</f>
        <v>0.0027599999999999999</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5280</v>
      </c>
    </row>
    <row r="155" s="2" customFormat="1" ht="24.15" customHeight="1">
      <c r="A155" s="39"/>
      <c r="B155" s="40"/>
      <c r="C155" s="219" t="s">
        <v>246</v>
      </c>
      <c r="D155" s="219" t="s">
        <v>161</v>
      </c>
      <c r="E155" s="220" t="s">
        <v>5281</v>
      </c>
      <c r="F155" s="221" t="s">
        <v>5282</v>
      </c>
      <c r="G155" s="222" t="s">
        <v>215</v>
      </c>
      <c r="H155" s="223">
        <v>2</v>
      </c>
      <c r="I155" s="224"/>
      <c r="J155" s="225">
        <f>ROUND(I155*H155,2)</f>
        <v>0</v>
      </c>
      <c r="K155" s="221" t="s">
        <v>1</v>
      </c>
      <c r="L155" s="45"/>
      <c r="M155" s="226" t="s">
        <v>1</v>
      </c>
      <c r="N155" s="227" t="s">
        <v>42</v>
      </c>
      <c r="O155" s="92"/>
      <c r="P155" s="228">
        <f>O155*H155</f>
        <v>0</v>
      </c>
      <c r="Q155" s="228">
        <v>0.0024199999999999998</v>
      </c>
      <c r="R155" s="228">
        <f>Q155*H155</f>
        <v>0.0048399999999999997</v>
      </c>
      <c r="S155" s="228">
        <v>0</v>
      </c>
      <c r="T155" s="229">
        <f>S155*H155</f>
        <v>0</v>
      </c>
      <c r="U155" s="39"/>
      <c r="V155" s="39"/>
      <c r="W155" s="39"/>
      <c r="X155" s="39"/>
      <c r="Y155" s="39"/>
      <c r="Z155" s="39"/>
      <c r="AA155" s="39"/>
      <c r="AB155" s="39"/>
      <c r="AC155" s="39"/>
      <c r="AD155" s="39"/>
      <c r="AE155" s="39"/>
      <c r="AR155" s="230" t="s">
        <v>235</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5283</v>
      </c>
    </row>
    <row r="156" s="2" customFormat="1" ht="24.15" customHeight="1">
      <c r="A156" s="39"/>
      <c r="B156" s="40"/>
      <c r="C156" s="219" t="s">
        <v>250</v>
      </c>
      <c r="D156" s="219" t="s">
        <v>161</v>
      </c>
      <c r="E156" s="220" t="s">
        <v>5284</v>
      </c>
      <c r="F156" s="221" t="s">
        <v>5285</v>
      </c>
      <c r="G156" s="222" t="s">
        <v>3939</v>
      </c>
      <c r="H156" s="223">
        <v>71</v>
      </c>
      <c r="I156" s="224"/>
      <c r="J156" s="225">
        <f>ROUND(I156*H156,2)</f>
        <v>0</v>
      </c>
      <c r="K156" s="221" t="s">
        <v>1</v>
      </c>
      <c r="L156" s="45"/>
      <c r="M156" s="226" t="s">
        <v>1</v>
      </c>
      <c r="N156" s="227" t="s">
        <v>42</v>
      </c>
      <c r="O156" s="92"/>
      <c r="P156" s="228">
        <f>O156*H156</f>
        <v>0</v>
      </c>
      <c r="Q156" s="228">
        <v>0.0011299999999999999</v>
      </c>
      <c r="R156" s="228">
        <f>Q156*H156</f>
        <v>0.080229999999999996</v>
      </c>
      <c r="S156" s="228">
        <v>0</v>
      </c>
      <c r="T156" s="229">
        <f>S156*H156</f>
        <v>0</v>
      </c>
      <c r="U156" s="39"/>
      <c r="V156" s="39"/>
      <c r="W156" s="39"/>
      <c r="X156" s="39"/>
      <c r="Y156" s="39"/>
      <c r="Z156" s="39"/>
      <c r="AA156" s="39"/>
      <c r="AB156" s="39"/>
      <c r="AC156" s="39"/>
      <c r="AD156" s="39"/>
      <c r="AE156" s="39"/>
      <c r="AR156" s="230" t="s">
        <v>235</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5286</v>
      </c>
    </row>
    <row r="157" s="2" customFormat="1" ht="33" customHeight="1">
      <c r="A157" s="39"/>
      <c r="B157" s="40"/>
      <c r="C157" s="219" t="s">
        <v>254</v>
      </c>
      <c r="D157" s="219" t="s">
        <v>161</v>
      </c>
      <c r="E157" s="220" t="s">
        <v>5287</v>
      </c>
      <c r="F157" s="221" t="s">
        <v>5288</v>
      </c>
      <c r="G157" s="222" t="s">
        <v>3939</v>
      </c>
      <c r="H157" s="223">
        <v>1</v>
      </c>
      <c r="I157" s="224"/>
      <c r="J157" s="225">
        <f>ROUND(I157*H157,2)</f>
        <v>0</v>
      </c>
      <c r="K157" s="221" t="s">
        <v>1</v>
      </c>
      <c r="L157" s="45"/>
      <c r="M157" s="226" t="s">
        <v>1</v>
      </c>
      <c r="N157" s="227" t="s">
        <v>42</v>
      </c>
      <c r="O157" s="92"/>
      <c r="P157" s="228">
        <f>O157*H157</f>
        <v>0</v>
      </c>
      <c r="Q157" s="228">
        <v>0.059360000000000003</v>
      </c>
      <c r="R157" s="228">
        <f>Q157*H157</f>
        <v>0.059360000000000003</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5289</v>
      </c>
    </row>
    <row r="158" s="2" customFormat="1" ht="16.5" customHeight="1">
      <c r="A158" s="39"/>
      <c r="B158" s="40"/>
      <c r="C158" s="219" t="s">
        <v>7</v>
      </c>
      <c r="D158" s="219" t="s">
        <v>161</v>
      </c>
      <c r="E158" s="220" t="s">
        <v>5290</v>
      </c>
      <c r="F158" s="221" t="s">
        <v>5291</v>
      </c>
      <c r="G158" s="222" t="s">
        <v>3939</v>
      </c>
      <c r="H158" s="223">
        <v>9</v>
      </c>
      <c r="I158" s="224"/>
      <c r="J158" s="225">
        <f>ROUND(I158*H158,2)</f>
        <v>0</v>
      </c>
      <c r="K158" s="221" t="s">
        <v>1</v>
      </c>
      <c r="L158" s="45"/>
      <c r="M158" s="226" t="s">
        <v>1</v>
      </c>
      <c r="N158" s="227" t="s">
        <v>42</v>
      </c>
      <c r="O158" s="92"/>
      <c r="P158" s="228">
        <f>O158*H158</f>
        <v>0</v>
      </c>
      <c r="Q158" s="228">
        <v>0.00013999999999999999</v>
      </c>
      <c r="R158" s="228">
        <f>Q158*H158</f>
        <v>0.0012599999999999998</v>
      </c>
      <c r="S158" s="228">
        <v>0</v>
      </c>
      <c r="T158" s="229">
        <f>S158*H158</f>
        <v>0</v>
      </c>
      <c r="U158" s="39"/>
      <c r="V158" s="39"/>
      <c r="W158" s="39"/>
      <c r="X158" s="39"/>
      <c r="Y158" s="39"/>
      <c r="Z158" s="39"/>
      <c r="AA158" s="39"/>
      <c r="AB158" s="39"/>
      <c r="AC158" s="39"/>
      <c r="AD158" s="39"/>
      <c r="AE158" s="39"/>
      <c r="AR158" s="230" t="s">
        <v>235</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5292</v>
      </c>
    </row>
    <row r="159" s="2" customFormat="1" ht="44.25" customHeight="1">
      <c r="A159" s="39"/>
      <c r="B159" s="40"/>
      <c r="C159" s="255" t="s">
        <v>265</v>
      </c>
      <c r="D159" s="255" t="s">
        <v>218</v>
      </c>
      <c r="E159" s="256" t="s">
        <v>5293</v>
      </c>
      <c r="F159" s="257" t="s">
        <v>5294</v>
      </c>
      <c r="G159" s="258" t="s">
        <v>3939</v>
      </c>
      <c r="H159" s="259">
        <v>6</v>
      </c>
      <c r="I159" s="260"/>
      <c r="J159" s="261">
        <f>ROUND(I159*H159,2)</f>
        <v>0</v>
      </c>
      <c r="K159" s="257" t="s">
        <v>1</v>
      </c>
      <c r="L159" s="262"/>
      <c r="M159" s="263" t="s">
        <v>1</v>
      </c>
      <c r="N159" s="264"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316</v>
      </c>
      <c r="AT159" s="230" t="s">
        <v>218</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5295</v>
      </c>
    </row>
    <row r="160" s="2" customFormat="1" ht="49.05" customHeight="1">
      <c r="A160" s="39"/>
      <c r="B160" s="40"/>
      <c r="C160" s="255" t="s">
        <v>272</v>
      </c>
      <c r="D160" s="255" t="s">
        <v>218</v>
      </c>
      <c r="E160" s="256" t="s">
        <v>5296</v>
      </c>
      <c r="F160" s="257" t="s">
        <v>5297</v>
      </c>
      <c r="G160" s="258" t="s">
        <v>3939</v>
      </c>
      <c r="H160" s="259">
        <v>3</v>
      </c>
      <c r="I160" s="260"/>
      <c r="J160" s="261">
        <f>ROUND(I160*H160,2)</f>
        <v>0</v>
      </c>
      <c r="K160" s="257" t="s">
        <v>1</v>
      </c>
      <c r="L160" s="262"/>
      <c r="M160" s="263" t="s">
        <v>1</v>
      </c>
      <c r="N160" s="264"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316</v>
      </c>
      <c r="AT160" s="230" t="s">
        <v>218</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5298</v>
      </c>
    </row>
    <row r="161" s="2" customFormat="1" ht="37.8" customHeight="1">
      <c r="A161" s="39"/>
      <c r="B161" s="40"/>
      <c r="C161" s="255" t="s">
        <v>277</v>
      </c>
      <c r="D161" s="255" t="s">
        <v>218</v>
      </c>
      <c r="E161" s="256" t="s">
        <v>212</v>
      </c>
      <c r="F161" s="257" t="s">
        <v>5299</v>
      </c>
      <c r="G161" s="258" t="s">
        <v>3939</v>
      </c>
      <c r="H161" s="259">
        <v>1</v>
      </c>
      <c r="I161" s="260"/>
      <c r="J161" s="261">
        <f>ROUND(I161*H161,2)</f>
        <v>0</v>
      </c>
      <c r="K161" s="257" t="s">
        <v>1</v>
      </c>
      <c r="L161" s="262"/>
      <c r="M161" s="263" t="s">
        <v>1</v>
      </c>
      <c r="N161" s="264"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316</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5300</v>
      </c>
    </row>
    <row r="162" s="2" customFormat="1" ht="16.5" customHeight="1">
      <c r="A162" s="39"/>
      <c r="B162" s="40"/>
      <c r="C162" s="255" t="s">
        <v>282</v>
      </c>
      <c r="D162" s="255" t="s">
        <v>218</v>
      </c>
      <c r="E162" s="256" t="s">
        <v>226</v>
      </c>
      <c r="F162" s="257" t="s">
        <v>5301</v>
      </c>
      <c r="G162" s="258" t="s">
        <v>3939</v>
      </c>
      <c r="H162" s="259">
        <v>1</v>
      </c>
      <c r="I162" s="260"/>
      <c r="J162" s="261">
        <f>ROUND(I162*H162,2)</f>
        <v>0</v>
      </c>
      <c r="K162" s="257" t="s">
        <v>1</v>
      </c>
      <c r="L162" s="262"/>
      <c r="M162" s="263" t="s">
        <v>1</v>
      </c>
      <c r="N162" s="264"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316</v>
      </c>
      <c r="AT162" s="230" t="s">
        <v>218</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235</v>
      </c>
      <c r="BM162" s="230" t="s">
        <v>5302</v>
      </c>
    </row>
    <row r="163" s="2" customFormat="1">
      <c r="A163" s="39"/>
      <c r="B163" s="40"/>
      <c r="C163" s="41"/>
      <c r="D163" s="234" t="s">
        <v>1237</v>
      </c>
      <c r="E163" s="41"/>
      <c r="F163" s="298" t="s">
        <v>5303</v>
      </c>
      <c r="G163" s="41"/>
      <c r="H163" s="41"/>
      <c r="I163" s="299"/>
      <c r="J163" s="41"/>
      <c r="K163" s="41"/>
      <c r="L163" s="45"/>
      <c r="M163" s="300"/>
      <c r="N163" s="301"/>
      <c r="O163" s="92"/>
      <c r="P163" s="92"/>
      <c r="Q163" s="92"/>
      <c r="R163" s="92"/>
      <c r="S163" s="92"/>
      <c r="T163" s="93"/>
      <c r="U163" s="39"/>
      <c r="V163" s="39"/>
      <c r="W163" s="39"/>
      <c r="X163" s="39"/>
      <c r="Y163" s="39"/>
      <c r="Z163" s="39"/>
      <c r="AA163" s="39"/>
      <c r="AB163" s="39"/>
      <c r="AC163" s="39"/>
      <c r="AD163" s="39"/>
      <c r="AE163" s="39"/>
      <c r="AT163" s="18" t="s">
        <v>1237</v>
      </c>
      <c r="AU163" s="18" t="s">
        <v>87</v>
      </c>
    </row>
    <row r="164" s="2" customFormat="1" ht="16.5" customHeight="1">
      <c r="A164" s="39"/>
      <c r="B164" s="40"/>
      <c r="C164" s="255" t="s">
        <v>287</v>
      </c>
      <c r="D164" s="255" t="s">
        <v>218</v>
      </c>
      <c r="E164" s="256" t="s">
        <v>230</v>
      </c>
      <c r="F164" s="257" t="s">
        <v>5304</v>
      </c>
      <c r="G164" s="258" t="s">
        <v>3939</v>
      </c>
      <c r="H164" s="259">
        <v>1</v>
      </c>
      <c r="I164" s="260"/>
      <c r="J164" s="261">
        <f>ROUND(I164*H164,2)</f>
        <v>0</v>
      </c>
      <c r="K164" s="257" t="s">
        <v>1</v>
      </c>
      <c r="L164" s="262"/>
      <c r="M164" s="263" t="s">
        <v>1</v>
      </c>
      <c r="N164" s="264"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316</v>
      </c>
      <c r="AT164" s="230" t="s">
        <v>218</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5305</v>
      </c>
    </row>
    <row r="165" s="2" customFormat="1">
      <c r="A165" s="39"/>
      <c r="B165" s="40"/>
      <c r="C165" s="41"/>
      <c r="D165" s="234" t="s">
        <v>1237</v>
      </c>
      <c r="E165" s="41"/>
      <c r="F165" s="298" t="s">
        <v>5306</v>
      </c>
      <c r="G165" s="41"/>
      <c r="H165" s="41"/>
      <c r="I165" s="299"/>
      <c r="J165" s="41"/>
      <c r="K165" s="41"/>
      <c r="L165" s="45"/>
      <c r="M165" s="300"/>
      <c r="N165" s="301"/>
      <c r="O165" s="92"/>
      <c r="P165" s="92"/>
      <c r="Q165" s="92"/>
      <c r="R165" s="92"/>
      <c r="S165" s="92"/>
      <c r="T165" s="93"/>
      <c r="U165" s="39"/>
      <c r="V165" s="39"/>
      <c r="W165" s="39"/>
      <c r="X165" s="39"/>
      <c r="Y165" s="39"/>
      <c r="Z165" s="39"/>
      <c r="AA165" s="39"/>
      <c r="AB165" s="39"/>
      <c r="AC165" s="39"/>
      <c r="AD165" s="39"/>
      <c r="AE165" s="39"/>
      <c r="AT165" s="18" t="s">
        <v>1237</v>
      </c>
      <c r="AU165" s="18" t="s">
        <v>87</v>
      </c>
    </row>
    <row r="166" s="2" customFormat="1" ht="16.5" customHeight="1">
      <c r="A166" s="39"/>
      <c r="B166" s="40"/>
      <c r="C166" s="255" t="s">
        <v>293</v>
      </c>
      <c r="D166" s="255" t="s">
        <v>218</v>
      </c>
      <c r="E166" s="256" t="s">
        <v>235</v>
      </c>
      <c r="F166" s="257" t="s">
        <v>5307</v>
      </c>
      <c r="G166" s="258" t="s">
        <v>3939</v>
      </c>
      <c r="H166" s="259">
        <v>1</v>
      </c>
      <c r="I166" s="260"/>
      <c r="J166" s="261">
        <f>ROUND(I166*H166,2)</f>
        <v>0</v>
      </c>
      <c r="K166" s="257" t="s">
        <v>1</v>
      </c>
      <c r="L166" s="262"/>
      <c r="M166" s="263" t="s">
        <v>1</v>
      </c>
      <c r="N166" s="264"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316</v>
      </c>
      <c r="AT166" s="230" t="s">
        <v>218</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5308</v>
      </c>
    </row>
    <row r="167" s="2" customFormat="1">
      <c r="A167" s="39"/>
      <c r="B167" s="40"/>
      <c r="C167" s="41"/>
      <c r="D167" s="234" t="s">
        <v>1237</v>
      </c>
      <c r="E167" s="41"/>
      <c r="F167" s="298" t="s">
        <v>5309</v>
      </c>
      <c r="G167" s="41"/>
      <c r="H167" s="41"/>
      <c r="I167" s="299"/>
      <c r="J167" s="41"/>
      <c r="K167" s="41"/>
      <c r="L167" s="45"/>
      <c r="M167" s="300"/>
      <c r="N167" s="301"/>
      <c r="O167" s="92"/>
      <c r="P167" s="92"/>
      <c r="Q167" s="92"/>
      <c r="R167" s="92"/>
      <c r="S167" s="92"/>
      <c r="T167" s="93"/>
      <c r="U167" s="39"/>
      <c r="V167" s="39"/>
      <c r="W167" s="39"/>
      <c r="X167" s="39"/>
      <c r="Y167" s="39"/>
      <c r="Z167" s="39"/>
      <c r="AA167" s="39"/>
      <c r="AB167" s="39"/>
      <c r="AC167" s="39"/>
      <c r="AD167" s="39"/>
      <c r="AE167" s="39"/>
      <c r="AT167" s="18" t="s">
        <v>1237</v>
      </c>
      <c r="AU167" s="18" t="s">
        <v>87</v>
      </c>
    </row>
    <row r="168" s="2" customFormat="1" ht="44.25" customHeight="1">
      <c r="A168" s="39"/>
      <c r="B168" s="40"/>
      <c r="C168" s="255" t="s">
        <v>297</v>
      </c>
      <c r="D168" s="255" t="s">
        <v>218</v>
      </c>
      <c r="E168" s="256" t="s">
        <v>5310</v>
      </c>
      <c r="F168" s="257" t="s">
        <v>5311</v>
      </c>
      <c r="G168" s="258" t="s">
        <v>3939</v>
      </c>
      <c r="H168" s="259">
        <v>2</v>
      </c>
      <c r="I168" s="260"/>
      <c r="J168" s="261">
        <f>ROUND(I168*H168,2)</f>
        <v>0</v>
      </c>
      <c r="K168" s="257" t="s">
        <v>1</v>
      </c>
      <c r="L168" s="262"/>
      <c r="M168" s="263" t="s">
        <v>1</v>
      </c>
      <c r="N168" s="264"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316</v>
      </c>
      <c r="AT168" s="230" t="s">
        <v>218</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5312</v>
      </c>
    </row>
    <row r="169" s="2" customFormat="1" ht="16.5" customHeight="1">
      <c r="A169" s="39"/>
      <c r="B169" s="40"/>
      <c r="C169" s="255" t="s">
        <v>301</v>
      </c>
      <c r="D169" s="255" t="s">
        <v>218</v>
      </c>
      <c r="E169" s="256" t="s">
        <v>5313</v>
      </c>
      <c r="F169" s="257" t="s">
        <v>5314</v>
      </c>
      <c r="G169" s="258" t="s">
        <v>3939</v>
      </c>
      <c r="H169" s="259">
        <v>1</v>
      </c>
      <c r="I169" s="260"/>
      <c r="J169" s="261">
        <f>ROUND(I169*H169,2)</f>
        <v>0</v>
      </c>
      <c r="K169" s="257" t="s">
        <v>1</v>
      </c>
      <c r="L169" s="262"/>
      <c r="M169" s="263" t="s">
        <v>1</v>
      </c>
      <c r="N169" s="264"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316</v>
      </c>
      <c r="AT169" s="230" t="s">
        <v>218</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5315</v>
      </c>
    </row>
    <row r="170" s="2" customFormat="1" ht="33" customHeight="1">
      <c r="A170" s="39"/>
      <c r="B170" s="40"/>
      <c r="C170" s="219" t="s">
        <v>305</v>
      </c>
      <c r="D170" s="219" t="s">
        <v>161</v>
      </c>
      <c r="E170" s="220" t="s">
        <v>5316</v>
      </c>
      <c r="F170" s="221" t="s">
        <v>5317</v>
      </c>
      <c r="G170" s="222" t="s">
        <v>835</v>
      </c>
      <c r="H170" s="223">
        <v>1</v>
      </c>
      <c r="I170" s="224"/>
      <c r="J170" s="225">
        <f>ROUND(I170*H170,2)</f>
        <v>0</v>
      </c>
      <c r="K170" s="221" t="s">
        <v>1</v>
      </c>
      <c r="L170" s="45"/>
      <c r="M170" s="226" t="s">
        <v>1</v>
      </c>
      <c r="N170" s="227" t="s">
        <v>42</v>
      </c>
      <c r="O170" s="92"/>
      <c r="P170" s="228">
        <f>O170*H170</f>
        <v>0</v>
      </c>
      <c r="Q170" s="228">
        <v>0.0039100000000000003</v>
      </c>
      <c r="R170" s="228">
        <f>Q170*H170</f>
        <v>0.0039100000000000003</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5318</v>
      </c>
    </row>
    <row r="171" s="12" customFormat="1" ht="22.8" customHeight="1">
      <c r="A171" s="12"/>
      <c r="B171" s="203"/>
      <c r="C171" s="204"/>
      <c r="D171" s="205" t="s">
        <v>76</v>
      </c>
      <c r="E171" s="217" t="s">
        <v>5319</v>
      </c>
      <c r="F171" s="217" t="s">
        <v>5320</v>
      </c>
      <c r="G171" s="204"/>
      <c r="H171" s="204"/>
      <c r="I171" s="207"/>
      <c r="J171" s="218">
        <f>BK171</f>
        <v>0</v>
      </c>
      <c r="K171" s="204"/>
      <c r="L171" s="209"/>
      <c r="M171" s="210"/>
      <c r="N171" s="211"/>
      <c r="O171" s="211"/>
      <c r="P171" s="212">
        <f>SUM(P172:P187)</f>
        <v>0</v>
      </c>
      <c r="Q171" s="211"/>
      <c r="R171" s="212">
        <f>SUM(R172:R187)</f>
        <v>1.2404599999999999</v>
      </c>
      <c r="S171" s="211"/>
      <c r="T171" s="213">
        <f>SUM(T172:T187)</f>
        <v>3.2058400000000002</v>
      </c>
      <c r="U171" s="12"/>
      <c r="V171" s="12"/>
      <c r="W171" s="12"/>
      <c r="X171" s="12"/>
      <c r="Y171" s="12"/>
      <c r="Z171" s="12"/>
      <c r="AA171" s="12"/>
      <c r="AB171" s="12"/>
      <c r="AC171" s="12"/>
      <c r="AD171" s="12"/>
      <c r="AE171" s="12"/>
      <c r="AR171" s="214" t="s">
        <v>87</v>
      </c>
      <c r="AT171" s="215" t="s">
        <v>76</v>
      </c>
      <c r="AU171" s="215" t="s">
        <v>85</v>
      </c>
      <c r="AY171" s="214" t="s">
        <v>159</v>
      </c>
      <c r="BK171" s="216">
        <f>SUM(BK172:BK187)</f>
        <v>0</v>
      </c>
    </row>
    <row r="172" s="2" customFormat="1" ht="55.5" customHeight="1">
      <c r="A172" s="39"/>
      <c r="B172" s="40"/>
      <c r="C172" s="219" t="s">
        <v>312</v>
      </c>
      <c r="D172" s="219" t="s">
        <v>161</v>
      </c>
      <c r="E172" s="220" t="s">
        <v>5321</v>
      </c>
      <c r="F172" s="221" t="s">
        <v>5322</v>
      </c>
      <c r="G172" s="222" t="s">
        <v>835</v>
      </c>
      <c r="H172" s="223">
        <v>1</v>
      </c>
      <c r="I172" s="224"/>
      <c r="J172" s="225">
        <f>ROUND(I172*H172,2)</f>
        <v>0</v>
      </c>
      <c r="K172" s="221" t="s">
        <v>1</v>
      </c>
      <c r="L172" s="45"/>
      <c r="M172" s="226" t="s">
        <v>1</v>
      </c>
      <c r="N172" s="227" t="s">
        <v>42</v>
      </c>
      <c r="O172" s="92"/>
      <c r="P172" s="228">
        <f>O172*H172</f>
        <v>0</v>
      </c>
      <c r="Q172" s="228">
        <v>2.0000000000000002E-05</v>
      </c>
      <c r="R172" s="228">
        <f>Q172*H172</f>
        <v>2.0000000000000002E-05</v>
      </c>
      <c r="S172" s="228">
        <v>0.0032000000000000002</v>
      </c>
      <c r="T172" s="229">
        <f>S172*H172</f>
        <v>0.0032000000000000002</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5323</v>
      </c>
    </row>
    <row r="173" s="2" customFormat="1" ht="24.15" customHeight="1">
      <c r="A173" s="39"/>
      <c r="B173" s="40"/>
      <c r="C173" s="219" t="s">
        <v>316</v>
      </c>
      <c r="D173" s="219" t="s">
        <v>161</v>
      </c>
      <c r="E173" s="220" t="s">
        <v>5324</v>
      </c>
      <c r="F173" s="221" t="s">
        <v>5325</v>
      </c>
      <c r="G173" s="222" t="s">
        <v>215</v>
      </c>
      <c r="H173" s="223">
        <v>560</v>
      </c>
      <c r="I173" s="224"/>
      <c r="J173" s="225">
        <f>ROUND(I173*H173,2)</f>
        <v>0</v>
      </c>
      <c r="K173" s="221" t="s">
        <v>1</v>
      </c>
      <c r="L173" s="45"/>
      <c r="M173" s="226" t="s">
        <v>1</v>
      </c>
      <c r="N173" s="227" t="s">
        <v>42</v>
      </c>
      <c r="O173" s="92"/>
      <c r="P173" s="228">
        <f>O173*H173</f>
        <v>0</v>
      </c>
      <c r="Q173" s="228">
        <v>5.0000000000000002E-05</v>
      </c>
      <c r="R173" s="228">
        <f>Q173*H173</f>
        <v>0.028000000000000001</v>
      </c>
      <c r="S173" s="228">
        <v>0.0053200000000000001</v>
      </c>
      <c r="T173" s="229">
        <f>S173*H173</f>
        <v>2.9792000000000001</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5326</v>
      </c>
    </row>
    <row r="174" s="2" customFormat="1" ht="24.15" customHeight="1">
      <c r="A174" s="39"/>
      <c r="B174" s="40"/>
      <c r="C174" s="219" t="s">
        <v>321</v>
      </c>
      <c r="D174" s="219" t="s">
        <v>161</v>
      </c>
      <c r="E174" s="220" t="s">
        <v>5327</v>
      </c>
      <c r="F174" s="221" t="s">
        <v>5328</v>
      </c>
      <c r="G174" s="222" t="s">
        <v>215</v>
      </c>
      <c r="H174" s="223">
        <v>42</v>
      </c>
      <c r="I174" s="224"/>
      <c r="J174" s="225">
        <f>ROUND(I174*H174,2)</f>
        <v>0</v>
      </c>
      <c r="K174" s="221" t="s">
        <v>1</v>
      </c>
      <c r="L174" s="45"/>
      <c r="M174" s="226" t="s">
        <v>1</v>
      </c>
      <c r="N174" s="227" t="s">
        <v>42</v>
      </c>
      <c r="O174" s="92"/>
      <c r="P174" s="228">
        <f>O174*H174</f>
        <v>0</v>
      </c>
      <c r="Q174" s="228">
        <v>5.0000000000000002E-05</v>
      </c>
      <c r="R174" s="228">
        <f>Q174*H174</f>
        <v>0.0021000000000000003</v>
      </c>
      <c r="S174" s="228">
        <v>0.0053200000000000001</v>
      </c>
      <c r="T174" s="229">
        <f>S174*H174</f>
        <v>0.22344</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5329</v>
      </c>
    </row>
    <row r="175" s="2" customFormat="1" ht="24.15" customHeight="1">
      <c r="A175" s="39"/>
      <c r="B175" s="40"/>
      <c r="C175" s="219" t="s">
        <v>326</v>
      </c>
      <c r="D175" s="219" t="s">
        <v>161</v>
      </c>
      <c r="E175" s="220" t="s">
        <v>5330</v>
      </c>
      <c r="F175" s="221" t="s">
        <v>5331</v>
      </c>
      <c r="G175" s="222" t="s">
        <v>268</v>
      </c>
      <c r="H175" s="223">
        <v>381</v>
      </c>
      <c r="I175" s="224"/>
      <c r="J175" s="225">
        <f>ROUND(I175*H175,2)</f>
        <v>0</v>
      </c>
      <c r="K175" s="221" t="s">
        <v>1</v>
      </c>
      <c r="L175" s="45"/>
      <c r="M175" s="226" t="s">
        <v>1</v>
      </c>
      <c r="N175" s="227" t="s">
        <v>42</v>
      </c>
      <c r="O175" s="92"/>
      <c r="P175" s="228">
        <f>O175*H175</f>
        <v>0</v>
      </c>
      <c r="Q175" s="228">
        <v>0.00059000000000000003</v>
      </c>
      <c r="R175" s="228">
        <f>Q175*H175</f>
        <v>0.22479000000000002</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5332</v>
      </c>
    </row>
    <row r="176" s="2" customFormat="1" ht="24.15" customHeight="1">
      <c r="A176" s="39"/>
      <c r="B176" s="40"/>
      <c r="C176" s="219" t="s">
        <v>331</v>
      </c>
      <c r="D176" s="219" t="s">
        <v>161</v>
      </c>
      <c r="E176" s="220" t="s">
        <v>5333</v>
      </c>
      <c r="F176" s="221" t="s">
        <v>5334</v>
      </c>
      <c r="G176" s="222" t="s">
        <v>268</v>
      </c>
      <c r="H176" s="223">
        <v>310</v>
      </c>
      <c r="I176" s="224"/>
      <c r="J176" s="225">
        <f>ROUND(I176*H176,2)</f>
        <v>0</v>
      </c>
      <c r="K176" s="221" t="s">
        <v>1</v>
      </c>
      <c r="L176" s="45"/>
      <c r="M176" s="226" t="s">
        <v>1</v>
      </c>
      <c r="N176" s="227" t="s">
        <v>42</v>
      </c>
      <c r="O176" s="92"/>
      <c r="P176" s="228">
        <f>O176*H176</f>
        <v>0</v>
      </c>
      <c r="Q176" s="228">
        <v>0.00075000000000000002</v>
      </c>
      <c r="R176" s="228">
        <f>Q176*H176</f>
        <v>0.23250000000000001</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5335</v>
      </c>
    </row>
    <row r="177" s="2" customFormat="1" ht="24.15" customHeight="1">
      <c r="A177" s="39"/>
      <c r="B177" s="40"/>
      <c r="C177" s="219" t="s">
        <v>338</v>
      </c>
      <c r="D177" s="219" t="s">
        <v>161</v>
      </c>
      <c r="E177" s="220" t="s">
        <v>5336</v>
      </c>
      <c r="F177" s="221" t="s">
        <v>5337</v>
      </c>
      <c r="G177" s="222" t="s">
        <v>268</v>
      </c>
      <c r="H177" s="223">
        <v>248</v>
      </c>
      <c r="I177" s="224"/>
      <c r="J177" s="225">
        <f>ROUND(I177*H177,2)</f>
        <v>0</v>
      </c>
      <c r="K177" s="221" t="s">
        <v>1</v>
      </c>
      <c r="L177" s="45"/>
      <c r="M177" s="226" t="s">
        <v>1</v>
      </c>
      <c r="N177" s="227" t="s">
        <v>42</v>
      </c>
      <c r="O177" s="92"/>
      <c r="P177" s="228">
        <f>O177*H177</f>
        <v>0</v>
      </c>
      <c r="Q177" s="228">
        <v>0.0012899999999999999</v>
      </c>
      <c r="R177" s="228">
        <f>Q177*H177</f>
        <v>0.31991999999999998</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5338</v>
      </c>
    </row>
    <row r="178" s="2" customFormat="1" ht="24.15" customHeight="1">
      <c r="A178" s="39"/>
      <c r="B178" s="40"/>
      <c r="C178" s="219" t="s">
        <v>346</v>
      </c>
      <c r="D178" s="219" t="s">
        <v>161</v>
      </c>
      <c r="E178" s="220" t="s">
        <v>5339</v>
      </c>
      <c r="F178" s="221" t="s">
        <v>5340</v>
      </c>
      <c r="G178" s="222" t="s">
        <v>268</v>
      </c>
      <c r="H178" s="223">
        <v>189</v>
      </c>
      <c r="I178" s="224"/>
      <c r="J178" s="225">
        <f>ROUND(I178*H178,2)</f>
        <v>0</v>
      </c>
      <c r="K178" s="221" t="s">
        <v>1</v>
      </c>
      <c r="L178" s="45"/>
      <c r="M178" s="226" t="s">
        <v>1</v>
      </c>
      <c r="N178" s="227" t="s">
        <v>42</v>
      </c>
      <c r="O178" s="92"/>
      <c r="P178" s="228">
        <f>O178*H178</f>
        <v>0</v>
      </c>
      <c r="Q178" s="228">
        <v>0.0016100000000000001</v>
      </c>
      <c r="R178" s="228">
        <f>Q178*H178</f>
        <v>0.30429</v>
      </c>
      <c r="S178" s="228">
        <v>0</v>
      </c>
      <c r="T178" s="229">
        <f>S178*H178</f>
        <v>0</v>
      </c>
      <c r="U178" s="39"/>
      <c r="V178" s="39"/>
      <c r="W178" s="39"/>
      <c r="X178" s="39"/>
      <c r="Y178" s="39"/>
      <c r="Z178" s="39"/>
      <c r="AA178" s="39"/>
      <c r="AB178" s="39"/>
      <c r="AC178" s="39"/>
      <c r="AD178" s="39"/>
      <c r="AE178" s="39"/>
      <c r="AR178" s="230" t="s">
        <v>235</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235</v>
      </c>
      <c r="BM178" s="230" t="s">
        <v>5341</v>
      </c>
    </row>
    <row r="179" s="2" customFormat="1" ht="24.15" customHeight="1">
      <c r="A179" s="39"/>
      <c r="B179" s="40"/>
      <c r="C179" s="219" t="s">
        <v>217</v>
      </c>
      <c r="D179" s="219" t="s">
        <v>161</v>
      </c>
      <c r="E179" s="220" t="s">
        <v>5342</v>
      </c>
      <c r="F179" s="221" t="s">
        <v>5343</v>
      </c>
      <c r="G179" s="222" t="s">
        <v>268</v>
      </c>
      <c r="H179" s="223">
        <v>38</v>
      </c>
      <c r="I179" s="224"/>
      <c r="J179" s="225">
        <f>ROUND(I179*H179,2)</f>
        <v>0</v>
      </c>
      <c r="K179" s="221" t="s">
        <v>1</v>
      </c>
      <c r="L179" s="45"/>
      <c r="M179" s="226" t="s">
        <v>1</v>
      </c>
      <c r="N179" s="227" t="s">
        <v>42</v>
      </c>
      <c r="O179" s="92"/>
      <c r="P179" s="228">
        <f>O179*H179</f>
        <v>0</v>
      </c>
      <c r="Q179" s="228">
        <v>0.0020100000000000001</v>
      </c>
      <c r="R179" s="228">
        <f>Q179*H179</f>
        <v>0.076380000000000003</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5344</v>
      </c>
    </row>
    <row r="180" s="2" customFormat="1" ht="24.15" customHeight="1">
      <c r="A180" s="39"/>
      <c r="B180" s="40"/>
      <c r="C180" s="219" t="s">
        <v>534</v>
      </c>
      <c r="D180" s="219" t="s">
        <v>161</v>
      </c>
      <c r="E180" s="220" t="s">
        <v>5345</v>
      </c>
      <c r="F180" s="221" t="s">
        <v>5346</v>
      </c>
      <c r="G180" s="222" t="s">
        <v>268</v>
      </c>
      <c r="H180" s="223">
        <v>4</v>
      </c>
      <c r="I180" s="224"/>
      <c r="J180" s="225">
        <f>ROUND(I180*H180,2)</f>
        <v>0</v>
      </c>
      <c r="K180" s="221" t="s">
        <v>1</v>
      </c>
      <c r="L180" s="45"/>
      <c r="M180" s="226" t="s">
        <v>1</v>
      </c>
      <c r="N180" s="227" t="s">
        <v>42</v>
      </c>
      <c r="O180" s="92"/>
      <c r="P180" s="228">
        <f>O180*H180</f>
        <v>0</v>
      </c>
      <c r="Q180" s="228">
        <v>0.0033800000000000002</v>
      </c>
      <c r="R180" s="228">
        <f>Q180*H180</f>
        <v>0.013520000000000001</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5347</v>
      </c>
    </row>
    <row r="181" s="2" customFormat="1" ht="24.15" customHeight="1">
      <c r="A181" s="39"/>
      <c r="B181" s="40"/>
      <c r="C181" s="219" t="s">
        <v>538</v>
      </c>
      <c r="D181" s="219" t="s">
        <v>161</v>
      </c>
      <c r="E181" s="220" t="s">
        <v>5348</v>
      </c>
      <c r="F181" s="221" t="s">
        <v>5349</v>
      </c>
      <c r="G181" s="222" t="s">
        <v>268</v>
      </c>
      <c r="H181" s="223">
        <v>7</v>
      </c>
      <c r="I181" s="224"/>
      <c r="J181" s="225">
        <f>ROUND(I181*H181,2)</f>
        <v>0</v>
      </c>
      <c r="K181" s="221" t="s">
        <v>1</v>
      </c>
      <c r="L181" s="45"/>
      <c r="M181" s="226" t="s">
        <v>1</v>
      </c>
      <c r="N181" s="227" t="s">
        <v>42</v>
      </c>
      <c r="O181" s="92"/>
      <c r="P181" s="228">
        <f>O181*H181</f>
        <v>0</v>
      </c>
      <c r="Q181" s="228">
        <v>0.0051999999999999998</v>
      </c>
      <c r="R181" s="228">
        <f>Q181*H181</f>
        <v>0.036400000000000002</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5350</v>
      </c>
    </row>
    <row r="182" s="2" customFormat="1" ht="24.15" customHeight="1">
      <c r="A182" s="39"/>
      <c r="B182" s="40"/>
      <c r="C182" s="219" t="s">
        <v>543</v>
      </c>
      <c r="D182" s="219" t="s">
        <v>161</v>
      </c>
      <c r="E182" s="220" t="s">
        <v>5351</v>
      </c>
      <c r="F182" s="221" t="s">
        <v>5352</v>
      </c>
      <c r="G182" s="222" t="s">
        <v>215</v>
      </c>
      <c r="H182" s="223">
        <v>106</v>
      </c>
      <c r="I182" s="224"/>
      <c r="J182" s="225">
        <f>ROUND(I182*H182,2)</f>
        <v>0</v>
      </c>
      <c r="K182" s="221" t="s">
        <v>1</v>
      </c>
      <c r="L182" s="45"/>
      <c r="M182" s="226" t="s">
        <v>1</v>
      </c>
      <c r="N182" s="227" t="s">
        <v>42</v>
      </c>
      <c r="O182" s="92"/>
      <c r="P182" s="228">
        <f>O182*H182</f>
        <v>0</v>
      </c>
      <c r="Q182" s="228">
        <v>2.0000000000000002E-05</v>
      </c>
      <c r="R182" s="228">
        <f>Q182*H182</f>
        <v>0.0021200000000000004</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5353</v>
      </c>
    </row>
    <row r="183" s="2" customFormat="1" ht="24.15" customHeight="1">
      <c r="A183" s="39"/>
      <c r="B183" s="40"/>
      <c r="C183" s="219" t="s">
        <v>547</v>
      </c>
      <c r="D183" s="219" t="s">
        <v>161</v>
      </c>
      <c r="E183" s="220" t="s">
        <v>5354</v>
      </c>
      <c r="F183" s="221" t="s">
        <v>5355</v>
      </c>
      <c r="G183" s="222" t="s">
        <v>215</v>
      </c>
      <c r="H183" s="223">
        <v>6</v>
      </c>
      <c r="I183" s="224"/>
      <c r="J183" s="225">
        <f>ROUND(I183*H183,2)</f>
        <v>0</v>
      </c>
      <c r="K183" s="221" t="s">
        <v>1</v>
      </c>
      <c r="L183" s="45"/>
      <c r="M183" s="226" t="s">
        <v>1</v>
      </c>
      <c r="N183" s="227" t="s">
        <v>42</v>
      </c>
      <c r="O183" s="92"/>
      <c r="P183" s="228">
        <f>O183*H183</f>
        <v>0</v>
      </c>
      <c r="Q183" s="228">
        <v>5.0000000000000002E-05</v>
      </c>
      <c r="R183" s="228">
        <f>Q183*H183</f>
        <v>0.00030000000000000003</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5356</v>
      </c>
    </row>
    <row r="184" s="2" customFormat="1" ht="24.15" customHeight="1">
      <c r="A184" s="39"/>
      <c r="B184" s="40"/>
      <c r="C184" s="219" t="s">
        <v>551</v>
      </c>
      <c r="D184" s="219" t="s">
        <v>161</v>
      </c>
      <c r="E184" s="220" t="s">
        <v>5357</v>
      </c>
      <c r="F184" s="221" t="s">
        <v>5358</v>
      </c>
      <c r="G184" s="222" t="s">
        <v>215</v>
      </c>
      <c r="H184" s="223">
        <v>2</v>
      </c>
      <c r="I184" s="224"/>
      <c r="J184" s="225">
        <f>ROUND(I184*H184,2)</f>
        <v>0</v>
      </c>
      <c r="K184" s="221" t="s">
        <v>1</v>
      </c>
      <c r="L184" s="45"/>
      <c r="M184" s="226" t="s">
        <v>1</v>
      </c>
      <c r="N184" s="227" t="s">
        <v>42</v>
      </c>
      <c r="O184" s="92"/>
      <c r="P184" s="228">
        <f>O184*H184</f>
        <v>0</v>
      </c>
      <c r="Q184" s="228">
        <v>6.0000000000000002E-05</v>
      </c>
      <c r="R184" s="228">
        <f>Q184*H184</f>
        <v>0.00012</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5359</v>
      </c>
    </row>
    <row r="185" s="2" customFormat="1" ht="16.5" customHeight="1">
      <c r="A185" s="39"/>
      <c r="B185" s="40"/>
      <c r="C185" s="219" t="s">
        <v>556</v>
      </c>
      <c r="D185" s="219" t="s">
        <v>161</v>
      </c>
      <c r="E185" s="220" t="s">
        <v>5360</v>
      </c>
      <c r="F185" s="221" t="s">
        <v>5361</v>
      </c>
      <c r="G185" s="222" t="s">
        <v>268</v>
      </c>
      <c r="H185" s="223">
        <v>1128</v>
      </c>
      <c r="I185" s="224"/>
      <c r="J185" s="225">
        <f>ROUND(I185*H185,2)</f>
        <v>0</v>
      </c>
      <c r="K185" s="221" t="s">
        <v>1</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5362</v>
      </c>
    </row>
    <row r="186" s="2" customFormat="1" ht="16.5" customHeight="1">
      <c r="A186" s="39"/>
      <c r="B186" s="40"/>
      <c r="C186" s="219" t="s">
        <v>560</v>
      </c>
      <c r="D186" s="219" t="s">
        <v>161</v>
      </c>
      <c r="E186" s="220" t="s">
        <v>5363</v>
      </c>
      <c r="F186" s="221" t="s">
        <v>5364</v>
      </c>
      <c r="G186" s="222" t="s">
        <v>268</v>
      </c>
      <c r="H186" s="223">
        <v>48</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5365</v>
      </c>
    </row>
    <row r="187" s="2" customFormat="1" ht="16.5" customHeight="1">
      <c r="A187" s="39"/>
      <c r="B187" s="40"/>
      <c r="C187" s="219" t="s">
        <v>562</v>
      </c>
      <c r="D187" s="219" t="s">
        <v>161</v>
      </c>
      <c r="E187" s="220" t="s">
        <v>5366</v>
      </c>
      <c r="F187" s="221" t="s">
        <v>5367</v>
      </c>
      <c r="G187" s="222" t="s">
        <v>268</v>
      </c>
      <c r="H187" s="223">
        <v>4.5</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5368</v>
      </c>
    </row>
    <row r="188" s="12" customFormat="1" ht="22.8" customHeight="1">
      <c r="A188" s="12"/>
      <c r="B188" s="203"/>
      <c r="C188" s="204"/>
      <c r="D188" s="205" t="s">
        <v>76</v>
      </c>
      <c r="E188" s="217" t="s">
        <v>5369</v>
      </c>
      <c r="F188" s="217" t="s">
        <v>5370</v>
      </c>
      <c r="G188" s="204"/>
      <c r="H188" s="204"/>
      <c r="I188" s="207"/>
      <c r="J188" s="218">
        <f>BK188</f>
        <v>0</v>
      </c>
      <c r="K188" s="204"/>
      <c r="L188" s="209"/>
      <c r="M188" s="210"/>
      <c r="N188" s="211"/>
      <c r="O188" s="211"/>
      <c r="P188" s="212">
        <f>SUM(P189:P229)</f>
        <v>0</v>
      </c>
      <c r="Q188" s="211"/>
      <c r="R188" s="212">
        <f>SUM(R189:R229)</f>
        <v>0.43397800000000003</v>
      </c>
      <c r="S188" s="211"/>
      <c r="T188" s="213">
        <f>SUM(T189:T229)</f>
        <v>0</v>
      </c>
      <c r="U188" s="12"/>
      <c r="V188" s="12"/>
      <c r="W188" s="12"/>
      <c r="X188" s="12"/>
      <c r="Y188" s="12"/>
      <c r="Z188" s="12"/>
      <c r="AA188" s="12"/>
      <c r="AB188" s="12"/>
      <c r="AC188" s="12"/>
      <c r="AD188" s="12"/>
      <c r="AE188" s="12"/>
      <c r="AR188" s="214" t="s">
        <v>87</v>
      </c>
      <c r="AT188" s="215" t="s">
        <v>76</v>
      </c>
      <c r="AU188" s="215" t="s">
        <v>85</v>
      </c>
      <c r="AY188" s="214" t="s">
        <v>159</v>
      </c>
      <c r="BK188" s="216">
        <f>SUM(BK189:BK229)</f>
        <v>0</v>
      </c>
    </row>
    <row r="189" s="2" customFormat="1" ht="24.15" customHeight="1">
      <c r="A189" s="39"/>
      <c r="B189" s="40"/>
      <c r="C189" s="219" t="s">
        <v>566</v>
      </c>
      <c r="D189" s="219" t="s">
        <v>161</v>
      </c>
      <c r="E189" s="220" t="s">
        <v>5371</v>
      </c>
      <c r="F189" s="221" t="s">
        <v>5372</v>
      </c>
      <c r="G189" s="222" t="s">
        <v>215</v>
      </c>
      <c r="H189" s="223">
        <v>7</v>
      </c>
      <c r="I189" s="224"/>
      <c r="J189" s="225">
        <f>ROUND(I189*H189,2)</f>
        <v>0</v>
      </c>
      <c r="K189" s="221" t="s">
        <v>1</v>
      </c>
      <c r="L189" s="45"/>
      <c r="M189" s="226" t="s">
        <v>1</v>
      </c>
      <c r="N189" s="227" t="s">
        <v>42</v>
      </c>
      <c r="O189" s="92"/>
      <c r="P189" s="228">
        <f>O189*H189</f>
        <v>0</v>
      </c>
      <c r="Q189" s="228">
        <v>0.00027</v>
      </c>
      <c r="R189" s="228">
        <f>Q189*H189</f>
        <v>0.00189</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5373</v>
      </c>
    </row>
    <row r="190" s="2" customFormat="1" ht="24.15" customHeight="1">
      <c r="A190" s="39"/>
      <c r="B190" s="40"/>
      <c r="C190" s="219" t="s">
        <v>572</v>
      </c>
      <c r="D190" s="219" t="s">
        <v>161</v>
      </c>
      <c r="E190" s="220" t="s">
        <v>5374</v>
      </c>
      <c r="F190" s="221" t="s">
        <v>5375</v>
      </c>
      <c r="G190" s="222" t="s">
        <v>215</v>
      </c>
      <c r="H190" s="223">
        <v>17</v>
      </c>
      <c r="I190" s="224"/>
      <c r="J190" s="225">
        <f>ROUND(I190*H190,2)</f>
        <v>0</v>
      </c>
      <c r="K190" s="221" t="s">
        <v>1</v>
      </c>
      <c r="L190" s="45"/>
      <c r="M190" s="226" t="s">
        <v>1</v>
      </c>
      <c r="N190" s="227" t="s">
        <v>42</v>
      </c>
      <c r="O190" s="92"/>
      <c r="P190" s="228">
        <f>O190*H190</f>
        <v>0</v>
      </c>
      <c r="Q190" s="228">
        <v>0.00027</v>
      </c>
      <c r="R190" s="228">
        <f>Q190*H190</f>
        <v>0.0045900000000000003</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5376</v>
      </c>
    </row>
    <row r="191" s="2" customFormat="1" ht="21.75" customHeight="1">
      <c r="A191" s="39"/>
      <c r="B191" s="40"/>
      <c r="C191" s="219" t="s">
        <v>579</v>
      </c>
      <c r="D191" s="219" t="s">
        <v>161</v>
      </c>
      <c r="E191" s="220" t="s">
        <v>5377</v>
      </c>
      <c r="F191" s="221" t="s">
        <v>5378</v>
      </c>
      <c r="G191" s="222" t="s">
        <v>215</v>
      </c>
      <c r="H191" s="223">
        <v>1</v>
      </c>
      <c r="I191" s="224"/>
      <c r="J191" s="225">
        <f>ROUND(I191*H191,2)</f>
        <v>0</v>
      </c>
      <c r="K191" s="221" t="s">
        <v>1</v>
      </c>
      <c r="L191" s="45"/>
      <c r="M191" s="226" t="s">
        <v>1</v>
      </c>
      <c r="N191" s="227" t="s">
        <v>42</v>
      </c>
      <c r="O191" s="92"/>
      <c r="P191" s="228">
        <f>O191*H191</f>
        <v>0</v>
      </c>
      <c r="Q191" s="228">
        <v>0.00027</v>
      </c>
      <c r="R191" s="228">
        <f>Q191*H191</f>
        <v>0.00027</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5379</v>
      </c>
    </row>
    <row r="192" s="2" customFormat="1" ht="33" customHeight="1">
      <c r="A192" s="39"/>
      <c r="B192" s="40"/>
      <c r="C192" s="219" t="s">
        <v>804</v>
      </c>
      <c r="D192" s="219" t="s">
        <v>161</v>
      </c>
      <c r="E192" s="220" t="s">
        <v>5380</v>
      </c>
      <c r="F192" s="221" t="s">
        <v>5381</v>
      </c>
      <c r="G192" s="222" t="s">
        <v>215</v>
      </c>
      <c r="H192" s="223">
        <v>6</v>
      </c>
      <c r="I192" s="224"/>
      <c r="J192" s="225">
        <f>ROUND(I192*H192,2)</f>
        <v>0</v>
      </c>
      <c r="K192" s="221" t="s">
        <v>1</v>
      </c>
      <c r="L192" s="45"/>
      <c r="M192" s="226" t="s">
        <v>1</v>
      </c>
      <c r="N192" s="227" t="s">
        <v>42</v>
      </c>
      <c r="O192" s="92"/>
      <c r="P192" s="228">
        <f>O192*H192</f>
        <v>0</v>
      </c>
      <c r="Q192" s="228">
        <v>0.00018000000000000001</v>
      </c>
      <c r="R192" s="228">
        <f>Q192*H192</f>
        <v>0.00108</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5382</v>
      </c>
    </row>
    <row r="193" s="2" customFormat="1" ht="33" customHeight="1">
      <c r="A193" s="39"/>
      <c r="B193" s="40"/>
      <c r="C193" s="219" t="s">
        <v>808</v>
      </c>
      <c r="D193" s="219" t="s">
        <v>161</v>
      </c>
      <c r="E193" s="220" t="s">
        <v>5383</v>
      </c>
      <c r="F193" s="221" t="s">
        <v>5384</v>
      </c>
      <c r="G193" s="222" t="s">
        <v>215</v>
      </c>
      <c r="H193" s="223">
        <v>1</v>
      </c>
      <c r="I193" s="224"/>
      <c r="J193" s="225">
        <f>ROUND(I193*H193,2)</f>
        <v>0</v>
      </c>
      <c r="K193" s="221" t="s">
        <v>1</v>
      </c>
      <c r="L193" s="45"/>
      <c r="M193" s="226" t="s">
        <v>1</v>
      </c>
      <c r="N193" s="227" t="s">
        <v>42</v>
      </c>
      <c r="O193" s="92"/>
      <c r="P193" s="228">
        <f>O193*H193</f>
        <v>0</v>
      </c>
      <c r="Q193" s="228">
        <v>0.00018000000000000001</v>
      </c>
      <c r="R193" s="228">
        <f>Q193*H193</f>
        <v>0.00018000000000000001</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5385</v>
      </c>
    </row>
    <row r="194" s="2" customFormat="1" ht="37.8" customHeight="1">
      <c r="A194" s="39"/>
      <c r="B194" s="40"/>
      <c r="C194" s="219" t="s">
        <v>812</v>
      </c>
      <c r="D194" s="219" t="s">
        <v>161</v>
      </c>
      <c r="E194" s="220" t="s">
        <v>5386</v>
      </c>
      <c r="F194" s="221" t="s">
        <v>5387</v>
      </c>
      <c r="G194" s="222" t="s">
        <v>215</v>
      </c>
      <c r="H194" s="223">
        <v>7</v>
      </c>
      <c r="I194" s="224"/>
      <c r="J194" s="225">
        <f>ROUND(I194*H194,2)</f>
        <v>0</v>
      </c>
      <c r="K194" s="221" t="s">
        <v>1</v>
      </c>
      <c r="L194" s="45"/>
      <c r="M194" s="226" t="s">
        <v>1</v>
      </c>
      <c r="N194" s="227" t="s">
        <v>42</v>
      </c>
      <c r="O194" s="92"/>
      <c r="P194" s="228">
        <f>O194*H194</f>
        <v>0</v>
      </c>
      <c r="Q194" s="228">
        <v>0.00029</v>
      </c>
      <c r="R194" s="228">
        <f>Q194*H194</f>
        <v>0.0020300000000000001</v>
      </c>
      <c r="S194" s="228">
        <v>0</v>
      </c>
      <c r="T194" s="229">
        <f>S194*H194</f>
        <v>0</v>
      </c>
      <c r="U194" s="39"/>
      <c r="V194" s="39"/>
      <c r="W194" s="39"/>
      <c r="X194" s="39"/>
      <c r="Y194" s="39"/>
      <c r="Z194" s="39"/>
      <c r="AA194" s="39"/>
      <c r="AB194" s="39"/>
      <c r="AC194" s="39"/>
      <c r="AD194" s="39"/>
      <c r="AE194" s="39"/>
      <c r="AR194" s="230" t="s">
        <v>235</v>
      </c>
      <c r="AT194" s="230" t="s">
        <v>161</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5388</v>
      </c>
    </row>
    <row r="195" s="2" customFormat="1" ht="37.8" customHeight="1">
      <c r="A195" s="39"/>
      <c r="B195" s="40"/>
      <c r="C195" s="219" t="s">
        <v>816</v>
      </c>
      <c r="D195" s="219" t="s">
        <v>161</v>
      </c>
      <c r="E195" s="220" t="s">
        <v>5389</v>
      </c>
      <c r="F195" s="221" t="s">
        <v>5390</v>
      </c>
      <c r="G195" s="222" t="s">
        <v>215</v>
      </c>
      <c r="H195" s="223">
        <v>50</v>
      </c>
      <c r="I195" s="224"/>
      <c r="J195" s="225">
        <f>ROUND(I195*H195,2)</f>
        <v>0</v>
      </c>
      <c r="K195" s="221" t="s">
        <v>1</v>
      </c>
      <c r="L195" s="45"/>
      <c r="M195" s="226" t="s">
        <v>1</v>
      </c>
      <c r="N195" s="227" t="s">
        <v>42</v>
      </c>
      <c r="O195" s="92"/>
      <c r="P195" s="228">
        <f>O195*H195</f>
        <v>0</v>
      </c>
      <c r="Q195" s="228">
        <v>0.00014999999999999999</v>
      </c>
      <c r="R195" s="228">
        <f>Q195*H195</f>
        <v>0.0074999999999999997</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5391</v>
      </c>
    </row>
    <row r="196" s="2" customFormat="1" ht="21.75" customHeight="1">
      <c r="A196" s="39"/>
      <c r="B196" s="40"/>
      <c r="C196" s="219" t="s">
        <v>820</v>
      </c>
      <c r="D196" s="219" t="s">
        <v>161</v>
      </c>
      <c r="E196" s="220" t="s">
        <v>5392</v>
      </c>
      <c r="F196" s="221" t="s">
        <v>5393</v>
      </c>
      <c r="G196" s="222" t="s">
        <v>215</v>
      </c>
      <c r="H196" s="223">
        <v>2</v>
      </c>
      <c r="I196" s="224"/>
      <c r="J196" s="225">
        <f>ROUND(I196*H196,2)</f>
        <v>0</v>
      </c>
      <c r="K196" s="221" t="s">
        <v>1</v>
      </c>
      <c r="L196" s="45"/>
      <c r="M196" s="226" t="s">
        <v>1</v>
      </c>
      <c r="N196" s="227" t="s">
        <v>42</v>
      </c>
      <c r="O196" s="92"/>
      <c r="P196" s="228">
        <f>O196*H196</f>
        <v>0</v>
      </c>
      <c r="Q196" s="228">
        <v>0.0032499999999999999</v>
      </c>
      <c r="R196" s="228">
        <f>Q196*H196</f>
        <v>0.0064999999999999997</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5394</v>
      </c>
    </row>
    <row r="197" s="2" customFormat="1" ht="24.15" customHeight="1">
      <c r="A197" s="39"/>
      <c r="B197" s="40"/>
      <c r="C197" s="219" t="s">
        <v>824</v>
      </c>
      <c r="D197" s="219" t="s">
        <v>161</v>
      </c>
      <c r="E197" s="220" t="s">
        <v>5395</v>
      </c>
      <c r="F197" s="221" t="s">
        <v>5396</v>
      </c>
      <c r="G197" s="222" t="s">
        <v>215</v>
      </c>
      <c r="H197" s="223">
        <v>3</v>
      </c>
      <c r="I197" s="224"/>
      <c r="J197" s="225">
        <f>ROUND(I197*H197,2)</f>
        <v>0</v>
      </c>
      <c r="K197" s="221" t="s">
        <v>1</v>
      </c>
      <c r="L197" s="45"/>
      <c r="M197" s="226" t="s">
        <v>1</v>
      </c>
      <c r="N197" s="227" t="s">
        <v>42</v>
      </c>
      <c r="O197" s="92"/>
      <c r="P197" s="228">
        <f>O197*H197</f>
        <v>0</v>
      </c>
      <c r="Q197" s="228">
        <v>0.0032499999999999999</v>
      </c>
      <c r="R197" s="228">
        <f>Q197*H197</f>
        <v>0.00975</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5397</v>
      </c>
    </row>
    <row r="198" s="2" customFormat="1" ht="21.75" customHeight="1">
      <c r="A198" s="39"/>
      <c r="B198" s="40"/>
      <c r="C198" s="219" t="s">
        <v>828</v>
      </c>
      <c r="D198" s="219" t="s">
        <v>161</v>
      </c>
      <c r="E198" s="220" t="s">
        <v>5398</v>
      </c>
      <c r="F198" s="221" t="s">
        <v>5399</v>
      </c>
      <c r="G198" s="222" t="s">
        <v>215</v>
      </c>
      <c r="H198" s="223">
        <v>3</v>
      </c>
      <c r="I198" s="224"/>
      <c r="J198" s="225">
        <f>ROUND(I198*H198,2)</f>
        <v>0</v>
      </c>
      <c r="K198" s="221" t="s">
        <v>1</v>
      </c>
      <c r="L198" s="45"/>
      <c r="M198" s="226" t="s">
        <v>1</v>
      </c>
      <c r="N198" s="227" t="s">
        <v>42</v>
      </c>
      <c r="O198" s="92"/>
      <c r="P198" s="228">
        <f>O198*H198</f>
        <v>0</v>
      </c>
      <c r="Q198" s="228">
        <v>0.0032499999999999999</v>
      </c>
      <c r="R198" s="228">
        <f>Q198*H198</f>
        <v>0.00975</v>
      </c>
      <c r="S198" s="228">
        <v>0</v>
      </c>
      <c r="T198" s="229">
        <f>S198*H198</f>
        <v>0</v>
      </c>
      <c r="U198" s="39"/>
      <c r="V198" s="39"/>
      <c r="W198" s="39"/>
      <c r="X198" s="39"/>
      <c r="Y198" s="39"/>
      <c r="Z198" s="39"/>
      <c r="AA198" s="39"/>
      <c r="AB198" s="39"/>
      <c r="AC198" s="39"/>
      <c r="AD198" s="39"/>
      <c r="AE198" s="39"/>
      <c r="AR198" s="230" t="s">
        <v>235</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5400</v>
      </c>
    </row>
    <row r="199" s="2" customFormat="1" ht="21.75" customHeight="1">
      <c r="A199" s="39"/>
      <c r="B199" s="40"/>
      <c r="C199" s="219" t="s">
        <v>832</v>
      </c>
      <c r="D199" s="219" t="s">
        <v>161</v>
      </c>
      <c r="E199" s="220" t="s">
        <v>5401</v>
      </c>
      <c r="F199" s="221" t="s">
        <v>5402</v>
      </c>
      <c r="G199" s="222" t="s">
        <v>215</v>
      </c>
      <c r="H199" s="223">
        <v>1</v>
      </c>
      <c r="I199" s="224"/>
      <c r="J199" s="225">
        <f>ROUND(I199*H199,2)</f>
        <v>0</v>
      </c>
      <c r="K199" s="221" t="s">
        <v>1</v>
      </c>
      <c r="L199" s="45"/>
      <c r="M199" s="226" t="s">
        <v>1</v>
      </c>
      <c r="N199" s="227" t="s">
        <v>42</v>
      </c>
      <c r="O199" s="92"/>
      <c r="P199" s="228">
        <f>O199*H199</f>
        <v>0</v>
      </c>
      <c r="Q199" s="228">
        <v>0.0032499999999999999</v>
      </c>
      <c r="R199" s="228">
        <f>Q199*H199</f>
        <v>0.0032499999999999999</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5403</v>
      </c>
    </row>
    <row r="200" s="2" customFormat="1" ht="21.75" customHeight="1">
      <c r="A200" s="39"/>
      <c r="B200" s="40"/>
      <c r="C200" s="219" t="s">
        <v>837</v>
      </c>
      <c r="D200" s="219" t="s">
        <v>161</v>
      </c>
      <c r="E200" s="220" t="s">
        <v>5404</v>
      </c>
      <c r="F200" s="221" t="s">
        <v>5405</v>
      </c>
      <c r="G200" s="222" t="s">
        <v>215</v>
      </c>
      <c r="H200" s="223">
        <v>2</v>
      </c>
      <c r="I200" s="224"/>
      <c r="J200" s="225">
        <f>ROUND(I200*H200,2)</f>
        <v>0</v>
      </c>
      <c r="K200" s="221" t="s">
        <v>1</v>
      </c>
      <c r="L200" s="45"/>
      <c r="M200" s="226" t="s">
        <v>1</v>
      </c>
      <c r="N200" s="227" t="s">
        <v>42</v>
      </c>
      <c r="O200" s="92"/>
      <c r="P200" s="228">
        <f>O200*H200</f>
        <v>0</v>
      </c>
      <c r="Q200" s="228">
        <v>0.0032499999999999999</v>
      </c>
      <c r="R200" s="228">
        <f>Q200*H200</f>
        <v>0.0064999999999999997</v>
      </c>
      <c r="S200" s="228">
        <v>0</v>
      </c>
      <c r="T200" s="229">
        <f>S200*H200</f>
        <v>0</v>
      </c>
      <c r="U200" s="39"/>
      <c r="V200" s="39"/>
      <c r="W200" s="39"/>
      <c r="X200" s="39"/>
      <c r="Y200" s="39"/>
      <c r="Z200" s="39"/>
      <c r="AA200" s="39"/>
      <c r="AB200" s="39"/>
      <c r="AC200" s="39"/>
      <c r="AD200" s="39"/>
      <c r="AE200" s="39"/>
      <c r="AR200" s="230" t="s">
        <v>235</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5406</v>
      </c>
    </row>
    <row r="201" s="2" customFormat="1" ht="21.75" customHeight="1">
      <c r="A201" s="39"/>
      <c r="B201" s="40"/>
      <c r="C201" s="219" t="s">
        <v>841</v>
      </c>
      <c r="D201" s="219" t="s">
        <v>161</v>
      </c>
      <c r="E201" s="220" t="s">
        <v>5407</v>
      </c>
      <c r="F201" s="221" t="s">
        <v>5408</v>
      </c>
      <c r="G201" s="222" t="s">
        <v>215</v>
      </c>
      <c r="H201" s="223">
        <v>3</v>
      </c>
      <c r="I201" s="224"/>
      <c r="J201" s="225">
        <f>ROUND(I201*H201,2)</f>
        <v>0</v>
      </c>
      <c r="K201" s="221" t="s">
        <v>1</v>
      </c>
      <c r="L201" s="45"/>
      <c r="M201" s="226" t="s">
        <v>1</v>
      </c>
      <c r="N201" s="227" t="s">
        <v>42</v>
      </c>
      <c r="O201" s="92"/>
      <c r="P201" s="228">
        <f>O201*H201</f>
        <v>0</v>
      </c>
      <c r="Q201" s="228">
        <v>0.0032499999999999999</v>
      </c>
      <c r="R201" s="228">
        <f>Q201*H201</f>
        <v>0.00975</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5409</v>
      </c>
    </row>
    <row r="202" s="2" customFormat="1" ht="24.15" customHeight="1">
      <c r="A202" s="39"/>
      <c r="B202" s="40"/>
      <c r="C202" s="219" t="s">
        <v>845</v>
      </c>
      <c r="D202" s="219" t="s">
        <v>161</v>
      </c>
      <c r="E202" s="220" t="s">
        <v>5410</v>
      </c>
      <c r="F202" s="221" t="s">
        <v>5411</v>
      </c>
      <c r="G202" s="222" t="s">
        <v>215</v>
      </c>
      <c r="H202" s="223">
        <v>1</v>
      </c>
      <c r="I202" s="224"/>
      <c r="J202" s="225">
        <f>ROUND(I202*H202,2)</f>
        <v>0</v>
      </c>
      <c r="K202" s="221" t="s">
        <v>1</v>
      </c>
      <c r="L202" s="45"/>
      <c r="M202" s="226" t="s">
        <v>1</v>
      </c>
      <c r="N202" s="227" t="s">
        <v>42</v>
      </c>
      <c r="O202" s="92"/>
      <c r="P202" s="228">
        <f>O202*H202</f>
        <v>0</v>
      </c>
      <c r="Q202" s="228">
        <v>0.00025000000000000001</v>
      </c>
      <c r="R202" s="228">
        <f>Q202*H202</f>
        <v>0.00025000000000000001</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5412</v>
      </c>
    </row>
    <row r="203" s="2" customFormat="1" ht="44.25" customHeight="1">
      <c r="A203" s="39"/>
      <c r="B203" s="40"/>
      <c r="C203" s="219" t="s">
        <v>850</v>
      </c>
      <c r="D203" s="219" t="s">
        <v>161</v>
      </c>
      <c r="E203" s="220" t="s">
        <v>5413</v>
      </c>
      <c r="F203" s="221" t="s">
        <v>5414</v>
      </c>
      <c r="G203" s="222" t="s">
        <v>215</v>
      </c>
      <c r="H203" s="223">
        <v>45</v>
      </c>
      <c r="I203" s="224"/>
      <c r="J203" s="225">
        <f>ROUND(I203*H203,2)</f>
        <v>0</v>
      </c>
      <c r="K203" s="221" t="s">
        <v>1</v>
      </c>
      <c r="L203" s="45"/>
      <c r="M203" s="226" t="s">
        <v>1</v>
      </c>
      <c r="N203" s="227" t="s">
        <v>42</v>
      </c>
      <c r="O203" s="92"/>
      <c r="P203" s="228">
        <f>O203*H203</f>
        <v>0</v>
      </c>
      <c r="Q203" s="228">
        <v>0.00071000000000000002</v>
      </c>
      <c r="R203" s="228">
        <f>Q203*H203</f>
        <v>0.031949999999999999</v>
      </c>
      <c r="S203" s="228">
        <v>0</v>
      </c>
      <c r="T203" s="229">
        <f>S203*H203</f>
        <v>0</v>
      </c>
      <c r="U203" s="39"/>
      <c r="V203" s="39"/>
      <c r="W203" s="39"/>
      <c r="X203" s="39"/>
      <c r="Y203" s="39"/>
      <c r="Z203" s="39"/>
      <c r="AA203" s="39"/>
      <c r="AB203" s="39"/>
      <c r="AC203" s="39"/>
      <c r="AD203" s="39"/>
      <c r="AE203" s="39"/>
      <c r="AR203" s="230" t="s">
        <v>235</v>
      </c>
      <c r="AT203" s="230" t="s">
        <v>161</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235</v>
      </c>
      <c r="BM203" s="230" t="s">
        <v>5415</v>
      </c>
    </row>
    <row r="204" s="2" customFormat="1" ht="37.8" customHeight="1">
      <c r="A204" s="39"/>
      <c r="B204" s="40"/>
      <c r="C204" s="219" t="s">
        <v>854</v>
      </c>
      <c r="D204" s="219" t="s">
        <v>161</v>
      </c>
      <c r="E204" s="220" t="s">
        <v>5416</v>
      </c>
      <c r="F204" s="221" t="s">
        <v>5417</v>
      </c>
      <c r="G204" s="222" t="s">
        <v>215</v>
      </c>
      <c r="H204" s="223">
        <v>3</v>
      </c>
      <c r="I204" s="224"/>
      <c r="J204" s="225">
        <f>ROUND(I204*H204,2)</f>
        <v>0</v>
      </c>
      <c r="K204" s="221" t="s">
        <v>1</v>
      </c>
      <c r="L204" s="45"/>
      <c r="M204" s="226" t="s">
        <v>1</v>
      </c>
      <c r="N204" s="227" t="s">
        <v>42</v>
      </c>
      <c r="O204" s="92"/>
      <c r="P204" s="228">
        <f>O204*H204</f>
        <v>0</v>
      </c>
      <c r="Q204" s="228">
        <v>0.00025999999999999998</v>
      </c>
      <c r="R204" s="228">
        <f>Q204*H204</f>
        <v>0.00077999999999999988</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5418</v>
      </c>
    </row>
    <row r="205" s="2" customFormat="1" ht="37.8" customHeight="1">
      <c r="A205" s="39"/>
      <c r="B205" s="40"/>
      <c r="C205" s="219" t="s">
        <v>858</v>
      </c>
      <c r="D205" s="219" t="s">
        <v>161</v>
      </c>
      <c r="E205" s="220" t="s">
        <v>5419</v>
      </c>
      <c r="F205" s="221" t="s">
        <v>5420</v>
      </c>
      <c r="G205" s="222" t="s">
        <v>215</v>
      </c>
      <c r="H205" s="223">
        <v>5</v>
      </c>
      <c r="I205" s="224"/>
      <c r="J205" s="225">
        <f>ROUND(I205*H205,2)</f>
        <v>0</v>
      </c>
      <c r="K205" s="221" t="s">
        <v>1</v>
      </c>
      <c r="L205" s="45"/>
      <c r="M205" s="226" t="s">
        <v>1</v>
      </c>
      <c r="N205" s="227" t="s">
        <v>42</v>
      </c>
      <c r="O205" s="92"/>
      <c r="P205" s="228">
        <f>O205*H205</f>
        <v>0</v>
      </c>
      <c r="Q205" s="228">
        <v>0.00025999999999999998</v>
      </c>
      <c r="R205" s="228">
        <f>Q205*H205</f>
        <v>0.0012999999999999999</v>
      </c>
      <c r="S205" s="228">
        <v>0</v>
      </c>
      <c r="T205" s="229">
        <f>S205*H205</f>
        <v>0</v>
      </c>
      <c r="U205" s="39"/>
      <c r="V205" s="39"/>
      <c r="W205" s="39"/>
      <c r="X205" s="39"/>
      <c r="Y205" s="39"/>
      <c r="Z205" s="39"/>
      <c r="AA205" s="39"/>
      <c r="AB205" s="39"/>
      <c r="AC205" s="39"/>
      <c r="AD205" s="39"/>
      <c r="AE205" s="39"/>
      <c r="AR205" s="230" t="s">
        <v>235</v>
      </c>
      <c r="AT205" s="230" t="s">
        <v>161</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5421</v>
      </c>
    </row>
    <row r="206" s="2" customFormat="1" ht="24.15" customHeight="1">
      <c r="A206" s="39"/>
      <c r="B206" s="40"/>
      <c r="C206" s="219" t="s">
        <v>862</v>
      </c>
      <c r="D206" s="219" t="s">
        <v>161</v>
      </c>
      <c r="E206" s="220" t="s">
        <v>5422</v>
      </c>
      <c r="F206" s="221" t="s">
        <v>5423</v>
      </c>
      <c r="G206" s="222" t="s">
        <v>215</v>
      </c>
      <c r="H206" s="223">
        <v>45</v>
      </c>
      <c r="I206" s="224"/>
      <c r="J206" s="225">
        <f>ROUND(I206*H206,2)</f>
        <v>0</v>
      </c>
      <c r="K206" s="221" t="s">
        <v>1</v>
      </c>
      <c r="L206" s="45"/>
      <c r="M206" s="226" t="s">
        <v>1</v>
      </c>
      <c r="N206" s="227" t="s">
        <v>42</v>
      </c>
      <c r="O206" s="92"/>
      <c r="P206" s="228">
        <f>O206*H206</f>
        <v>0</v>
      </c>
      <c r="Q206" s="228">
        <v>0.00022000000000000001</v>
      </c>
      <c r="R206" s="228">
        <f>Q206*H206</f>
        <v>0.0099000000000000008</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5424</v>
      </c>
    </row>
    <row r="207" s="2" customFormat="1" ht="24.15" customHeight="1">
      <c r="A207" s="39"/>
      <c r="B207" s="40"/>
      <c r="C207" s="219" t="s">
        <v>866</v>
      </c>
      <c r="D207" s="219" t="s">
        <v>161</v>
      </c>
      <c r="E207" s="220" t="s">
        <v>5425</v>
      </c>
      <c r="F207" s="221" t="s">
        <v>5426</v>
      </c>
      <c r="G207" s="222" t="s">
        <v>215</v>
      </c>
      <c r="H207" s="223">
        <v>3</v>
      </c>
      <c r="I207" s="224"/>
      <c r="J207" s="225">
        <f>ROUND(I207*H207,2)</f>
        <v>0</v>
      </c>
      <c r="K207" s="221" t="s">
        <v>1</v>
      </c>
      <c r="L207" s="45"/>
      <c r="M207" s="226" t="s">
        <v>1</v>
      </c>
      <c r="N207" s="227" t="s">
        <v>42</v>
      </c>
      <c r="O207" s="92"/>
      <c r="P207" s="228">
        <f>O207*H207</f>
        <v>0</v>
      </c>
      <c r="Q207" s="228">
        <v>0.00033</v>
      </c>
      <c r="R207" s="228">
        <f>Q207*H207</f>
        <v>0.00098999999999999999</v>
      </c>
      <c r="S207" s="228">
        <v>0</v>
      </c>
      <c r="T207" s="229">
        <f>S207*H207</f>
        <v>0</v>
      </c>
      <c r="U207" s="39"/>
      <c r="V207" s="39"/>
      <c r="W207" s="39"/>
      <c r="X207" s="39"/>
      <c r="Y207" s="39"/>
      <c r="Z207" s="39"/>
      <c r="AA207" s="39"/>
      <c r="AB207" s="39"/>
      <c r="AC207" s="39"/>
      <c r="AD207" s="39"/>
      <c r="AE207" s="39"/>
      <c r="AR207" s="230" t="s">
        <v>235</v>
      </c>
      <c r="AT207" s="230" t="s">
        <v>161</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5427</v>
      </c>
    </row>
    <row r="208" s="2" customFormat="1" ht="21.75" customHeight="1">
      <c r="A208" s="39"/>
      <c r="B208" s="40"/>
      <c r="C208" s="219" t="s">
        <v>872</v>
      </c>
      <c r="D208" s="219" t="s">
        <v>161</v>
      </c>
      <c r="E208" s="220" t="s">
        <v>5428</v>
      </c>
      <c r="F208" s="221" t="s">
        <v>5429</v>
      </c>
      <c r="G208" s="222" t="s">
        <v>215</v>
      </c>
      <c r="H208" s="223">
        <v>3</v>
      </c>
      <c r="I208" s="224"/>
      <c r="J208" s="225">
        <f>ROUND(I208*H208,2)</f>
        <v>0</v>
      </c>
      <c r="K208" s="221" t="s">
        <v>1</v>
      </c>
      <c r="L208" s="45"/>
      <c r="M208" s="226" t="s">
        <v>1</v>
      </c>
      <c r="N208" s="227" t="s">
        <v>42</v>
      </c>
      <c r="O208" s="92"/>
      <c r="P208" s="228">
        <f>O208*H208</f>
        <v>0</v>
      </c>
      <c r="Q208" s="228">
        <v>0.00056999999999999998</v>
      </c>
      <c r="R208" s="228">
        <f>Q208*H208</f>
        <v>0.0017099999999999999</v>
      </c>
      <c r="S208" s="228">
        <v>0</v>
      </c>
      <c r="T208" s="229">
        <f>S208*H208</f>
        <v>0</v>
      </c>
      <c r="U208" s="39"/>
      <c r="V208" s="39"/>
      <c r="W208" s="39"/>
      <c r="X208" s="39"/>
      <c r="Y208" s="39"/>
      <c r="Z208" s="39"/>
      <c r="AA208" s="39"/>
      <c r="AB208" s="39"/>
      <c r="AC208" s="39"/>
      <c r="AD208" s="39"/>
      <c r="AE208" s="39"/>
      <c r="AR208" s="230" t="s">
        <v>235</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235</v>
      </c>
      <c r="BM208" s="230" t="s">
        <v>5430</v>
      </c>
    </row>
    <row r="209" s="2" customFormat="1" ht="24.15" customHeight="1">
      <c r="A209" s="39"/>
      <c r="B209" s="40"/>
      <c r="C209" s="219" t="s">
        <v>876</v>
      </c>
      <c r="D209" s="219" t="s">
        <v>161</v>
      </c>
      <c r="E209" s="220" t="s">
        <v>5431</v>
      </c>
      <c r="F209" s="221" t="s">
        <v>5432</v>
      </c>
      <c r="G209" s="222" t="s">
        <v>215</v>
      </c>
      <c r="H209" s="223">
        <v>3</v>
      </c>
      <c r="I209" s="224"/>
      <c r="J209" s="225">
        <f>ROUND(I209*H209,2)</f>
        <v>0</v>
      </c>
      <c r="K209" s="221" t="s">
        <v>1</v>
      </c>
      <c r="L209" s="45"/>
      <c r="M209" s="226" t="s">
        <v>1</v>
      </c>
      <c r="N209" s="227" t="s">
        <v>42</v>
      </c>
      <c r="O209" s="92"/>
      <c r="P209" s="228">
        <f>O209*H209</f>
        <v>0</v>
      </c>
      <c r="Q209" s="228">
        <v>0.00124</v>
      </c>
      <c r="R209" s="228">
        <f>Q209*H209</f>
        <v>0.0037200000000000002</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5433</v>
      </c>
    </row>
    <row r="210" s="2" customFormat="1" ht="24.15" customHeight="1">
      <c r="A210" s="39"/>
      <c r="B210" s="40"/>
      <c r="C210" s="219" t="s">
        <v>880</v>
      </c>
      <c r="D210" s="219" t="s">
        <v>161</v>
      </c>
      <c r="E210" s="220" t="s">
        <v>5434</v>
      </c>
      <c r="F210" s="221" t="s">
        <v>5435</v>
      </c>
      <c r="G210" s="222" t="s">
        <v>215</v>
      </c>
      <c r="H210" s="223">
        <v>1</v>
      </c>
      <c r="I210" s="224"/>
      <c r="J210" s="225">
        <f>ROUND(I210*H210,2)</f>
        <v>0</v>
      </c>
      <c r="K210" s="221" t="s">
        <v>1</v>
      </c>
      <c r="L210" s="45"/>
      <c r="M210" s="226" t="s">
        <v>1</v>
      </c>
      <c r="N210" s="227" t="s">
        <v>42</v>
      </c>
      <c r="O210" s="92"/>
      <c r="P210" s="228">
        <f>O210*H210</f>
        <v>0</v>
      </c>
      <c r="Q210" s="228">
        <v>0.00114</v>
      </c>
      <c r="R210" s="228">
        <f>Q210*H210</f>
        <v>0.00114</v>
      </c>
      <c r="S210" s="228">
        <v>0</v>
      </c>
      <c r="T210" s="229">
        <f>S210*H210</f>
        <v>0</v>
      </c>
      <c r="U210" s="39"/>
      <c r="V210" s="39"/>
      <c r="W210" s="39"/>
      <c r="X210" s="39"/>
      <c r="Y210" s="39"/>
      <c r="Z210" s="39"/>
      <c r="AA210" s="39"/>
      <c r="AB210" s="39"/>
      <c r="AC210" s="39"/>
      <c r="AD210" s="39"/>
      <c r="AE210" s="39"/>
      <c r="AR210" s="230" t="s">
        <v>235</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5436</v>
      </c>
    </row>
    <row r="211" s="2" customFormat="1" ht="24.15" customHeight="1">
      <c r="A211" s="39"/>
      <c r="B211" s="40"/>
      <c r="C211" s="219" t="s">
        <v>886</v>
      </c>
      <c r="D211" s="219" t="s">
        <v>161</v>
      </c>
      <c r="E211" s="220" t="s">
        <v>5437</v>
      </c>
      <c r="F211" s="221" t="s">
        <v>5438</v>
      </c>
      <c r="G211" s="222" t="s">
        <v>215</v>
      </c>
      <c r="H211" s="223">
        <v>18</v>
      </c>
      <c r="I211" s="224"/>
      <c r="J211" s="225">
        <f>ROUND(I211*H211,2)</f>
        <v>0</v>
      </c>
      <c r="K211" s="221" t="s">
        <v>1</v>
      </c>
      <c r="L211" s="45"/>
      <c r="M211" s="226" t="s">
        <v>1</v>
      </c>
      <c r="N211" s="227" t="s">
        <v>42</v>
      </c>
      <c r="O211" s="92"/>
      <c r="P211" s="228">
        <f>O211*H211</f>
        <v>0</v>
      </c>
      <c r="Q211" s="228">
        <v>0.00023000000000000001</v>
      </c>
      <c r="R211" s="228">
        <f>Q211*H211</f>
        <v>0.0041400000000000005</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5439</v>
      </c>
    </row>
    <row r="212" s="2" customFormat="1" ht="24.15" customHeight="1">
      <c r="A212" s="39"/>
      <c r="B212" s="40"/>
      <c r="C212" s="219" t="s">
        <v>890</v>
      </c>
      <c r="D212" s="219" t="s">
        <v>161</v>
      </c>
      <c r="E212" s="220" t="s">
        <v>5440</v>
      </c>
      <c r="F212" s="221" t="s">
        <v>5441</v>
      </c>
      <c r="G212" s="222" t="s">
        <v>215</v>
      </c>
      <c r="H212" s="223">
        <v>15</v>
      </c>
      <c r="I212" s="224"/>
      <c r="J212" s="225">
        <f>ROUND(I212*H212,2)</f>
        <v>0</v>
      </c>
      <c r="K212" s="221" t="s">
        <v>1</v>
      </c>
      <c r="L212" s="45"/>
      <c r="M212" s="226" t="s">
        <v>1</v>
      </c>
      <c r="N212" s="227" t="s">
        <v>42</v>
      </c>
      <c r="O212" s="92"/>
      <c r="P212" s="228">
        <f>O212*H212</f>
        <v>0</v>
      </c>
      <c r="Q212" s="228">
        <v>0.00035</v>
      </c>
      <c r="R212" s="228">
        <f>Q212*H212</f>
        <v>0.0052500000000000003</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5442</v>
      </c>
    </row>
    <row r="213" s="2" customFormat="1" ht="24.15" customHeight="1">
      <c r="A213" s="39"/>
      <c r="B213" s="40"/>
      <c r="C213" s="219" t="s">
        <v>1462</v>
      </c>
      <c r="D213" s="219" t="s">
        <v>161</v>
      </c>
      <c r="E213" s="220" t="s">
        <v>5443</v>
      </c>
      <c r="F213" s="221" t="s">
        <v>5444</v>
      </c>
      <c r="G213" s="222" t="s">
        <v>215</v>
      </c>
      <c r="H213" s="223">
        <v>13</v>
      </c>
      <c r="I213" s="224"/>
      <c r="J213" s="225">
        <f>ROUND(I213*H213,2)</f>
        <v>0</v>
      </c>
      <c r="K213" s="221" t="s">
        <v>1</v>
      </c>
      <c r="L213" s="45"/>
      <c r="M213" s="226" t="s">
        <v>1</v>
      </c>
      <c r="N213" s="227" t="s">
        <v>42</v>
      </c>
      <c r="O213" s="92"/>
      <c r="P213" s="228">
        <f>O213*H213</f>
        <v>0</v>
      </c>
      <c r="Q213" s="228">
        <v>0.00055000000000000003</v>
      </c>
      <c r="R213" s="228">
        <f>Q213*H213</f>
        <v>0.0071500000000000001</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5445</v>
      </c>
    </row>
    <row r="214" s="2" customFormat="1" ht="24.15" customHeight="1">
      <c r="A214" s="39"/>
      <c r="B214" s="40"/>
      <c r="C214" s="219" t="s">
        <v>1467</v>
      </c>
      <c r="D214" s="219" t="s">
        <v>161</v>
      </c>
      <c r="E214" s="220" t="s">
        <v>5446</v>
      </c>
      <c r="F214" s="221" t="s">
        <v>5447</v>
      </c>
      <c r="G214" s="222" t="s">
        <v>215</v>
      </c>
      <c r="H214" s="223">
        <v>10</v>
      </c>
      <c r="I214" s="224"/>
      <c r="J214" s="225">
        <f>ROUND(I214*H214,2)</f>
        <v>0</v>
      </c>
      <c r="K214" s="221" t="s">
        <v>1</v>
      </c>
      <c r="L214" s="45"/>
      <c r="M214" s="226" t="s">
        <v>1</v>
      </c>
      <c r="N214" s="227" t="s">
        <v>42</v>
      </c>
      <c r="O214" s="92"/>
      <c r="P214" s="228">
        <f>O214*H214</f>
        <v>0</v>
      </c>
      <c r="Q214" s="228">
        <v>0.00076000000000000004</v>
      </c>
      <c r="R214" s="228">
        <f>Q214*H214</f>
        <v>0.0076000000000000009</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5448</v>
      </c>
    </row>
    <row r="215" s="2" customFormat="1" ht="24.15" customHeight="1">
      <c r="A215" s="39"/>
      <c r="B215" s="40"/>
      <c r="C215" s="219" t="s">
        <v>1472</v>
      </c>
      <c r="D215" s="219" t="s">
        <v>161</v>
      </c>
      <c r="E215" s="220" t="s">
        <v>5449</v>
      </c>
      <c r="F215" s="221" t="s">
        <v>5450</v>
      </c>
      <c r="G215" s="222" t="s">
        <v>215</v>
      </c>
      <c r="H215" s="223">
        <v>4</v>
      </c>
      <c r="I215" s="224"/>
      <c r="J215" s="225">
        <f>ROUND(I215*H215,2)</f>
        <v>0</v>
      </c>
      <c r="K215" s="221" t="s">
        <v>1</v>
      </c>
      <c r="L215" s="45"/>
      <c r="M215" s="226" t="s">
        <v>1</v>
      </c>
      <c r="N215" s="227" t="s">
        <v>42</v>
      </c>
      <c r="O215" s="92"/>
      <c r="P215" s="228">
        <f>O215*H215</f>
        <v>0</v>
      </c>
      <c r="Q215" s="228">
        <v>0.0011900000000000001</v>
      </c>
      <c r="R215" s="228">
        <f>Q215*H215</f>
        <v>0.0047600000000000003</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5451</v>
      </c>
    </row>
    <row r="216" s="2" customFormat="1" ht="24.15" customHeight="1">
      <c r="A216" s="39"/>
      <c r="B216" s="40"/>
      <c r="C216" s="219" t="s">
        <v>1478</v>
      </c>
      <c r="D216" s="219" t="s">
        <v>161</v>
      </c>
      <c r="E216" s="220" t="s">
        <v>5452</v>
      </c>
      <c r="F216" s="221" t="s">
        <v>5453</v>
      </c>
      <c r="G216" s="222" t="s">
        <v>215</v>
      </c>
      <c r="H216" s="223">
        <v>4</v>
      </c>
      <c r="I216" s="224"/>
      <c r="J216" s="225">
        <f>ROUND(I216*H216,2)</f>
        <v>0</v>
      </c>
      <c r="K216" s="221" t="s">
        <v>1</v>
      </c>
      <c r="L216" s="45"/>
      <c r="M216" s="226" t="s">
        <v>1</v>
      </c>
      <c r="N216" s="227" t="s">
        <v>42</v>
      </c>
      <c r="O216" s="92"/>
      <c r="P216" s="228">
        <f>O216*H216</f>
        <v>0</v>
      </c>
      <c r="Q216" s="228">
        <v>0.0018600000000000001</v>
      </c>
      <c r="R216" s="228">
        <f>Q216*H216</f>
        <v>0.0074400000000000004</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5454</v>
      </c>
    </row>
    <row r="217" s="2" customFormat="1" ht="24.15" customHeight="1">
      <c r="A217" s="39"/>
      <c r="B217" s="40"/>
      <c r="C217" s="219" t="s">
        <v>1482</v>
      </c>
      <c r="D217" s="219" t="s">
        <v>161</v>
      </c>
      <c r="E217" s="220" t="s">
        <v>5455</v>
      </c>
      <c r="F217" s="221" t="s">
        <v>5456</v>
      </c>
      <c r="G217" s="222" t="s">
        <v>215</v>
      </c>
      <c r="H217" s="223">
        <v>1</v>
      </c>
      <c r="I217" s="224"/>
      <c r="J217" s="225">
        <f>ROUND(I217*H217,2)</f>
        <v>0</v>
      </c>
      <c r="K217" s="221" t="s">
        <v>1</v>
      </c>
      <c r="L217" s="45"/>
      <c r="M217" s="226" t="s">
        <v>1</v>
      </c>
      <c r="N217" s="227" t="s">
        <v>42</v>
      </c>
      <c r="O217" s="92"/>
      <c r="P217" s="228">
        <f>O217*H217</f>
        <v>0</v>
      </c>
      <c r="Q217" s="228">
        <v>0.0042199999999999998</v>
      </c>
      <c r="R217" s="228">
        <f>Q217*H217</f>
        <v>0.0042199999999999998</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5457</v>
      </c>
    </row>
    <row r="218" s="2" customFormat="1" ht="24.15" customHeight="1">
      <c r="A218" s="39"/>
      <c r="B218" s="40"/>
      <c r="C218" s="219" t="s">
        <v>1487</v>
      </c>
      <c r="D218" s="219" t="s">
        <v>161</v>
      </c>
      <c r="E218" s="220" t="s">
        <v>5458</v>
      </c>
      <c r="F218" s="221" t="s">
        <v>5459</v>
      </c>
      <c r="G218" s="222" t="s">
        <v>215</v>
      </c>
      <c r="H218" s="223">
        <v>1</v>
      </c>
      <c r="I218" s="224"/>
      <c r="J218" s="225">
        <f>ROUND(I218*H218,2)</f>
        <v>0</v>
      </c>
      <c r="K218" s="221" t="s">
        <v>1</v>
      </c>
      <c r="L218" s="45"/>
      <c r="M218" s="226" t="s">
        <v>1</v>
      </c>
      <c r="N218" s="227" t="s">
        <v>42</v>
      </c>
      <c r="O218" s="92"/>
      <c r="P218" s="228">
        <f>O218*H218</f>
        <v>0</v>
      </c>
      <c r="Q218" s="228">
        <v>0.0042199999999999998</v>
      </c>
      <c r="R218" s="228">
        <f>Q218*H218</f>
        <v>0.0042199999999999998</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5460</v>
      </c>
    </row>
    <row r="219" s="2" customFormat="1" ht="24.15" customHeight="1">
      <c r="A219" s="39"/>
      <c r="B219" s="40"/>
      <c r="C219" s="219" t="s">
        <v>1491</v>
      </c>
      <c r="D219" s="219" t="s">
        <v>161</v>
      </c>
      <c r="E219" s="220" t="s">
        <v>5461</v>
      </c>
      <c r="F219" s="221" t="s">
        <v>5462</v>
      </c>
      <c r="G219" s="222" t="s">
        <v>215</v>
      </c>
      <c r="H219" s="223">
        <v>4</v>
      </c>
      <c r="I219" s="224"/>
      <c r="J219" s="225">
        <f>ROUND(I219*H219,2)</f>
        <v>0</v>
      </c>
      <c r="K219" s="221" t="s">
        <v>1</v>
      </c>
      <c r="L219" s="45"/>
      <c r="M219" s="226" t="s">
        <v>1</v>
      </c>
      <c r="N219" s="227" t="s">
        <v>42</v>
      </c>
      <c r="O219" s="92"/>
      <c r="P219" s="228">
        <f>O219*H219</f>
        <v>0</v>
      </c>
      <c r="Q219" s="228">
        <v>0.00076000000000000004</v>
      </c>
      <c r="R219" s="228">
        <f>Q219*H219</f>
        <v>0.0030400000000000002</v>
      </c>
      <c r="S219" s="228">
        <v>0</v>
      </c>
      <c r="T219" s="229">
        <f>S219*H219</f>
        <v>0</v>
      </c>
      <c r="U219" s="39"/>
      <c r="V219" s="39"/>
      <c r="W219" s="39"/>
      <c r="X219" s="39"/>
      <c r="Y219" s="39"/>
      <c r="Z219" s="39"/>
      <c r="AA219" s="39"/>
      <c r="AB219" s="39"/>
      <c r="AC219" s="39"/>
      <c r="AD219" s="39"/>
      <c r="AE219" s="39"/>
      <c r="AR219" s="230" t="s">
        <v>235</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235</v>
      </c>
      <c r="BM219" s="230" t="s">
        <v>5463</v>
      </c>
    </row>
    <row r="220" s="2" customFormat="1" ht="37.8" customHeight="1">
      <c r="A220" s="39"/>
      <c r="B220" s="40"/>
      <c r="C220" s="219" t="s">
        <v>1495</v>
      </c>
      <c r="D220" s="219" t="s">
        <v>161</v>
      </c>
      <c r="E220" s="220" t="s">
        <v>5464</v>
      </c>
      <c r="F220" s="221" t="s">
        <v>5465</v>
      </c>
      <c r="G220" s="222" t="s">
        <v>215</v>
      </c>
      <c r="H220" s="223">
        <v>2</v>
      </c>
      <c r="I220" s="224"/>
      <c r="J220" s="225">
        <f>ROUND(I220*H220,2)</f>
        <v>0</v>
      </c>
      <c r="K220" s="221" t="s">
        <v>1</v>
      </c>
      <c r="L220" s="45"/>
      <c r="M220" s="226" t="s">
        <v>1</v>
      </c>
      <c r="N220" s="227" t="s">
        <v>42</v>
      </c>
      <c r="O220" s="92"/>
      <c r="P220" s="228">
        <f>O220*H220</f>
        <v>0</v>
      </c>
      <c r="Q220" s="228">
        <v>0.00076000000000000004</v>
      </c>
      <c r="R220" s="228">
        <f>Q220*H220</f>
        <v>0.0015200000000000001</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5466</v>
      </c>
    </row>
    <row r="221" s="2" customFormat="1" ht="33" customHeight="1">
      <c r="A221" s="39"/>
      <c r="B221" s="40"/>
      <c r="C221" s="219" t="s">
        <v>1502</v>
      </c>
      <c r="D221" s="219" t="s">
        <v>161</v>
      </c>
      <c r="E221" s="220" t="s">
        <v>5467</v>
      </c>
      <c r="F221" s="221" t="s">
        <v>5468</v>
      </c>
      <c r="G221" s="222" t="s">
        <v>215</v>
      </c>
      <c r="H221" s="223">
        <v>28</v>
      </c>
      <c r="I221" s="224"/>
      <c r="J221" s="225">
        <f>ROUND(I221*H221,2)</f>
        <v>0</v>
      </c>
      <c r="K221" s="221" t="s">
        <v>1</v>
      </c>
      <c r="L221" s="45"/>
      <c r="M221" s="226" t="s">
        <v>1</v>
      </c>
      <c r="N221" s="227" t="s">
        <v>42</v>
      </c>
      <c r="O221" s="92"/>
      <c r="P221" s="228">
        <f>O221*H221</f>
        <v>0</v>
      </c>
      <c r="Q221" s="228">
        <v>0.00072000000000000005</v>
      </c>
      <c r="R221" s="228">
        <f>Q221*H221</f>
        <v>0.020160000000000001</v>
      </c>
      <c r="S221" s="228">
        <v>0</v>
      </c>
      <c r="T221" s="229">
        <f>S221*H221</f>
        <v>0</v>
      </c>
      <c r="U221" s="39"/>
      <c r="V221" s="39"/>
      <c r="W221" s="39"/>
      <c r="X221" s="39"/>
      <c r="Y221" s="39"/>
      <c r="Z221" s="39"/>
      <c r="AA221" s="39"/>
      <c r="AB221" s="39"/>
      <c r="AC221" s="39"/>
      <c r="AD221" s="39"/>
      <c r="AE221" s="39"/>
      <c r="AR221" s="230" t="s">
        <v>235</v>
      </c>
      <c r="AT221" s="230" t="s">
        <v>161</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5469</v>
      </c>
    </row>
    <row r="222" s="2" customFormat="1" ht="37.8" customHeight="1">
      <c r="A222" s="39"/>
      <c r="B222" s="40"/>
      <c r="C222" s="219" t="s">
        <v>1506</v>
      </c>
      <c r="D222" s="219" t="s">
        <v>161</v>
      </c>
      <c r="E222" s="220" t="s">
        <v>5470</v>
      </c>
      <c r="F222" s="221" t="s">
        <v>5471</v>
      </c>
      <c r="G222" s="222" t="s">
        <v>215</v>
      </c>
      <c r="H222" s="223">
        <v>31</v>
      </c>
      <c r="I222" s="224"/>
      <c r="J222" s="225">
        <f>ROUND(I222*H222,2)</f>
        <v>0</v>
      </c>
      <c r="K222" s="221" t="s">
        <v>1</v>
      </c>
      <c r="L222" s="45"/>
      <c r="M222" s="226" t="s">
        <v>1</v>
      </c>
      <c r="N222" s="227" t="s">
        <v>42</v>
      </c>
      <c r="O222" s="92"/>
      <c r="P222" s="228">
        <f>O222*H222</f>
        <v>0</v>
      </c>
      <c r="Q222" s="228">
        <v>0.0021800000000000001</v>
      </c>
      <c r="R222" s="228">
        <f>Q222*H222</f>
        <v>0.067580000000000001</v>
      </c>
      <c r="S222" s="228">
        <v>0</v>
      </c>
      <c r="T222" s="229">
        <f>S222*H222</f>
        <v>0</v>
      </c>
      <c r="U222" s="39"/>
      <c r="V222" s="39"/>
      <c r="W222" s="39"/>
      <c r="X222" s="39"/>
      <c r="Y222" s="39"/>
      <c r="Z222" s="39"/>
      <c r="AA222" s="39"/>
      <c r="AB222" s="39"/>
      <c r="AC222" s="39"/>
      <c r="AD222" s="39"/>
      <c r="AE222" s="39"/>
      <c r="AR222" s="230" t="s">
        <v>235</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5472</v>
      </c>
    </row>
    <row r="223" s="2" customFormat="1" ht="33" customHeight="1">
      <c r="A223" s="39"/>
      <c r="B223" s="40"/>
      <c r="C223" s="219" t="s">
        <v>1536</v>
      </c>
      <c r="D223" s="219" t="s">
        <v>161</v>
      </c>
      <c r="E223" s="220" t="s">
        <v>5473</v>
      </c>
      <c r="F223" s="221" t="s">
        <v>5474</v>
      </c>
      <c r="G223" s="222" t="s">
        <v>164</v>
      </c>
      <c r="H223" s="223">
        <v>129.59999999999999</v>
      </c>
      <c r="I223" s="224"/>
      <c r="J223" s="225">
        <f>ROUND(I223*H223,2)</f>
        <v>0</v>
      </c>
      <c r="K223" s="221" t="s">
        <v>1</v>
      </c>
      <c r="L223" s="45"/>
      <c r="M223" s="226" t="s">
        <v>1</v>
      </c>
      <c r="N223" s="227" t="s">
        <v>42</v>
      </c>
      <c r="O223" s="92"/>
      <c r="P223" s="228">
        <f>O223*H223</f>
        <v>0</v>
      </c>
      <c r="Q223" s="228">
        <v>0.00133</v>
      </c>
      <c r="R223" s="228">
        <f>Q223*H223</f>
        <v>0.17236799999999999</v>
      </c>
      <c r="S223" s="228">
        <v>0</v>
      </c>
      <c r="T223" s="229">
        <f>S223*H223</f>
        <v>0</v>
      </c>
      <c r="U223" s="39"/>
      <c r="V223" s="39"/>
      <c r="W223" s="39"/>
      <c r="X223" s="39"/>
      <c r="Y223" s="39"/>
      <c r="Z223" s="39"/>
      <c r="AA223" s="39"/>
      <c r="AB223" s="39"/>
      <c r="AC223" s="39"/>
      <c r="AD223" s="39"/>
      <c r="AE223" s="39"/>
      <c r="AR223" s="230" t="s">
        <v>235</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5475</v>
      </c>
    </row>
    <row r="224" s="2" customFormat="1">
      <c r="A224" s="39"/>
      <c r="B224" s="40"/>
      <c r="C224" s="41"/>
      <c r="D224" s="234" t="s">
        <v>1237</v>
      </c>
      <c r="E224" s="41"/>
      <c r="F224" s="298" t="s">
        <v>5476</v>
      </c>
      <c r="G224" s="41"/>
      <c r="H224" s="41"/>
      <c r="I224" s="299"/>
      <c r="J224" s="41"/>
      <c r="K224" s="41"/>
      <c r="L224" s="45"/>
      <c r="M224" s="300"/>
      <c r="N224" s="301"/>
      <c r="O224" s="92"/>
      <c r="P224" s="92"/>
      <c r="Q224" s="92"/>
      <c r="R224" s="92"/>
      <c r="S224" s="92"/>
      <c r="T224" s="93"/>
      <c r="U224" s="39"/>
      <c r="V224" s="39"/>
      <c r="W224" s="39"/>
      <c r="X224" s="39"/>
      <c r="Y224" s="39"/>
      <c r="Z224" s="39"/>
      <c r="AA224" s="39"/>
      <c r="AB224" s="39"/>
      <c r="AC224" s="39"/>
      <c r="AD224" s="39"/>
      <c r="AE224" s="39"/>
      <c r="AT224" s="18" t="s">
        <v>1237</v>
      </c>
      <c r="AU224" s="18" t="s">
        <v>87</v>
      </c>
    </row>
    <row r="225" s="2" customFormat="1" ht="24.15" customHeight="1">
      <c r="A225" s="39"/>
      <c r="B225" s="40"/>
      <c r="C225" s="219" t="s">
        <v>1540</v>
      </c>
      <c r="D225" s="219" t="s">
        <v>161</v>
      </c>
      <c r="E225" s="220" t="s">
        <v>5477</v>
      </c>
      <c r="F225" s="221" t="s">
        <v>5478</v>
      </c>
      <c r="G225" s="222" t="s">
        <v>215</v>
      </c>
      <c r="H225" s="223">
        <v>1</v>
      </c>
      <c r="I225" s="224"/>
      <c r="J225" s="225">
        <f>ROUND(I225*H225,2)</f>
        <v>0</v>
      </c>
      <c r="K225" s="221" t="s">
        <v>1</v>
      </c>
      <c r="L225" s="45"/>
      <c r="M225" s="226" t="s">
        <v>1</v>
      </c>
      <c r="N225" s="227" t="s">
        <v>42</v>
      </c>
      <c r="O225" s="92"/>
      <c r="P225" s="228">
        <f>O225*H225</f>
        <v>0</v>
      </c>
      <c r="Q225" s="228">
        <v>0.00133</v>
      </c>
      <c r="R225" s="228">
        <f>Q225*H225</f>
        <v>0.00133</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5479</v>
      </c>
    </row>
    <row r="226" s="2" customFormat="1" ht="24.15" customHeight="1">
      <c r="A226" s="39"/>
      <c r="B226" s="40"/>
      <c r="C226" s="219" t="s">
        <v>1544</v>
      </c>
      <c r="D226" s="219" t="s">
        <v>161</v>
      </c>
      <c r="E226" s="220" t="s">
        <v>5480</v>
      </c>
      <c r="F226" s="221" t="s">
        <v>5481</v>
      </c>
      <c r="G226" s="222" t="s">
        <v>215</v>
      </c>
      <c r="H226" s="223">
        <v>1</v>
      </c>
      <c r="I226" s="224"/>
      <c r="J226" s="225">
        <f>ROUND(I226*H226,2)</f>
        <v>0</v>
      </c>
      <c r="K226" s="221" t="s">
        <v>1</v>
      </c>
      <c r="L226" s="45"/>
      <c r="M226" s="226" t="s">
        <v>1</v>
      </c>
      <c r="N226" s="227" t="s">
        <v>42</v>
      </c>
      <c r="O226" s="92"/>
      <c r="P226" s="228">
        <f>O226*H226</f>
        <v>0</v>
      </c>
      <c r="Q226" s="228">
        <v>0.00133</v>
      </c>
      <c r="R226" s="228">
        <f>Q226*H226</f>
        <v>0.00133</v>
      </c>
      <c r="S226" s="228">
        <v>0</v>
      </c>
      <c r="T226" s="229">
        <f>S226*H226</f>
        <v>0</v>
      </c>
      <c r="U226" s="39"/>
      <c r="V226" s="39"/>
      <c r="W226" s="39"/>
      <c r="X226" s="39"/>
      <c r="Y226" s="39"/>
      <c r="Z226" s="39"/>
      <c r="AA226" s="39"/>
      <c r="AB226" s="39"/>
      <c r="AC226" s="39"/>
      <c r="AD226" s="39"/>
      <c r="AE226" s="39"/>
      <c r="AR226" s="230" t="s">
        <v>235</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235</v>
      </c>
      <c r="BM226" s="230" t="s">
        <v>5482</v>
      </c>
    </row>
    <row r="227" s="2" customFormat="1">
      <c r="A227" s="39"/>
      <c r="B227" s="40"/>
      <c r="C227" s="41"/>
      <c r="D227" s="234" t="s">
        <v>1237</v>
      </c>
      <c r="E227" s="41"/>
      <c r="F227" s="298" t="s">
        <v>5483</v>
      </c>
      <c r="G227" s="41"/>
      <c r="H227" s="41"/>
      <c r="I227" s="299"/>
      <c r="J227" s="41"/>
      <c r="K227" s="41"/>
      <c r="L227" s="45"/>
      <c r="M227" s="300"/>
      <c r="N227" s="301"/>
      <c r="O227" s="92"/>
      <c r="P227" s="92"/>
      <c r="Q227" s="92"/>
      <c r="R227" s="92"/>
      <c r="S227" s="92"/>
      <c r="T227" s="93"/>
      <c r="U227" s="39"/>
      <c r="V227" s="39"/>
      <c r="W227" s="39"/>
      <c r="X227" s="39"/>
      <c r="Y227" s="39"/>
      <c r="Z227" s="39"/>
      <c r="AA227" s="39"/>
      <c r="AB227" s="39"/>
      <c r="AC227" s="39"/>
      <c r="AD227" s="39"/>
      <c r="AE227" s="39"/>
      <c r="AT227" s="18" t="s">
        <v>1237</v>
      </c>
      <c r="AU227" s="18" t="s">
        <v>87</v>
      </c>
    </row>
    <row r="228" s="2" customFormat="1" ht="24.15" customHeight="1">
      <c r="A228" s="39"/>
      <c r="B228" s="40"/>
      <c r="C228" s="219" t="s">
        <v>1548</v>
      </c>
      <c r="D228" s="219" t="s">
        <v>161</v>
      </c>
      <c r="E228" s="220" t="s">
        <v>5484</v>
      </c>
      <c r="F228" s="221" t="s">
        <v>5485</v>
      </c>
      <c r="G228" s="222" t="s">
        <v>215</v>
      </c>
      <c r="H228" s="223">
        <v>1</v>
      </c>
      <c r="I228" s="224"/>
      <c r="J228" s="225">
        <f>ROUND(I228*H228,2)</f>
        <v>0</v>
      </c>
      <c r="K228" s="221" t="s">
        <v>1</v>
      </c>
      <c r="L228" s="45"/>
      <c r="M228" s="226" t="s">
        <v>1</v>
      </c>
      <c r="N228" s="227" t="s">
        <v>42</v>
      </c>
      <c r="O228" s="92"/>
      <c r="P228" s="228">
        <f>O228*H228</f>
        <v>0</v>
      </c>
      <c r="Q228" s="228">
        <v>0.00133</v>
      </c>
      <c r="R228" s="228">
        <f>Q228*H228</f>
        <v>0.00133</v>
      </c>
      <c r="S228" s="228">
        <v>0</v>
      </c>
      <c r="T228" s="229">
        <f>S228*H228</f>
        <v>0</v>
      </c>
      <c r="U228" s="39"/>
      <c r="V228" s="39"/>
      <c r="W228" s="39"/>
      <c r="X228" s="39"/>
      <c r="Y228" s="39"/>
      <c r="Z228" s="39"/>
      <c r="AA228" s="39"/>
      <c r="AB228" s="39"/>
      <c r="AC228" s="39"/>
      <c r="AD228" s="39"/>
      <c r="AE228" s="39"/>
      <c r="AR228" s="230" t="s">
        <v>235</v>
      </c>
      <c r="AT228" s="230" t="s">
        <v>161</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5486</v>
      </c>
    </row>
    <row r="229" s="2" customFormat="1" ht="16.5" customHeight="1">
      <c r="A229" s="39"/>
      <c r="B229" s="40"/>
      <c r="C229" s="219" t="s">
        <v>1581</v>
      </c>
      <c r="D229" s="219" t="s">
        <v>161</v>
      </c>
      <c r="E229" s="220" t="s">
        <v>5487</v>
      </c>
      <c r="F229" s="221" t="s">
        <v>5488</v>
      </c>
      <c r="G229" s="222" t="s">
        <v>215</v>
      </c>
      <c r="H229" s="223">
        <v>24</v>
      </c>
      <c r="I229" s="224"/>
      <c r="J229" s="225">
        <f>ROUND(I229*H229,2)</f>
        <v>0</v>
      </c>
      <c r="K229" s="221" t="s">
        <v>1</v>
      </c>
      <c r="L229" s="45"/>
      <c r="M229" s="226" t="s">
        <v>1</v>
      </c>
      <c r="N229" s="227" t="s">
        <v>42</v>
      </c>
      <c r="O229" s="92"/>
      <c r="P229" s="228">
        <f>O229*H229</f>
        <v>0</v>
      </c>
      <c r="Q229" s="228">
        <v>0.00024000000000000001</v>
      </c>
      <c r="R229" s="228">
        <f>Q229*H229</f>
        <v>0.0057600000000000004</v>
      </c>
      <c r="S229" s="228">
        <v>0</v>
      </c>
      <c r="T229" s="229">
        <f>S229*H229</f>
        <v>0</v>
      </c>
      <c r="U229" s="39"/>
      <c r="V229" s="39"/>
      <c r="W229" s="39"/>
      <c r="X229" s="39"/>
      <c r="Y229" s="39"/>
      <c r="Z229" s="39"/>
      <c r="AA229" s="39"/>
      <c r="AB229" s="39"/>
      <c r="AC229" s="39"/>
      <c r="AD229" s="39"/>
      <c r="AE229" s="39"/>
      <c r="AR229" s="230" t="s">
        <v>235</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5489</v>
      </c>
    </row>
    <row r="230" s="12" customFormat="1" ht="22.8" customHeight="1">
      <c r="A230" s="12"/>
      <c r="B230" s="203"/>
      <c r="C230" s="204"/>
      <c r="D230" s="205" t="s">
        <v>76</v>
      </c>
      <c r="E230" s="217" t="s">
        <v>5490</v>
      </c>
      <c r="F230" s="217" t="s">
        <v>5491</v>
      </c>
      <c r="G230" s="204"/>
      <c r="H230" s="204"/>
      <c r="I230" s="207"/>
      <c r="J230" s="218">
        <f>BK230</f>
        <v>0</v>
      </c>
      <c r="K230" s="204"/>
      <c r="L230" s="209"/>
      <c r="M230" s="210"/>
      <c r="N230" s="211"/>
      <c r="O230" s="211"/>
      <c r="P230" s="212">
        <f>SUM(P231:P268)</f>
        <v>0</v>
      </c>
      <c r="Q230" s="211"/>
      <c r="R230" s="212">
        <f>SUM(R231:R268)</f>
        <v>0.76910000000000001</v>
      </c>
      <c r="S230" s="211"/>
      <c r="T230" s="213">
        <f>SUM(T231:T268)</f>
        <v>0</v>
      </c>
      <c r="U230" s="12"/>
      <c r="V230" s="12"/>
      <c r="W230" s="12"/>
      <c r="X230" s="12"/>
      <c r="Y230" s="12"/>
      <c r="Z230" s="12"/>
      <c r="AA230" s="12"/>
      <c r="AB230" s="12"/>
      <c r="AC230" s="12"/>
      <c r="AD230" s="12"/>
      <c r="AE230" s="12"/>
      <c r="AR230" s="214" t="s">
        <v>87</v>
      </c>
      <c r="AT230" s="215" t="s">
        <v>76</v>
      </c>
      <c r="AU230" s="215" t="s">
        <v>85</v>
      </c>
      <c r="AY230" s="214" t="s">
        <v>159</v>
      </c>
      <c r="BK230" s="216">
        <f>SUM(BK231:BK268)</f>
        <v>0</v>
      </c>
    </row>
    <row r="231" s="2" customFormat="1" ht="16.5" customHeight="1">
      <c r="A231" s="39"/>
      <c r="B231" s="40"/>
      <c r="C231" s="219" t="s">
        <v>1585</v>
      </c>
      <c r="D231" s="219" t="s">
        <v>161</v>
      </c>
      <c r="E231" s="220" t="s">
        <v>5492</v>
      </c>
      <c r="F231" s="221" t="s">
        <v>5493</v>
      </c>
      <c r="G231" s="222" t="s">
        <v>835</v>
      </c>
      <c r="H231" s="223">
        <v>1</v>
      </c>
      <c r="I231" s="224"/>
      <c r="J231" s="225">
        <f>ROUND(I231*H231,2)</f>
        <v>0</v>
      </c>
      <c r="K231" s="221" t="s">
        <v>1</v>
      </c>
      <c r="L231" s="45"/>
      <c r="M231" s="226" t="s">
        <v>1</v>
      </c>
      <c r="N231" s="227"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235</v>
      </c>
      <c r="AT231" s="230" t="s">
        <v>161</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235</v>
      </c>
      <c r="BM231" s="230" t="s">
        <v>5494</v>
      </c>
    </row>
    <row r="232" s="2" customFormat="1" ht="16.5" customHeight="1">
      <c r="A232" s="39"/>
      <c r="B232" s="40"/>
      <c r="C232" s="219" t="s">
        <v>1589</v>
      </c>
      <c r="D232" s="219" t="s">
        <v>161</v>
      </c>
      <c r="E232" s="220" t="s">
        <v>5495</v>
      </c>
      <c r="F232" s="221" t="s">
        <v>5496</v>
      </c>
      <c r="G232" s="222" t="s">
        <v>835</v>
      </c>
      <c r="H232" s="223">
        <v>1</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5497</v>
      </c>
    </row>
    <row r="233" s="2" customFormat="1" ht="37.8" customHeight="1">
      <c r="A233" s="39"/>
      <c r="B233" s="40"/>
      <c r="C233" s="219" t="s">
        <v>1593</v>
      </c>
      <c r="D233" s="219" t="s">
        <v>161</v>
      </c>
      <c r="E233" s="220" t="s">
        <v>5498</v>
      </c>
      <c r="F233" s="221" t="s">
        <v>5499</v>
      </c>
      <c r="G233" s="222" t="s">
        <v>215</v>
      </c>
      <c r="H233" s="223">
        <v>1</v>
      </c>
      <c r="I233" s="224"/>
      <c r="J233" s="225">
        <f>ROUND(I233*H233,2)</f>
        <v>0</v>
      </c>
      <c r="K233" s="221" t="s">
        <v>1</v>
      </c>
      <c r="L233" s="45"/>
      <c r="M233" s="226" t="s">
        <v>1</v>
      </c>
      <c r="N233" s="227" t="s">
        <v>42</v>
      </c>
      <c r="O233" s="92"/>
      <c r="P233" s="228">
        <f>O233*H233</f>
        <v>0</v>
      </c>
      <c r="Q233" s="228">
        <v>0.025700000000000001</v>
      </c>
      <c r="R233" s="228">
        <f>Q233*H233</f>
        <v>0.025700000000000001</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5500</v>
      </c>
    </row>
    <row r="234" s="2" customFormat="1" ht="49.05" customHeight="1">
      <c r="A234" s="39"/>
      <c r="B234" s="40"/>
      <c r="C234" s="219" t="s">
        <v>1597</v>
      </c>
      <c r="D234" s="219" t="s">
        <v>161</v>
      </c>
      <c r="E234" s="220" t="s">
        <v>5501</v>
      </c>
      <c r="F234" s="221" t="s">
        <v>5502</v>
      </c>
      <c r="G234" s="222" t="s">
        <v>215</v>
      </c>
      <c r="H234" s="223">
        <v>2</v>
      </c>
      <c r="I234" s="224"/>
      <c r="J234" s="225">
        <f>ROUND(I234*H234,2)</f>
        <v>0</v>
      </c>
      <c r="K234" s="221" t="s">
        <v>1</v>
      </c>
      <c r="L234" s="45"/>
      <c r="M234" s="226" t="s">
        <v>1</v>
      </c>
      <c r="N234" s="227" t="s">
        <v>42</v>
      </c>
      <c r="O234" s="92"/>
      <c r="P234" s="228">
        <f>O234*H234</f>
        <v>0</v>
      </c>
      <c r="Q234" s="228">
        <v>0.01652</v>
      </c>
      <c r="R234" s="228">
        <f>Q234*H234</f>
        <v>0.03304</v>
      </c>
      <c r="S234" s="228">
        <v>0</v>
      </c>
      <c r="T234" s="229">
        <f>S234*H234</f>
        <v>0</v>
      </c>
      <c r="U234" s="39"/>
      <c r="V234" s="39"/>
      <c r="W234" s="39"/>
      <c r="X234" s="39"/>
      <c r="Y234" s="39"/>
      <c r="Z234" s="39"/>
      <c r="AA234" s="39"/>
      <c r="AB234" s="39"/>
      <c r="AC234" s="39"/>
      <c r="AD234" s="39"/>
      <c r="AE234" s="39"/>
      <c r="AR234" s="230" t="s">
        <v>235</v>
      </c>
      <c r="AT234" s="230" t="s">
        <v>161</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235</v>
      </c>
      <c r="BM234" s="230" t="s">
        <v>5503</v>
      </c>
    </row>
    <row r="235" s="2" customFormat="1" ht="49.05" customHeight="1">
      <c r="A235" s="39"/>
      <c r="B235" s="40"/>
      <c r="C235" s="219" t="s">
        <v>1601</v>
      </c>
      <c r="D235" s="219" t="s">
        <v>161</v>
      </c>
      <c r="E235" s="220" t="s">
        <v>5504</v>
      </c>
      <c r="F235" s="221" t="s">
        <v>5505</v>
      </c>
      <c r="G235" s="222" t="s">
        <v>215</v>
      </c>
      <c r="H235" s="223">
        <v>2</v>
      </c>
      <c r="I235" s="224"/>
      <c r="J235" s="225">
        <f>ROUND(I235*H235,2)</f>
        <v>0</v>
      </c>
      <c r="K235" s="221" t="s">
        <v>1</v>
      </c>
      <c r="L235" s="45"/>
      <c r="M235" s="226" t="s">
        <v>1</v>
      </c>
      <c r="N235" s="227" t="s">
        <v>42</v>
      </c>
      <c r="O235" s="92"/>
      <c r="P235" s="228">
        <f>O235*H235</f>
        <v>0</v>
      </c>
      <c r="Q235" s="228">
        <v>0.01652</v>
      </c>
      <c r="R235" s="228">
        <f>Q235*H235</f>
        <v>0.03304</v>
      </c>
      <c r="S235" s="228">
        <v>0</v>
      </c>
      <c r="T235" s="229">
        <f>S235*H235</f>
        <v>0</v>
      </c>
      <c r="U235" s="39"/>
      <c r="V235" s="39"/>
      <c r="W235" s="39"/>
      <c r="X235" s="39"/>
      <c r="Y235" s="39"/>
      <c r="Z235" s="39"/>
      <c r="AA235" s="39"/>
      <c r="AB235" s="39"/>
      <c r="AC235" s="39"/>
      <c r="AD235" s="39"/>
      <c r="AE235" s="39"/>
      <c r="AR235" s="230" t="s">
        <v>235</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235</v>
      </c>
      <c r="BM235" s="230" t="s">
        <v>5506</v>
      </c>
    </row>
    <row r="236" s="2" customFormat="1" ht="49.05" customHeight="1">
      <c r="A236" s="39"/>
      <c r="B236" s="40"/>
      <c r="C236" s="219" t="s">
        <v>1607</v>
      </c>
      <c r="D236" s="219" t="s">
        <v>161</v>
      </c>
      <c r="E236" s="220" t="s">
        <v>5507</v>
      </c>
      <c r="F236" s="221" t="s">
        <v>5508</v>
      </c>
      <c r="G236" s="222" t="s">
        <v>215</v>
      </c>
      <c r="H236" s="223">
        <v>1</v>
      </c>
      <c r="I236" s="224"/>
      <c r="J236" s="225">
        <f>ROUND(I236*H236,2)</f>
        <v>0</v>
      </c>
      <c r="K236" s="221" t="s">
        <v>1</v>
      </c>
      <c r="L236" s="45"/>
      <c r="M236" s="226" t="s">
        <v>1</v>
      </c>
      <c r="N236" s="227" t="s">
        <v>42</v>
      </c>
      <c r="O236" s="92"/>
      <c r="P236" s="228">
        <f>O236*H236</f>
        <v>0</v>
      </c>
      <c r="Q236" s="228">
        <v>0.01652</v>
      </c>
      <c r="R236" s="228">
        <f>Q236*H236</f>
        <v>0.01652</v>
      </c>
      <c r="S236" s="228">
        <v>0</v>
      </c>
      <c r="T236" s="229">
        <f>S236*H236</f>
        <v>0</v>
      </c>
      <c r="U236" s="39"/>
      <c r="V236" s="39"/>
      <c r="W236" s="39"/>
      <c r="X236" s="39"/>
      <c r="Y236" s="39"/>
      <c r="Z236" s="39"/>
      <c r="AA236" s="39"/>
      <c r="AB236" s="39"/>
      <c r="AC236" s="39"/>
      <c r="AD236" s="39"/>
      <c r="AE236" s="39"/>
      <c r="AR236" s="230" t="s">
        <v>235</v>
      </c>
      <c r="AT236" s="230" t="s">
        <v>161</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235</v>
      </c>
      <c r="BM236" s="230" t="s">
        <v>5509</v>
      </c>
    </row>
    <row r="237" s="2" customFormat="1" ht="49.05" customHeight="1">
      <c r="A237" s="39"/>
      <c r="B237" s="40"/>
      <c r="C237" s="219" t="s">
        <v>1611</v>
      </c>
      <c r="D237" s="219" t="s">
        <v>161</v>
      </c>
      <c r="E237" s="220" t="s">
        <v>5510</v>
      </c>
      <c r="F237" s="221" t="s">
        <v>5511</v>
      </c>
      <c r="G237" s="222" t="s">
        <v>215</v>
      </c>
      <c r="H237" s="223">
        <v>1</v>
      </c>
      <c r="I237" s="224"/>
      <c r="J237" s="225">
        <f>ROUND(I237*H237,2)</f>
        <v>0</v>
      </c>
      <c r="K237" s="221" t="s">
        <v>1</v>
      </c>
      <c r="L237" s="45"/>
      <c r="M237" s="226" t="s">
        <v>1</v>
      </c>
      <c r="N237" s="227" t="s">
        <v>42</v>
      </c>
      <c r="O237" s="92"/>
      <c r="P237" s="228">
        <f>O237*H237</f>
        <v>0</v>
      </c>
      <c r="Q237" s="228">
        <v>0.01652</v>
      </c>
      <c r="R237" s="228">
        <f>Q237*H237</f>
        <v>0.01652</v>
      </c>
      <c r="S237" s="228">
        <v>0</v>
      </c>
      <c r="T237" s="229">
        <f>S237*H237</f>
        <v>0</v>
      </c>
      <c r="U237" s="39"/>
      <c r="V237" s="39"/>
      <c r="W237" s="39"/>
      <c r="X237" s="39"/>
      <c r="Y237" s="39"/>
      <c r="Z237" s="39"/>
      <c r="AA237" s="39"/>
      <c r="AB237" s="39"/>
      <c r="AC237" s="39"/>
      <c r="AD237" s="39"/>
      <c r="AE237" s="39"/>
      <c r="AR237" s="230" t="s">
        <v>235</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235</v>
      </c>
      <c r="BM237" s="230" t="s">
        <v>5512</v>
      </c>
    </row>
    <row r="238" s="2" customFormat="1" ht="49.05" customHeight="1">
      <c r="A238" s="39"/>
      <c r="B238" s="40"/>
      <c r="C238" s="219" t="s">
        <v>1615</v>
      </c>
      <c r="D238" s="219" t="s">
        <v>161</v>
      </c>
      <c r="E238" s="220" t="s">
        <v>5513</v>
      </c>
      <c r="F238" s="221" t="s">
        <v>5514</v>
      </c>
      <c r="G238" s="222" t="s">
        <v>215</v>
      </c>
      <c r="H238" s="223">
        <v>1</v>
      </c>
      <c r="I238" s="224"/>
      <c r="J238" s="225">
        <f>ROUND(I238*H238,2)</f>
        <v>0</v>
      </c>
      <c r="K238" s="221" t="s">
        <v>1</v>
      </c>
      <c r="L238" s="45"/>
      <c r="M238" s="226" t="s">
        <v>1</v>
      </c>
      <c r="N238" s="227" t="s">
        <v>42</v>
      </c>
      <c r="O238" s="92"/>
      <c r="P238" s="228">
        <f>O238*H238</f>
        <v>0</v>
      </c>
      <c r="Q238" s="228">
        <v>0.01652</v>
      </c>
      <c r="R238" s="228">
        <f>Q238*H238</f>
        <v>0.01652</v>
      </c>
      <c r="S238" s="228">
        <v>0</v>
      </c>
      <c r="T238" s="229">
        <f>S238*H238</f>
        <v>0</v>
      </c>
      <c r="U238" s="39"/>
      <c r="V238" s="39"/>
      <c r="W238" s="39"/>
      <c r="X238" s="39"/>
      <c r="Y238" s="39"/>
      <c r="Z238" s="39"/>
      <c r="AA238" s="39"/>
      <c r="AB238" s="39"/>
      <c r="AC238" s="39"/>
      <c r="AD238" s="39"/>
      <c r="AE238" s="39"/>
      <c r="AR238" s="230" t="s">
        <v>235</v>
      </c>
      <c r="AT238" s="230" t="s">
        <v>161</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235</v>
      </c>
      <c r="BM238" s="230" t="s">
        <v>5515</v>
      </c>
    </row>
    <row r="239" s="2" customFormat="1" ht="49.05" customHeight="1">
      <c r="A239" s="39"/>
      <c r="B239" s="40"/>
      <c r="C239" s="219" t="s">
        <v>1619</v>
      </c>
      <c r="D239" s="219" t="s">
        <v>161</v>
      </c>
      <c r="E239" s="220" t="s">
        <v>5516</v>
      </c>
      <c r="F239" s="221" t="s">
        <v>5517</v>
      </c>
      <c r="G239" s="222" t="s">
        <v>215</v>
      </c>
      <c r="H239" s="223">
        <v>1</v>
      </c>
      <c r="I239" s="224"/>
      <c r="J239" s="225">
        <f>ROUND(I239*H239,2)</f>
        <v>0</v>
      </c>
      <c r="K239" s="221" t="s">
        <v>1</v>
      </c>
      <c r="L239" s="45"/>
      <c r="M239" s="226" t="s">
        <v>1</v>
      </c>
      <c r="N239" s="227" t="s">
        <v>42</v>
      </c>
      <c r="O239" s="92"/>
      <c r="P239" s="228">
        <f>O239*H239</f>
        <v>0</v>
      </c>
      <c r="Q239" s="228">
        <v>0.01652</v>
      </c>
      <c r="R239" s="228">
        <f>Q239*H239</f>
        <v>0.01652</v>
      </c>
      <c r="S239" s="228">
        <v>0</v>
      </c>
      <c r="T239" s="229">
        <f>S239*H239</f>
        <v>0</v>
      </c>
      <c r="U239" s="39"/>
      <c r="V239" s="39"/>
      <c r="W239" s="39"/>
      <c r="X239" s="39"/>
      <c r="Y239" s="39"/>
      <c r="Z239" s="39"/>
      <c r="AA239" s="39"/>
      <c r="AB239" s="39"/>
      <c r="AC239" s="39"/>
      <c r="AD239" s="39"/>
      <c r="AE239" s="39"/>
      <c r="AR239" s="230" t="s">
        <v>235</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235</v>
      </c>
      <c r="BM239" s="230" t="s">
        <v>5518</v>
      </c>
    </row>
    <row r="240" s="2" customFormat="1" ht="49.05" customHeight="1">
      <c r="A240" s="39"/>
      <c r="B240" s="40"/>
      <c r="C240" s="219" t="s">
        <v>1623</v>
      </c>
      <c r="D240" s="219" t="s">
        <v>161</v>
      </c>
      <c r="E240" s="220" t="s">
        <v>5519</v>
      </c>
      <c r="F240" s="221" t="s">
        <v>5520</v>
      </c>
      <c r="G240" s="222" t="s">
        <v>215</v>
      </c>
      <c r="H240" s="223">
        <v>1</v>
      </c>
      <c r="I240" s="224"/>
      <c r="J240" s="225">
        <f>ROUND(I240*H240,2)</f>
        <v>0</v>
      </c>
      <c r="K240" s="221" t="s">
        <v>1</v>
      </c>
      <c r="L240" s="45"/>
      <c r="M240" s="226" t="s">
        <v>1</v>
      </c>
      <c r="N240" s="227" t="s">
        <v>42</v>
      </c>
      <c r="O240" s="92"/>
      <c r="P240" s="228">
        <f>O240*H240</f>
        <v>0</v>
      </c>
      <c r="Q240" s="228">
        <v>0.01652</v>
      </c>
      <c r="R240" s="228">
        <f>Q240*H240</f>
        <v>0.01652</v>
      </c>
      <c r="S240" s="228">
        <v>0</v>
      </c>
      <c r="T240" s="229">
        <f>S240*H240</f>
        <v>0</v>
      </c>
      <c r="U240" s="39"/>
      <c r="V240" s="39"/>
      <c r="W240" s="39"/>
      <c r="X240" s="39"/>
      <c r="Y240" s="39"/>
      <c r="Z240" s="39"/>
      <c r="AA240" s="39"/>
      <c r="AB240" s="39"/>
      <c r="AC240" s="39"/>
      <c r="AD240" s="39"/>
      <c r="AE240" s="39"/>
      <c r="AR240" s="230" t="s">
        <v>235</v>
      </c>
      <c r="AT240" s="230" t="s">
        <v>161</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235</v>
      </c>
      <c r="BM240" s="230" t="s">
        <v>5521</v>
      </c>
    </row>
    <row r="241" s="2" customFormat="1" ht="49.05" customHeight="1">
      <c r="A241" s="39"/>
      <c r="B241" s="40"/>
      <c r="C241" s="219" t="s">
        <v>1629</v>
      </c>
      <c r="D241" s="219" t="s">
        <v>161</v>
      </c>
      <c r="E241" s="220" t="s">
        <v>5522</v>
      </c>
      <c r="F241" s="221" t="s">
        <v>5523</v>
      </c>
      <c r="G241" s="222" t="s">
        <v>215</v>
      </c>
      <c r="H241" s="223">
        <v>2</v>
      </c>
      <c r="I241" s="224"/>
      <c r="J241" s="225">
        <f>ROUND(I241*H241,2)</f>
        <v>0</v>
      </c>
      <c r="K241" s="221" t="s">
        <v>1</v>
      </c>
      <c r="L241" s="45"/>
      <c r="M241" s="226" t="s">
        <v>1</v>
      </c>
      <c r="N241" s="227" t="s">
        <v>42</v>
      </c>
      <c r="O241" s="92"/>
      <c r="P241" s="228">
        <f>O241*H241</f>
        <v>0</v>
      </c>
      <c r="Q241" s="228">
        <v>0.01652</v>
      </c>
      <c r="R241" s="228">
        <f>Q241*H241</f>
        <v>0.03304</v>
      </c>
      <c r="S241" s="228">
        <v>0</v>
      </c>
      <c r="T241" s="229">
        <f>S241*H241</f>
        <v>0</v>
      </c>
      <c r="U241" s="39"/>
      <c r="V241" s="39"/>
      <c r="W241" s="39"/>
      <c r="X241" s="39"/>
      <c r="Y241" s="39"/>
      <c r="Z241" s="39"/>
      <c r="AA241" s="39"/>
      <c r="AB241" s="39"/>
      <c r="AC241" s="39"/>
      <c r="AD241" s="39"/>
      <c r="AE241" s="39"/>
      <c r="AR241" s="230" t="s">
        <v>235</v>
      </c>
      <c r="AT241" s="230" t="s">
        <v>161</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235</v>
      </c>
      <c r="BM241" s="230" t="s">
        <v>5524</v>
      </c>
    </row>
    <row r="242" s="2" customFormat="1" ht="49.05" customHeight="1">
      <c r="A242" s="39"/>
      <c r="B242" s="40"/>
      <c r="C242" s="219" t="s">
        <v>1633</v>
      </c>
      <c r="D242" s="219" t="s">
        <v>161</v>
      </c>
      <c r="E242" s="220" t="s">
        <v>5525</v>
      </c>
      <c r="F242" s="221" t="s">
        <v>5526</v>
      </c>
      <c r="G242" s="222" t="s">
        <v>215</v>
      </c>
      <c r="H242" s="223">
        <v>4</v>
      </c>
      <c r="I242" s="224"/>
      <c r="J242" s="225">
        <f>ROUND(I242*H242,2)</f>
        <v>0</v>
      </c>
      <c r="K242" s="221" t="s">
        <v>1</v>
      </c>
      <c r="L242" s="45"/>
      <c r="M242" s="226" t="s">
        <v>1</v>
      </c>
      <c r="N242" s="227" t="s">
        <v>42</v>
      </c>
      <c r="O242" s="92"/>
      <c r="P242" s="228">
        <f>O242*H242</f>
        <v>0</v>
      </c>
      <c r="Q242" s="228">
        <v>0.01652</v>
      </c>
      <c r="R242" s="228">
        <f>Q242*H242</f>
        <v>0.06608</v>
      </c>
      <c r="S242" s="228">
        <v>0</v>
      </c>
      <c r="T242" s="229">
        <f>S242*H242</f>
        <v>0</v>
      </c>
      <c r="U242" s="39"/>
      <c r="V242" s="39"/>
      <c r="W242" s="39"/>
      <c r="X242" s="39"/>
      <c r="Y242" s="39"/>
      <c r="Z242" s="39"/>
      <c r="AA242" s="39"/>
      <c r="AB242" s="39"/>
      <c r="AC242" s="39"/>
      <c r="AD242" s="39"/>
      <c r="AE242" s="39"/>
      <c r="AR242" s="230" t="s">
        <v>235</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235</v>
      </c>
      <c r="BM242" s="230" t="s">
        <v>5527</v>
      </c>
    </row>
    <row r="243" s="2" customFormat="1" ht="49.05" customHeight="1">
      <c r="A243" s="39"/>
      <c r="B243" s="40"/>
      <c r="C243" s="219" t="s">
        <v>1639</v>
      </c>
      <c r="D243" s="219" t="s">
        <v>161</v>
      </c>
      <c r="E243" s="220" t="s">
        <v>5528</v>
      </c>
      <c r="F243" s="221" t="s">
        <v>5529</v>
      </c>
      <c r="G243" s="222" t="s">
        <v>215</v>
      </c>
      <c r="H243" s="223">
        <v>1</v>
      </c>
      <c r="I243" s="224"/>
      <c r="J243" s="225">
        <f>ROUND(I243*H243,2)</f>
        <v>0</v>
      </c>
      <c r="K243" s="221" t="s">
        <v>1</v>
      </c>
      <c r="L243" s="45"/>
      <c r="M243" s="226" t="s">
        <v>1</v>
      </c>
      <c r="N243" s="227" t="s">
        <v>42</v>
      </c>
      <c r="O243" s="92"/>
      <c r="P243" s="228">
        <f>O243*H243</f>
        <v>0</v>
      </c>
      <c r="Q243" s="228">
        <v>0.01652</v>
      </c>
      <c r="R243" s="228">
        <f>Q243*H243</f>
        <v>0.01652</v>
      </c>
      <c r="S243" s="228">
        <v>0</v>
      </c>
      <c r="T243" s="229">
        <f>S243*H243</f>
        <v>0</v>
      </c>
      <c r="U243" s="39"/>
      <c r="V243" s="39"/>
      <c r="W243" s="39"/>
      <c r="X243" s="39"/>
      <c r="Y243" s="39"/>
      <c r="Z243" s="39"/>
      <c r="AA243" s="39"/>
      <c r="AB243" s="39"/>
      <c r="AC243" s="39"/>
      <c r="AD243" s="39"/>
      <c r="AE243" s="39"/>
      <c r="AR243" s="230" t="s">
        <v>235</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235</v>
      </c>
      <c r="BM243" s="230" t="s">
        <v>5530</v>
      </c>
    </row>
    <row r="244" s="2" customFormat="1" ht="49.05" customHeight="1">
      <c r="A244" s="39"/>
      <c r="B244" s="40"/>
      <c r="C244" s="219" t="s">
        <v>1647</v>
      </c>
      <c r="D244" s="219" t="s">
        <v>161</v>
      </c>
      <c r="E244" s="220" t="s">
        <v>5531</v>
      </c>
      <c r="F244" s="221" t="s">
        <v>5532</v>
      </c>
      <c r="G244" s="222" t="s">
        <v>215</v>
      </c>
      <c r="H244" s="223">
        <v>1</v>
      </c>
      <c r="I244" s="224"/>
      <c r="J244" s="225">
        <f>ROUND(I244*H244,2)</f>
        <v>0</v>
      </c>
      <c r="K244" s="221" t="s">
        <v>1</v>
      </c>
      <c r="L244" s="45"/>
      <c r="M244" s="226" t="s">
        <v>1</v>
      </c>
      <c r="N244" s="227" t="s">
        <v>42</v>
      </c>
      <c r="O244" s="92"/>
      <c r="P244" s="228">
        <f>O244*H244</f>
        <v>0</v>
      </c>
      <c r="Q244" s="228">
        <v>0.01652</v>
      </c>
      <c r="R244" s="228">
        <f>Q244*H244</f>
        <v>0.01652</v>
      </c>
      <c r="S244" s="228">
        <v>0</v>
      </c>
      <c r="T244" s="229">
        <f>S244*H244</f>
        <v>0</v>
      </c>
      <c r="U244" s="39"/>
      <c r="V244" s="39"/>
      <c r="W244" s="39"/>
      <c r="X244" s="39"/>
      <c r="Y244" s="39"/>
      <c r="Z244" s="39"/>
      <c r="AA244" s="39"/>
      <c r="AB244" s="39"/>
      <c r="AC244" s="39"/>
      <c r="AD244" s="39"/>
      <c r="AE244" s="39"/>
      <c r="AR244" s="230" t="s">
        <v>235</v>
      </c>
      <c r="AT244" s="230" t="s">
        <v>161</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235</v>
      </c>
      <c r="BM244" s="230" t="s">
        <v>5533</v>
      </c>
    </row>
    <row r="245" s="2" customFormat="1" ht="49.05" customHeight="1">
      <c r="A245" s="39"/>
      <c r="B245" s="40"/>
      <c r="C245" s="219" t="s">
        <v>1653</v>
      </c>
      <c r="D245" s="219" t="s">
        <v>161</v>
      </c>
      <c r="E245" s="220" t="s">
        <v>5534</v>
      </c>
      <c r="F245" s="221" t="s">
        <v>5535</v>
      </c>
      <c r="G245" s="222" t="s">
        <v>215</v>
      </c>
      <c r="H245" s="223">
        <v>1</v>
      </c>
      <c r="I245" s="224"/>
      <c r="J245" s="225">
        <f>ROUND(I245*H245,2)</f>
        <v>0</v>
      </c>
      <c r="K245" s="221" t="s">
        <v>1</v>
      </c>
      <c r="L245" s="45"/>
      <c r="M245" s="226" t="s">
        <v>1</v>
      </c>
      <c r="N245" s="227" t="s">
        <v>42</v>
      </c>
      <c r="O245" s="92"/>
      <c r="P245" s="228">
        <f>O245*H245</f>
        <v>0</v>
      </c>
      <c r="Q245" s="228">
        <v>0.01652</v>
      </c>
      <c r="R245" s="228">
        <f>Q245*H245</f>
        <v>0.01652</v>
      </c>
      <c r="S245" s="228">
        <v>0</v>
      </c>
      <c r="T245" s="229">
        <f>S245*H245</f>
        <v>0</v>
      </c>
      <c r="U245" s="39"/>
      <c r="V245" s="39"/>
      <c r="W245" s="39"/>
      <c r="X245" s="39"/>
      <c r="Y245" s="39"/>
      <c r="Z245" s="39"/>
      <c r="AA245" s="39"/>
      <c r="AB245" s="39"/>
      <c r="AC245" s="39"/>
      <c r="AD245" s="39"/>
      <c r="AE245" s="39"/>
      <c r="AR245" s="230" t="s">
        <v>235</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235</v>
      </c>
      <c r="BM245" s="230" t="s">
        <v>5536</v>
      </c>
    </row>
    <row r="246" s="2" customFormat="1" ht="49.05" customHeight="1">
      <c r="A246" s="39"/>
      <c r="B246" s="40"/>
      <c r="C246" s="219" t="s">
        <v>1661</v>
      </c>
      <c r="D246" s="219" t="s">
        <v>161</v>
      </c>
      <c r="E246" s="220" t="s">
        <v>5537</v>
      </c>
      <c r="F246" s="221" t="s">
        <v>5538</v>
      </c>
      <c r="G246" s="222" t="s">
        <v>215</v>
      </c>
      <c r="H246" s="223">
        <v>1</v>
      </c>
      <c r="I246" s="224"/>
      <c r="J246" s="225">
        <f>ROUND(I246*H246,2)</f>
        <v>0</v>
      </c>
      <c r="K246" s="221" t="s">
        <v>1</v>
      </c>
      <c r="L246" s="45"/>
      <c r="M246" s="226" t="s">
        <v>1</v>
      </c>
      <c r="N246" s="227" t="s">
        <v>42</v>
      </c>
      <c r="O246" s="92"/>
      <c r="P246" s="228">
        <f>O246*H246</f>
        <v>0</v>
      </c>
      <c r="Q246" s="228">
        <v>0.01652</v>
      </c>
      <c r="R246" s="228">
        <f>Q246*H246</f>
        <v>0.01652</v>
      </c>
      <c r="S246" s="228">
        <v>0</v>
      </c>
      <c r="T246" s="229">
        <f>S246*H246</f>
        <v>0</v>
      </c>
      <c r="U246" s="39"/>
      <c r="V246" s="39"/>
      <c r="W246" s="39"/>
      <c r="X246" s="39"/>
      <c r="Y246" s="39"/>
      <c r="Z246" s="39"/>
      <c r="AA246" s="39"/>
      <c r="AB246" s="39"/>
      <c r="AC246" s="39"/>
      <c r="AD246" s="39"/>
      <c r="AE246" s="39"/>
      <c r="AR246" s="230" t="s">
        <v>235</v>
      </c>
      <c r="AT246" s="230" t="s">
        <v>161</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235</v>
      </c>
      <c r="BM246" s="230" t="s">
        <v>5539</v>
      </c>
    </row>
    <row r="247" s="2" customFormat="1" ht="49.05" customHeight="1">
      <c r="A247" s="39"/>
      <c r="B247" s="40"/>
      <c r="C247" s="219" t="s">
        <v>1669</v>
      </c>
      <c r="D247" s="219" t="s">
        <v>161</v>
      </c>
      <c r="E247" s="220" t="s">
        <v>5540</v>
      </c>
      <c r="F247" s="221" t="s">
        <v>5541</v>
      </c>
      <c r="G247" s="222" t="s">
        <v>215</v>
      </c>
      <c r="H247" s="223">
        <v>1</v>
      </c>
      <c r="I247" s="224"/>
      <c r="J247" s="225">
        <f>ROUND(I247*H247,2)</f>
        <v>0</v>
      </c>
      <c r="K247" s="221" t="s">
        <v>1</v>
      </c>
      <c r="L247" s="45"/>
      <c r="M247" s="226" t="s">
        <v>1</v>
      </c>
      <c r="N247" s="227" t="s">
        <v>42</v>
      </c>
      <c r="O247" s="92"/>
      <c r="P247" s="228">
        <f>O247*H247</f>
        <v>0</v>
      </c>
      <c r="Q247" s="228">
        <v>0.01652</v>
      </c>
      <c r="R247" s="228">
        <f>Q247*H247</f>
        <v>0.01652</v>
      </c>
      <c r="S247" s="228">
        <v>0</v>
      </c>
      <c r="T247" s="229">
        <f>S247*H247</f>
        <v>0</v>
      </c>
      <c r="U247" s="39"/>
      <c r="V247" s="39"/>
      <c r="W247" s="39"/>
      <c r="X247" s="39"/>
      <c r="Y247" s="39"/>
      <c r="Z247" s="39"/>
      <c r="AA247" s="39"/>
      <c r="AB247" s="39"/>
      <c r="AC247" s="39"/>
      <c r="AD247" s="39"/>
      <c r="AE247" s="39"/>
      <c r="AR247" s="230" t="s">
        <v>235</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235</v>
      </c>
      <c r="BM247" s="230" t="s">
        <v>5542</v>
      </c>
    </row>
    <row r="248" s="2" customFormat="1" ht="49.05" customHeight="1">
      <c r="A248" s="39"/>
      <c r="B248" s="40"/>
      <c r="C248" s="219" t="s">
        <v>1677</v>
      </c>
      <c r="D248" s="219" t="s">
        <v>161</v>
      </c>
      <c r="E248" s="220" t="s">
        <v>5543</v>
      </c>
      <c r="F248" s="221" t="s">
        <v>5544</v>
      </c>
      <c r="G248" s="222" t="s">
        <v>215</v>
      </c>
      <c r="H248" s="223">
        <v>3</v>
      </c>
      <c r="I248" s="224"/>
      <c r="J248" s="225">
        <f>ROUND(I248*H248,2)</f>
        <v>0</v>
      </c>
      <c r="K248" s="221" t="s">
        <v>1</v>
      </c>
      <c r="L248" s="45"/>
      <c r="M248" s="226" t="s">
        <v>1</v>
      </c>
      <c r="N248" s="227" t="s">
        <v>42</v>
      </c>
      <c r="O248" s="92"/>
      <c r="P248" s="228">
        <f>O248*H248</f>
        <v>0</v>
      </c>
      <c r="Q248" s="228">
        <v>0.01652</v>
      </c>
      <c r="R248" s="228">
        <f>Q248*H248</f>
        <v>0.04956</v>
      </c>
      <c r="S248" s="228">
        <v>0</v>
      </c>
      <c r="T248" s="229">
        <f>S248*H248</f>
        <v>0</v>
      </c>
      <c r="U248" s="39"/>
      <c r="V248" s="39"/>
      <c r="W248" s="39"/>
      <c r="X248" s="39"/>
      <c r="Y248" s="39"/>
      <c r="Z248" s="39"/>
      <c r="AA248" s="39"/>
      <c r="AB248" s="39"/>
      <c r="AC248" s="39"/>
      <c r="AD248" s="39"/>
      <c r="AE248" s="39"/>
      <c r="AR248" s="230" t="s">
        <v>235</v>
      </c>
      <c r="AT248" s="230" t="s">
        <v>161</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235</v>
      </c>
      <c r="BM248" s="230" t="s">
        <v>5545</v>
      </c>
    </row>
    <row r="249" s="2" customFormat="1" ht="55.5" customHeight="1">
      <c r="A249" s="39"/>
      <c r="B249" s="40"/>
      <c r="C249" s="219" t="s">
        <v>1681</v>
      </c>
      <c r="D249" s="219" t="s">
        <v>161</v>
      </c>
      <c r="E249" s="220" t="s">
        <v>5546</v>
      </c>
      <c r="F249" s="221" t="s">
        <v>5547</v>
      </c>
      <c r="G249" s="222" t="s">
        <v>215</v>
      </c>
      <c r="H249" s="223">
        <v>1</v>
      </c>
      <c r="I249" s="224"/>
      <c r="J249" s="225">
        <f>ROUND(I249*H249,2)</f>
        <v>0</v>
      </c>
      <c r="K249" s="221" t="s">
        <v>1</v>
      </c>
      <c r="L249" s="45"/>
      <c r="M249" s="226" t="s">
        <v>1</v>
      </c>
      <c r="N249" s="227" t="s">
        <v>42</v>
      </c>
      <c r="O249" s="92"/>
      <c r="P249" s="228">
        <f>O249*H249</f>
        <v>0</v>
      </c>
      <c r="Q249" s="228">
        <v>0.01652</v>
      </c>
      <c r="R249" s="228">
        <f>Q249*H249</f>
        <v>0.01652</v>
      </c>
      <c r="S249" s="228">
        <v>0</v>
      </c>
      <c r="T249" s="229">
        <f>S249*H249</f>
        <v>0</v>
      </c>
      <c r="U249" s="39"/>
      <c r="V249" s="39"/>
      <c r="W249" s="39"/>
      <c r="X249" s="39"/>
      <c r="Y249" s="39"/>
      <c r="Z249" s="39"/>
      <c r="AA249" s="39"/>
      <c r="AB249" s="39"/>
      <c r="AC249" s="39"/>
      <c r="AD249" s="39"/>
      <c r="AE249" s="39"/>
      <c r="AR249" s="230" t="s">
        <v>235</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235</v>
      </c>
      <c r="BM249" s="230" t="s">
        <v>5548</v>
      </c>
    </row>
    <row r="250" s="2" customFormat="1" ht="55.5" customHeight="1">
      <c r="A250" s="39"/>
      <c r="B250" s="40"/>
      <c r="C250" s="219" t="s">
        <v>1686</v>
      </c>
      <c r="D250" s="219" t="s">
        <v>161</v>
      </c>
      <c r="E250" s="220" t="s">
        <v>5549</v>
      </c>
      <c r="F250" s="221" t="s">
        <v>5550</v>
      </c>
      <c r="G250" s="222" t="s">
        <v>215</v>
      </c>
      <c r="H250" s="223">
        <v>1</v>
      </c>
      <c r="I250" s="224"/>
      <c r="J250" s="225">
        <f>ROUND(I250*H250,2)</f>
        <v>0</v>
      </c>
      <c r="K250" s="221" t="s">
        <v>1</v>
      </c>
      <c r="L250" s="45"/>
      <c r="M250" s="226" t="s">
        <v>1</v>
      </c>
      <c r="N250" s="227" t="s">
        <v>42</v>
      </c>
      <c r="O250" s="92"/>
      <c r="P250" s="228">
        <f>O250*H250</f>
        <v>0</v>
      </c>
      <c r="Q250" s="228">
        <v>0.01652</v>
      </c>
      <c r="R250" s="228">
        <f>Q250*H250</f>
        <v>0.01652</v>
      </c>
      <c r="S250" s="228">
        <v>0</v>
      </c>
      <c r="T250" s="229">
        <f>S250*H250</f>
        <v>0</v>
      </c>
      <c r="U250" s="39"/>
      <c r="V250" s="39"/>
      <c r="W250" s="39"/>
      <c r="X250" s="39"/>
      <c r="Y250" s="39"/>
      <c r="Z250" s="39"/>
      <c r="AA250" s="39"/>
      <c r="AB250" s="39"/>
      <c r="AC250" s="39"/>
      <c r="AD250" s="39"/>
      <c r="AE250" s="39"/>
      <c r="AR250" s="230" t="s">
        <v>235</v>
      </c>
      <c r="AT250" s="230" t="s">
        <v>161</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235</v>
      </c>
      <c r="BM250" s="230" t="s">
        <v>5551</v>
      </c>
    </row>
    <row r="251" s="2" customFormat="1" ht="55.5" customHeight="1">
      <c r="A251" s="39"/>
      <c r="B251" s="40"/>
      <c r="C251" s="219" t="s">
        <v>1692</v>
      </c>
      <c r="D251" s="219" t="s">
        <v>161</v>
      </c>
      <c r="E251" s="220" t="s">
        <v>5552</v>
      </c>
      <c r="F251" s="221" t="s">
        <v>5553</v>
      </c>
      <c r="G251" s="222" t="s">
        <v>215</v>
      </c>
      <c r="H251" s="223">
        <v>1</v>
      </c>
      <c r="I251" s="224"/>
      <c r="J251" s="225">
        <f>ROUND(I251*H251,2)</f>
        <v>0</v>
      </c>
      <c r="K251" s="221" t="s">
        <v>1</v>
      </c>
      <c r="L251" s="45"/>
      <c r="M251" s="226" t="s">
        <v>1</v>
      </c>
      <c r="N251" s="227" t="s">
        <v>42</v>
      </c>
      <c r="O251" s="92"/>
      <c r="P251" s="228">
        <f>O251*H251</f>
        <v>0</v>
      </c>
      <c r="Q251" s="228">
        <v>0.01652</v>
      </c>
      <c r="R251" s="228">
        <f>Q251*H251</f>
        <v>0.01652</v>
      </c>
      <c r="S251" s="228">
        <v>0</v>
      </c>
      <c r="T251" s="229">
        <f>S251*H251</f>
        <v>0</v>
      </c>
      <c r="U251" s="39"/>
      <c r="V251" s="39"/>
      <c r="W251" s="39"/>
      <c r="X251" s="39"/>
      <c r="Y251" s="39"/>
      <c r="Z251" s="39"/>
      <c r="AA251" s="39"/>
      <c r="AB251" s="39"/>
      <c r="AC251" s="39"/>
      <c r="AD251" s="39"/>
      <c r="AE251" s="39"/>
      <c r="AR251" s="230" t="s">
        <v>235</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235</v>
      </c>
      <c r="BM251" s="230" t="s">
        <v>5554</v>
      </c>
    </row>
    <row r="252" s="2" customFormat="1" ht="55.5" customHeight="1">
      <c r="A252" s="39"/>
      <c r="B252" s="40"/>
      <c r="C252" s="219" t="s">
        <v>1697</v>
      </c>
      <c r="D252" s="219" t="s">
        <v>161</v>
      </c>
      <c r="E252" s="220" t="s">
        <v>5555</v>
      </c>
      <c r="F252" s="221" t="s">
        <v>5556</v>
      </c>
      <c r="G252" s="222" t="s">
        <v>215</v>
      </c>
      <c r="H252" s="223">
        <v>1</v>
      </c>
      <c r="I252" s="224"/>
      <c r="J252" s="225">
        <f>ROUND(I252*H252,2)</f>
        <v>0</v>
      </c>
      <c r="K252" s="221" t="s">
        <v>1</v>
      </c>
      <c r="L252" s="45"/>
      <c r="M252" s="226" t="s">
        <v>1</v>
      </c>
      <c r="N252" s="227" t="s">
        <v>42</v>
      </c>
      <c r="O252" s="92"/>
      <c r="P252" s="228">
        <f>O252*H252</f>
        <v>0</v>
      </c>
      <c r="Q252" s="228">
        <v>0.01652</v>
      </c>
      <c r="R252" s="228">
        <f>Q252*H252</f>
        <v>0.01652</v>
      </c>
      <c r="S252" s="228">
        <v>0</v>
      </c>
      <c r="T252" s="229">
        <f>S252*H252</f>
        <v>0</v>
      </c>
      <c r="U252" s="39"/>
      <c r="V252" s="39"/>
      <c r="W252" s="39"/>
      <c r="X252" s="39"/>
      <c r="Y252" s="39"/>
      <c r="Z252" s="39"/>
      <c r="AA252" s="39"/>
      <c r="AB252" s="39"/>
      <c r="AC252" s="39"/>
      <c r="AD252" s="39"/>
      <c r="AE252" s="39"/>
      <c r="AR252" s="230" t="s">
        <v>235</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235</v>
      </c>
      <c r="BM252" s="230" t="s">
        <v>5557</v>
      </c>
    </row>
    <row r="253" s="2" customFormat="1" ht="55.5" customHeight="1">
      <c r="A253" s="39"/>
      <c r="B253" s="40"/>
      <c r="C253" s="219" t="s">
        <v>1704</v>
      </c>
      <c r="D253" s="219" t="s">
        <v>161</v>
      </c>
      <c r="E253" s="220" t="s">
        <v>5558</v>
      </c>
      <c r="F253" s="221" t="s">
        <v>5559</v>
      </c>
      <c r="G253" s="222" t="s">
        <v>215</v>
      </c>
      <c r="H253" s="223">
        <v>1</v>
      </c>
      <c r="I253" s="224"/>
      <c r="J253" s="225">
        <f>ROUND(I253*H253,2)</f>
        <v>0</v>
      </c>
      <c r="K253" s="221" t="s">
        <v>1</v>
      </c>
      <c r="L253" s="45"/>
      <c r="M253" s="226" t="s">
        <v>1</v>
      </c>
      <c r="N253" s="227" t="s">
        <v>42</v>
      </c>
      <c r="O253" s="92"/>
      <c r="P253" s="228">
        <f>O253*H253</f>
        <v>0</v>
      </c>
      <c r="Q253" s="228">
        <v>0.01652</v>
      </c>
      <c r="R253" s="228">
        <f>Q253*H253</f>
        <v>0.01652</v>
      </c>
      <c r="S253" s="228">
        <v>0</v>
      </c>
      <c r="T253" s="229">
        <f>S253*H253</f>
        <v>0</v>
      </c>
      <c r="U253" s="39"/>
      <c r="V253" s="39"/>
      <c r="W253" s="39"/>
      <c r="X253" s="39"/>
      <c r="Y253" s="39"/>
      <c r="Z253" s="39"/>
      <c r="AA253" s="39"/>
      <c r="AB253" s="39"/>
      <c r="AC253" s="39"/>
      <c r="AD253" s="39"/>
      <c r="AE253" s="39"/>
      <c r="AR253" s="230" t="s">
        <v>235</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235</v>
      </c>
      <c r="BM253" s="230" t="s">
        <v>5560</v>
      </c>
    </row>
    <row r="254" s="2" customFormat="1" ht="55.5" customHeight="1">
      <c r="A254" s="39"/>
      <c r="B254" s="40"/>
      <c r="C254" s="219" t="s">
        <v>1709</v>
      </c>
      <c r="D254" s="219" t="s">
        <v>161</v>
      </c>
      <c r="E254" s="220" t="s">
        <v>5561</v>
      </c>
      <c r="F254" s="221" t="s">
        <v>5562</v>
      </c>
      <c r="G254" s="222" t="s">
        <v>215</v>
      </c>
      <c r="H254" s="223">
        <v>1</v>
      </c>
      <c r="I254" s="224"/>
      <c r="J254" s="225">
        <f>ROUND(I254*H254,2)</f>
        <v>0</v>
      </c>
      <c r="K254" s="221" t="s">
        <v>1</v>
      </c>
      <c r="L254" s="45"/>
      <c r="M254" s="226" t="s">
        <v>1</v>
      </c>
      <c r="N254" s="227" t="s">
        <v>42</v>
      </c>
      <c r="O254" s="92"/>
      <c r="P254" s="228">
        <f>O254*H254</f>
        <v>0</v>
      </c>
      <c r="Q254" s="228">
        <v>0.01652</v>
      </c>
      <c r="R254" s="228">
        <f>Q254*H254</f>
        <v>0.01652</v>
      </c>
      <c r="S254" s="228">
        <v>0</v>
      </c>
      <c r="T254" s="229">
        <f>S254*H254</f>
        <v>0</v>
      </c>
      <c r="U254" s="39"/>
      <c r="V254" s="39"/>
      <c r="W254" s="39"/>
      <c r="X254" s="39"/>
      <c r="Y254" s="39"/>
      <c r="Z254" s="39"/>
      <c r="AA254" s="39"/>
      <c r="AB254" s="39"/>
      <c r="AC254" s="39"/>
      <c r="AD254" s="39"/>
      <c r="AE254" s="39"/>
      <c r="AR254" s="230" t="s">
        <v>235</v>
      </c>
      <c r="AT254" s="230" t="s">
        <v>161</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235</v>
      </c>
      <c r="BM254" s="230" t="s">
        <v>5563</v>
      </c>
    </row>
    <row r="255" s="2" customFormat="1" ht="55.5" customHeight="1">
      <c r="A255" s="39"/>
      <c r="B255" s="40"/>
      <c r="C255" s="219" t="s">
        <v>1713</v>
      </c>
      <c r="D255" s="219" t="s">
        <v>161</v>
      </c>
      <c r="E255" s="220" t="s">
        <v>5564</v>
      </c>
      <c r="F255" s="221" t="s">
        <v>5565</v>
      </c>
      <c r="G255" s="222" t="s">
        <v>215</v>
      </c>
      <c r="H255" s="223">
        <v>2</v>
      </c>
      <c r="I255" s="224"/>
      <c r="J255" s="225">
        <f>ROUND(I255*H255,2)</f>
        <v>0</v>
      </c>
      <c r="K255" s="221" t="s">
        <v>1</v>
      </c>
      <c r="L255" s="45"/>
      <c r="M255" s="226" t="s">
        <v>1</v>
      </c>
      <c r="N255" s="227" t="s">
        <v>42</v>
      </c>
      <c r="O255" s="92"/>
      <c r="P255" s="228">
        <f>O255*H255</f>
        <v>0</v>
      </c>
      <c r="Q255" s="228">
        <v>0.01652</v>
      </c>
      <c r="R255" s="228">
        <f>Q255*H255</f>
        <v>0.03304</v>
      </c>
      <c r="S255" s="228">
        <v>0</v>
      </c>
      <c r="T255" s="229">
        <f>S255*H255</f>
        <v>0</v>
      </c>
      <c r="U255" s="39"/>
      <c r="V255" s="39"/>
      <c r="W255" s="39"/>
      <c r="X255" s="39"/>
      <c r="Y255" s="39"/>
      <c r="Z255" s="39"/>
      <c r="AA255" s="39"/>
      <c r="AB255" s="39"/>
      <c r="AC255" s="39"/>
      <c r="AD255" s="39"/>
      <c r="AE255" s="39"/>
      <c r="AR255" s="230" t="s">
        <v>235</v>
      </c>
      <c r="AT255" s="230" t="s">
        <v>161</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235</v>
      </c>
      <c r="BM255" s="230" t="s">
        <v>5566</v>
      </c>
    </row>
    <row r="256" s="2" customFormat="1" ht="55.5" customHeight="1">
      <c r="A256" s="39"/>
      <c r="B256" s="40"/>
      <c r="C256" s="219" t="s">
        <v>1717</v>
      </c>
      <c r="D256" s="219" t="s">
        <v>161</v>
      </c>
      <c r="E256" s="220" t="s">
        <v>5567</v>
      </c>
      <c r="F256" s="221" t="s">
        <v>5568</v>
      </c>
      <c r="G256" s="222" t="s">
        <v>215</v>
      </c>
      <c r="H256" s="223">
        <v>2</v>
      </c>
      <c r="I256" s="224"/>
      <c r="J256" s="225">
        <f>ROUND(I256*H256,2)</f>
        <v>0</v>
      </c>
      <c r="K256" s="221" t="s">
        <v>1</v>
      </c>
      <c r="L256" s="45"/>
      <c r="M256" s="226" t="s">
        <v>1</v>
      </c>
      <c r="N256" s="227" t="s">
        <v>42</v>
      </c>
      <c r="O256" s="92"/>
      <c r="P256" s="228">
        <f>O256*H256</f>
        <v>0</v>
      </c>
      <c r="Q256" s="228">
        <v>0.01652</v>
      </c>
      <c r="R256" s="228">
        <f>Q256*H256</f>
        <v>0.03304</v>
      </c>
      <c r="S256" s="228">
        <v>0</v>
      </c>
      <c r="T256" s="229">
        <f>S256*H256</f>
        <v>0</v>
      </c>
      <c r="U256" s="39"/>
      <c r="V256" s="39"/>
      <c r="W256" s="39"/>
      <c r="X256" s="39"/>
      <c r="Y256" s="39"/>
      <c r="Z256" s="39"/>
      <c r="AA256" s="39"/>
      <c r="AB256" s="39"/>
      <c r="AC256" s="39"/>
      <c r="AD256" s="39"/>
      <c r="AE256" s="39"/>
      <c r="AR256" s="230" t="s">
        <v>235</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235</v>
      </c>
      <c r="BM256" s="230" t="s">
        <v>5569</v>
      </c>
    </row>
    <row r="257" s="2" customFormat="1" ht="55.5" customHeight="1">
      <c r="A257" s="39"/>
      <c r="B257" s="40"/>
      <c r="C257" s="219" t="s">
        <v>1721</v>
      </c>
      <c r="D257" s="219" t="s">
        <v>161</v>
      </c>
      <c r="E257" s="220" t="s">
        <v>5570</v>
      </c>
      <c r="F257" s="221" t="s">
        <v>5571</v>
      </c>
      <c r="G257" s="222" t="s">
        <v>215</v>
      </c>
      <c r="H257" s="223">
        <v>1</v>
      </c>
      <c r="I257" s="224"/>
      <c r="J257" s="225">
        <f>ROUND(I257*H257,2)</f>
        <v>0</v>
      </c>
      <c r="K257" s="221" t="s">
        <v>1</v>
      </c>
      <c r="L257" s="45"/>
      <c r="M257" s="226" t="s">
        <v>1</v>
      </c>
      <c r="N257" s="227" t="s">
        <v>42</v>
      </c>
      <c r="O257" s="92"/>
      <c r="P257" s="228">
        <f>O257*H257</f>
        <v>0</v>
      </c>
      <c r="Q257" s="228">
        <v>0.01652</v>
      </c>
      <c r="R257" s="228">
        <f>Q257*H257</f>
        <v>0.01652</v>
      </c>
      <c r="S257" s="228">
        <v>0</v>
      </c>
      <c r="T257" s="229">
        <f>S257*H257</f>
        <v>0</v>
      </c>
      <c r="U257" s="39"/>
      <c r="V257" s="39"/>
      <c r="W257" s="39"/>
      <c r="X257" s="39"/>
      <c r="Y257" s="39"/>
      <c r="Z257" s="39"/>
      <c r="AA257" s="39"/>
      <c r="AB257" s="39"/>
      <c r="AC257" s="39"/>
      <c r="AD257" s="39"/>
      <c r="AE257" s="39"/>
      <c r="AR257" s="230" t="s">
        <v>235</v>
      </c>
      <c r="AT257" s="230" t="s">
        <v>161</v>
      </c>
      <c r="AU257" s="230" t="s">
        <v>87</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235</v>
      </c>
      <c r="BM257" s="230" t="s">
        <v>5572</v>
      </c>
    </row>
    <row r="258" s="2" customFormat="1" ht="55.5" customHeight="1">
      <c r="A258" s="39"/>
      <c r="B258" s="40"/>
      <c r="C258" s="219" t="s">
        <v>1723</v>
      </c>
      <c r="D258" s="219" t="s">
        <v>161</v>
      </c>
      <c r="E258" s="220" t="s">
        <v>5573</v>
      </c>
      <c r="F258" s="221" t="s">
        <v>5574</v>
      </c>
      <c r="G258" s="222" t="s">
        <v>215</v>
      </c>
      <c r="H258" s="223">
        <v>1</v>
      </c>
      <c r="I258" s="224"/>
      <c r="J258" s="225">
        <f>ROUND(I258*H258,2)</f>
        <v>0</v>
      </c>
      <c r="K258" s="221" t="s">
        <v>1</v>
      </c>
      <c r="L258" s="45"/>
      <c r="M258" s="226" t="s">
        <v>1</v>
      </c>
      <c r="N258" s="227" t="s">
        <v>42</v>
      </c>
      <c r="O258" s="92"/>
      <c r="P258" s="228">
        <f>O258*H258</f>
        <v>0</v>
      </c>
      <c r="Q258" s="228">
        <v>0.01652</v>
      </c>
      <c r="R258" s="228">
        <f>Q258*H258</f>
        <v>0.01652</v>
      </c>
      <c r="S258" s="228">
        <v>0</v>
      </c>
      <c r="T258" s="229">
        <f>S258*H258</f>
        <v>0</v>
      </c>
      <c r="U258" s="39"/>
      <c r="V258" s="39"/>
      <c r="W258" s="39"/>
      <c r="X258" s="39"/>
      <c r="Y258" s="39"/>
      <c r="Z258" s="39"/>
      <c r="AA258" s="39"/>
      <c r="AB258" s="39"/>
      <c r="AC258" s="39"/>
      <c r="AD258" s="39"/>
      <c r="AE258" s="39"/>
      <c r="AR258" s="230" t="s">
        <v>235</v>
      </c>
      <c r="AT258" s="230" t="s">
        <v>161</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235</v>
      </c>
      <c r="BM258" s="230" t="s">
        <v>5575</v>
      </c>
    </row>
    <row r="259" s="2" customFormat="1" ht="55.5" customHeight="1">
      <c r="A259" s="39"/>
      <c r="B259" s="40"/>
      <c r="C259" s="219" t="s">
        <v>1725</v>
      </c>
      <c r="D259" s="219" t="s">
        <v>161</v>
      </c>
      <c r="E259" s="220" t="s">
        <v>5576</v>
      </c>
      <c r="F259" s="221" t="s">
        <v>5577</v>
      </c>
      <c r="G259" s="222" t="s">
        <v>215</v>
      </c>
      <c r="H259" s="223">
        <v>6</v>
      </c>
      <c r="I259" s="224"/>
      <c r="J259" s="225">
        <f>ROUND(I259*H259,2)</f>
        <v>0</v>
      </c>
      <c r="K259" s="221" t="s">
        <v>1</v>
      </c>
      <c r="L259" s="45"/>
      <c r="M259" s="226" t="s">
        <v>1</v>
      </c>
      <c r="N259" s="227" t="s">
        <v>42</v>
      </c>
      <c r="O259" s="92"/>
      <c r="P259" s="228">
        <f>O259*H259</f>
        <v>0</v>
      </c>
      <c r="Q259" s="228">
        <v>0.01652</v>
      </c>
      <c r="R259" s="228">
        <f>Q259*H259</f>
        <v>0.09912</v>
      </c>
      <c r="S259" s="228">
        <v>0</v>
      </c>
      <c r="T259" s="229">
        <f>S259*H259</f>
        <v>0</v>
      </c>
      <c r="U259" s="39"/>
      <c r="V259" s="39"/>
      <c r="W259" s="39"/>
      <c r="X259" s="39"/>
      <c r="Y259" s="39"/>
      <c r="Z259" s="39"/>
      <c r="AA259" s="39"/>
      <c r="AB259" s="39"/>
      <c r="AC259" s="39"/>
      <c r="AD259" s="39"/>
      <c r="AE259" s="39"/>
      <c r="AR259" s="230" t="s">
        <v>235</v>
      </c>
      <c r="AT259" s="230" t="s">
        <v>161</v>
      </c>
      <c r="AU259" s="230" t="s">
        <v>87</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235</v>
      </c>
      <c r="BM259" s="230" t="s">
        <v>5578</v>
      </c>
    </row>
    <row r="260" s="2" customFormat="1" ht="55.5" customHeight="1">
      <c r="A260" s="39"/>
      <c r="B260" s="40"/>
      <c r="C260" s="219" t="s">
        <v>1727</v>
      </c>
      <c r="D260" s="219" t="s">
        <v>161</v>
      </c>
      <c r="E260" s="220" t="s">
        <v>5579</v>
      </c>
      <c r="F260" s="221" t="s">
        <v>5580</v>
      </c>
      <c r="G260" s="222" t="s">
        <v>215</v>
      </c>
      <c r="H260" s="223">
        <v>1</v>
      </c>
      <c r="I260" s="224"/>
      <c r="J260" s="225">
        <f>ROUND(I260*H260,2)</f>
        <v>0</v>
      </c>
      <c r="K260" s="221" t="s">
        <v>1</v>
      </c>
      <c r="L260" s="45"/>
      <c r="M260" s="226" t="s">
        <v>1</v>
      </c>
      <c r="N260" s="227" t="s">
        <v>42</v>
      </c>
      <c r="O260" s="92"/>
      <c r="P260" s="228">
        <f>O260*H260</f>
        <v>0</v>
      </c>
      <c r="Q260" s="228">
        <v>0.01652</v>
      </c>
      <c r="R260" s="228">
        <f>Q260*H260</f>
        <v>0.01652</v>
      </c>
      <c r="S260" s="228">
        <v>0</v>
      </c>
      <c r="T260" s="229">
        <f>S260*H260</f>
        <v>0</v>
      </c>
      <c r="U260" s="39"/>
      <c r="V260" s="39"/>
      <c r="W260" s="39"/>
      <c r="X260" s="39"/>
      <c r="Y260" s="39"/>
      <c r="Z260" s="39"/>
      <c r="AA260" s="39"/>
      <c r="AB260" s="39"/>
      <c r="AC260" s="39"/>
      <c r="AD260" s="39"/>
      <c r="AE260" s="39"/>
      <c r="AR260" s="230" t="s">
        <v>235</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235</v>
      </c>
      <c r="BM260" s="230" t="s">
        <v>5581</v>
      </c>
    </row>
    <row r="261" s="2" customFormat="1" ht="55.5" customHeight="1">
      <c r="A261" s="39"/>
      <c r="B261" s="40"/>
      <c r="C261" s="219" t="s">
        <v>1729</v>
      </c>
      <c r="D261" s="219" t="s">
        <v>161</v>
      </c>
      <c r="E261" s="220" t="s">
        <v>5582</v>
      </c>
      <c r="F261" s="221" t="s">
        <v>5583</v>
      </c>
      <c r="G261" s="222" t="s">
        <v>215</v>
      </c>
      <c r="H261" s="223">
        <v>2</v>
      </c>
      <c r="I261" s="224"/>
      <c r="J261" s="225">
        <f>ROUND(I261*H261,2)</f>
        <v>0</v>
      </c>
      <c r="K261" s="221" t="s">
        <v>1</v>
      </c>
      <c r="L261" s="45"/>
      <c r="M261" s="226" t="s">
        <v>1</v>
      </c>
      <c r="N261" s="227" t="s">
        <v>42</v>
      </c>
      <c r="O261" s="92"/>
      <c r="P261" s="228">
        <f>O261*H261</f>
        <v>0</v>
      </c>
      <c r="Q261" s="228">
        <v>0.01652</v>
      </c>
      <c r="R261" s="228">
        <f>Q261*H261</f>
        <v>0.03304</v>
      </c>
      <c r="S261" s="228">
        <v>0</v>
      </c>
      <c r="T261" s="229">
        <f>S261*H261</f>
        <v>0</v>
      </c>
      <c r="U261" s="39"/>
      <c r="V261" s="39"/>
      <c r="W261" s="39"/>
      <c r="X261" s="39"/>
      <c r="Y261" s="39"/>
      <c r="Z261" s="39"/>
      <c r="AA261" s="39"/>
      <c r="AB261" s="39"/>
      <c r="AC261" s="39"/>
      <c r="AD261" s="39"/>
      <c r="AE261" s="39"/>
      <c r="AR261" s="230" t="s">
        <v>235</v>
      </c>
      <c r="AT261" s="230" t="s">
        <v>161</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235</v>
      </c>
      <c r="BM261" s="230" t="s">
        <v>5584</v>
      </c>
    </row>
    <row r="262" s="2" customFormat="1" ht="55.5" customHeight="1">
      <c r="A262" s="39"/>
      <c r="B262" s="40"/>
      <c r="C262" s="219" t="s">
        <v>1731</v>
      </c>
      <c r="D262" s="219" t="s">
        <v>161</v>
      </c>
      <c r="E262" s="220" t="s">
        <v>5585</v>
      </c>
      <c r="F262" s="221" t="s">
        <v>5586</v>
      </c>
      <c r="G262" s="222" t="s">
        <v>215</v>
      </c>
      <c r="H262" s="223">
        <v>1</v>
      </c>
      <c r="I262" s="224"/>
      <c r="J262" s="225">
        <f>ROUND(I262*H262,2)</f>
        <v>0</v>
      </c>
      <c r="K262" s="221" t="s">
        <v>1</v>
      </c>
      <c r="L262" s="45"/>
      <c r="M262" s="226" t="s">
        <v>1</v>
      </c>
      <c r="N262" s="227" t="s">
        <v>42</v>
      </c>
      <c r="O262" s="92"/>
      <c r="P262" s="228">
        <f>O262*H262</f>
        <v>0</v>
      </c>
      <c r="Q262" s="228">
        <v>0.01652</v>
      </c>
      <c r="R262" s="228">
        <f>Q262*H262</f>
        <v>0.01652</v>
      </c>
      <c r="S262" s="228">
        <v>0</v>
      </c>
      <c r="T262" s="229">
        <f>S262*H262</f>
        <v>0</v>
      </c>
      <c r="U262" s="39"/>
      <c r="V262" s="39"/>
      <c r="W262" s="39"/>
      <c r="X262" s="39"/>
      <c r="Y262" s="39"/>
      <c r="Z262" s="39"/>
      <c r="AA262" s="39"/>
      <c r="AB262" s="39"/>
      <c r="AC262" s="39"/>
      <c r="AD262" s="39"/>
      <c r="AE262" s="39"/>
      <c r="AR262" s="230" t="s">
        <v>235</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235</v>
      </c>
      <c r="BM262" s="230" t="s">
        <v>5587</v>
      </c>
    </row>
    <row r="263" s="2" customFormat="1" ht="16.5" customHeight="1">
      <c r="A263" s="39"/>
      <c r="B263" s="40"/>
      <c r="C263" s="219" t="s">
        <v>1736</v>
      </c>
      <c r="D263" s="219" t="s">
        <v>161</v>
      </c>
      <c r="E263" s="220" t="s">
        <v>5588</v>
      </c>
      <c r="F263" s="221" t="s">
        <v>5589</v>
      </c>
      <c r="G263" s="222" t="s">
        <v>215</v>
      </c>
      <c r="H263" s="223">
        <v>46</v>
      </c>
      <c r="I263" s="224"/>
      <c r="J263" s="225">
        <f>ROUND(I263*H263,2)</f>
        <v>0</v>
      </c>
      <c r="K263" s="221" t="s">
        <v>1</v>
      </c>
      <c r="L263" s="45"/>
      <c r="M263" s="226" t="s">
        <v>1</v>
      </c>
      <c r="N263" s="227" t="s">
        <v>42</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235</v>
      </c>
      <c r="AT263" s="230" t="s">
        <v>161</v>
      </c>
      <c r="AU263" s="230" t="s">
        <v>87</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235</v>
      </c>
      <c r="BM263" s="230" t="s">
        <v>5590</v>
      </c>
    </row>
    <row r="264" s="2" customFormat="1" ht="24.15" customHeight="1">
      <c r="A264" s="39"/>
      <c r="B264" s="40"/>
      <c r="C264" s="219" t="s">
        <v>1741</v>
      </c>
      <c r="D264" s="219" t="s">
        <v>161</v>
      </c>
      <c r="E264" s="220" t="s">
        <v>5591</v>
      </c>
      <c r="F264" s="221" t="s">
        <v>5592</v>
      </c>
      <c r="G264" s="222" t="s">
        <v>215</v>
      </c>
      <c r="H264" s="223">
        <v>1</v>
      </c>
      <c r="I264" s="224"/>
      <c r="J264" s="225">
        <f>ROUND(I264*H264,2)</f>
        <v>0</v>
      </c>
      <c r="K264" s="221" t="s">
        <v>1</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235</v>
      </c>
      <c r="AT264" s="230" t="s">
        <v>161</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235</v>
      </c>
      <c r="BM264" s="230" t="s">
        <v>5593</v>
      </c>
    </row>
    <row r="265" s="2" customFormat="1" ht="24.15" customHeight="1">
      <c r="A265" s="39"/>
      <c r="B265" s="40"/>
      <c r="C265" s="219" t="s">
        <v>1745</v>
      </c>
      <c r="D265" s="219" t="s">
        <v>161</v>
      </c>
      <c r="E265" s="220" t="s">
        <v>5594</v>
      </c>
      <c r="F265" s="221" t="s">
        <v>5595</v>
      </c>
      <c r="G265" s="222" t="s">
        <v>215</v>
      </c>
      <c r="H265" s="223">
        <v>2</v>
      </c>
      <c r="I265" s="224"/>
      <c r="J265" s="225">
        <f>ROUND(I265*H265,2)</f>
        <v>0</v>
      </c>
      <c r="K265" s="221" t="s">
        <v>1</v>
      </c>
      <c r="L265" s="45"/>
      <c r="M265" s="226" t="s">
        <v>1</v>
      </c>
      <c r="N265" s="227"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235</v>
      </c>
      <c r="AT265" s="230" t="s">
        <v>161</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235</v>
      </c>
      <c r="BM265" s="230" t="s">
        <v>5596</v>
      </c>
    </row>
    <row r="266" s="2" customFormat="1" ht="62.7" customHeight="1">
      <c r="A266" s="39"/>
      <c r="B266" s="40"/>
      <c r="C266" s="219" t="s">
        <v>1749</v>
      </c>
      <c r="D266" s="219" t="s">
        <v>161</v>
      </c>
      <c r="E266" s="220" t="s">
        <v>5597</v>
      </c>
      <c r="F266" s="221" t="s">
        <v>5598</v>
      </c>
      <c r="G266" s="222" t="s">
        <v>215</v>
      </c>
      <c r="H266" s="223">
        <v>4</v>
      </c>
      <c r="I266" s="224"/>
      <c r="J266" s="225">
        <f>ROUND(I266*H266,2)</f>
        <v>0</v>
      </c>
      <c r="K266" s="221" t="s">
        <v>1</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235</v>
      </c>
      <c r="AT266" s="230" t="s">
        <v>161</v>
      </c>
      <c r="AU266" s="230" t="s">
        <v>87</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235</v>
      </c>
      <c r="BM266" s="230" t="s">
        <v>5599</v>
      </c>
    </row>
    <row r="267" s="2" customFormat="1" ht="24.15" customHeight="1">
      <c r="A267" s="39"/>
      <c r="B267" s="40"/>
      <c r="C267" s="219" t="s">
        <v>1753</v>
      </c>
      <c r="D267" s="219" t="s">
        <v>161</v>
      </c>
      <c r="E267" s="220" t="s">
        <v>5600</v>
      </c>
      <c r="F267" s="221" t="s">
        <v>5601</v>
      </c>
      <c r="G267" s="222" t="s">
        <v>215</v>
      </c>
      <c r="H267" s="223">
        <v>3</v>
      </c>
      <c r="I267" s="224"/>
      <c r="J267" s="225">
        <f>ROUND(I267*H267,2)</f>
        <v>0</v>
      </c>
      <c r="K267" s="221" t="s">
        <v>1</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235</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235</v>
      </c>
      <c r="BM267" s="230" t="s">
        <v>5602</v>
      </c>
    </row>
    <row r="268" s="2" customFormat="1" ht="44.25" customHeight="1">
      <c r="A268" s="39"/>
      <c r="B268" s="40"/>
      <c r="C268" s="219" t="s">
        <v>1757</v>
      </c>
      <c r="D268" s="219" t="s">
        <v>161</v>
      </c>
      <c r="E268" s="220" t="s">
        <v>5603</v>
      </c>
      <c r="F268" s="221" t="s">
        <v>5604</v>
      </c>
      <c r="G268" s="222" t="s">
        <v>215</v>
      </c>
      <c r="H268" s="223">
        <v>3</v>
      </c>
      <c r="I268" s="224"/>
      <c r="J268" s="225">
        <f>ROUND(I268*H268,2)</f>
        <v>0</v>
      </c>
      <c r="K268" s="221" t="s">
        <v>1</v>
      </c>
      <c r="L268" s="45"/>
      <c r="M268" s="226" t="s">
        <v>1</v>
      </c>
      <c r="N268" s="227"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235</v>
      </c>
      <c r="AT268" s="230" t="s">
        <v>161</v>
      </c>
      <c r="AU268" s="230" t="s">
        <v>87</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235</v>
      </c>
      <c r="BM268" s="230" t="s">
        <v>5605</v>
      </c>
    </row>
    <row r="269" s="12" customFormat="1" ht="22.8" customHeight="1">
      <c r="A269" s="12"/>
      <c r="B269" s="203"/>
      <c r="C269" s="204"/>
      <c r="D269" s="205" t="s">
        <v>76</v>
      </c>
      <c r="E269" s="217" t="s">
        <v>4624</v>
      </c>
      <c r="F269" s="217" t="s">
        <v>4625</v>
      </c>
      <c r="G269" s="204"/>
      <c r="H269" s="204"/>
      <c r="I269" s="207"/>
      <c r="J269" s="218">
        <f>BK269</f>
        <v>0</v>
      </c>
      <c r="K269" s="204"/>
      <c r="L269" s="209"/>
      <c r="M269" s="210"/>
      <c r="N269" s="211"/>
      <c r="O269" s="211"/>
      <c r="P269" s="212">
        <f>SUM(P270:P273)</f>
        <v>0</v>
      </c>
      <c r="Q269" s="211"/>
      <c r="R269" s="212">
        <f>SUM(R270:R273)</f>
        <v>0.0015479999999999999</v>
      </c>
      <c r="S269" s="211"/>
      <c r="T269" s="213">
        <f>SUM(T270:T273)</f>
        <v>0</v>
      </c>
      <c r="U269" s="12"/>
      <c r="V269" s="12"/>
      <c r="W269" s="12"/>
      <c r="X269" s="12"/>
      <c r="Y269" s="12"/>
      <c r="Z269" s="12"/>
      <c r="AA269" s="12"/>
      <c r="AB269" s="12"/>
      <c r="AC269" s="12"/>
      <c r="AD269" s="12"/>
      <c r="AE269" s="12"/>
      <c r="AR269" s="214" t="s">
        <v>87</v>
      </c>
      <c r="AT269" s="215" t="s">
        <v>76</v>
      </c>
      <c r="AU269" s="215" t="s">
        <v>85</v>
      </c>
      <c r="AY269" s="214" t="s">
        <v>159</v>
      </c>
      <c r="BK269" s="216">
        <f>SUM(BK270:BK273)</f>
        <v>0</v>
      </c>
    </row>
    <row r="270" s="2" customFormat="1" ht="16.5" customHeight="1">
      <c r="A270" s="39"/>
      <c r="B270" s="40"/>
      <c r="C270" s="219" t="s">
        <v>1765</v>
      </c>
      <c r="D270" s="219" t="s">
        <v>161</v>
      </c>
      <c r="E270" s="220" t="s">
        <v>5606</v>
      </c>
      <c r="F270" s="221" t="s">
        <v>5607</v>
      </c>
      <c r="G270" s="222" t="s">
        <v>268</v>
      </c>
      <c r="H270" s="223">
        <v>49</v>
      </c>
      <c r="I270" s="224"/>
      <c r="J270" s="225">
        <f>ROUND(I270*H270,2)</f>
        <v>0</v>
      </c>
      <c r="K270" s="221" t="s">
        <v>1</v>
      </c>
      <c r="L270" s="45"/>
      <c r="M270" s="226" t="s">
        <v>1</v>
      </c>
      <c r="N270" s="227" t="s">
        <v>42</v>
      </c>
      <c r="O270" s="92"/>
      <c r="P270" s="228">
        <f>O270*H270</f>
        <v>0</v>
      </c>
      <c r="Q270" s="228">
        <v>3.0000000000000001E-05</v>
      </c>
      <c r="R270" s="228">
        <f>Q270*H270</f>
        <v>0.00147</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5608</v>
      </c>
    </row>
    <row r="271" s="2" customFormat="1">
      <c r="A271" s="39"/>
      <c r="B271" s="40"/>
      <c r="C271" s="41"/>
      <c r="D271" s="234" t="s">
        <v>1237</v>
      </c>
      <c r="E271" s="41"/>
      <c r="F271" s="298" t="s">
        <v>5609</v>
      </c>
      <c r="G271" s="41"/>
      <c r="H271" s="41"/>
      <c r="I271" s="299"/>
      <c r="J271" s="41"/>
      <c r="K271" s="41"/>
      <c r="L271" s="45"/>
      <c r="M271" s="300"/>
      <c r="N271" s="301"/>
      <c r="O271" s="92"/>
      <c r="P271" s="92"/>
      <c r="Q271" s="92"/>
      <c r="R271" s="92"/>
      <c r="S271" s="92"/>
      <c r="T271" s="93"/>
      <c r="U271" s="39"/>
      <c r="V271" s="39"/>
      <c r="W271" s="39"/>
      <c r="X271" s="39"/>
      <c r="Y271" s="39"/>
      <c r="Z271" s="39"/>
      <c r="AA271" s="39"/>
      <c r="AB271" s="39"/>
      <c r="AC271" s="39"/>
      <c r="AD271" s="39"/>
      <c r="AE271" s="39"/>
      <c r="AT271" s="18" t="s">
        <v>1237</v>
      </c>
      <c r="AU271" s="18" t="s">
        <v>87</v>
      </c>
    </row>
    <row r="272" s="2" customFormat="1" ht="16.5" customHeight="1">
      <c r="A272" s="39"/>
      <c r="B272" s="40"/>
      <c r="C272" s="219" t="s">
        <v>1770</v>
      </c>
      <c r="D272" s="219" t="s">
        <v>161</v>
      </c>
      <c r="E272" s="220" t="s">
        <v>5610</v>
      </c>
      <c r="F272" s="221" t="s">
        <v>5611</v>
      </c>
      <c r="G272" s="222" t="s">
        <v>164</v>
      </c>
      <c r="H272" s="223">
        <v>2.6000000000000001</v>
      </c>
      <c r="I272" s="224"/>
      <c r="J272" s="225">
        <f>ROUND(I272*H272,2)</f>
        <v>0</v>
      </c>
      <c r="K272" s="221" t="s">
        <v>1</v>
      </c>
      <c r="L272" s="45"/>
      <c r="M272" s="226" t="s">
        <v>1</v>
      </c>
      <c r="N272" s="227" t="s">
        <v>42</v>
      </c>
      <c r="O272" s="92"/>
      <c r="P272" s="228">
        <f>O272*H272</f>
        <v>0</v>
      </c>
      <c r="Q272" s="228">
        <v>3.0000000000000001E-05</v>
      </c>
      <c r="R272" s="228">
        <f>Q272*H272</f>
        <v>7.7999999999999999E-05</v>
      </c>
      <c r="S272" s="228">
        <v>0</v>
      </c>
      <c r="T272" s="229">
        <f>S272*H272</f>
        <v>0</v>
      </c>
      <c r="U272" s="39"/>
      <c r="V272" s="39"/>
      <c r="W272" s="39"/>
      <c r="X272" s="39"/>
      <c r="Y272" s="39"/>
      <c r="Z272" s="39"/>
      <c r="AA272" s="39"/>
      <c r="AB272" s="39"/>
      <c r="AC272" s="39"/>
      <c r="AD272" s="39"/>
      <c r="AE272" s="39"/>
      <c r="AR272" s="230" t="s">
        <v>235</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235</v>
      </c>
      <c r="BM272" s="230" t="s">
        <v>5612</v>
      </c>
    </row>
    <row r="273" s="2" customFormat="1">
      <c r="A273" s="39"/>
      <c r="B273" s="40"/>
      <c r="C273" s="41"/>
      <c r="D273" s="234" t="s">
        <v>1237</v>
      </c>
      <c r="E273" s="41"/>
      <c r="F273" s="298" t="s">
        <v>5613</v>
      </c>
      <c r="G273" s="41"/>
      <c r="H273" s="41"/>
      <c r="I273" s="299"/>
      <c r="J273" s="41"/>
      <c r="K273" s="41"/>
      <c r="L273" s="45"/>
      <c r="M273" s="300"/>
      <c r="N273" s="301"/>
      <c r="O273" s="92"/>
      <c r="P273" s="92"/>
      <c r="Q273" s="92"/>
      <c r="R273" s="92"/>
      <c r="S273" s="92"/>
      <c r="T273" s="93"/>
      <c r="U273" s="39"/>
      <c r="V273" s="39"/>
      <c r="W273" s="39"/>
      <c r="X273" s="39"/>
      <c r="Y273" s="39"/>
      <c r="Z273" s="39"/>
      <c r="AA273" s="39"/>
      <c r="AB273" s="39"/>
      <c r="AC273" s="39"/>
      <c r="AD273" s="39"/>
      <c r="AE273" s="39"/>
      <c r="AT273" s="18" t="s">
        <v>1237</v>
      </c>
      <c r="AU273" s="18" t="s">
        <v>87</v>
      </c>
    </row>
    <row r="274" s="12" customFormat="1" ht="25.92" customHeight="1">
      <c r="A274" s="12"/>
      <c r="B274" s="203"/>
      <c r="C274" s="204"/>
      <c r="D274" s="205" t="s">
        <v>76</v>
      </c>
      <c r="E274" s="206" t="s">
        <v>5614</v>
      </c>
      <c r="F274" s="206" t="s">
        <v>5615</v>
      </c>
      <c r="G274" s="204"/>
      <c r="H274" s="204"/>
      <c r="I274" s="207"/>
      <c r="J274" s="208">
        <f>BK274</f>
        <v>0</v>
      </c>
      <c r="K274" s="204"/>
      <c r="L274" s="209"/>
      <c r="M274" s="210"/>
      <c r="N274" s="211"/>
      <c r="O274" s="211"/>
      <c r="P274" s="212">
        <f>SUM(P275:P289)</f>
        <v>0</v>
      </c>
      <c r="Q274" s="211"/>
      <c r="R274" s="212">
        <f>SUM(R275:R289)</f>
        <v>0</v>
      </c>
      <c r="S274" s="211"/>
      <c r="T274" s="213">
        <f>SUM(T275:T289)</f>
        <v>0</v>
      </c>
      <c r="U274" s="12"/>
      <c r="V274" s="12"/>
      <c r="W274" s="12"/>
      <c r="X274" s="12"/>
      <c r="Y274" s="12"/>
      <c r="Z274" s="12"/>
      <c r="AA274" s="12"/>
      <c r="AB274" s="12"/>
      <c r="AC274" s="12"/>
      <c r="AD274" s="12"/>
      <c r="AE274" s="12"/>
      <c r="AR274" s="214" t="s">
        <v>166</v>
      </c>
      <c r="AT274" s="215" t="s">
        <v>76</v>
      </c>
      <c r="AU274" s="215" t="s">
        <v>77</v>
      </c>
      <c r="AY274" s="214" t="s">
        <v>159</v>
      </c>
      <c r="BK274" s="216">
        <f>SUM(BK275:BK289)</f>
        <v>0</v>
      </c>
    </row>
    <row r="275" s="2" customFormat="1" ht="44.25" customHeight="1">
      <c r="A275" s="39"/>
      <c r="B275" s="40"/>
      <c r="C275" s="255" t="s">
        <v>1775</v>
      </c>
      <c r="D275" s="255" t="s">
        <v>218</v>
      </c>
      <c r="E275" s="256" t="s">
        <v>1653</v>
      </c>
      <c r="F275" s="257" t="s">
        <v>5616</v>
      </c>
      <c r="G275" s="258" t="s">
        <v>1</v>
      </c>
      <c r="H275" s="259">
        <v>0</v>
      </c>
      <c r="I275" s="260"/>
      <c r="J275" s="261">
        <f>ROUND(I275*H275,2)</f>
        <v>0</v>
      </c>
      <c r="K275" s="257" t="s">
        <v>1</v>
      </c>
      <c r="L275" s="262"/>
      <c r="M275" s="263" t="s">
        <v>1</v>
      </c>
      <c r="N275" s="264"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3961</v>
      </c>
      <c r="AT275" s="230" t="s">
        <v>218</v>
      </c>
      <c r="AU275" s="230" t="s">
        <v>85</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3961</v>
      </c>
      <c r="BM275" s="230" t="s">
        <v>5617</v>
      </c>
    </row>
    <row r="276" s="2" customFormat="1" ht="24.15" customHeight="1">
      <c r="A276" s="39"/>
      <c r="B276" s="40"/>
      <c r="C276" s="255" t="s">
        <v>1779</v>
      </c>
      <c r="D276" s="255" t="s">
        <v>218</v>
      </c>
      <c r="E276" s="256" t="s">
        <v>1661</v>
      </c>
      <c r="F276" s="257" t="s">
        <v>5618</v>
      </c>
      <c r="G276" s="258" t="s">
        <v>1</v>
      </c>
      <c r="H276" s="259">
        <v>0</v>
      </c>
      <c r="I276" s="260"/>
      <c r="J276" s="261">
        <f>ROUND(I276*H276,2)</f>
        <v>0</v>
      </c>
      <c r="K276" s="257" t="s">
        <v>1</v>
      </c>
      <c r="L276" s="262"/>
      <c r="M276" s="263" t="s">
        <v>1</v>
      </c>
      <c r="N276" s="264"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3961</v>
      </c>
      <c r="AT276" s="230" t="s">
        <v>218</v>
      </c>
      <c r="AU276" s="230" t="s">
        <v>85</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3961</v>
      </c>
      <c r="BM276" s="230" t="s">
        <v>5619</v>
      </c>
    </row>
    <row r="277" s="2" customFormat="1" ht="44.25" customHeight="1">
      <c r="A277" s="39"/>
      <c r="B277" s="40"/>
      <c r="C277" s="255" t="s">
        <v>1783</v>
      </c>
      <c r="D277" s="255" t="s">
        <v>218</v>
      </c>
      <c r="E277" s="256" t="s">
        <v>1669</v>
      </c>
      <c r="F277" s="257" t="s">
        <v>5620</v>
      </c>
      <c r="G277" s="258" t="s">
        <v>1</v>
      </c>
      <c r="H277" s="259">
        <v>0</v>
      </c>
      <c r="I277" s="260"/>
      <c r="J277" s="261">
        <f>ROUND(I277*H277,2)</f>
        <v>0</v>
      </c>
      <c r="K277" s="257" t="s">
        <v>1</v>
      </c>
      <c r="L277" s="262"/>
      <c r="M277" s="263" t="s">
        <v>1</v>
      </c>
      <c r="N277" s="264" t="s">
        <v>42</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3961</v>
      </c>
      <c r="AT277" s="230" t="s">
        <v>218</v>
      </c>
      <c r="AU277" s="230" t="s">
        <v>85</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3961</v>
      </c>
      <c r="BM277" s="230" t="s">
        <v>5621</v>
      </c>
    </row>
    <row r="278" s="2" customFormat="1" ht="37.8" customHeight="1">
      <c r="A278" s="39"/>
      <c r="B278" s="40"/>
      <c r="C278" s="255" t="s">
        <v>1787</v>
      </c>
      <c r="D278" s="255" t="s">
        <v>218</v>
      </c>
      <c r="E278" s="256" t="s">
        <v>1677</v>
      </c>
      <c r="F278" s="257" t="s">
        <v>5622</v>
      </c>
      <c r="G278" s="258" t="s">
        <v>1</v>
      </c>
      <c r="H278" s="259">
        <v>0</v>
      </c>
      <c r="I278" s="260"/>
      <c r="J278" s="261">
        <f>ROUND(I278*H278,2)</f>
        <v>0</v>
      </c>
      <c r="K278" s="257" t="s">
        <v>1</v>
      </c>
      <c r="L278" s="262"/>
      <c r="M278" s="263" t="s">
        <v>1</v>
      </c>
      <c r="N278" s="264"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3961</v>
      </c>
      <c r="AT278" s="230" t="s">
        <v>218</v>
      </c>
      <c r="AU278" s="230" t="s">
        <v>85</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3961</v>
      </c>
      <c r="BM278" s="230" t="s">
        <v>5623</v>
      </c>
    </row>
    <row r="279" s="2" customFormat="1" ht="24.15" customHeight="1">
      <c r="A279" s="39"/>
      <c r="B279" s="40"/>
      <c r="C279" s="255" t="s">
        <v>1791</v>
      </c>
      <c r="D279" s="255" t="s">
        <v>218</v>
      </c>
      <c r="E279" s="256" t="s">
        <v>1681</v>
      </c>
      <c r="F279" s="257" t="s">
        <v>5624</v>
      </c>
      <c r="G279" s="258" t="s">
        <v>1</v>
      </c>
      <c r="H279" s="259">
        <v>0</v>
      </c>
      <c r="I279" s="260"/>
      <c r="J279" s="261">
        <f>ROUND(I279*H279,2)</f>
        <v>0</v>
      </c>
      <c r="K279" s="257" t="s">
        <v>1</v>
      </c>
      <c r="L279" s="262"/>
      <c r="M279" s="263" t="s">
        <v>1</v>
      </c>
      <c r="N279" s="264" t="s">
        <v>42</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3961</v>
      </c>
      <c r="AT279" s="230" t="s">
        <v>218</v>
      </c>
      <c r="AU279" s="230" t="s">
        <v>85</v>
      </c>
      <c r="AY279" s="18" t="s">
        <v>159</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3961</v>
      </c>
      <c r="BM279" s="230" t="s">
        <v>5625</v>
      </c>
    </row>
    <row r="280" s="2" customFormat="1" ht="62.7" customHeight="1">
      <c r="A280" s="39"/>
      <c r="B280" s="40"/>
      <c r="C280" s="255" t="s">
        <v>1796</v>
      </c>
      <c r="D280" s="255" t="s">
        <v>218</v>
      </c>
      <c r="E280" s="256" t="s">
        <v>1692</v>
      </c>
      <c r="F280" s="257" t="s">
        <v>5626</v>
      </c>
      <c r="G280" s="258" t="s">
        <v>1</v>
      </c>
      <c r="H280" s="259">
        <v>0</v>
      </c>
      <c r="I280" s="260"/>
      <c r="J280" s="261">
        <f>ROUND(I280*H280,2)</f>
        <v>0</v>
      </c>
      <c r="K280" s="257" t="s">
        <v>1</v>
      </c>
      <c r="L280" s="262"/>
      <c r="M280" s="263" t="s">
        <v>1</v>
      </c>
      <c r="N280" s="264"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3961</v>
      </c>
      <c r="AT280" s="230" t="s">
        <v>218</v>
      </c>
      <c r="AU280" s="230" t="s">
        <v>85</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3961</v>
      </c>
      <c r="BM280" s="230" t="s">
        <v>5627</v>
      </c>
    </row>
    <row r="281" s="2" customFormat="1" ht="49.05" customHeight="1">
      <c r="A281" s="39"/>
      <c r="B281" s="40"/>
      <c r="C281" s="255" t="s">
        <v>1801</v>
      </c>
      <c r="D281" s="255" t="s">
        <v>218</v>
      </c>
      <c r="E281" s="256" t="s">
        <v>1697</v>
      </c>
      <c r="F281" s="257" t="s">
        <v>5628</v>
      </c>
      <c r="G281" s="258" t="s">
        <v>1</v>
      </c>
      <c r="H281" s="259">
        <v>0</v>
      </c>
      <c r="I281" s="260"/>
      <c r="J281" s="261">
        <f>ROUND(I281*H281,2)</f>
        <v>0</v>
      </c>
      <c r="K281" s="257" t="s">
        <v>1</v>
      </c>
      <c r="L281" s="262"/>
      <c r="M281" s="263" t="s">
        <v>1</v>
      </c>
      <c r="N281" s="264" t="s">
        <v>42</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3961</v>
      </c>
      <c r="AT281" s="230" t="s">
        <v>218</v>
      </c>
      <c r="AU281" s="230" t="s">
        <v>85</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3961</v>
      </c>
      <c r="BM281" s="230" t="s">
        <v>5629</v>
      </c>
    </row>
    <row r="282" s="2" customFormat="1" ht="44.25" customHeight="1">
      <c r="A282" s="39"/>
      <c r="B282" s="40"/>
      <c r="C282" s="255" t="s">
        <v>1807</v>
      </c>
      <c r="D282" s="255" t="s">
        <v>218</v>
      </c>
      <c r="E282" s="256" t="s">
        <v>1704</v>
      </c>
      <c r="F282" s="257" t="s">
        <v>5630</v>
      </c>
      <c r="G282" s="258" t="s">
        <v>1</v>
      </c>
      <c r="H282" s="259">
        <v>0</v>
      </c>
      <c r="I282" s="260"/>
      <c r="J282" s="261">
        <f>ROUND(I282*H282,2)</f>
        <v>0</v>
      </c>
      <c r="K282" s="257" t="s">
        <v>1</v>
      </c>
      <c r="L282" s="262"/>
      <c r="M282" s="263" t="s">
        <v>1</v>
      </c>
      <c r="N282" s="264"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3961</v>
      </c>
      <c r="AT282" s="230" t="s">
        <v>218</v>
      </c>
      <c r="AU282" s="230" t="s">
        <v>85</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3961</v>
      </c>
      <c r="BM282" s="230" t="s">
        <v>5631</v>
      </c>
    </row>
    <row r="283" s="2" customFormat="1">
      <c r="A283" s="39"/>
      <c r="B283" s="40"/>
      <c r="C283" s="41"/>
      <c r="D283" s="234" t="s">
        <v>1237</v>
      </c>
      <c r="E283" s="41"/>
      <c r="F283" s="298" t="s">
        <v>5632</v>
      </c>
      <c r="G283" s="41"/>
      <c r="H283" s="41"/>
      <c r="I283" s="299"/>
      <c r="J283" s="41"/>
      <c r="K283" s="41"/>
      <c r="L283" s="45"/>
      <c r="M283" s="300"/>
      <c r="N283" s="301"/>
      <c r="O283" s="92"/>
      <c r="P283" s="92"/>
      <c r="Q283" s="92"/>
      <c r="R283" s="92"/>
      <c r="S283" s="92"/>
      <c r="T283" s="93"/>
      <c r="U283" s="39"/>
      <c r="V283" s="39"/>
      <c r="W283" s="39"/>
      <c r="X283" s="39"/>
      <c r="Y283" s="39"/>
      <c r="Z283" s="39"/>
      <c r="AA283" s="39"/>
      <c r="AB283" s="39"/>
      <c r="AC283" s="39"/>
      <c r="AD283" s="39"/>
      <c r="AE283" s="39"/>
      <c r="AT283" s="18" t="s">
        <v>1237</v>
      </c>
      <c r="AU283" s="18" t="s">
        <v>85</v>
      </c>
    </row>
    <row r="284" s="2" customFormat="1" ht="24.15" customHeight="1">
      <c r="A284" s="39"/>
      <c r="B284" s="40"/>
      <c r="C284" s="255" t="s">
        <v>1813</v>
      </c>
      <c r="D284" s="255" t="s">
        <v>218</v>
      </c>
      <c r="E284" s="256" t="s">
        <v>1709</v>
      </c>
      <c r="F284" s="257" t="s">
        <v>5633</v>
      </c>
      <c r="G284" s="258" t="s">
        <v>1</v>
      </c>
      <c r="H284" s="259">
        <v>0</v>
      </c>
      <c r="I284" s="260"/>
      <c r="J284" s="261">
        <f>ROUND(I284*H284,2)</f>
        <v>0</v>
      </c>
      <c r="K284" s="257" t="s">
        <v>1</v>
      </c>
      <c r="L284" s="262"/>
      <c r="M284" s="263" t="s">
        <v>1</v>
      </c>
      <c r="N284" s="264"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3961</v>
      </c>
      <c r="AT284" s="230" t="s">
        <v>218</v>
      </c>
      <c r="AU284" s="230" t="s">
        <v>85</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3961</v>
      </c>
      <c r="BM284" s="230" t="s">
        <v>5634</v>
      </c>
    </row>
    <row r="285" s="2" customFormat="1" ht="37.8" customHeight="1">
      <c r="A285" s="39"/>
      <c r="B285" s="40"/>
      <c r="C285" s="255" t="s">
        <v>1817</v>
      </c>
      <c r="D285" s="255" t="s">
        <v>218</v>
      </c>
      <c r="E285" s="256" t="s">
        <v>1713</v>
      </c>
      <c r="F285" s="257" t="s">
        <v>5635</v>
      </c>
      <c r="G285" s="258" t="s">
        <v>1</v>
      </c>
      <c r="H285" s="259">
        <v>0</v>
      </c>
      <c r="I285" s="260"/>
      <c r="J285" s="261">
        <f>ROUND(I285*H285,2)</f>
        <v>0</v>
      </c>
      <c r="K285" s="257" t="s">
        <v>1</v>
      </c>
      <c r="L285" s="262"/>
      <c r="M285" s="263" t="s">
        <v>1</v>
      </c>
      <c r="N285" s="264" t="s">
        <v>42</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3961</v>
      </c>
      <c r="AT285" s="230" t="s">
        <v>218</v>
      </c>
      <c r="AU285" s="230" t="s">
        <v>85</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3961</v>
      </c>
      <c r="BM285" s="230" t="s">
        <v>5636</v>
      </c>
    </row>
    <row r="286" s="2" customFormat="1">
      <c r="A286" s="39"/>
      <c r="B286" s="40"/>
      <c r="C286" s="41"/>
      <c r="D286" s="234" t="s">
        <v>1237</v>
      </c>
      <c r="E286" s="41"/>
      <c r="F286" s="298" t="s">
        <v>5637</v>
      </c>
      <c r="G286" s="41"/>
      <c r="H286" s="41"/>
      <c r="I286" s="299"/>
      <c r="J286" s="41"/>
      <c r="K286" s="41"/>
      <c r="L286" s="45"/>
      <c r="M286" s="300"/>
      <c r="N286" s="301"/>
      <c r="O286" s="92"/>
      <c r="P286" s="92"/>
      <c r="Q286" s="92"/>
      <c r="R286" s="92"/>
      <c r="S286" s="92"/>
      <c r="T286" s="93"/>
      <c r="U286" s="39"/>
      <c r="V286" s="39"/>
      <c r="W286" s="39"/>
      <c r="X286" s="39"/>
      <c r="Y286" s="39"/>
      <c r="Z286" s="39"/>
      <c r="AA286" s="39"/>
      <c r="AB286" s="39"/>
      <c r="AC286" s="39"/>
      <c r="AD286" s="39"/>
      <c r="AE286" s="39"/>
      <c r="AT286" s="18" t="s">
        <v>1237</v>
      </c>
      <c r="AU286" s="18" t="s">
        <v>85</v>
      </c>
    </row>
    <row r="287" s="2" customFormat="1" ht="33" customHeight="1">
      <c r="A287" s="39"/>
      <c r="B287" s="40"/>
      <c r="C287" s="255" t="s">
        <v>1822</v>
      </c>
      <c r="D287" s="255" t="s">
        <v>218</v>
      </c>
      <c r="E287" s="256" t="s">
        <v>1723</v>
      </c>
      <c r="F287" s="257" t="s">
        <v>5638</v>
      </c>
      <c r="G287" s="258" t="s">
        <v>1</v>
      </c>
      <c r="H287" s="259">
        <v>0</v>
      </c>
      <c r="I287" s="260"/>
      <c r="J287" s="261">
        <f>ROUND(I287*H287,2)</f>
        <v>0</v>
      </c>
      <c r="K287" s="257" t="s">
        <v>1</v>
      </c>
      <c r="L287" s="262"/>
      <c r="M287" s="263" t="s">
        <v>1</v>
      </c>
      <c r="N287" s="264"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3961</v>
      </c>
      <c r="AT287" s="230" t="s">
        <v>218</v>
      </c>
      <c r="AU287" s="230" t="s">
        <v>85</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3961</v>
      </c>
      <c r="BM287" s="230" t="s">
        <v>5639</v>
      </c>
    </row>
    <row r="288" s="2" customFormat="1" ht="33" customHeight="1">
      <c r="A288" s="39"/>
      <c r="B288" s="40"/>
      <c r="C288" s="255" t="s">
        <v>1826</v>
      </c>
      <c r="D288" s="255" t="s">
        <v>218</v>
      </c>
      <c r="E288" s="256" t="s">
        <v>1745</v>
      </c>
      <c r="F288" s="257" t="s">
        <v>5640</v>
      </c>
      <c r="G288" s="258" t="s">
        <v>1</v>
      </c>
      <c r="H288" s="259">
        <v>0</v>
      </c>
      <c r="I288" s="260"/>
      <c r="J288" s="261">
        <f>ROUND(I288*H288,2)</f>
        <v>0</v>
      </c>
      <c r="K288" s="257" t="s">
        <v>1</v>
      </c>
      <c r="L288" s="262"/>
      <c r="M288" s="263" t="s">
        <v>1</v>
      </c>
      <c r="N288" s="264"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3961</v>
      </c>
      <c r="AT288" s="230" t="s">
        <v>218</v>
      </c>
      <c r="AU288" s="230" t="s">
        <v>85</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3961</v>
      </c>
      <c r="BM288" s="230" t="s">
        <v>5641</v>
      </c>
    </row>
    <row r="289" s="2" customFormat="1" ht="37.8" customHeight="1">
      <c r="A289" s="39"/>
      <c r="B289" s="40"/>
      <c r="C289" s="255" t="s">
        <v>1843</v>
      </c>
      <c r="D289" s="255" t="s">
        <v>218</v>
      </c>
      <c r="E289" s="256" t="s">
        <v>1749</v>
      </c>
      <c r="F289" s="257" t="s">
        <v>5642</v>
      </c>
      <c r="G289" s="258" t="s">
        <v>1</v>
      </c>
      <c r="H289" s="259">
        <v>0</v>
      </c>
      <c r="I289" s="260"/>
      <c r="J289" s="261">
        <f>ROUND(I289*H289,2)</f>
        <v>0</v>
      </c>
      <c r="K289" s="257" t="s">
        <v>1</v>
      </c>
      <c r="L289" s="262"/>
      <c r="M289" s="263" t="s">
        <v>1</v>
      </c>
      <c r="N289" s="264" t="s">
        <v>42</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3961</v>
      </c>
      <c r="AT289" s="230" t="s">
        <v>218</v>
      </c>
      <c r="AU289" s="230" t="s">
        <v>85</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3961</v>
      </c>
      <c r="BM289" s="230" t="s">
        <v>5643</v>
      </c>
    </row>
    <row r="290" s="12" customFormat="1" ht="25.92" customHeight="1">
      <c r="A290" s="12"/>
      <c r="B290" s="203"/>
      <c r="C290" s="204"/>
      <c r="D290" s="205" t="s">
        <v>76</v>
      </c>
      <c r="E290" s="206" t="s">
        <v>5644</v>
      </c>
      <c r="F290" s="206" t="s">
        <v>5645</v>
      </c>
      <c r="G290" s="204"/>
      <c r="H290" s="204"/>
      <c r="I290" s="207"/>
      <c r="J290" s="208">
        <f>BK290</f>
        <v>0</v>
      </c>
      <c r="K290" s="204"/>
      <c r="L290" s="209"/>
      <c r="M290" s="210"/>
      <c r="N290" s="211"/>
      <c r="O290" s="211"/>
      <c r="P290" s="212">
        <f>SUM(P291:P293)</f>
        <v>0</v>
      </c>
      <c r="Q290" s="211"/>
      <c r="R290" s="212">
        <f>SUM(R291:R293)</f>
        <v>0</v>
      </c>
      <c r="S290" s="211"/>
      <c r="T290" s="213">
        <f>SUM(T291:T293)</f>
        <v>0</v>
      </c>
      <c r="U290" s="12"/>
      <c r="V290" s="12"/>
      <c r="W290" s="12"/>
      <c r="X290" s="12"/>
      <c r="Y290" s="12"/>
      <c r="Z290" s="12"/>
      <c r="AA290" s="12"/>
      <c r="AB290" s="12"/>
      <c r="AC290" s="12"/>
      <c r="AD290" s="12"/>
      <c r="AE290" s="12"/>
      <c r="AR290" s="214" t="s">
        <v>166</v>
      </c>
      <c r="AT290" s="215" t="s">
        <v>76</v>
      </c>
      <c r="AU290" s="215" t="s">
        <v>77</v>
      </c>
      <c r="AY290" s="214" t="s">
        <v>159</v>
      </c>
      <c r="BK290" s="216">
        <f>SUM(BK291:BK293)</f>
        <v>0</v>
      </c>
    </row>
    <row r="291" s="2" customFormat="1" ht="16.5" customHeight="1">
      <c r="A291" s="39"/>
      <c r="B291" s="40"/>
      <c r="C291" s="219" t="s">
        <v>1846</v>
      </c>
      <c r="D291" s="219" t="s">
        <v>161</v>
      </c>
      <c r="E291" s="220" t="s">
        <v>5646</v>
      </c>
      <c r="F291" s="221" t="s">
        <v>5647</v>
      </c>
      <c r="G291" s="222" t="s">
        <v>5648</v>
      </c>
      <c r="H291" s="223">
        <v>72</v>
      </c>
      <c r="I291" s="224"/>
      <c r="J291" s="225">
        <f>ROUND(I291*H291,2)</f>
        <v>0</v>
      </c>
      <c r="K291" s="221" t="s">
        <v>1</v>
      </c>
      <c r="L291" s="45"/>
      <c r="M291" s="226" t="s">
        <v>1</v>
      </c>
      <c r="N291" s="227" t="s">
        <v>42</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3961</v>
      </c>
      <c r="AT291" s="230" t="s">
        <v>161</v>
      </c>
      <c r="AU291" s="230" t="s">
        <v>85</v>
      </c>
      <c r="AY291" s="18" t="s">
        <v>159</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3961</v>
      </c>
      <c r="BM291" s="230" t="s">
        <v>5649</v>
      </c>
    </row>
    <row r="292" s="2" customFormat="1" ht="24.15" customHeight="1">
      <c r="A292" s="39"/>
      <c r="B292" s="40"/>
      <c r="C292" s="219" t="s">
        <v>1860</v>
      </c>
      <c r="D292" s="219" t="s">
        <v>161</v>
      </c>
      <c r="E292" s="220" t="s">
        <v>5650</v>
      </c>
      <c r="F292" s="221" t="s">
        <v>5651</v>
      </c>
      <c r="G292" s="222" t="s">
        <v>835</v>
      </c>
      <c r="H292" s="223">
        <v>1</v>
      </c>
      <c r="I292" s="224"/>
      <c r="J292" s="225">
        <f>ROUND(I292*H292,2)</f>
        <v>0</v>
      </c>
      <c r="K292" s="221" t="s">
        <v>1</v>
      </c>
      <c r="L292" s="45"/>
      <c r="M292" s="226" t="s">
        <v>1</v>
      </c>
      <c r="N292" s="227"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3961</v>
      </c>
      <c r="AT292" s="230" t="s">
        <v>161</v>
      </c>
      <c r="AU292" s="230" t="s">
        <v>85</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3961</v>
      </c>
      <c r="BM292" s="230" t="s">
        <v>5652</v>
      </c>
    </row>
    <row r="293" s="2" customFormat="1" ht="16.5" customHeight="1">
      <c r="A293" s="39"/>
      <c r="B293" s="40"/>
      <c r="C293" s="219" t="s">
        <v>1950</v>
      </c>
      <c r="D293" s="219" t="s">
        <v>161</v>
      </c>
      <c r="E293" s="220" t="s">
        <v>5653</v>
      </c>
      <c r="F293" s="221" t="s">
        <v>5654</v>
      </c>
      <c r="G293" s="222" t="s">
        <v>835</v>
      </c>
      <c r="H293" s="223">
        <v>1</v>
      </c>
      <c r="I293" s="224"/>
      <c r="J293" s="225">
        <f>ROUND(I293*H293,2)</f>
        <v>0</v>
      </c>
      <c r="K293" s="221" t="s">
        <v>1</v>
      </c>
      <c r="L293" s="45"/>
      <c r="M293" s="290" t="s">
        <v>1</v>
      </c>
      <c r="N293" s="291" t="s">
        <v>42</v>
      </c>
      <c r="O293" s="292"/>
      <c r="P293" s="293">
        <f>O293*H293</f>
        <v>0</v>
      </c>
      <c r="Q293" s="293">
        <v>0</v>
      </c>
      <c r="R293" s="293">
        <f>Q293*H293</f>
        <v>0</v>
      </c>
      <c r="S293" s="293">
        <v>0</v>
      </c>
      <c r="T293" s="294">
        <f>S293*H293</f>
        <v>0</v>
      </c>
      <c r="U293" s="39"/>
      <c r="V293" s="39"/>
      <c r="W293" s="39"/>
      <c r="X293" s="39"/>
      <c r="Y293" s="39"/>
      <c r="Z293" s="39"/>
      <c r="AA293" s="39"/>
      <c r="AB293" s="39"/>
      <c r="AC293" s="39"/>
      <c r="AD293" s="39"/>
      <c r="AE293" s="39"/>
      <c r="AR293" s="230" t="s">
        <v>3961</v>
      </c>
      <c r="AT293" s="230" t="s">
        <v>161</v>
      </c>
      <c r="AU293" s="230" t="s">
        <v>85</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3961</v>
      </c>
      <c r="BM293" s="230" t="s">
        <v>5655</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wg1G9gWx+gb6azRwS2za0z2ALn85W1920f9itXpSIUNWQCdzsm9ioRIcn1Qe8AQvOhHkYYljM9zocTgiS6AI+Q==" hashValue="PvPqTeywVQksTvDwS/7sMI3TyilHUKIelWZ9vEoXeh0xEnB9Wba/27wWGiSkVHEPCS/8xc1AlCyK7hVVgF2z4A==" algorithmName="SHA-512" password="CC35"/>
  <autoFilter ref="C125:K29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5656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ROUND((SUM(BE125:BE228)),  2)</f>
        <v>0</v>
      </c>
      <c r="G33" s="39"/>
      <c r="H33" s="39"/>
      <c r="I33" s="156">
        <v>0.20999999999999999</v>
      </c>
      <c r="J33" s="155">
        <f>ROUND(((SUM(BE125:BE228))*I33),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ROUND((SUM(BF125:BF228)),  2)</f>
        <v>0</v>
      </c>
      <c r="G34" s="39"/>
      <c r="H34" s="39"/>
      <c r="I34" s="156">
        <v>0.12</v>
      </c>
      <c r="J34" s="155">
        <f>ROUND(((SUM(BF125:BF228))*I34),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ROUND((SUM(BG125:BG228)),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ROUND((SUM(BH125:BH228)),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ROUND((SUM(BI125:BI228)),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701_03 -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922</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5220</v>
      </c>
      <c r="E99" s="189"/>
      <c r="F99" s="189"/>
      <c r="G99" s="189"/>
      <c r="H99" s="189"/>
      <c r="I99" s="189"/>
      <c r="J99" s="190">
        <f>J142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5657</v>
      </c>
      <c r="E100" s="189"/>
      <c r="F100" s="189"/>
      <c r="G100" s="189"/>
      <c r="H100" s="189"/>
      <c r="I100" s="189"/>
      <c r="J100" s="190">
        <f>J160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5222</v>
      </c>
      <c r="E101" s="189"/>
      <c r="F101" s="189"/>
      <c r="G101" s="189"/>
      <c r="H101" s="189"/>
      <c r="I101" s="189"/>
      <c r="J101" s="190">
        <f>J178</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5223</v>
      </c>
      <c r="E102" s="189"/>
      <c r="F102" s="189"/>
      <c r="G102" s="189"/>
      <c r="H102" s="189"/>
      <c r="I102" s="189"/>
      <c r="J102" s="190">
        <f>J198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934</v>
      </c>
      <c r="E103" s="189"/>
      <c r="F103" s="189"/>
      <c r="G103" s="189"/>
      <c r="H103" s="189"/>
      <c r="I103" s="189"/>
      <c r="J103" s="190">
        <f>J201</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5224</v>
      </c>
      <c r="E104" s="183"/>
      <c r="F104" s="183"/>
      <c r="G104" s="183"/>
      <c r="H104" s="183"/>
      <c r="I104" s="183"/>
      <c r="J104" s="184">
        <f>J204</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5225</v>
      </c>
      <c r="E105" s="183"/>
      <c r="F105" s="183"/>
      <c r="G105" s="183"/>
      <c r="H105" s="183"/>
      <c r="I105" s="183"/>
      <c r="J105" s="184">
        <f>J218</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Budova čp. 55 v ul. Trčků z Lípy, Chotěboř - aktual 2023</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701_03 - Chlazení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Chotěboř</v>
      </c>
      <c r="G119" s="41"/>
      <c r="H119" s="41"/>
      <c r="I119" s="33" t="s">
        <v>22</v>
      </c>
      <c r="J119" s="80" t="str">
        <f>IF(J12="","",J12)</f>
        <v>15. 7. 2023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Město Chotěboř</v>
      </c>
      <c r="G121" s="41"/>
      <c r="H121" s="41"/>
      <c r="I121" s="33" t="s">
        <v>30</v>
      </c>
      <c r="J121" s="37" t="str">
        <f>E21</f>
        <v>Projektový atelier DAVID</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Bc. Zuzana Kosáková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145</v>
      </c>
      <c r="D124" s="195" t="s">
        <v>62</v>
      </c>
      <c r="E124" s="195" t="s">
        <v>58</v>
      </c>
      <c r="F124" s="195" t="s">
        <v>59</v>
      </c>
      <c r="G124" s="195" t="s">
        <v>146</v>
      </c>
      <c r="H124" s="195" t="s">
        <v>147</v>
      </c>
      <c r="I124" s="195" t="s">
        <v>148</v>
      </c>
      <c r="J124" s="195" t="s">
        <v>132</v>
      </c>
      <c r="K124" s="196" t="s">
        <v>149</v>
      </c>
      <c r="L124" s="197"/>
      <c r="M124" s="101" t="s">
        <v>1</v>
      </c>
      <c r="N124" s="102" t="s">
        <v>41</v>
      </c>
      <c r="O124" s="102" t="s">
        <v>150</v>
      </c>
      <c r="P124" s="102" t="s">
        <v>151</v>
      </c>
      <c r="Q124" s="102" t="s">
        <v>152</v>
      </c>
      <c r="R124" s="102" t="s">
        <v>153</v>
      </c>
      <c r="S124" s="102" t="s">
        <v>154</v>
      </c>
      <c r="T124" s="103" t="s">
        <v>155</v>
      </c>
      <c r="U124" s="192"/>
      <c r="V124" s="192"/>
      <c r="W124" s="192"/>
      <c r="X124" s="192"/>
      <c r="Y124" s="192"/>
      <c r="Z124" s="192"/>
      <c r="AA124" s="192"/>
      <c r="AB124" s="192"/>
      <c r="AC124" s="192"/>
      <c r="AD124" s="192"/>
      <c r="AE124" s="192"/>
    </row>
    <row r="125" s="2" customFormat="1" ht="22.8" customHeight="1">
      <c r="A125" s="39"/>
      <c r="B125" s="40"/>
      <c r="C125" s="108" t="s">
        <v>156</v>
      </c>
      <c r="D125" s="41"/>
      <c r="E125" s="41"/>
      <c r="F125" s="41"/>
      <c r="G125" s="41"/>
      <c r="H125" s="41"/>
      <c r="I125" s="41"/>
      <c r="J125" s="198">
        <f>BK125</f>
        <v>0</v>
      </c>
      <c r="K125" s="41"/>
      <c r="L125" s="45"/>
      <c r="M125" s="104"/>
      <c r="N125" s="199"/>
      <c r="O125" s="105"/>
      <c r="P125" s="200">
        <f>P126+P204+P218</f>
        <v>0</v>
      </c>
      <c r="Q125" s="105"/>
      <c r="R125" s="200">
        <f>R126+R204+R218</f>
        <v>1.1569614591999999</v>
      </c>
      <c r="S125" s="105"/>
      <c r="T125" s="201">
        <f>T126+T204+T218</f>
        <v>0.47224000000000005</v>
      </c>
      <c r="U125" s="39"/>
      <c r="V125" s="39"/>
      <c r="W125" s="39"/>
      <c r="X125" s="39"/>
      <c r="Y125" s="39"/>
      <c r="Z125" s="39"/>
      <c r="AA125" s="39"/>
      <c r="AB125" s="39"/>
      <c r="AC125" s="39"/>
      <c r="AD125" s="39"/>
      <c r="AE125" s="39"/>
      <c r="AT125" s="18" t="s">
        <v>76</v>
      </c>
      <c r="AU125" s="18" t="s">
        <v>134</v>
      </c>
      <c r="BK125" s="202">
        <f>BK126+BK204+BK218</f>
        <v>0</v>
      </c>
    </row>
    <row r="126" s="12" customFormat="1" ht="25.92" customHeight="1">
      <c r="A126" s="12"/>
      <c r="B126" s="203"/>
      <c r="C126" s="204"/>
      <c r="D126" s="205" t="s">
        <v>76</v>
      </c>
      <c r="E126" s="206" t="s">
        <v>342</v>
      </c>
      <c r="F126" s="206" t="s">
        <v>343</v>
      </c>
      <c r="G126" s="204"/>
      <c r="H126" s="204"/>
      <c r="I126" s="207"/>
      <c r="J126" s="208">
        <f>BK126</f>
        <v>0</v>
      </c>
      <c r="K126" s="204"/>
      <c r="L126" s="209"/>
      <c r="M126" s="210"/>
      <c r="N126" s="211"/>
      <c r="O126" s="211"/>
      <c r="P126" s="212">
        <f>P127+P142+P160+P178+P198+P201</f>
        <v>0</v>
      </c>
      <c r="Q126" s="211"/>
      <c r="R126" s="212">
        <f>R127+R142+R160+R178+R198+R201</f>
        <v>1.1569614591999999</v>
      </c>
      <c r="S126" s="211"/>
      <c r="T126" s="213">
        <f>T127+T142+T160+T178+T198+T201</f>
        <v>0.47224000000000005</v>
      </c>
      <c r="U126" s="12"/>
      <c r="V126" s="12"/>
      <c r="W126" s="12"/>
      <c r="X126" s="12"/>
      <c r="Y126" s="12"/>
      <c r="Z126" s="12"/>
      <c r="AA126" s="12"/>
      <c r="AB126" s="12"/>
      <c r="AC126" s="12"/>
      <c r="AD126" s="12"/>
      <c r="AE126" s="12"/>
      <c r="AR126" s="214" t="s">
        <v>87</v>
      </c>
      <c r="AT126" s="215" t="s">
        <v>76</v>
      </c>
      <c r="AU126" s="215" t="s">
        <v>77</v>
      </c>
      <c r="AY126" s="214" t="s">
        <v>159</v>
      </c>
      <c r="BK126" s="216">
        <f>BK127+BK142+BK160+BK178+BK198+BK201</f>
        <v>0</v>
      </c>
    </row>
    <row r="127" s="12" customFormat="1" ht="22.8" customHeight="1">
      <c r="A127" s="12"/>
      <c r="B127" s="203"/>
      <c r="C127" s="204"/>
      <c r="D127" s="205" t="s">
        <v>76</v>
      </c>
      <c r="E127" s="217" t="s">
        <v>2473</v>
      </c>
      <c r="F127" s="217" t="s">
        <v>2474</v>
      </c>
      <c r="G127" s="204"/>
      <c r="H127" s="204"/>
      <c r="I127" s="207"/>
      <c r="J127" s="218">
        <f>BK127</f>
        <v>0</v>
      </c>
      <c r="K127" s="204"/>
      <c r="L127" s="209"/>
      <c r="M127" s="210"/>
      <c r="N127" s="211"/>
      <c r="O127" s="211"/>
      <c r="P127" s="212">
        <f>SUM(P128:P141)</f>
        <v>0</v>
      </c>
      <c r="Q127" s="211"/>
      <c r="R127" s="212">
        <f>SUM(R128:R141)</f>
        <v>0.054400000000000018</v>
      </c>
      <c r="S127" s="211"/>
      <c r="T127" s="213">
        <f>SUM(T128:T141)</f>
        <v>0</v>
      </c>
      <c r="U127" s="12"/>
      <c r="V127" s="12"/>
      <c r="W127" s="12"/>
      <c r="X127" s="12"/>
      <c r="Y127" s="12"/>
      <c r="Z127" s="12"/>
      <c r="AA127" s="12"/>
      <c r="AB127" s="12"/>
      <c r="AC127" s="12"/>
      <c r="AD127" s="12"/>
      <c r="AE127" s="12"/>
      <c r="AR127" s="214" t="s">
        <v>87</v>
      </c>
      <c r="AT127" s="215" t="s">
        <v>76</v>
      </c>
      <c r="AU127" s="215" t="s">
        <v>85</v>
      </c>
      <c r="AY127" s="214" t="s">
        <v>159</v>
      </c>
      <c r="BK127" s="216">
        <f>SUM(BK128:BK141)</f>
        <v>0</v>
      </c>
    </row>
    <row r="128" s="2" customFormat="1" ht="33" customHeight="1">
      <c r="A128" s="39"/>
      <c r="B128" s="40"/>
      <c r="C128" s="219" t="s">
        <v>85</v>
      </c>
      <c r="D128" s="219" t="s">
        <v>161</v>
      </c>
      <c r="E128" s="220" t="s">
        <v>5658</v>
      </c>
      <c r="F128" s="221" t="s">
        <v>5659</v>
      </c>
      <c r="G128" s="222" t="s">
        <v>268</v>
      </c>
      <c r="H128" s="223">
        <v>5</v>
      </c>
      <c r="I128" s="224"/>
      <c r="J128" s="225">
        <f>ROUND(I128*H128,2)</f>
        <v>0</v>
      </c>
      <c r="K128" s="221" t="s">
        <v>1</v>
      </c>
      <c r="L128" s="45"/>
      <c r="M128" s="226" t="s">
        <v>1</v>
      </c>
      <c r="N128" s="227" t="s">
        <v>42</v>
      </c>
      <c r="O128" s="92"/>
      <c r="P128" s="228">
        <f>O128*H128</f>
        <v>0</v>
      </c>
      <c r="Q128" s="228">
        <v>0.00064000000000000005</v>
      </c>
      <c r="R128" s="228">
        <f>Q128*H128</f>
        <v>0.0032000000000000002</v>
      </c>
      <c r="S128" s="228">
        <v>0</v>
      </c>
      <c r="T128" s="229">
        <f>S128*H128</f>
        <v>0</v>
      </c>
      <c r="U128" s="39"/>
      <c r="V128" s="39"/>
      <c r="W128" s="39"/>
      <c r="X128" s="39"/>
      <c r="Y128" s="39"/>
      <c r="Z128" s="39"/>
      <c r="AA128" s="39"/>
      <c r="AB128" s="39"/>
      <c r="AC128" s="39"/>
      <c r="AD128" s="39"/>
      <c r="AE128" s="39"/>
      <c r="AR128" s="230" t="s">
        <v>235</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235</v>
      </c>
      <c r="BM128" s="230" t="s">
        <v>5660</v>
      </c>
    </row>
    <row r="129" s="2" customFormat="1" ht="33" customHeight="1">
      <c r="A129" s="39"/>
      <c r="B129" s="40"/>
      <c r="C129" s="219" t="s">
        <v>87</v>
      </c>
      <c r="D129" s="219" t="s">
        <v>161</v>
      </c>
      <c r="E129" s="220" t="s">
        <v>5661</v>
      </c>
      <c r="F129" s="221" t="s">
        <v>5662</v>
      </c>
      <c r="G129" s="222" t="s">
        <v>268</v>
      </c>
      <c r="H129" s="223">
        <v>4</v>
      </c>
      <c r="I129" s="224"/>
      <c r="J129" s="225">
        <f>ROUND(I129*H129,2)</f>
        <v>0</v>
      </c>
      <c r="K129" s="221" t="s">
        <v>1</v>
      </c>
      <c r="L129" s="45"/>
      <c r="M129" s="226" t="s">
        <v>1</v>
      </c>
      <c r="N129" s="227" t="s">
        <v>42</v>
      </c>
      <c r="O129" s="92"/>
      <c r="P129" s="228">
        <f>O129*H129</f>
        <v>0</v>
      </c>
      <c r="Q129" s="228">
        <v>0.00064000000000000005</v>
      </c>
      <c r="R129" s="228">
        <f>Q129*H129</f>
        <v>0.0025600000000000002</v>
      </c>
      <c r="S129" s="228">
        <v>0</v>
      </c>
      <c r="T129" s="229">
        <f>S129*H129</f>
        <v>0</v>
      </c>
      <c r="U129" s="39"/>
      <c r="V129" s="39"/>
      <c r="W129" s="39"/>
      <c r="X129" s="39"/>
      <c r="Y129" s="39"/>
      <c r="Z129" s="39"/>
      <c r="AA129" s="39"/>
      <c r="AB129" s="39"/>
      <c r="AC129" s="39"/>
      <c r="AD129" s="39"/>
      <c r="AE129" s="39"/>
      <c r="AR129" s="230" t="s">
        <v>235</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235</v>
      </c>
      <c r="BM129" s="230" t="s">
        <v>5663</v>
      </c>
    </row>
    <row r="130" s="2" customFormat="1" ht="33" customHeight="1">
      <c r="A130" s="39"/>
      <c r="B130" s="40"/>
      <c r="C130" s="219" t="s">
        <v>175</v>
      </c>
      <c r="D130" s="219" t="s">
        <v>161</v>
      </c>
      <c r="E130" s="220" t="s">
        <v>5664</v>
      </c>
      <c r="F130" s="221" t="s">
        <v>5665</v>
      </c>
      <c r="G130" s="222" t="s">
        <v>268</v>
      </c>
      <c r="H130" s="223">
        <v>1</v>
      </c>
      <c r="I130" s="224"/>
      <c r="J130" s="225">
        <f>ROUND(I130*H130,2)</f>
        <v>0</v>
      </c>
      <c r="K130" s="221" t="s">
        <v>1</v>
      </c>
      <c r="L130" s="45"/>
      <c r="M130" s="226" t="s">
        <v>1</v>
      </c>
      <c r="N130" s="227" t="s">
        <v>42</v>
      </c>
      <c r="O130" s="92"/>
      <c r="P130" s="228">
        <f>O130*H130</f>
        <v>0</v>
      </c>
      <c r="Q130" s="228">
        <v>0.00064000000000000005</v>
      </c>
      <c r="R130" s="228">
        <f>Q130*H130</f>
        <v>0.00064000000000000005</v>
      </c>
      <c r="S130" s="228">
        <v>0</v>
      </c>
      <c r="T130" s="229">
        <f>S130*H130</f>
        <v>0</v>
      </c>
      <c r="U130" s="39"/>
      <c r="V130" s="39"/>
      <c r="W130" s="39"/>
      <c r="X130" s="39"/>
      <c r="Y130" s="39"/>
      <c r="Z130" s="39"/>
      <c r="AA130" s="39"/>
      <c r="AB130" s="39"/>
      <c r="AC130" s="39"/>
      <c r="AD130" s="39"/>
      <c r="AE130" s="39"/>
      <c r="AR130" s="230" t="s">
        <v>235</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235</v>
      </c>
      <c r="BM130" s="230" t="s">
        <v>5666</v>
      </c>
    </row>
    <row r="131" s="2" customFormat="1" ht="33" customHeight="1">
      <c r="A131" s="39"/>
      <c r="B131" s="40"/>
      <c r="C131" s="219" t="s">
        <v>166</v>
      </c>
      <c r="D131" s="219" t="s">
        <v>161</v>
      </c>
      <c r="E131" s="220" t="s">
        <v>5667</v>
      </c>
      <c r="F131" s="221" t="s">
        <v>5668</v>
      </c>
      <c r="G131" s="222" t="s">
        <v>268</v>
      </c>
      <c r="H131" s="223">
        <v>37</v>
      </c>
      <c r="I131" s="224"/>
      <c r="J131" s="225">
        <f>ROUND(I131*H131,2)</f>
        <v>0</v>
      </c>
      <c r="K131" s="221" t="s">
        <v>1</v>
      </c>
      <c r="L131" s="45"/>
      <c r="M131" s="226" t="s">
        <v>1</v>
      </c>
      <c r="N131" s="227" t="s">
        <v>42</v>
      </c>
      <c r="O131" s="92"/>
      <c r="P131" s="228">
        <f>O131*H131</f>
        <v>0</v>
      </c>
      <c r="Q131" s="228">
        <v>0.00064000000000000005</v>
      </c>
      <c r="R131" s="228">
        <f>Q131*H131</f>
        <v>0.023680000000000003</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5669</v>
      </c>
    </row>
    <row r="132" s="2" customFormat="1" ht="24.15" customHeight="1">
      <c r="A132" s="39"/>
      <c r="B132" s="40"/>
      <c r="C132" s="219" t="s">
        <v>185</v>
      </c>
      <c r="D132" s="219" t="s">
        <v>161</v>
      </c>
      <c r="E132" s="220" t="s">
        <v>5226</v>
      </c>
      <c r="F132" s="221" t="s">
        <v>5670</v>
      </c>
      <c r="G132" s="222" t="s">
        <v>215</v>
      </c>
      <c r="H132" s="223">
        <v>13</v>
      </c>
      <c r="I132" s="224"/>
      <c r="J132" s="225">
        <f>ROUND(I132*H132,2)</f>
        <v>0</v>
      </c>
      <c r="K132" s="221" t="s">
        <v>1</v>
      </c>
      <c r="L132" s="45"/>
      <c r="M132" s="226" t="s">
        <v>1</v>
      </c>
      <c r="N132" s="227" t="s">
        <v>42</v>
      </c>
      <c r="O132" s="92"/>
      <c r="P132" s="228">
        <f>O132*H132</f>
        <v>0</v>
      </c>
      <c r="Q132" s="228">
        <v>0.00064000000000000005</v>
      </c>
      <c r="R132" s="228">
        <f>Q132*H132</f>
        <v>0.008320000000000001</v>
      </c>
      <c r="S132" s="228">
        <v>0</v>
      </c>
      <c r="T132" s="229">
        <f>S132*H132</f>
        <v>0</v>
      </c>
      <c r="U132" s="39"/>
      <c r="V132" s="39"/>
      <c r="W132" s="39"/>
      <c r="X132" s="39"/>
      <c r="Y132" s="39"/>
      <c r="Z132" s="39"/>
      <c r="AA132" s="39"/>
      <c r="AB132" s="39"/>
      <c r="AC132" s="39"/>
      <c r="AD132" s="39"/>
      <c r="AE132" s="39"/>
      <c r="AR132" s="230" t="s">
        <v>235</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235</v>
      </c>
      <c r="BM132" s="230" t="s">
        <v>5671</v>
      </c>
    </row>
    <row r="133" s="2" customFormat="1" ht="33" customHeight="1">
      <c r="A133" s="39"/>
      <c r="B133" s="40"/>
      <c r="C133" s="219" t="s">
        <v>189</v>
      </c>
      <c r="D133" s="219" t="s">
        <v>161</v>
      </c>
      <c r="E133" s="220" t="s">
        <v>5672</v>
      </c>
      <c r="F133" s="221" t="s">
        <v>5673</v>
      </c>
      <c r="G133" s="222" t="s">
        <v>215</v>
      </c>
      <c r="H133" s="223">
        <v>1</v>
      </c>
      <c r="I133" s="224"/>
      <c r="J133" s="225">
        <f>ROUND(I133*H133,2)</f>
        <v>0</v>
      </c>
      <c r="K133" s="221" t="s">
        <v>1</v>
      </c>
      <c r="L133" s="45"/>
      <c r="M133" s="226" t="s">
        <v>1</v>
      </c>
      <c r="N133" s="227" t="s">
        <v>42</v>
      </c>
      <c r="O133" s="92"/>
      <c r="P133" s="228">
        <f>O133*H133</f>
        <v>0</v>
      </c>
      <c r="Q133" s="228">
        <v>0.00064000000000000005</v>
      </c>
      <c r="R133" s="228">
        <f>Q133*H133</f>
        <v>0.00064000000000000005</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5674</v>
      </c>
    </row>
    <row r="134" s="2" customFormat="1" ht="33" customHeight="1">
      <c r="A134" s="39"/>
      <c r="B134" s="40"/>
      <c r="C134" s="219" t="s">
        <v>194</v>
      </c>
      <c r="D134" s="219" t="s">
        <v>161</v>
      </c>
      <c r="E134" s="220" t="s">
        <v>5675</v>
      </c>
      <c r="F134" s="221" t="s">
        <v>5676</v>
      </c>
      <c r="G134" s="222" t="s">
        <v>215</v>
      </c>
      <c r="H134" s="223">
        <v>2</v>
      </c>
      <c r="I134" s="224"/>
      <c r="J134" s="225">
        <f>ROUND(I134*H134,2)</f>
        <v>0</v>
      </c>
      <c r="K134" s="221" t="s">
        <v>1</v>
      </c>
      <c r="L134" s="45"/>
      <c r="M134" s="226" t="s">
        <v>1</v>
      </c>
      <c r="N134" s="227" t="s">
        <v>42</v>
      </c>
      <c r="O134" s="92"/>
      <c r="P134" s="228">
        <f>O134*H134</f>
        <v>0</v>
      </c>
      <c r="Q134" s="228">
        <v>0.00064000000000000005</v>
      </c>
      <c r="R134" s="228">
        <f>Q134*H134</f>
        <v>0.0012800000000000001</v>
      </c>
      <c r="S134" s="228">
        <v>0</v>
      </c>
      <c r="T134" s="229">
        <f>S134*H134</f>
        <v>0</v>
      </c>
      <c r="U134" s="39"/>
      <c r="V134" s="39"/>
      <c r="W134" s="39"/>
      <c r="X134" s="39"/>
      <c r="Y134" s="39"/>
      <c r="Z134" s="39"/>
      <c r="AA134" s="39"/>
      <c r="AB134" s="39"/>
      <c r="AC134" s="39"/>
      <c r="AD134" s="39"/>
      <c r="AE134" s="39"/>
      <c r="AR134" s="230" t="s">
        <v>235</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5677</v>
      </c>
    </row>
    <row r="135" s="2" customFormat="1" ht="33" customHeight="1">
      <c r="A135" s="39"/>
      <c r="B135" s="40"/>
      <c r="C135" s="219" t="s">
        <v>198</v>
      </c>
      <c r="D135" s="219" t="s">
        <v>161</v>
      </c>
      <c r="E135" s="220" t="s">
        <v>5230</v>
      </c>
      <c r="F135" s="221" t="s">
        <v>5678</v>
      </c>
      <c r="G135" s="222" t="s">
        <v>215</v>
      </c>
      <c r="H135" s="223">
        <v>3</v>
      </c>
      <c r="I135" s="224"/>
      <c r="J135" s="225">
        <f>ROUND(I135*H135,2)</f>
        <v>0</v>
      </c>
      <c r="K135" s="221" t="s">
        <v>1</v>
      </c>
      <c r="L135" s="45"/>
      <c r="M135" s="226" t="s">
        <v>1</v>
      </c>
      <c r="N135" s="227" t="s">
        <v>42</v>
      </c>
      <c r="O135" s="92"/>
      <c r="P135" s="228">
        <f>O135*H135</f>
        <v>0</v>
      </c>
      <c r="Q135" s="228">
        <v>0.00064000000000000005</v>
      </c>
      <c r="R135" s="228">
        <f>Q135*H135</f>
        <v>0.0019200000000000003</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5679</v>
      </c>
    </row>
    <row r="136" s="2" customFormat="1" ht="24.15" customHeight="1">
      <c r="A136" s="39"/>
      <c r="B136" s="40"/>
      <c r="C136" s="219" t="s">
        <v>204</v>
      </c>
      <c r="D136" s="219" t="s">
        <v>161</v>
      </c>
      <c r="E136" s="220" t="s">
        <v>5680</v>
      </c>
      <c r="F136" s="221" t="s">
        <v>5681</v>
      </c>
      <c r="G136" s="222" t="s">
        <v>215</v>
      </c>
      <c r="H136" s="223">
        <v>1</v>
      </c>
      <c r="I136" s="224"/>
      <c r="J136" s="225">
        <f>ROUND(I136*H136,2)</f>
        <v>0</v>
      </c>
      <c r="K136" s="221" t="s">
        <v>1</v>
      </c>
      <c r="L136" s="45"/>
      <c r="M136" s="226" t="s">
        <v>1</v>
      </c>
      <c r="N136" s="227" t="s">
        <v>42</v>
      </c>
      <c r="O136" s="92"/>
      <c r="P136" s="228">
        <f>O136*H136</f>
        <v>0</v>
      </c>
      <c r="Q136" s="228">
        <v>0.00064000000000000005</v>
      </c>
      <c r="R136" s="228">
        <f>Q136*H136</f>
        <v>0.00064000000000000005</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5682</v>
      </c>
    </row>
    <row r="137" s="2" customFormat="1">
      <c r="A137" s="39"/>
      <c r="B137" s="40"/>
      <c r="C137" s="41"/>
      <c r="D137" s="234" t="s">
        <v>1237</v>
      </c>
      <c r="E137" s="41"/>
      <c r="F137" s="298" t="s">
        <v>5683</v>
      </c>
      <c r="G137" s="41"/>
      <c r="H137" s="41"/>
      <c r="I137" s="299"/>
      <c r="J137" s="41"/>
      <c r="K137" s="41"/>
      <c r="L137" s="45"/>
      <c r="M137" s="300"/>
      <c r="N137" s="301"/>
      <c r="O137" s="92"/>
      <c r="P137" s="92"/>
      <c r="Q137" s="92"/>
      <c r="R137" s="92"/>
      <c r="S137" s="92"/>
      <c r="T137" s="93"/>
      <c r="U137" s="39"/>
      <c r="V137" s="39"/>
      <c r="W137" s="39"/>
      <c r="X137" s="39"/>
      <c r="Y137" s="39"/>
      <c r="Z137" s="39"/>
      <c r="AA137" s="39"/>
      <c r="AB137" s="39"/>
      <c r="AC137" s="39"/>
      <c r="AD137" s="39"/>
      <c r="AE137" s="39"/>
      <c r="AT137" s="18" t="s">
        <v>1237</v>
      </c>
      <c r="AU137" s="18" t="s">
        <v>87</v>
      </c>
    </row>
    <row r="138" s="2" customFormat="1" ht="24.15" customHeight="1">
      <c r="A138" s="39"/>
      <c r="B138" s="40"/>
      <c r="C138" s="219" t="s">
        <v>208</v>
      </c>
      <c r="D138" s="219" t="s">
        <v>161</v>
      </c>
      <c r="E138" s="220" t="s">
        <v>5684</v>
      </c>
      <c r="F138" s="221" t="s">
        <v>5685</v>
      </c>
      <c r="G138" s="222" t="s">
        <v>215</v>
      </c>
      <c r="H138" s="223">
        <v>1</v>
      </c>
      <c r="I138" s="224"/>
      <c r="J138" s="225">
        <f>ROUND(I138*H138,2)</f>
        <v>0</v>
      </c>
      <c r="K138" s="221" t="s">
        <v>1</v>
      </c>
      <c r="L138" s="45"/>
      <c r="M138" s="226" t="s">
        <v>1</v>
      </c>
      <c r="N138" s="227" t="s">
        <v>42</v>
      </c>
      <c r="O138" s="92"/>
      <c r="P138" s="228">
        <f>O138*H138</f>
        <v>0</v>
      </c>
      <c r="Q138" s="228">
        <v>0.00064000000000000005</v>
      </c>
      <c r="R138" s="228">
        <f>Q138*H138</f>
        <v>0.00064000000000000005</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5686</v>
      </c>
    </row>
    <row r="139" s="2" customFormat="1">
      <c r="A139" s="39"/>
      <c r="B139" s="40"/>
      <c r="C139" s="41"/>
      <c r="D139" s="234" t="s">
        <v>1237</v>
      </c>
      <c r="E139" s="41"/>
      <c r="F139" s="298" t="s">
        <v>5687</v>
      </c>
      <c r="G139" s="41"/>
      <c r="H139" s="41"/>
      <c r="I139" s="299"/>
      <c r="J139" s="41"/>
      <c r="K139" s="41"/>
      <c r="L139" s="45"/>
      <c r="M139" s="300"/>
      <c r="N139" s="301"/>
      <c r="O139" s="92"/>
      <c r="P139" s="92"/>
      <c r="Q139" s="92"/>
      <c r="R139" s="92"/>
      <c r="S139" s="92"/>
      <c r="T139" s="93"/>
      <c r="U139" s="39"/>
      <c r="V139" s="39"/>
      <c r="W139" s="39"/>
      <c r="X139" s="39"/>
      <c r="Y139" s="39"/>
      <c r="Z139" s="39"/>
      <c r="AA139" s="39"/>
      <c r="AB139" s="39"/>
      <c r="AC139" s="39"/>
      <c r="AD139" s="39"/>
      <c r="AE139" s="39"/>
      <c r="AT139" s="18" t="s">
        <v>1237</v>
      </c>
      <c r="AU139" s="18" t="s">
        <v>87</v>
      </c>
    </row>
    <row r="140" s="2" customFormat="1" ht="24.15" customHeight="1">
      <c r="A140" s="39"/>
      <c r="B140" s="40"/>
      <c r="C140" s="219" t="s">
        <v>212</v>
      </c>
      <c r="D140" s="219" t="s">
        <v>161</v>
      </c>
      <c r="E140" s="220" t="s">
        <v>5688</v>
      </c>
      <c r="F140" s="221" t="s">
        <v>5689</v>
      </c>
      <c r="G140" s="222" t="s">
        <v>268</v>
      </c>
      <c r="H140" s="223">
        <v>14</v>
      </c>
      <c r="I140" s="224"/>
      <c r="J140" s="225">
        <f>ROUND(I140*H140,2)</f>
        <v>0</v>
      </c>
      <c r="K140" s="221" t="s">
        <v>1</v>
      </c>
      <c r="L140" s="45"/>
      <c r="M140" s="226" t="s">
        <v>1</v>
      </c>
      <c r="N140" s="227" t="s">
        <v>42</v>
      </c>
      <c r="O140" s="92"/>
      <c r="P140" s="228">
        <f>O140*H140</f>
        <v>0</v>
      </c>
      <c r="Q140" s="228">
        <v>0.00064000000000000005</v>
      </c>
      <c r="R140" s="228">
        <f>Q140*H140</f>
        <v>0.008960000000000001</v>
      </c>
      <c r="S140" s="228">
        <v>0</v>
      </c>
      <c r="T140" s="229">
        <f>S140*H140</f>
        <v>0</v>
      </c>
      <c r="U140" s="39"/>
      <c r="V140" s="39"/>
      <c r="W140" s="39"/>
      <c r="X140" s="39"/>
      <c r="Y140" s="39"/>
      <c r="Z140" s="39"/>
      <c r="AA140" s="39"/>
      <c r="AB140" s="39"/>
      <c r="AC140" s="39"/>
      <c r="AD140" s="39"/>
      <c r="AE140" s="39"/>
      <c r="AR140" s="230" t="s">
        <v>235</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5690</v>
      </c>
    </row>
    <row r="141" s="2" customFormat="1" ht="24.15" customHeight="1">
      <c r="A141" s="39"/>
      <c r="B141" s="40"/>
      <c r="C141" s="219" t="s">
        <v>8</v>
      </c>
      <c r="D141" s="219" t="s">
        <v>161</v>
      </c>
      <c r="E141" s="220" t="s">
        <v>5691</v>
      </c>
      <c r="F141" s="221" t="s">
        <v>5692</v>
      </c>
      <c r="G141" s="222" t="s">
        <v>268</v>
      </c>
      <c r="H141" s="223">
        <v>3</v>
      </c>
      <c r="I141" s="224"/>
      <c r="J141" s="225">
        <f>ROUND(I141*H141,2)</f>
        <v>0</v>
      </c>
      <c r="K141" s="221" t="s">
        <v>1</v>
      </c>
      <c r="L141" s="45"/>
      <c r="M141" s="226" t="s">
        <v>1</v>
      </c>
      <c r="N141" s="227" t="s">
        <v>42</v>
      </c>
      <c r="O141" s="92"/>
      <c r="P141" s="228">
        <f>O141*H141</f>
        <v>0</v>
      </c>
      <c r="Q141" s="228">
        <v>0.00064000000000000005</v>
      </c>
      <c r="R141" s="228">
        <f>Q141*H141</f>
        <v>0.0019200000000000003</v>
      </c>
      <c r="S141" s="228">
        <v>0</v>
      </c>
      <c r="T141" s="229">
        <f>S141*H141</f>
        <v>0</v>
      </c>
      <c r="U141" s="39"/>
      <c r="V141" s="39"/>
      <c r="W141" s="39"/>
      <c r="X141" s="39"/>
      <c r="Y141" s="39"/>
      <c r="Z141" s="39"/>
      <c r="AA141" s="39"/>
      <c r="AB141" s="39"/>
      <c r="AC141" s="39"/>
      <c r="AD141" s="39"/>
      <c r="AE141" s="39"/>
      <c r="AR141" s="230" t="s">
        <v>235</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5693</v>
      </c>
    </row>
    <row r="142" s="12" customFormat="1" ht="22.8" customHeight="1">
      <c r="A142" s="12"/>
      <c r="B142" s="203"/>
      <c r="C142" s="204"/>
      <c r="D142" s="205" t="s">
        <v>76</v>
      </c>
      <c r="E142" s="217" t="s">
        <v>5264</v>
      </c>
      <c r="F142" s="217" t="s">
        <v>5265</v>
      </c>
      <c r="G142" s="204"/>
      <c r="H142" s="204"/>
      <c r="I142" s="207"/>
      <c r="J142" s="218">
        <f>BK142</f>
        <v>0</v>
      </c>
      <c r="K142" s="204"/>
      <c r="L142" s="209"/>
      <c r="M142" s="210"/>
      <c r="N142" s="211"/>
      <c r="O142" s="211"/>
      <c r="P142" s="212">
        <f>SUM(P143:P159)</f>
        <v>0</v>
      </c>
      <c r="Q142" s="211"/>
      <c r="R142" s="212">
        <f>SUM(R143:R159)</f>
        <v>0.026509999999999999</v>
      </c>
      <c r="S142" s="211"/>
      <c r="T142" s="213">
        <f>SUM(T143:T159)</f>
        <v>0</v>
      </c>
      <c r="U142" s="12"/>
      <c r="V142" s="12"/>
      <c r="W142" s="12"/>
      <c r="X142" s="12"/>
      <c r="Y142" s="12"/>
      <c r="Z142" s="12"/>
      <c r="AA142" s="12"/>
      <c r="AB142" s="12"/>
      <c r="AC142" s="12"/>
      <c r="AD142" s="12"/>
      <c r="AE142" s="12"/>
      <c r="AR142" s="214" t="s">
        <v>87</v>
      </c>
      <c r="AT142" s="215" t="s">
        <v>76</v>
      </c>
      <c r="AU142" s="215" t="s">
        <v>85</v>
      </c>
      <c r="AY142" s="214" t="s">
        <v>159</v>
      </c>
      <c r="BK142" s="216">
        <f>SUM(BK143:BK159)</f>
        <v>0</v>
      </c>
    </row>
    <row r="143" s="2" customFormat="1" ht="21.75" customHeight="1">
      <c r="A143" s="39"/>
      <c r="B143" s="40"/>
      <c r="C143" s="219" t="s">
        <v>222</v>
      </c>
      <c r="D143" s="219" t="s">
        <v>161</v>
      </c>
      <c r="E143" s="220" t="s">
        <v>5284</v>
      </c>
      <c r="F143" s="221" t="s">
        <v>5694</v>
      </c>
      <c r="G143" s="222" t="s">
        <v>3939</v>
      </c>
      <c r="H143" s="223">
        <v>20</v>
      </c>
      <c r="I143" s="224"/>
      <c r="J143" s="225">
        <f>ROUND(I143*H143,2)</f>
        <v>0</v>
      </c>
      <c r="K143" s="221" t="s">
        <v>1</v>
      </c>
      <c r="L143" s="45"/>
      <c r="M143" s="226" t="s">
        <v>1</v>
      </c>
      <c r="N143" s="227" t="s">
        <v>42</v>
      </c>
      <c r="O143" s="92"/>
      <c r="P143" s="228">
        <f>O143*H143</f>
        <v>0</v>
      </c>
      <c r="Q143" s="228">
        <v>0.0011299999999999999</v>
      </c>
      <c r="R143" s="228">
        <f>Q143*H143</f>
        <v>0.022599999999999999</v>
      </c>
      <c r="S143" s="228">
        <v>0</v>
      </c>
      <c r="T143" s="229">
        <f>S143*H143</f>
        <v>0</v>
      </c>
      <c r="U143" s="39"/>
      <c r="V143" s="39"/>
      <c r="W143" s="39"/>
      <c r="X143" s="39"/>
      <c r="Y143" s="39"/>
      <c r="Z143" s="39"/>
      <c r="AA143" s="39"/>
      <c r="AB143" s="39"/>
      <c r="AC143" s="39"/>
      <c r="AD143" s="39"/>
      <c r="AE143" s="39"/>
      <c r="AR143" s="230" t="s">
        <v>235</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5695</v>
      </c>
    </row>
    <row r="144" s="2" customFormat="1" ht="21.75" customHeight="1">
      <c r="A144" s="39"/>
      <c r="B144" s="40"/>
      <c r="C144" s="255" t="s">
        <v>226</v>
      </c>
      <c r="D144" s="255" t="s">
        <v>218</v>
      </c>
      <c r="E144" s="256" t="s">
        <v>212</v>
      </c>
      <c r="F144" s="257" t="s">
        <v>5696</v>
      </c>
      <c r="G144" s="258" t="s">
        <v>3939</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316</v>
      </c>
      <c r="AT144" s="230" t="s">
        <v>218</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5697</v>
      </c>
    </row>
    <row r="145" s="2" customFormat="1">
      <c r="A145" s="39"/>
      <c r="B145" s="40"/>
      <c r="C145" s="41"/>
      <c r="D145" s="234" t="s">
        <v>1237</v>
      </c>
      <c r="E145" s="41"/>
      <c r="F145" s="298" t="s">
        <v>5698</v>
      </c>
      <c r="G145" s="41"/>
      <c r="H145" s="41"/>
      <c r="I145" s="299"/>
      <c r="J145" s="41"/>
      <c r="K145" s="41"/>
      <c r="L145" s="45"/>
      <c r="M145" s="300"/>
      <c r="N145" s="301"/>
      <c r="O145" s="92"/>
      <c r="P145" s="92"/>
      <c r="Q145" s="92"/>
      <c r="R145" s="92"/>
      <c r="S145" s="92"/>
      <c r="T145" s="93"/>
      <c r="U145" s="39"/>
      <c r="V145" s="39"/>
      <c r="W145" s="39"/>
      <c r="X145" s="39"/>
      <c r="Y145" s="39"/>
      <c r="Z145" s="39"/>
      <c r="AA145" s="39"/>
      <c r="AB145" s="39"/>
      <c r="AC145" s="39"/>
      <c r="AD145" s="39"/>
      <c r="AE145" s="39"/>
      <c r="AT145" s="18" t="s">
        <v>1237</v>
      </c>
      <c r="AU145" s="18" t="s">
        <v>87</v>
      </c>
    </row>
    <row r="146" s="2" customFormat="1" ht="24.15" customHeight="1">
      <c r="A146" s="39"/>
      <c r="B146" s="40"/>
      <c r="C146" s="255" t="s">
        <v>230</v>
      </c>
      <c r="D146" s="255" t="s">
        <v>218</v>
      </c>
      <c r="E146" s="256" t="s">
        <v>5699</v>
      </c>
      <c r="F146" s="257" t="s">
        <v>5700</v>
      </c>
      <c r="G146" s="258" t="s">
        <v>3939</v>
      </c>
      <c r="H146" s="259">
        <v>1</v>
      </c>
      <c r="I146" s="260"/>
      <c r="J146" s="261">
        <f>ROUND(I146*H146,2)</f>
        <v>0</v>
      </c>
      <c r="K146" s="257" t="s">
        <v>1</v>
      </c>
      <c r="L146" s="262"/>
      <c r="M146" s="263" t="s">
        <v>1</v>
      </c>
      <c r="N146" s="264"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316</v>
      </c>
      <c r="AT146" s="230" t="s">
        <v>218</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5701</v>
      </c>
    </row>
    <row r="147" s="2" customFormat="1" ht="16.5" customHeight="1">
      <c r="A147" s="39"/>
      <c r="B147" s="40"/>
      <c r="C147" s="255" t="s">
        <v>235</v>
      </c>
      <c r="D147" s="255" t="s">
        <v>218</v>
      </c>
      <c r="E147" s="256" t="s">
        <v>8</v>
      </c>
      <c r="F147" s="257" t="s">
        <v>5702</v>
      </c>
      <c r="G147" s="258" t="s">
        <v>3939</v>
      </c>
      <c r="H147" s="259">
        <v>1</v>
      </c>
      <c r="I147" s="260"/>
      <c r="J147" s="261">
        <f>ROUND(I147*H147,2)</f>
        <v>0</v>
      </c>
      <c r="K147" s="257" t="s">
        <v>1</v>
      </c>
      <c r="L147" s="262"/>
      <c r="M147" s="263" t="s">
        <v>1</v>
      </c>
      <c r="N147" s="264"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316</v>
      </c>
      <c r="AT147" s="230" t="s">
        <v>218</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5703</v>
      </c>
    </row>
    <row r="148" s="2" customFormat="1">
      <c r="A148" s="39"/>
      <c r="B148" s="40"/>
      <c r="C148" s="41"/>
      <c r="D148" s="234" t="s">
        <v>1237</v>
      </c>
      <c r="E148" s="41"/>
      <c r="F148" s="298" t="s">
        <v>5704</v>
      </c>
      <c r="G148" s="41"/>
      <c r="H148" s="41"/>
      <c r="I148" s="299"/>
      <c r="J148" s="41"/>
      <c r="K148" s="41"/>
      <c r="L148" s="45"/>
      <c r="M148" s="300"/>
      <c r="N148" s="301"/>
      <c r="O148" s="92"/>
      <c r="P148" s="92"/>
      <c r="Q148" s="92"/>
      <c r="R148" s="92"/>
      <c r="S148" s="92"/>
      <c r="T148" s="93"/>
      <c r="U148" s="39"/>
      <c r="V148" s="39"/>
      <c r="W148" s="39"/>
      <c r="X148" s="39"/>
      <c r="Y148" s="39"/>
      <c r="Z148" s="39"/>
      <c r="AA148" s="39"/>
      <c r="AB148" s="39"/>
      <c r="AC148" s="39"/>
      <c r="AD148" s="39"/>
      <c r="AE148" s="39"/>
      <c r="AT148" s="18" t="s">
        <v>1237</v>
      </c>
      <c r="AU148" s="18" t="s">
        <v>87</v>
      </c>
    </row>
    <row r="149" s="2" customFormat="1" ht="16.5" customHeight="1">
      <c r="A149" s="39"/>
      <c r="B149" s="40"/>
      <c r="C149" s="255" t="s">
        <v>241</v>
      </c>
      <c r="D149" s="255" t="s">
        <v>218</v>
      </c>
      <c r="E149" s="256" t="s">
        <v>204</v>
      </c>
      <c r="F149" s="257" t="s">
        <v>5705</v>
      </c>
      <c r="G149" s="258" t="s">
        <v>3939</v>
      </c>
      <c r="H149" s="259">
        <v>1</v>
      </c>
      <c r="I149" s="260"/>
      <c r="J149" s="261">
        <f>ROUND(I149*H149,2)</f>
        <v>0</v>
      </c>
      <c r="K149" s="257" t="s">
        <v>1</v>
      </c>
      <c r="L149" s="262"/>
      <c r="M149" s="263" t="s">
        <v>1</v>
      </c>
      <c r="N149" s="264"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316</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5706</v>
      </c>
    </row>
    <row r="150" s="2" customFormat="1">
      <c r="A150" s="39"/>
      <c r="B150" s="40"/>
      <c r="C150" s="41"/>
      <c r="D150" s="234" t="s">
        <v>1237</v>
      </c>
      <c r="E150" s="41"/>
      <c r="F150" s="298" t="s">
        <v>5707</v>
      </c>
      <c r="G150" s="41"/>
      <c r="H150" s="41"/>
      <c r="I150" s="299"/>
      <c r="J150" s="41"/>
      <c r="K150" s="41"/>
      <c r="L150" s="45"/>
      <c r="M150" s="300"/>
      <c r="N150" s="301"/>
      <c r="O150" s="92"/>
      <c r="P150" s="92"/>
      <c r="Q150" s="92"/>
      <c r="R150" s="92"/>
      <c r="S150" s="92"/>
      <c r="T150" s="93"/>
      <c r="U150" s="39"/>
      <c r="V150" s="39"/>
      <c r="W150" s="39"/>
      <c r="X150" s="39"/>
      <c r="Y150" s="39"/>
      <c r="Z150" s="39"/>
      <c r="AA150" s="39"/>
      <c r="AB150" s="39"/>
      <c r="AC150" s="39"/>
      <c r="AD150" s="39"/>
      <c r="AE150" s="39"/>
      <c r="AT150" s="18" t="s">
        <v>1237</v>
      </c>
      <c r="AU150" s="18" t="s">
        <v>87</v>
      </c>
    </row>
    <row r="151" s="2" customFormat="1" ht="16.5" customHeight="1">
      <c r="A151" s="39"/>
      <c r="B151" s="40"/>
      <c r="C151" s="255" t="s">
        <v>246</v>
      </c>
      <c r="D151" s="255" t="s">
        <v>218</v>
      </c>
      <c r="E151" s="256" t="s">
        <v>250</v>
      </c>
      <c r="F151" s="257" t="s">
        <v>5708</v>
      </c>
      <c r="G151" s="258" t="s">
        <v>3939</v>
      </c>
      <c r="H151" s="259">
        <v>1</v>
      </c>
      <c r="I151" s="260"/>
      <c r="J151" s="261">
        <f>ROUND(I151*H151,2)</f>
        <v>0</v>
      </c>
      <c r="K151" s="257" t="s">
        <v>1</v>
      </c>
      <c r="L151" s="262"/>
      <c r="M151" s="263" t="s">
        <v>1</v>
      </c>
      <c r="N151" s="264"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316</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5709</v>
      </c>
    </row>
    <row r="152" s="2" customFormat="1">
      <c r="A152" s="39"/>
      <c r="B152" s="40"/>
      <c r="C152" s="41"/>
      <c r="D152" s="234" t="s">
        <v>1237</v>
      </c>
      <c r="E152" s="41"/>
      <c r="F152" s="298" t="s">
        <v>5710</v>
      </c>
      <c r="G152" s="41"/>
      <c r="H152" s="41"/>
      <c r="I152" s="299"/>
      <c r="J152" s="41"/>
      <c r="K152" s="41"/>
      <c r="L152" s="45"/>
      <c r="M152" s="300"/>
      <c r="N152" s="301"/>
      <c r="O152" s="92"/>
      <c r="P152" s="92"/>
      <c r="Q152" s="92"/>
      <c r="R152" s="92"/>
      <c r="S152" s="92"/>
      <c r="T152" s="93"/>
      <c r="U152" s="39"/>
      <c r="V152" s="39"/>
      <c r="W152" s="39"/>
      <c r="X152" s="39"/>
      <c r="Y152" s="39"/>
      <c r="Z152" s="39"/>
      <c r="AA152" s="39"/>
      <c r="AB152" s="39"/>
      <c r="AC152" s="39"/>
      <c r="AD152" s="39"/>
      <c r="AE152" s="39"/>
      <c r="AT152" s="18" t="s">
        <v>1237</v>
      </c>
      <c r="AU152" s="18" t="s">
        <v>87</v>
      </c>
    </row>
    <row r="153" s="2" customFormat="1" ht="21.75" customHeight="1">
      <c r="A153" s="39"/>
      <c r="B153" s="40"/>
      <c r="C153" s="255" t="s">
        <v>250</v>
      </c>
      <c r="D153" s="255" t="s">
        <v>218</v>
      </c>
      <c r="E153" s="256" t="s">
        <v>254</v>
      </c>
      <c r="F153" s="257" t="s">
        <v>5711</v>
      </c>
      <c r="G153" s="258" t="s">
        <v>3939</v>
      </c>
      <c r="H153" s="259">
        <v>1</v>
      </c>
      <c r="I153" s="260"/>
      <c r="J153" s="261">
        <f>ROUND(I153*H153,2)</f>
        <v>0</v>
      </c>
      <c r="K153" s="257" t="s">
        <v>1</v>
      </c>
      <c r="L153" s="262"/>
      <c r="M153" s="263" t="s">
        <v>1</v>
      </c>
      <c r="N153" s="264"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316</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5712</v>
      </c>
    </row>
    <row r="154" s="2" customFormat="1">
      <c r="A154" s="39"/>
      <c r="B154" s="40"/>
      <c r="C154" s="41"/>
      <c r="D154" s="234" t="s">
        <v>1237</v>
      </c>
      <c r="E154" s="41"/>
      <c r="F154" s="298" t="s">
        <v>5713</v>
      </c>
      <c r="G154" s="41"/>
      <c r="H154" s="41"/>
      <c r="I154" s="299"/>
      <c r="J154" s="41"/>
      <c r="K154" s="41"/>
      <c r="L154" s="45"/>
      <c r="M154" s="300"/>
      <c r="N154" s="301"/>
      <c r="O154" s="92"/>
      <c r="P154" s="92"/>
      <c r="Q154" s="92"/>
      <c r="R154" s="92"/>
      <c r="S154" s="92"/>
      <c r="T154" s="93"/>
      <c r="U154" s="39"/>
      <c r="V154" s="39"/>
      <c r="W154" s="39"/>
      <c r="X154" s="39"/>
      <c r="Y154" s="39"/>
      <c r="Z154" s="39"/>
      <c r="AA154" s="39"/>
      <c r="AB154" s="39"/>
      <c r="AC154" s="39"/>
      <c r="AD154" s="39"/>
      <c r="AE154" s="39"/>
      <c r="AT154" s="18" t="s">
        <v>1237</v>
      </c>
      <c r="AU154" s="18" t="s">
        <v>87</v>
      </c>
    </row>
    <row r="155" s="2" customFormat="1" ht="24.15" customHeight="1">
      <c r="A155" s="39"/>
      <c r="B155" s="40"/>
      <c r="C155" s="255" t="s">
        <v>254</v>
      </c>
      <c r="D155" s="255" t="s">
        <v>218</v>
      </c>
      <c r="E155" s="256" t="s">
        <v>7</v>
      </c>
      <c r="F155" s="257" t="s">
        <v>5714</v>
      </c>
      <c r="G155" s="258" t="s">
        <v>5715</v>
      </c>
      <c r="H155" s="259">
        <v>100</v>
      </c>
      <c r="I155" s="260"/>
      <c r="J155" s="261">
        <f>ROUND(I155*H155,2)</f>
        <v>0</v>
      </c>
      <c r="K155" s="257" t="s">
        <v>1</v>
      </c>
      <c r="L155" s="262"/>
      <c r="M155" s="263" t="s">
        <v>1</v>
      </c>
      <c r="N155" s="264"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316</v>
      </c>
      <c r="AT155" s="230" t="s">
        <v>218</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5716</v>
      </c>
    </row>
    <row r="156" s="2" customFormat="1" ht="21.75" customHeight="1">
      <c r="A156" s="39"/>
      <c r="B156" s="40"/>
      <c r="C156" s="255" t="s">
        <v>7</v>
      </c>
      <c r="D156" s="255" t="s">
        <v>218</v>
      </c>
      <c r="E156" s="256" t="s">
        <v>265</v>
      </c>
      <c r="F156" s="257" t="s">
        <v>5717</v>
      </c>
      <c r="G156" s="258" t="s">
        <v>181</v>
      </c>
      <c r="H156" s="259">
        <v>0.20000000000000001</v>
      </c>
      <c r="I156" s="260"/>
      <c r="J156" s="261">
        <f>ROUND(I156*H156,2)</f>
        <v>0</v>
      </c>
      <c r="K156" s="257" t="s">
        <v>1</v>
      </c>
      <c r="L156" s="262"/>
      <c r="M156" s="263" t="s">
        <v>1</v>
      </c>
      <c r="N156" s="264"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316</v>
      </c>
      <c r="AT156" s="230" t="s">
        <v>218</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5718</v>
      </c>
    </row>
    <row r="157" s="2" customFormat="1" ht="24.15" customHeight="1">
      <c r="A157" s="39"/>
      <c r="B157" s="40"/>
      <c r="C157" s="255" t="s">
        <v>265</v>
      </c>
      <c r="D157" s="255" t="s">
        <v>218</v>
      </c>
      <c r="E157" s="256" t="s">
        <v>277</v>
      </c>
      <c r="F157" s="257" t="s">
        <v>5719</v>
      </c>
      <c r="G157" s="258" t="s">
        <v>215</v>
      </c>
      <c r="H157" s="259">
        <v>1</v>
      </c>
      <c r="I157" s="260"/>
      <c r="J157" s="261">
        <f>ROUND(I157*H157,2)</f>
        <v>0</v>
      </c>
      <c r="K157" s="257" t="s">
        <v>1</v>
      </c>
      <c r="L157" s="262"/>
      <c r="M157" s="263" t="s">
        <v>1</v>
      </c>
      <c r="N157" s="264"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316</v>
      </c>
      <c r="AT157" s="230" t="s">
        <v>218</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5720</v>
      </c>
    </row>
    <row r="158" s="2" customFormat="1" ht="55.5" customHeight="1">
      <c r="A158" s="39"/>
      <c r="B158" s="40"/>
      <c r="C158" s="255" t="s">
        <v>272</v>
      </c>
      <c r="D158" s="255" t="s">
        <v>218</v>
      </c>
      <c r="E158" s="256" t="s">
        <v>538</v>
      </c>
      <c r="F158" s="257" t="s">
        <v>5721</v>
      </c>
      <c r="G158" s="258" t="s">
        <v>215</v>
      </c>
      <c r="H158" s="259">
        <v>1</v>
      </c>
      <c r="I158" s="260"/>
      <c r="J158" s="261">
        <f>ROUND(I158*H158,2)</f>
        <v>0</v>
      </c>
      <c r="K158" s="257" t="s">
        <v>1</v>
      </c>
      <c r="L158" s="262"/>
      <c r="M158" s="263" t="s">
        <v>1</v>
      </c>
      <c r="N158" s="264"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316</v>
      </c>
      <c r="AT158" s="230" t="s">
        <v>218</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5722</v>
      </c>
    </row>
    <row r="159" s="2" customFormat="1" ht="16.5" customHeight="1">
      <c r="A159" s="39"/>
      <c r="B159" s="40"/>
      <c r="C159" s="219" t="s">
        <v>277</v>
      </c>
      <c r="D159" s="219" t="s">
        <v>161</v>
      </c>
      <c r="E159" s="220" t="s">
        <v>5316</v>
      </c>
      <c r="F159" s="221" t="s">
        <v>5723</v>
      </c>
      <c r="G159" s="222" t="s">
        <v>835</v>
      </c>
      <c r="H159" s="223">
        <v>1</v>
      </c>
      <c r="I159" s="224"/>
      <c r="J159" s="225">
        <f>ROUND(I159*H159,2)</f>
        <v>0</v>
      </c>
      <c r="K159" s="221" t="s">
        <v>1</v>
      </c>
      <c r="L159" s="45"/>
      <c r="M159" s="226" t="s">
        <v>1</v>
      </c>
      <c r="N159" s="227" t="s">
        <v>42</v>
      </c>
      <c r="O159" s="92"/>
      <c r="P159" s="228">
        <f>O159*H159</f>
        <v>0</v>
      </c>
      <c r="Q159" s="228">
        <v>0.0039100000000000003</v>
      </c>
      <c r="R159" s="228">
        <f>Q159*H159</f>
        <v>0.0039100000000000003</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5724</v>
      </c>
    </row>
    <row r="160" s="12" customFormat="1" ht="22.8" customHeight="1">
      <c r="A160" s="12"/>
      <c r="B160" s="203"/>
      <c r="C160" s="204"/>
      <c r="D160" s="205" t="s">
        <v>76</v>
      </c>
      <c r="E160" s="217" t="s">
        <v>5319</v>
      </c>
      <c r="F160" s="217" t="s">
        <v>5725</v>
      </c>
      <c r="G160" s="204"/>
      <c r="H160" s="204"/>
      <c r="I160" s="207"/>
      <c r="J160" s="218">
        <f>BK160</f>
        <v>0</v>
      </c>
      <c r="K160" s="204"/>
      <c r="L160" s="209"/>
      <c r="M160" s="210"/>
      <c r="N160" s="211"/>
      <c r="O160" s="211"/>
      <c r="P160" s="212">
        <f>SUM(P161:P177)</f>
        <v>0</v>
      </c>
      <c r="Q160" s="211"/>
      <c r="R160" s="212">
        <f>SUM(R161:R177)</f>
        <v>1.0055409192</v>
      </c>
      <c r="S160" s="211"/>
      <c r="T160" s="213">
        <f>SUM(T161:T177)</f>
        <v>0.47224000000000005</v>
      </c>
      <c r="U160" s="12"/>
      <c r="V160" s="12"/>
      <c r="W160" s="12"/>
      <c r="X160" s="12"/>
      <c r="Y160" s="12"/>
      <c r="Z160" s="12"/>
      <c r="AA160" s="12"/>
      <c r="AB160" s="12"/>
      <c r="AC160" s="12"/>
      <c r="AD160" s="12"/>
      <c r="AE160" s="12"/>
      <c r="AR160" s="214" t="s">
        <v>87</v>
      </c>
      <c r="AT160" s="215" t="s">
        <v>76</v>
      </c>
      <c r="AU160" s="215" t="s">
        <v>85</v>
      </c>
      <c r="AY160" s="214" t="s">
        <v>159</v>
      </c>
      <c r="BK160" s="216">
        <f>SUM(BK161:BK177)</f>
        <v>0</v>
      </c>
    </row>
    <row r="161" s="2" customFormat="1" ht="44.25" customHeight="1">
      <c r="A161" s="39"/>
      <c r="B161" s="40"/>
      <c r="C161" s="219" t="s">
        <v>282</v>
      </c>
      <c r="D161" s="219" t="s">
        <v>161</v>
      </c>
      <c r="E161" s="220" t="s">
        <v>5726</v>
      </c>
      <c r="F161" s="221" t="s">
        <v>5727</v>
      </c>
      <c r="G161" s="222" t="s">
        <v>575</v>
      </c>
      <c r="H161" s="223">
        <v>110</v>
      </c>
      <c r="I161" s="224"/>
      <c r="J161" s="225">
        <f>ROUND(I161*H161,2)</f>
        <v>0</v>
      </c>
      <c r="K161" s="221" t="s">
        <v>1</v>
      </c>
      <c r="L161" s="45"/>
      <c r="M161" s="226" t="s">
        <v>1</v>
      </c>
      <c r="N161" s="227" t="s">
        <v>42</v>
      </c>
      <c r="O161" s="92"/>
      <c r="P161" s="228">
        <f>O161*H161</f>
        <v>0</v>
      </c>
      <c r="Q161" s="228">
        <v>2.0000000000000002E-05</v>
      </c>
      <c r="R161" s="228">
        <f>Q161*H161</f>
        <v>0.0022000000000000001</v>
      </c>
      <c r="S161" s="228">
        <v>0.0032000000000000002</v>
      </c>
      <c r="T161" s="229">
        <f>S161*H161</f>
        <v>0.35200000000000004</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5728</v>
      </c>
    </row>
    <row r="162" s="2" customFormat="1">
      <c r="A162" s="39"/>
      <c r="B162" s="40"/>
      <c r="C162" s="41"/>
      <c r="D162" s="234" t="s">
        <v>1237</v>
      </c>
      <c r="E162" s="41"/>
      <c r="F162" s="298" t="s">
        <v>5729</v>
      </c>
      <c r="G162" s="41"/>
      <c r="H162" s="41"/>
      <c r="I162" s="299"/>
      <c r="J162" s="41"/>
      <c r="K162" s="41"/>
      <c r="L162" s="45"/>
      <c r="M162" s="300"/>
      <c r="N162" s="301"/>
      <c r="O162" s="92"/>
      <c r="P162" s="92"/>
      <c r="Q162" s="92"/>
      <c r="R162" s="92"/>
      <c r="S162" s="92"/>
      <c r="T162" s="93"/>
      <c r="U162" s="39"/>
      <c r="V162" s="39"/>
      <c r="W162" s="39"/>
      <c r="X162" s="39"/>
      <c r="Y162" s="39"/>
      <c r="Z162" s="39"/>
      <c r="AA162" s="39"/>
      <c r="AB162" s="39"/>
      <c r="AC162" s="39"/>
      <c r="AD162" s="39"/>
      <c r="AE162" s="39"/>
      <c r="AT162" s="18" t="s">
        <v>1237</v>
      </c>
      <c r="AU162" s="18" t="s">
        <v>87</v>
      </c>
    </row>
    <row r="163" s="2" customFormat="1" ht="33" customHeight="1">
      <c r="A163" s="39"/>
      <c r="B163" s="40"/>
      <c r="C163" s="219" t="s">
        <v>287</v>
      </c>
      <c r="D163" s="219" t="s">
        <v>161</v>
      </c>
      <c r="E163" s="220" t="s">
        <v>5730</v>
      </c>
      <c r="F163" s="221" t="s">
        <v>5731</v>
      </c>
      <c r="G163" s="222" t="s">
        <v>835</v>
      </c>
      <c r="H163" s="223">
        <v>1</v>
      </c>
      <c r="I163" s="224"/>
      <c r="J163" s="225">
        <f>ROUND(I163*H163,2)</f>
        <v>0</v>
      </c>
      <c r="K163" s="221" t="s">
        <v>1</v>
      </c>
      <c r="L163" s="45"/>
      <c r="M163" s="226" t="s">
        <v>1</v>
      </c>
      <c r="N163" s="227" t="s">
        <v>42</v>
      </c>
      <c r="O163" s="92"/>
      <c r="P163" s="228">
        <f>O163*H163</f>
        <v>0</v>
      </c>
      <c r="Q163" s="228">
        <v>2.0000000000000002E-05</v>
      </c>
      <c r="R163" s="228">
        <f>Q163*H163</f>
        <v>2.0000000000000002E-05</v>
      </c>
      <c r="S163" s="228">
        <v>0.0032000000000000002</v>
      </c>
      <c r="T163" s="229">
        <f>S163*H163</f>
        <v>0.0032000000000000002</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5732</v>
      </c>
    </row>
    <row r="164" s="2" customFormat="1" ht="24.15" customHeight="1">
      <c r="A164" s="39"/>
      <c r="B164" s="40"/>
      <c r="C164" s="219" t="s">
        <v>293</v>
      </c>
      <c r="D164" s="219" t="s">
        <v>161</v>
      </c>
      <c r="E164" s="220" t="s">
        <v>5733</v>
      </c>
      <c r="F164" s="221" t="s">
        <v>5734</v>
      </c>
      <c r="G164" s="222" t="s">
        <v>215</v>
      </c>
      <c r="H164" s="223">
        <v>16</v>
      </c>
      <c r="I164" s="224"/>
      <c r="J164" s="225">
        <f>ROUND(I164*H164,2)</f>
        <v>0</v>
      </c>
      <c r="K164" s="221" t="s">
        <v>1</v>
      </c>
      <c r="L164" s="45"/>
      <c r="M164" s="226" t="s">
        <v>1</v>
      </c>
      <c r="N164" s="227" t="s">
        <v>42</v>
      </c>
      <c r="O164" s="92"/>
      <c r="P164" s="228">
        <f>O164*H164</f>
        <v>0</v>
      </c>
      <c r="Q164" s="228">
        <v>5.0000000000000002E-05</v>
      </c>
      <c r="R164" s="228">
        <f>Q164*H164</f>
        <v>0.00080000000000000004</v>
      </c>
      <c r="S164" s="228">
        <v>0.0053200000000000001</v>
      </c>
      <c r="T164" s="229">
        <f>S164*H164</f>
        <v>0.085120000000000001</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5735</v>
      </c>
    </row>
    <row r="165" s="2" customFormat="1" ht="16.5" customHeight="1">
      <c r="A165" s="39"/>
      <c r="B165" s="40"/>
      <c r="C165" s="219" t="s">
        <v>297</v>
      </c>
      <c r="D165" s="219" t="s">
        <v>161</v>
      </c>
      <c r="E165" s="220" t="s">
        <v>5736</v>
      </c>
      <c r="F165" s="221" t="s">
        <v>5737</v>
      </c>
      <c r="G165" s="222" t="s">
        <v>215</v>
      </c>
      <c r="H165" s="223">
        <v>6</v>
      </c>
      <c r="I165" s="224"/>
      <c r="J165" s="225">
        <f>ROUND(I165*H165,2)</f>
        <v>0</v>
      </c>
      <c r="K165" s="221" t="s">
        <v>1</v>
      </c>
      <c r="L165" s="45"/>
      <c r="M165" s="226" t="s">
        <v>1</v>
      </c>
      <c r="N165" s="227" t="s">
        <v>42</v>
      </c>
      <c r="O165" s="92"/>
      <c r="P165" s="228">
        <f>O165*H165</f>
        <v>0</v>
      </c>
      <c r="Q165" s="228">
        <v>5.0000000000000002E-05</v>
      </c>
      <c r="R165" s="228">
        <f>Q165*H165</f>
        <v>0.00030000000000000003</v>
      </c>
      <c r="S165" s="228">
        <v>0.0053200000000000001</v>
      </c>
      <c r="T165" s="229">
        <f>S165*H165</f>
        <v>0.031920000000000004</v>
      </c>
      <c r="U165" s="39"/>
      <c r="V165" s="39"/>
      <c r="W165" s="39"/>
      <c r="X165" s="39"/>
      <c r="Y165" s="39"/>
      <c r="Z165" s="39"/>
      <c r="AA165" s="39"/>
      <c r="AB165" s="39"/>
      <c r="AC165" s="39"/>
      <c r="AD165" s="39"/>
      <c r="AE165" s="39"/>
      <c r="AR165" s="230" t="s">
        <v>235</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235</v>
      </c>
      <c r="BM165" s="230" t="s">
        <v>5738</v>
      </c>
    </row>
    <row r="166" s="2" customFormat="1" ht="24.15" customHeight="1">
      <c r="A166" s="39"/>
      <c r="B166" s="40"/>
      <c r="C166" s="219" t="s">
        <v>301</v>
      </c>
      <c r="D166" s="219" t="s">
        <v>161</v>
      </c>
      <c r="E166" s="220" t="s">
        <v>5739</v>
      </c>
      <c r="F166" s="221" t="s">
        <v>5740</v>
      </c>
      <c r="G166" s="222" t="s">
        <v>268</v>
      </c>
      <c r="H166" s="223">
        <v>1.2</v>
      </c>
      <c r="I166" s="224"/>
      <c r="J166" s="225">
        <f>ROUND(I166*H166,2)</f>
        <v>0</v>
      </c>
      <c r="K166" s="221" t="s">
        <v>165</v>
      </c>
      <c r="L166" s="45"/>
      <c r="M166" s="226" t="s">
        <v>1</v>
      </c>
      <c r="N166" s="227" t="s">
        <v>42</v>
      </c>
      <c r="O166" s="92"/>
      <c r="P166" s="228">
        <f>O166*H166</f>
        <v>0</v>
      </c>
      <c r="Q166" s="228">
        <v>0.019850765999999999</v>
      </c>
      <c r="R166" s="228">
        <f>Q166*H166</f>
        <v>0.023820919199999999</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5741</v>
      </c>
    </row>
    <row r="167" s="2" customFormat="1" ht="24.15" customHeight="1">
      <c r="A167" s="39"/>
      <c r="B167" s="40"/>
      <c r="C167" s="219" t="s">
        <v>305</v>
      </c>
      <c r="D167" s="219" t="s">
        <v>161</v>
      </c>
      <c r="E167" s="220" t="s">
        <v>5742</v>
      </c>
      <c r="F167" s="221" t="s">
        <v>5743</v>
      </c>
      <c r="G167" s="222" t="s">
        <v>268</v>
      </c>
      <c r="H167" s="223">
        <v>11</v>
      </c>
      <c r="I167" s="224"/>
      <c r="J167" s="225">
        <f>ROUND(I167*H167,2)</f>
        <v>0</v>
      </c>
      <c r="K167" s="221" t="s">
        <v>1</v>
      </c>
      <c r="L167" s="45"/>
      <c r="M167" s="226" t="s">
        <v>1</v>
      </c>
      <c r="N167" s="227" t="s">
        <v>42</v>
      </c>
      <c r="O167" s="92"/>
      <c r="P167" s="228">
        <f>O167*H167</f>
        <v>0</v>
      </c>
      <c r="Q167" s="228">
        <v>0.01312</v>
      </c>
      <c r="R167" s="228">
        <f>Q167*H167</f>
        <v>0.14432</v>
      </c>
      <c r="S167" s="228">
        <v>0</v>
      </c>
      <c r="T167" s="229">
        <f>S167*H167</f>
        <v>0</v>
      </c>
      <c r="U167" s="39"/>
      <c r="V167" s="39"/>
      <c r="W167" s="39"/>
      <c r="X167" s="39"/>
      <c r="Y167" s="39"/>
      <c r="Z167" s="39"/>
      <c r="AA167" s="39"/>
      <c r="AB167" s="39"/>
      <c r="AC167" s="39"/>
      <c r="AD167" s="39"/>
      <c r="AE167" s="39"/>
      <c r="AR167" s="230" t="s">
        <v>235</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5744</v>
      </c>
    </row>
    <row r="168" s="2" customFormat="1" ht="24.15" customHeight="1">
      <c r="A168" s="39"/>
      <c r="B168" s="40"/>
      <c r="C168" s="219" t="s">
        <v>312</v>
      </c>
      <c r="D168" s="219" t="s">
        <v>161</v>
      </c>
      <c r="E168" s="220" t="s">
        <v>5745</v>
      </c>
      <c r="F168" s="221" t="s">
        <v>5746</v>
      </c>
      <c r="G168" s="222" t="s">
        <v>268</v>
      </c>
      <c r="H168" s="223">
        <v>5</v>
      </c>
      <c r="I168" s="224"/>
      <c r="J168" s="225">
        <f>ROUND(I168*H168,2)</f>
        <v>0</v>
      </c>
      <c r="K168" s="221" t="s">
        <v>1</v>
      </c>
      <c r="L168" s="45"/>
      <c r="M168" s="226" t="s">
        <v>1</v>
      </c>
      <c r="N168" s="227" t="s">
        <v>42</v>
      </c>
      <c r="O168" s="92"/>
      <c r="P168" s="228">
        <f>O168*H168</f>
        <v>0</v>
      </c>
      <c r="Q168" s="228">
        <v>0.01312</v>
      </c>
      <c r="R168" s="228">
        <f>Q168*H168</f>
        <v>0.065599999999999992</v>
      </c>
      <c r="S168" s="228">
        <v>0</v>
      </c>
      <c r="T168" s="229">
        <f>S168*H168</f>
        <v>0</v>
      </c>
      <c r="U168" s="39"/>
      <c r="V168" s="39"/>
      <c r="W168" s="39"/>
      <c r="X168" s="39"/>
      <c r="Y168" s="39"/>
      <c r="Z168" s="39"/>
      <c r="AA168" s="39"/>
      <c r="AB168" s="39"/>
      <c r="AC168" s="39"/>
      <c r="AD168" s="39"/>
      <c r="AE168" s="39"/>
      <c r="AR168" s="230" t="s">
        <v>235</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5747</v>
      </c>
    </row>
    <row r="169" s="2" customFormat="1" ht="24.15" customHeight="1">
      <c r="A169" s="39"/>
      <c r="B169" s="40"/>
      <c r="C169" s="219" t="s">
        <v>316</v>
      </c>
      <c r="D169" s="219" t="s">
        <v>161</v>
      </c>
      <c r="E169" s="220" t="s">
        <v>5748</v>
      </c>
      <c r="F169" s="221" t="s">
        <v>5749</v>
      </c>
      <c r="G169" s="222" t="s">
        <v>268</v>
      </c>
      <c r="H169" s="223">
        <v>13</v>
      </c>
      <c r="I169" s="224"/>
      <c r="J169" s="225">
        <f>ROUND(I169*H169,2)</f>
        <v>0</v>
      </c>
      <c r="K169" s="221" t="s">
        <v>1</v>
      </c>
      <c r="L169" s="45"/>
      <c r="M169" s="226" t="s">
        <v>1</v>
      </c>
      <c r="N169" s="227" t="s">
        <v>42</v>
      </c>
      <c r="O169" s="92"/>
      <c r="P169" s="228">
        <f>O169*H169</f>
        <v>0</v>
      </c>
      <c r="Q169" s="228">
        <v>0.01312</v>
      </c>
      <c r="R169" s="228">
        <f>Q169*H169</f>
        <v>0.17055999999999999</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5750</v>
      </c>
    </row>
    <row r="170" s="2" customFormat="1" ht="24.15" customHeight="1">
      <c r="A170" s="39"/>
      <c r="B170" s="40"/>
      <c r="C170" s="219" t="s">
        <v>321</v>
      </c>
      <c r="D170" s="219" t="s">
        <v>161</v>
      </c>
      <c r="E170" s="220" t="s">
        <v>5751</v>
      </c>
      <c r="F170" s="221" t="s">
        <v>5752</v>
      </c>
      <c r="G170" s="222" t="s">
        <v>268</v>
      </c>
      <c r="H170" s="223">
        <v>1</v>
      </c>
      <c r="I170" s="224"/>
      <c r="J170" s="225">
        <f>ROUND(I170*H170,2)</f>
        <v>0</v>
      </c>
      <c r="K170" s="221" t="s">
        <v>1</v>
      </c>
      <c r="L170" s="45"/>
      <c r="M170" s="226" t="s">
        <v>1</v>
      </c>
      <c r="N170" s="227" t="s">
        <v>42</v>
      </c>
      <c r="O170" s="92"/>
      <c r="P170" s="228">
        <f>O170*H170</f>
        <v>0</v>
      </c>
      <c r="Q170" s="228">
        <v>0.01312</v>
      </c>
      <c r="R170" s="228">
        <f>Q170*H170</f>
        <v>0.01312</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5753</v>
      </c>
    </row>
    <row r="171" s="2" customFormat="1" ht="24.15" customHeight="1">
      <c r="A171" s="39"/>
      <c r="B171" s="40"/>
      <c r="C171" s="219" t="s">
        <v>326</v>
      </c>
      <c r="D171" s="219" t="s">
        <v>161</v>
      </c>
      <c r="E171" s="220" t="s">
        <v>5754</v>
      </c>
      <c r="F171" s="221" t="s">
        <v>5755</v>
      </c>
      <c r="G171" s="222" t="s">
        <v>268</v>
      </c>
      <c r="H171" s="223">
        <v>37</v>
      </c>
      <c r="I171" s="224"/>
      <c r="J171" s="225">
        <f>ROUND(I171*H171,2)</f>
        <v>0</v>
      </c>
      <c r="K171" s="221" t="s">
        <v>1</v>
      </c>
      <c r="L171" s="45"/>
      <c r="M171" s="226" t="s">
        <v>1</v>
      </c>
      <c r="N171" s="227" t="s">
        <v>42</v>
      </c>
      <c r="O171" s="92"/>
      <c r="P171" s="228">
        <f>O171*H171</f>
        <v>0</v>
      </c>
      <c r="Q171" s="228">
        <v>0.01312</v>
      </c>
      <c r="R171" s="228">
        <f>Q171*H171</f>
        <v>0.48543999999999998</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5756</v>
      </c>
    </row>
    <row r="172" s="2" customFormat="1" ht="16.5" customHeight="1">
      <c r="A172" s="39"/>
      <c r="B172" s="40"/>
      <c r="C172" s="219" t="s">
        <v>331</v>
      </c>
      <c r="D172" s="219" t="s">
        <v>161</v>
      </c>
      <c r="E172" s="220" t="s">
        <v>5757</v>
      </c>
      <c r="F172" s="221" t="s">
        <v>5758</v>
      </c>
      <c r="G172" s="222" t="s">
        <v>215</v>
      </c>
      <c r="H172" s="223">
        <v>1</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5759</v>
      </c>
    </row>
    <row r="173" s="2" customFormat="1" ht="16.5" customHeight="1">
      <c r="A173" s="39"/>
      <c r="B173" s="40"/>
      <c r="C173" s="219" t="s">
        <v>338</v>
      </c>
      <c r="D173" s="219" t="s">
        <v>161</v>
      </c>
      <c r="E173" s="220" t="s">
        <v>5760</v>
      </c>
      <c r="F173" s="221" t="s">
        <v>5761</v>
      </c>
      <c r="G173" s="222" t="s">
        <v>215</v>
      </c>
      <c r="H173" s="223">
        <v>1</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5762</v>
      </c>
    </row>
    <row r="174" s="2" customFormat="1" ht="16.5" customHeight="1">
      <c r="A174" s="39"/>
      <c r="B174" s="40"/>
      <c r="C174" s="219" t="s">
        <v>346</v>
      </c>
      <c r="D174" s="219" t="s">
        <v>161</v>
      </c>
      <c r="E174" s="220" t="s">
        <v>5763</v>
      </c>
      <c r="F174" s="221" t="s">
        <v>5764</v>
      </c>
      <c r="G174" s="222" t="s">
        <v>215</v>
      </c>
      <c r="H174" s="223">
        <v>1</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5765</v>
      </c>
    </row>
    <row r="175" s="2" customFormat="1" ht="37.8" customHeight="1">
      <c r="A175" s="39"/>
      <c r="B175" s="40"/>
      <c r="C175" s="219" t="s">
        <v>217</v>
      </c>
      <c r="D175" s="219" t="s">
        <v>161</v>
      </c>
      <c r="E175" s="220" t="s">
        <v>5766</v>
      </c>
      <c r="F175" s="221" t="s">
        <v>5767</v>
      </c>
      <c r="G175" s="222" t="s">
        <v>215</v>
      </c>
      <c r="H175" s="223">
        <v>3</v>
      </c>
      <c r="I175" s="224"/>
      <c r="J175" s="225">
        <f>ROUND(I175*H175,2)</f>
        <v>0</v>
      </c>
      <c r="K175" s="221" t="s">
        <v>1</v>
      </c>
      <c r="L175" s="45"/>
      <c r="M175" s="226" t="s">
        <v>1</v>
      </c>
      <c r="N175" s="227" t="s">
        <v>42</v>
      </c>
      <c r="O175" s="92"/>
      <c r="P175" s="228">
        <f>O175*H175</f>
        <v>0</v>
      </c>
      <c r="Q175" s="228">
        <v>0.033119999999999997</v>
      </c>
      <c r="R175" s="228">
        <f>Q175*H175</f>
        <v>0.09935999999999999</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5768</v>
      </c>
    </row>
    <row r="176" s="2" customFormat="1" ht="21.75" customHeight="1">
      <c r="A176" s="39"/>
      <c r="B176" s="40"/>
      <c r="C176" s="219" t="s">
        <v>534</v>
      </c>
      <c r="D176" s="219" t="s">
        <v>161</v>
      </c>
      <c r="E176" s="220" t="s">
        <v>5769</v>
      </c>
      <c r="F176" s="221" t="s">
        <v>5770</v>
      </c>
      <c r="G176" s="222" t="s">
        <v>268</v>
      </c>
      <c r="H176" s="223">
        <v>30</v>
      </c>
      <c r="I176" s="224"/>
      <c r="J176" s="225">
        <f>ROUND(I176*H176,2)</f>
        <v>0</v>
      </c>
      <c r="K176" s="221" t="s">
        <v>165</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5771</v>
      </c>
    </row>
    <row r="177" s="2" customFormat="1" ht="24.15" customHeight="1">
      <c r="A177" s="39"/>
      <c r="B177" s="40"/>
      <c r="C177" s="219" t="s">
        <v>538</v>
      </c>
      <c r="D177" s="219" t="s">
        <v>161</v>
      </c>
      <c r="E177" s="220" t="s">
        <v>5772</v>
      </c>
      <c r="F177" s="221" t="s">
        <v>5773</v>
      </c>
      <c r="G177" s="222" t="s">
        <v>268</v>
      </c>
      <c r="H177" s="223">
        <v>37</v>
      </c>
      <c r="I177" s="224"/>
      <c r="J177" s="225">
        <f>ROUND(I177*H177,2)</f>
        <v>0</v>
      </c>
      <c r="K177" s="221" t="s">
        <v>165</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5774</v>
      </c>
    </row>
    <row r="178" s="12" customFormat="1" ht="22.8" customHeight="1">
      <c r="A178" s="12"/>
      <c r="B178" s="203"/>
      <c r="C178" s="204"/>
      <c r="D178" s="205" t="s">
        <v>76</v>
      </c>
      <c r="E178" s="217" t="s">
        <v>5369</v>
      </c>
      <c r="F178" s="217" t="s">
        <v>5370</v>
      </c>
      <c r="G178" s="204"/>
      <c r="H178" s="204"/>
      <c r="I178" s="207"/>
      <c r="J178" s="218">
        <f>BK178</f>
        <v>0</v>
      </c>
      <c r="K178" s="204"/>
      <c r="L178" s="209"/>
      <c r="M178" s="210"/>
      <c r="N178" s="211"/>
      <c r="O178" s="211"/>
      <c r="P178" s="212">
        <f>SUM(P179:P197)</f>
        <v>0</v>
      </c>
      <c r="Q178" s="211"/>
      <c r="R178" s="212">
        <f>SUM(R179:R197)</f>
        <v>0.070450539999999992</v>
      </c>
      <c r="S178" s="211"/>
      <c r="T178" s="213">
        <f>SUM(T179:T197)</f>
        <v>0</v>
      </c>
      <c r="U178" s="12"/>
      <c r="V178" s="12"/>
      <c r="W178" s="12"/>
      <c r="X178" s="12"/>
      <c r="Y178" s="12"/>
      <c r="Z178" s="12"/>
      <c r="AA178" s="12"/>
      <c r="AB178" s="12"/>
      <c r="AC178" s="12"/>
      <c r="AD178" s="12"/>
      <c r="AE178" s="12"/>
      <c r="AR178" s="214" t="s">
        <v>87</v>
      </c>
      <c r="AT178" s="215" t="s">
        <v>76</v>
      </c>
      <c r="AU178" s="215" t="s">
        <v>85</v>
      </c>
      <c r="AY178" s="214" t="s">
        <v>159</v>
      </c>
      <c r="BK178" s="216">
        <f>SUM(BK179:BK197)</f>
        <v>0</v>
      </c>
    </row>
    <row r="179" s="2" customFormat="1" ht="37.8" customHeight="1">
      <c r="A179" s="39"/>
      <c r="B179" s="40"/>
      <c r="C179" s="219" t="s">
        <v>543</v>
      </c>
      <c r="D179" s="219" t="s">
        <v>161</v>
      </c>
      <c r="E179" s="220" t="s">
        <v>5775</v>
      </c>
      <c r="F179" s="221" t="s">
        <v>5776</v>
      </c>
      <c r="G179" s="222" t="s">
        <v>215</v>
      </c>
      <c r="H179" s="223">
        <v>2</v>
      </c>
      <c r="I179" s="224"/>
      <c r="J179" s="225">
        <f>ROUND(I179*H179,2)</f>
        <v>0</v>
      </c>
      <c r="K179" s="221" t="s">
        <v>1</v>
      </c>
      <c r="L179" s="45"/>
      <c r="M179" s="226" t="s">
        <v>1</v>
      </c>
      <c r="N179" s="227" t="s">
        <v>42</v>
      </c>
      <c r="O179" s="92"/>
      <c r="P179" s="228">
        <f>O179*H179</f>
        <v>0</v>
      </c>
      <c r="Q179" s="228">
        <v>0.01427</v>
      </c>
      <c r="R179" s="228">
        <f>Q179*H179</f>
        <v>0.028539999999999999</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5777</v>
      </c>
    </row>
    <row r="180" s="2" customFormat="1" ht="24.15" customHeight="1">
      <c r="A180" s="39"/>
      <c r="B180" s="40"/>
      <c r="C180" s="219" t="s">
        <v>547</v>
      </c>
      <c r="D180" s="219" t="s">
        <v>161</v>
      </c>
      <c r="E180" s="220" t="s">
        <v>5371</v>
      </c>
      <c r="F180" s="221" t="s">
        <v>5778</v>
      </c>
      <c r="G180" s="222" t="s">
        <v>215</v>
      </c>
      <c r="H180" s="223">
        <v>1</v>
      </c>
      <c r="I180" s="224"/>
      <c r="J180" s="225">
        <f>ROUND(I180*H180,2)</f>
        <v>0</v>
      </c>
      <c r="K180" s="221" t="s">
        <v>1</v>
      </c>
      <c r="L180" s="45"/>
      <c r="M180" s="226" t="s">
        <v>1</v>
      </c>
      <c r="N180" s="227" t="s">
        <v>42</v>
      </c>
      <c r="O180" s="92"/>
      <c r="P180" s="228">
        <f>O180*H180</f>
        <v>0</v>
      </c>
      <c r="Q180" s="228">
        <v>0.00027</v>
      </c>
      <c r="R180" s="228">
        <f>Q180*H180</f>
        <v>0.00027</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5779</v>
      </c>
    </row>
    <row r="181" s="2" customFormat="1" ht="37.8" customHeight="1">
      <c r="A181" s="39"/>
      <c r="B181" s="40"/>
      <c r="C181" s="219" t="s">
        <v>551</v>
      </c>
      <c r="D181" s="219" t="s">
        <v>161</v>
      </c>
      <c r="E181" s="220" t="s">
        <v>5780</v>
      </c>
      <c r="F181" s="221" t="s">
        <v>5781</v>
      </c>
      <c r="G181" s="222" t="s">
        <v>215</v>
      </c>
      <c r="H181" s="223">
        <v>1</v>
      </c>
      <c r="I181" s="224"/>
      <c r="J181" s="225">
        <f>ROUND(I181*H181,2)</f>
        <v>0</v>
      </c>
      <c r="K181" s="221" t="s">
        <v>1</v>
      </c>
      <c r="L181" s="45"/>
      <c r="M181" s="226" t="s">
        <v>1</v>
      </c>
      <c r="N181" s="227" t="s">
        <v>42</v>
      </c>
      <c r="O181" s="92"/>
      <c r="P181" s="228">
        <f>O181*H181</f>
        <v>0</v>
      </c>
      <c r="Q181" s="228">
        <v>0.00018000000000000001</v>
      </c>
      <c r="R181" s="228">
        <f>Q181*H181</f>
        <v>0.00018000000000000001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5782</v>
      </c>
    </row>
    <row r="182" s="2" customFormat="1" ht="21.75" customHeight="1">
      <c r="A182" s="39"/>
      <c r="B182" s="40"/>
      <c r="C182" s="219" t="s">
        <v>556</v>
      </c>
      <c r="D182" s="219" t="s">
        <v>161</v>
      </c>
      <c r="E182" s="220" t="s">
        <v>5395</v>
      </c>
      <c r="F182" s="221" t="s">
        <v>5783</v>
      </c>
      <c r="G182" s="222" t="s">
        <v>215</v>
      </c>
      <c r="H182" s="223">
        <v>1</v>
      </c>
      <c r="I182" s="224"/>
      <c r="J182" s="225">
        <f>ROUND(I182*H182,2)</f>
        <v>0</v>
      </c>
      <c r="K182" s="221" t="s">
        <v>1</v>
      </c>
      <c r="L182" s="45"/>
      <c r="M182" s="226" t="s">
        <v>1</v>
      </c>
      <c r="N182" s="227" t="s">
        <v>42</v>
      </c>
      <c r="O182" s="92"/>
      <c r="P182" s="228">
        <f>O182*H182</f>
        <v>0</v>
      </c>
      <c r="Q182" s="228">
        <v>0.0032499999999999999</v>
      </c>
      <c r="R182" s="228">
        <f>Q182*H182</f>
        <v>0.0032499999999999999</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5784</v>
      </c>
    </row>
    <row r="183" s="2" customFormat="1" ht="44.25" customHeight="1">
      <c r="A183" s="39"/>
      <c r="B183" s="40"/>
      <c r="C183" s="219" t="s">
        <v>560</v>
      </c>
      <c r="D183" s="219" t="s">
        <v>161</v>
      </c>
      <c r="E183" s="220" t="s">
        <v>5785</v>
      </c>
      <c r="F183" s="221" t="s">
        <v>5786</v>
      </c>
      <c r="G183" s="222" t="s">
        <v>215</v>
      </c>
      <c r="H183" s="223">
        <v>4</v>
      </c>
      <c r="I183" s="224"/>
      <c r="J183" s="225">
        <f>ROUND(I183*H183,2)</f>
        <v>0</v>
      </c>
      <c r="K183" s="221" t="s">
        <v>1</v>
      </c>
      <c r="L183" s="45"/>
      <c r="M183" s="226" t="s">
        <v>1</v>
      </c>
      <c r="N183" s="227" t="s">
        <v>42</v>
      </c>
      <c r="O183" s="92"/>
      <c r="P183" s="228">
        <f>O183*H183</f>
        <v>0</v>
      </c>
      <c r="Q183" s="228">
        <v>0.00025000000000000001</v>
      </c>
      <c r="R183" s="228">
        <f>Q183*H183</f>
        <v>0.001</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5787</v>
      </c>
    </row>
    <row r="184" s="2" customFormat="1" ht="24.15" customHeight="1">
      <c r="A184" s="39"/>
      <c r="B184" s="40"/>
      <c r="C184" s="219" t="s">
        <v>562</v>
      </c>
      <c r="D184" s="219" t="s">
        <v>161</v>
      </c>
      <c r="E184" s="220" t="s">
        <v>5422</v>
      </c>
      <c r="F184" s="221" t="s">
        <v>5423</v>
      </c>
      <c r="G184" s="222" t="s">
        <v>215</v>
      </c>
      <c r="H184" s="223">
        <v>8</v>
      </c>
      <c r="I184" s="224"/>
      <c r="J184" s="225">
        <f>ROUND(I184*H184,2)</f>
        <v>0</v>
      </c>
      <c r="K184" s="221" t="s">
        <v>165</v>
      </c>
      <c r="L184" s="45"/>
      <c r="M184" s="226" t="s">
        <v>1</v>
      </c>
      <c r="N184" s="227" t="s">
        <v>42</v>
      </c>
      <c r="O184" s="92"/>
      <c r="P184" s="228">
        <f>O184*H184</f>
        <v>0</v>
      </c>
      <c r="Q184" s="228">
        <v>0.00021956999999999999</v>
      </c>
      <c r="R184" s="228">
        <f>Q184*H184</f>
        <v>0.0017565599999999999</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5788</v>
      </c>
    </row>
    <row r="185" s="2" customFormat="1" ht="24.15" customHeight="1">
      <c r="A185" s="39"/>
      <c r="B185" s="40"/>
      <c r="C185" s="219" t="s">
        <v>566</v>
      </c>
      <c r="D185" s="219" t="s">
        <v>161</v>
      </c>
      <c r="E185" s="220" t="s">
        <v>5789</v>
      </c>
      <c r="F185" s="221" t="s">
        <v>5790</v>
      </c>
      <c r="G185" s="222" t="s">
        <v>215</v>
      </c>
      <c r="H185" s="223">
        <v>1</v>
      </c>
      <c r="I185" s="224"/>
      <c r="J185" s="225">
        <f>ROUND(I185*H185,2)</f>
        <v>0</v>
      </c>
      <c r="K185" s="221" t="s">
        <v>1</v>
      </c>
      <c r="L185" s="45"/>
      <c r="M185" s="226" t="s">
        <v>1</v>
      </c>
      <c r="N185" s="227" t="s">
        <v>42</v>
      </c>
      <c r="O185" s="92"/>
      <c r="P185" s="228">
        <f>O185*H185</f>
        <v>0</v>
      </c>
      <c r="Q185" s="228">
        <v>0.00019000000000000001</v>
      </c>
      <c r="R185" s="228">
        <f>Q185*H185</f>
        <v>0.00019000000000000001</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5791</v>
      </c>
    </row>
    <row r="186" s="2" customFormat="1" ht="21.75" customHeight="1">
      <c r="A186" s="39"/>
      <c r="B186" s="40"/>
      <c r="C186" s="219" t="s">
        <v>572</v>
      </c>
      <c r="D186" s="219" t="s">
        <v>161</v>
      </c>
      <c r="E186" s="220" t="s">
        <v>5792</v>
      </c>
      <c r="F186" s="221" t="s">
        <v>5793</v>
      </c>
      <c r="G186" s="222" t="s">
        <v>215</v>
      </c>
      <c r="H186" s="223">
        <v>1</v>
      </c>
      <c r="I186" s="224"/>
      <c r="J186" s="225">
        <f>ROUND(I186*H186,2)</f>
        <v>0</v>
      </c>
      <c r="K186" s="221" t="s">
        <v>1</v>
      </c>
      <c r="L186" s="45"/>
      <c r="M186" s="226" t="s">
        <v>1</v>
      </c>
      <c r="N186" s="227" t="s">
        <v>42</v>
      </c>
      <c r="O186" s="92"/>
      <c r="P186" s="228">
        <f>O186*H186</f>
        <v>0</v>
      </c>
      <c r="Q186" s="228">
        <v>0.00173</v>
      </c>
      <c r="R186" s="228">
        <f>Q186*H186</f>
        <v>0.00173</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5794</v>
      </c>
    </row>
    <row r="187" s="2" customFormat="1" ht="24.15" customHeight="1">
      <c r="A187" s="39"/>
      <c r="B187" s="40"/>
      <c r="C187" s="219" t="s">
        <v>579</v>
      </c>
      <c r="D187" s="219" t="s">
        <v>161</v>
      </c>
      <c r="E187" s="220" t="s">
        <v>5431</v>
      </c>
      <c r="F187" s="221" t="s">
        <v>5432</v>
      </c>
      <c r="G187" s="222" t="s">
        <v>215</v>
      </c>
      <c r="H187" s="223">
        <v>1</v>
      </c>
      <c r="I187" s="224"/>
      <c r="J187" s="225">
        <f>ROUND(I187*H187,2)</f>
        <v>0</v>
      </c>
      <c r="K187" s="221" t="s">
        <v>165</v>
      </c>
      <c r="L187" s="45"/>
      <c r="M187" s="226" t="s">
        <v>1</v>
      </c>
      <c r="N187" s="227" t="s">
        <v>42</v>
      </c>
      <c r="O187" s="92"/>
      <c r="P187" s="228">
        <f>O187*H187</f>
        <v>0</v>
      </c>
      <c r="Q187" s="228">
        <v>0.00123957</v>
      </c>
      <c r="R187" s="228">
        <f>Q187*H187</f>
        <v>0.00123957</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5795</v>
      </c>
    </row>
    <row r="188" s="2" customFormat="1" ht="24.15" customHeight="1">
      <c r="A188" s="39"/>
      <c r="B188" s="40"/>
      <c r="C188" s="219" t="s">
        <v>804</v>
      </c>
      <c r="D188" s="219" t="s">
        <v>161</v>
      </c>
      <c r="E188" s="220" t="s">
        <v>5437</v>
      </c>
      <c r="F188" s="221" t="s">
        <v>5438</v>
      </c>
      <c r="G188" s="222" t="s">
        <v>215</v>
      </c>
      <c r="H188" s="223">
        <v>4</v>
      </c>
      <c r="I188" s="224"/>
      <c r="J188" s="225">
        <f>ROUND(I188*H188,2)</f>
        <v>0</v>
      </c>
      <c r="K188" s="221" t="s">
        <v>165</v>
      </c>
      <c r="L188" s="45"/>
      <c r="M188" s="226" t="s">
        <v>1</v>
      </c>
      <c r="N188" s="227" t="s">
        <v>42</v>
      </c>
      <c r="O188" s="92"/>
      <c r="P188" s="228">
        <f>O188*H188</f>
        <v>0</v>
      </c>
      <c r="Q188" s="228">
        <v>0.00022957000000000001</v>
      </c>
      <c r="R188" s="228">
        <f>Q188*H188</f>
        <v>0.00091828000000000005</v>
      </c>
      <c r="S188" s="228">
        <v>0</v>
      </c>
      <c r="T188" s="229">
        <f>S188*H188</f>
        <v>0</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5796</v>
      </c>
    </row>
    <row r="189" s="2" customFormat="1" ht="24.15" customHeight="1">
      <c r="A189" s="39"/>
      <c r="B189" s="40"/>
      <c r="C189" s="219" t="s">
        <v>808</v>
      </c>
      <c r="D189" s="219" t="s">
        <v>161</v>
      </c>
      <c r="E189" s="220" t="s">
        <v>5440</v>
      </c>
      <c r="F189" s="221" t="s">
        <v>5441</v>
      </c>
      <c r="G189" s="222" t="s">
        <v>215</v>
      </c>
      <c r="H189" s="223">
        <v>2</v>
      </c>
      <c r="I189" s="224"/>
      <c r="J189" s="225">
        <f>ROUND(I189*H189,2)</f>
        <v>0</v>
      </c>
      <c r="K189" s="221" t="s">
        <v>165</v>
      </c>
      <c r="L189" s="45"/>
      <c r="M189" s="226" t="s">
        <v>1</v>
      </c>
      <c r="N189" s="227" t="s">
        <v>42</v>
      </c>
      <c r="O189" s="92"/>
      <c r="P189" s="228">
        <f>O189*H189</f>
        <v>0</v>
      </c>
      <c r="Q189" s="228">
        <v>0.00034957</v>
      </c>
      <c r="R189" s="228">
        <f>Q189*H189</f>
        <v>0.00069914</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5797</v>
      </c>
    </row>
    <row r="190" s="2" customFormat="1" ht="24.15" customHeight="1">
      <c r="A190" s="39"/>
      <c r="B190" s="40"/>
      <c r="C190" s="219" t="s">
        <v>812</v>
      </c>
      <c r="D190" s="219" t="s">
        <v>161</v>
      </c>
      <c r="E190" s="220" t="s">
        <v>5443</v>
      </c>
      <c r="F190" s="221" t="s">
        <v>5444</v>
      </c>
      <c r="G190" s="222" t="s">
        <v>215</v>
      </c>
      <c r="H190" s="223">
        <v>1</v>
      </c>
      <c r="I190" s="224"/>
      <c r="J190" s="225">
        <f>ROUND(I190*H190,2)</f>
        <v>0</v>
      </c>
      <c r="K190" s="221" t="s">
        <v>165</v>
      </c>
      <c r="L190" s="45"/>
      <c r="M190" s="226" t="s">
        <v>1</v>
      </c>
      <c r="N190" s="227" t="s">
        <v>42</v>
      </c>
      <c r="O190" s="92"/>
      <c r="P190" s="228">
        <f>O190*H190</f>
        <v>0</v>
      </c>
      <c r="Q190" s="228">
        <v>0.00054956999999999998</v>
      </c>
      <c r="R190" s="228">
        <f>Q190*H190</f>
        <v>0.00054956999999999998</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5798</v>
      </c>
    </row>
    <row r="191" s="2" customFormat="1" ht="24.15" customHeight="1">
      <c r="A191" s="39"/>
      <c r="B191" s="40"/>
      <c r="C191" s="219" t="s">
        <v>816</v>
      </c>
      <c r="D191" s="219" t="s">
        <v>161</v>
      </c>
      <c r="E191" s="220" t="s">
        <v>5446</v>
      </c>
      <c r="F191" s="221" t="s">
        <v>5447</v>
      </c>
      <c r="G191" s="222" t="s">
        <v>215</v>
      </c>
      <c r="H191" s="223">
        <v>1</v>
      </c>
      <c r="I191" s="224"/>
      <c r="J191" s="225">
        <f>ROUND(I191*H191,2)</f>
        <v>0</v>
      </c>
      <c r="K191" s="221" t="s">
        <v>165</v>
      </c>
      <c r="L191" s="45"/>
      <c r="M191" s="226" t="s">
        <v>1</v>
      </c>
      <c r="N191" s="227" t="s">
        <v>42</v>
      </c>
      <c r="O191" s="92"/>
      <c r="P191" s="228">
        <f>O191*H191</f>
        <v>0</v>
      </c>
      <c r="Q191" s="228">
        <v>0.00075956999999999999</v>
      </c>
      <c r="R191" s="228">
        <f>Q191*H191</f>
        <v>0.00075956999999999999</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5799</v>
      </c>
    </row>
    <row r="192" s="2" customFormat="1" ht="24.15" customHeight="1">
      <c r="A192" s="39"/>
      <c r="B192" s="40"/>
      <c r="C192" s="219" t="s">
        <v>820</v>
      </c>
      <c r="D192" s="219" t="s">
        <v>161</v>
      </c>
      <c r="E192" s="220" t="s">
        <v>5452</v>
      </c>
      <c r="F192" s="221" t="s">
        <v>5453</v>
      </c>
      <c r="G192" s="222" t="s">
        <v>215</v>
      </c>
      <c r="H192" s="223">
        <v>5</v>
      </c>
      <c r="I192" s="224"/>
      <c r="J192" s="225">
        <f>ROUND(I192*H192,2)</f>
        <v>0</v>
      </c>
      <c r="K192" s="221" t="s">
        <v>165</v>
      </c>
      <c r="L192" s="45"/>
      <c r="M192" s="226" t="s">
        <v>1</v>
      </c>
      <c r="N192" s="227" t="s">
        <v>42</v>
      </c>
      <c r="O192" s="92"/>
      <c r="P192" s="228">
        <f>O192*H192</f>
        <v>0</v>
      </c>
      <c r="Q192" s="228">
        <v>0.0018595700000000001</v>
      </c>
      <c r="R192" s="228">
        <f>Q192*H192</f>
        <v>0.0092978499999999999</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5800</v>
      </c>
    </row>
    <row r="193" s="2" customFormat="1" ht="24.15" customHeight="1">
      <c r="A193" s="39"/>
      <c r="B193" s="40"/>
      <c r="C193" s="219" t="s">
        <v>824</v>
      </c>
      <c r="D193" s="219" t="s">
        <v>161</v>
      </c>
      <c r="E193" s="220" t="s">
        <v>5801</v>
      </c>
      <c r="F193" s="221" t="s">
        <v>5802</v>
      </c>
      <c r="G193" s="222" t="s">
        <v>215</v>
      </c>
      <c r="H193" s="223">
        <v>1</v>
      </c>
      <c r="I193" s="224"/>
      <c r="J193" s="225">
        <f>ROUND(I193*H193,2)</f>
        <v>0</v>
      </c>
      <c r="K193" s="221" t="s">
        <v>1</v>
      </c>
      <c r="L193" s="45"/>
      <c r="M193" s="226" t="s">
        <v>1</v>
      </c>
      <c r="N193" s="227" t="s">
        <v>42</v>
      </c>
      <c r="O193" s="92"/>
      <c r="P193" s="228">
        <f>O193*H193</f>
        <v>0</v>
      </c>
      <c r="Q193" s="228">
        <v>0.00076000000000000004</v>
      </c>
      <c r="R193" s="228">
        <f>Q193*H193</f>
        <v>0.00076000000000000004</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5803</v>
      </c>
    </row>
    <row r="194" s="2" customFormat="1" ht="37.8" customHeight="1">
      <c r="A194" s="39"/>
      <c r="B194" s="40"/>
      <c r="C194" s="219" t="s">
        <v>828</v>
      </c>
      <c r="D194" s="219" t="s">
        <v>161</v>
      </c>
      <c r="E194" s="220" t="s">
        <v>5464</v>
      </c>
      <c r="F194" s="221" t="s">
        <v>5465</v>
      </c>
      <c r="G194" s="222" t="s">
        <v>215</v>
      </c>
      <c r="H194" s="223">
        <v>2</v>
      </c>
      <c r="I194" s="224"/>
      <c r="J194" s="225">
        <f>ROUND(I194*H194,2)</f>
        <v>0</v>
      </c>
      <c r="K194" s="221" t="s">
        <v>1</v>
      </c>
      <c r="L194" s="45"/>
      <c r="M194" s="226" t="s">
        <v>1</v>
      </c>
      <c r="N194" s="227" t="s">
        <v>42</v>
      </c>
      <c r="O194" s="92"/>
      <c r="P194" s="228">
        <f>O194*H194</f>
        <v>0</v>
      </c>
      <c r="Q194" s="228">
        <v>0.00076000000000000004</v>
      </c>
      <c r="R194" s="228">
        <f>Q194*H194</f>
        <v>0.0015200000000000001</v>
      </c>
      <c r="S194" s="228">
        <v>0</v>
      </c>
      <c r="T194" s="229">
        <f>S194*H194</f>
        <v>0</v>
      </c>
      <c r="U194" s="39"/>
      <c r="V194" s="39"/>
      <c r="W194" s="39"/>
      <c r="X194" s="39"/>
      <c r="Y194" s="39"/>
      <c r="Z194" s="39"/>
      <c r="AA194" s="39"/>
      <c r="AB194" s="39"/>
      <c r="AC194" s="39"/>
      <c r="AD194" s="39"/>
      <c r="AE194" s="39"/>
      <c r="AR194" s="230" t="s">
        <v>235</v>
      </c>
      <c r="AT194" s="230" t="s">
        <v>161</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5804</v>
      </c>
    </row>
    <row r="195" s="2" customFormat="1" ht="37.8" customHeight="1">
      <c r="A195" s="39"/>
      <c r="B195" s="40"/>
      <c r="C195" s="219" t="s">
        <v>832</v>
      </c>
      <c r="D195" s="219" t="s">
        <v>161</v>
      </c>
      <c r="E195" s="220" t="s">
        <v>5467</v>
      </c>
      <c r="F195" s="221" t="s">
        <v>5805</v>
      </c>
      <c r="G195" s="222" t="s">
        <v>215</v>
      </c>
      <c r="H195" s="223">
        <v>5</v>
      </c>
      <c r="I195" s="224"/>
      <c r="J195" s="225">
        <f>ROUND(I195*H195,2)</f>
        <v>0</v>
      </c>
      <c r="K195" s="221" t="s">
        <v>1</v>
      </c>
      <c r="L195" s="45"/>
      <c r="M195" s="226" t="s">
        <v>1</v>
      </c>
      <c r="N195" s="227" t="s">
        <v>42</v>
      </c>
      <c r="O195" s="92"/>
      <c r="P195" s="228">
        <f>O195*H195</f>
        <v>0</v>
      </c>
      <c r="Q195" s="228">
        <v>0.00072000000000000005</v>
      </c>
      <c r="R195" s="228">
        <f>Q195*H195</f>
        <v>0.0036000000000000003</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5806</v>
      </c>
    </row>
    <row r="196" s="2" customFormat="1" ht="33" customHeight="1">
      <c r="A196" s="39"/>
      <c r="B196" s="40"/>
      <c r="C196" s="219" t="s">
        <v>837</v>
      </c>
      <c r="D196" s="219" t="s">
        <v>161</v>
      </c>
      <c r="E196" s="220" t="s">
        <v>5807</v>
      </c>
      <c r="F196" s="221" t="s">
        <v>5808</v>
      </c>
      <c r="G196" s="222" t="s">
        <v>215</v>
      </c>
      <c r="H196" s="223">
        <v>9</v>
      </c>
      <c r="I196" s="224"/>
      <c r="J196" s="225">
        <f>ROUND(I196*H196,2)</f>
        <v>0</v>
      </c>
      <c r="K196" s="221" t="s">
        <v>1</v>
      </c>
      <c r="L196" s="45"/>
      <c r="M196" s="226" t="s">
        <v>1</v>
      </c>
      <c r="N196" s="227" t="s">
        <v>42</v>
      </c>
      <c r="O196" s="92"/>
      <c r="P196" s="228">
        <f>O196*H196</f>
        <v>0</v>
      </c>
      <c r="Q196" s="228">
        <v>0.00147</v>
      </c>
      <c r="R196" s="228">
        <f>Q196*H196</f>
        <v>0.013229999999999999</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5809</v>
      </c>
    </row>
    <row r="197" s="2" customFormat="1" ht="16.5" customHeight="1">
      <c r="A197" s="39"/>
      <c r="B197" s="40"/>
      <c r="C197" s="219" t="s">
        <v>841</v>
      </c>
      <c r="D197" s="219" t="s">
        <v>161</v>
      </c>
      <c r="E197" s="220" t="s">
        <v>5487</v>
      </c>
      <c r="F197" s="221" t="s">
        <v>5810</v>
      </c>
      <c r="G197" s="222" t="s">
        <v>215</v>
      </c>
      <c r="H197" s="223">
        <v>4</v>
      </c>
      <c r="I197" s="224"/>
      <c r="J197" s="225">
        <f>ROUND(I197*H197,2)</f>
        <v>0</v>
      </c>
      <c r="K197" s="221" t="s">
        <v>1</v>
      </c>
      <c r="L197" s="45"/>
      <c r="M197" s="226" t="s">
        <v>1</v>
      </c>
      <c r="N197" s="227" t="s">
        <v>42</v>
      </c>
      <c r="O197" s="92"/>
      <c r="P197" s="228">
        <f>O197*H197</f>
        <v>0</v>
      </c>
      <c r="Q197" s="228">
        <v>0.00024000000000000001</v>
      </c>
      <c r="R197" s="228">
        <f>Q197*H197</f>
        <v>0.00096000000000000002</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5811</v>
      </c>
    </row>
    <row r="198" s="12" customFormat="1" ht="22.8" customHeight="1">
      <c r="A198" s="12"/>
      <c r="B198" s="203"/>
      <c r="C198" s="204"/>
      <c r="D198" s="205" t="s">
        <v>76</v>
      </c>
      <c r="E198" s="217" t="s">
        <v>5490</v>
      </c>
      <c r="F198" s="217" t="s">
        <v>5491</v>
      </c>
      <c r="G198" s="204"/>
      <c r="H198" s="204"/>
      <c r="I198" s="207"/>
      <c r="J198" s="218">
        <f>BK198</f>
        <v>0</v>
      </c>
      <c r="K198" s="204"/>
      <c r="L198" s="209"/>
      <c r="M198" s="210"/>
      <c r="N198" s="211"/>
      <c r="O198" s="211"/>
      <c r="P198" s="212">
        <f>SUM(P199:P200)</f>
        <v>0</v>
      </c>
      <c r="Q198" s="211"/>
      <c r="R198" s="212">
        <f>SUM(R199:R200)</f>
        <v>0</v>
      </c>
      <c r="S198" s="211"/>
      <c r="T198" s="213">
        <f>SUM(T199:T200)</f>
        <v>0</v>
      </c>
      <c r="U198" s="12"/>
      <c r="V198" s="12"/>
      <c r="W198" s="12"/>
      <c r="X198" s="12"/>
      <c r="Y198" s="12"/>
      <c r="Z198" s="12"/>
      <c r="AA198" s="12"/>
      <c r="AB198" s="12"/>
      <c r="AC198" s="12"/>
      <c r="AD198" s="12"/>
      <c r="AE198" s="12"/>
      <c r="AR198" s="214" t="s">
        <v>87</v>
      </c>
      <c r="AT198" s="215" t="s">
        <v>76</v>
      </c>
      <c r="AU198" s="215" t="s">
        <v>85</v>
      </c>
      <c r="AY198" s="214" t="s">
        <v>159</v>
      </c>
      <c r="BK198" s="216">
        <f>SUM(BK199:BK200)</f>
        <v>0</v>
      </c>
    </row>
    <row r="199" s="2" customFormat="1" ht="16.5" customHeight="1">
      <c r="A199" s="39"/>
      <c r="B199" s="40"/>
      <c r="C199" s="219" t="s">
        <v>845</v>
      </c>
      <c r="D199" s="219" t="s">
        <v>161</v>
      </c>
      <c r="E199" s="220" t="s">
        <v>5492</v>
      </c>
      <c r="F199" s="221" t="s">
        <v>5812</v>
      </c>
      <c r="G199" s="222" t="s">
        <v>835</v>
      </c>
      <c r="H199" s="223">
        <v>1</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5813</v>
      </c>
    </row>
    <row r="200" s="2" customFormat="1" ht="16.5" customHeight="1">
      <c r="A200" s="39"/>
      <c r="B200" s="40"/>
      <c r="C200" s="219" t="s">
        <v>850</v>
      </c>
      <c r="D200" s="219" t="s">
        <v>161</v>
      </c>
      <c r="E200" s="220" t="s">
        <v>5814</v>
      </c>
      <c r="F200" s="221" t="s">
        <v>5496</v>
      </c>
      <c r="G200" s="222" t="s">
        <v>835</v>
      </c>
      <c r="H200" s="223">
        <v>1</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235</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5815</v>
      </c>
    </row>
    <row r="201" s="12" customFormat="1" ht="22.8" customHeight="1">
      <c r="A201" s="12"/>
      <c r="B201" s="203"/>
      <c r="C201" s="204"/>
      <c r="D201" s="205" t="s">
        <v>76</v>
      </c>
      <c r="E201" s="217" t="s">
        <v>4624</v>
      </c>
      <c r="F201" s="217" t="s">
        <v>4625</v>
      </c>
      <c r="G201" s="204"/>
      <c r="H201" s="204"/>
      <c r="I201" s="207"/>
      <c r="J201" s="218">
        <f>BK201</f>
        <v>0</v>
      </c>
      <c r="K201" s="204"/>
      <c r="L201" s="209"/>
      <c r="M201" s="210"/>
      <c r="N201" s="211"/>
      <c r="O201" s="211"/>
      <c r="P201" s="212">
        <f>SUM(P202:P203)</f>
        <v>0</v>
      </c>
      <c r="Q201" s="211"/>
      <c r="R201" s="212">
        <f>SUM(R202:R203)</f>
        <v>6.0000000000000002E-05</v>
      </c>
      <c r="S201" s="211"/>
      <c r="T201" s="213">
        <f>SUM(T202:T203)</f>
        <v>0</v>
      </c>
      <c r="U201" s="12"/>
      <c r="V201" s="12"/>
      <c r="W201" s="12"/>
      <c r="X201" s="12"/>
      <c r="Y201" s="12"/>
      <c r="Z201" s="12"/>
      <c r="AA201" s="12"/>
      <c r="AB201" s="12"/>
      <c r="AC201" s="12"/>
      <c r="AD201" s="12"/>
      <c r="AE201" s="12"/>
      <c r="AR201" s="214" t="s">
        <v>87</v>
      </c>
      <c r="AT201" s="215" t="s">
        <v>76</v>
      </c>
      <c r="AU201" s="215" t="s">
        <v>85</v>
      </c>
      <c r="AY201" s="214" t="s">
        <v>159</v>
      </c>
      <c r="BK201" s="216">
        <f>SUM(BK202:BK203)</f>
        <v>0</v>
      </c>
    </row>
    <row r="202" s="2" customFormat="1" ht="16.5" customHeight="1">
      <c r="A202" s="39"/>
      <c r="B202" s="40"/>
      <c r="C202" s="219" t="s">
        <v>854</v>
      </c>
      <c r="D202" s="219" t="s">
        <v>161</v>
      </c>
      <c r="E202" s="220" t="s">
        <v>5610</v>
      </c>
      <c r="F202" s="221" t="s">
        <v>5816</v>
      </c>
      <c r="G202" s="222" t="s">
        <v>164</v>
      </c>
      <c r="H202" s="223">
        <v>2</v>
      </c>
      <c r="I202" s="224"/>
      <c r="J202" s="225">
        <f>ROUND(I202*H202,2)</f>
        <v>0</v>
      </c>
      <c r="K202" s="221" t="s">
        <v>1</v>
      </c>
      <c r="L202" s="45"/>
      <c r="M202" s="226" t="s">
        <v>1</v>
      </c>
      <c r="N202" s="227" t="s">
        <v>42</v>
      </c>
      <c r="O202" s="92"/>
      <c r="P202" s="228">
        <f>O202*H202</f>
        <v>0</v>
      </c>
      <c r="Q202" s="228">
        <v>3.0000000000000001E-05</v>
      </c>
      <c r="R202" s="228">
        <f>Q202*H202</f>
        <v>6.0000000000000002E-05</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5817</v>
      </c>
    </row>
    <row r="203" s="2" customFormat="1">
      <c r="A203" s="39"/>
      <c r="B203" s="40"/>
      <c r="C203" s="41"/>
      <c r="D203" s="234" t="s">
        <v>1237</v>
      </c>
      <c r="E203" s="41"/>
      <c r="F203" s="298" t="s">
        <v>5818</v>
      </c>
      <c r="G203" s="41"/>
      <c r="H203" s="41"/>
      <c r="I203" s="299"/>
      <c r="J203" s="41"/>
      <c r="K203" s="41"/>
      <c r="L203" s="45"/>
      <c r="M203" s="300"/>
      <c r="N203" s="301"/>
      <c r="O203" s="92"/>
      <c r="P203" s="92"/>
      <c r="Q203" s="92"/>
      <c r="R203" s="92"/>
      <c r="S203" s="92"/>
      <c r="T203" s="93"/>
      <c r="U203" s="39"/>
      <c r="V203" s="39"/>
      <c r="W203" s="39"/>
      <c r="X203" s="39"/>
      <c r="Y203" s="39"/>
      <c r="Z203" s="39"/>
      <c r="AA203" s="39"/>
      <c r="AB203" s="39"/>
      <c r="AC203" s="39"/>
      <c r="AD203" s="39"/>
      <c r="AE203" s="39"/>
      <c r="AT203" s="18" t="s">
        <v>1237</v>
      </c>
      <c r="AU203" s="18" t="s">
        <v>87</v>
      </c>
    </row>
    <row r="204" s="12" customFormat="1" ht="25.92" customHeight="1">
      <c r="A204" s="12"/>
      <c r="B204" s="203"/>
      <c r="C204" s="204"/>
      <c r="D204" s="205" t="s">
        <v>76</v>
      </c>
      <c r="E204" s="206" t="s">
        <v>5614</v>
      </c>
      <c r="F204" s="206" t="s">
        <v>5615</v>
      </c>
      <c r="G204" s="204"/>
      <c r="H204" s="204"/>
      <c r="I204" s="207"/>
      <c r="J204" s="208">
        <f>BK204</f>
        <v>0</v>
      </c>
      <c r="K204" s="204"/>
      <c r="L204" s="209"/>
      <c r="M204" s="210"/>
      <c r="N204" s="211"/>
      <c r="O204" s="211"/>
      <c r="P204" s="212">
        <f>SUM(P205:P217)</f>
        <v>0</v>
      </c>
      <c r="Q204" s="211"/>
      <c r="R204" s="212">
        <f>SUM(R205:R217)</f>
        <v>0</v>
      </c>
      <c r="S204" s="211"/>
      <c r="T204" s="213">
        <f>SUM(T205:T217)</f>
        <v>0</v>
      </c>
      <c r="U204" s="12"/>
      <c r="V204" s="12"/>
      <c r="W204" s="12"/>
      <c r="X204" s="12"/>
      <c r="Y204" s="12"/>
      <c r="Z204" s="12"/>
      <c r="AA204" s="12"/>
      <c r="AB204" s="12"/>
      <c r="AC204" s="12"/>
      <c r="AD204" s="12"/>
      <c r="AE204" s="12"/>
      <c r="AR204" s="214" t="s">
        <v>166</v>
      </c>
      <c r="AT204" s="215" t="s">
        <v>76</v>
      </c>
      <c r="AU204" s="215" t="s">
        <v>77</v>
      </c>
      <c r="AY204" s="214" t="s">
        <v>159</v>
      </c>
      <c r="BK204" s="216">
        <f>SUM(BK205:BK217)</f>
        <v>0</v>
      </c>
    </row>
    <row r="205" s="2" customFormat="1" ht="55.5" customHeight="1">
      <c r="A205" s="39"/>
      <c r="B205" s="40"/>
      <c r="C205" s="255" t="s">
        <v>858</v>
      </c>
      <c r="D205" s="255" t="s">
        <v>218</v>
      </c>
      <c r="E205" s="256" t="s">
        <v>1653</v>
      </c>
      <c r="F205" s="257" t="s">
        <v>5819</v>
      </c>
      <c r="G205" s="258" t="s">
        <v>1</v>
      </c>
      <c r="H205" s="259">
        <v>0</v>
      </c>
      <c r="I205" s="260"/>
      <c r="J205" s="261">
        <f>ROUND(I205*H205,2)</f>
        <v>0</v>
      </c>
      <c r="K205" s="257" t="s">
        <v>1</v>
      </c>
      <c r="L205" s="262"/>
      <c r="M205" s="263" t="s">
        <v>1</v>
      </c>
      <c r="N205" s="264"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3961</v>
      </c>
      <c r="AT205" s="230" t="s">
        <v>218</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3961</v>
      </c>
      <c r="BM205" s="230" t="s">
        <v>5820</v>
      </c>
    </row>
    <row r="206" s="2" customFormat="1">
      <c r="A206" s="39"/>
      <c r="B206" s="40"/>
      <c r="C206" s="41"/>
      <c r="D206" s="234" t="s">
        <v>1237</v>
      </c>
      <c r="E206" s="41"/>
      <c r="F206" s="298" t="s">
        <v>5821</v>
      </c>
      <c r="G206" s="41"/>
      <c r="H206" s="41"/>
      <c r="I206" s="299"/>
      <c r="J206" s="41"/>
      <c r="K206" s="41"/>
      <c r="L206" s="45"/>
      <c r="M206" s="300"/>
      <c r="N206" s="301"/>
      <c r="O206" s="92"/>
      <c r="P206" s="92"/>
      <c r="Q206" s="92"/>
      <c r="R206" s="92"/>
      <c r="S206" s="92"/>
      <c r="T206" s="93"/>
      <c r="U206" s="39"/>
      <c r="V206" s="39"/>
      <c r="W206" s="39"/>
      <c r="X206" s="39"/>
      <c r="Y206" s="39"/>
      <c r="Z206" s="39"/>
      <c r="AA206" s="39"/>
      <c r="AB206" s="39"/>
      <c r="AC206" s="39"/>
      <c r="AD206" s="39"/>
      <c r="AE206" s="39"/>
      <c r="AT206" s="18" t="s">
        <v>1237</v>
      </c>
      <c r="AU206" s="18" t="s">
        <v>85</v>
      </c>
    </row>
    <row r="207" s="2" customFormat="1" ht="24.15" customHeight="1">
      <c r="A207" s="39"/>
      <c r="B207" s="40"/>
      <c r="C207" s="255" t="s">
        <v>862</v>
      </c>
      <c r="D207" s="255" t="s">
        <v>218</v>
      </c>
      <c r="E207" s="256" t="s">
        <v>1661</v>
      </c>
      <c r="F207" s="257" t="s">
        <v>5618</v>
      </c>
      <c r="G207" s="258" t="s">
        <v>1</v>
      </c>
      <c r="H207" s="259">
        <v>0</v>
      </c>
      <c r="I207" s="260"/>
      <c r="J207" s="261">
        <f>ROUND(I207*H207,2)</f>
        <v>0</v>
      </c>
      <c r="K207" s="257" t="s">
        <v>1</v>
      </c>
      <c r="L207" s="262"/>
      <c r="M207" s="263" t="s">
        <v>1</v>
      </c>
      <c r="N207" s="264"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3961</v>
      </c>
      <c r="AT207" s="230" t="s">
        <v>218</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3961</v>
      </c>
      <c r="BM207" s="230" t="s">
        <v>5822</v>
      </c>
    </row>
    <row r="208" s="2" customFormat="1" ht="24.15" customHeight="1">
      <c r="A208" s="39"/>
      <c r="B208" s="40"/>
      <c r="C208" s="255" t="s">
        <v>866</v>
      </c>
      <c r="D208" s="255" t="s">
        <v>218</v>
      </c>
      <c r="E208" s="256" t="s">
        <v>1681</v>
      </c>
      <c r="F208" s="257" t="s">
        <v>5823</v>
      </c>
      <c r="G208" s="258" t="s">
        <v>1</v>
      </c>
      <c r="H208" s="259">
        <v>0</v>
      </c>
      <c r="I208" s="260"/>
      <c r="J208" s="261">
        <f>ROUND(I208*H208,2)</f>
        <v>0</v>
      </c>
      <c r="K208" s="257" t="s">
        <v>1</v>
      </c>
      <c r="L208" s="262"/>
      <c r="M208" s="263" t="s">
        <v>1</v>
      </c>
      <c r="N208" s="264"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3961</v>
      </c>
      <c r="AT208" s="230" t="s">
        <v>218</v>
      </c>
      <c r="AU208" s="230" t="s">
        <v>85</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3961</v>
      </c>
      <c r="BM208" s="230" t="s">
        <v>5824</v>
      </c>
    </row>
    <row r="209" s="2" customFormat="1" ht="62.7" customHeight="1">
      <c r="A209" s="39"/>
      <c r="B209" s="40"/>
      <c r="C209" s="255" t="s">
        <v>872</v>
      </c>
      <c r="D209" s="255" t="s">
        <v>218</v>
      </c>
      <c r="E209" s="256" t="s">
        <v>1692</v>
      </c>
      <c r="F209" s="257" t="s">
        <v>5626</v>
      </c>
      <c r="G209" s="258" t="s">
        <v>1</v>
      </c>
      <c r="H209" s="259">
        <v>0</v>
      </c>
      <c r="I209" s="260"/>
      <c r="J209" s="261">
        <f>ROUND(I209*H209,2)</f>
        <v>0</v>
      </c>
      <c r="K209" s="257" t="s">
        <v>1</v>
      </c>
      <c r="L209" s="262"/>
      <c r="M209" s="263" t="s">
        <v>1</v>
      </c>
      <c r="N209" s="264"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3961</v>
      </c>
      <c r="AT209" s="230" t="s">
        <v>218</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3961</v>
      </c>
      <c r="BM209" s="230" t="s">
        <v>5825</v>
      </c>
    </row>
    <row r="210" s="2" customFormat="1" ht="24.15" customHeight="1">
      <c r="A210" s="39"/>
      <c r="B210" s="40"/>
      <c r="C210" s="255" t="s">
        <v>876</v>
      </c>
      <c r="D210" s="255" t="s">
        <v>218</v>
      </c>
      <c r="E210" s="256" t="s">
        <v>1709</v>
      </c>
      <c r="F210" s="257" t="s">
        <v>5826</v>
      </c>
      <c r="G210" s="258" t="s">
        <v>1</v>
      </c>
      <c r="H210" s="259">
        <v>0</v>
      </c>
      <c r="I210" s="260"/>
      <c r="J210" s="261">
        <f>ROUND(I210*H210,2)</f>
        <v>0</v>
      </c>
      <c r="K210" s="257" t="s">
        <v>1</v>
      </c>
      <c r="L210" s="262"/>
      <c r="M210" s="263" t="s">
        <v>1</v>
      </c>
      <c r="N210" s="264"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3961</v>
      </c>
      <c r="AT210" s="230" t="s">
        <v>218</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3961</v>
      </c>
      <c r="BM210" s="230" t="s">
        <v>5827</v>
      </c>
    </row>
    <row r="211" s="2" customFormat="1" ht="16.5" customHeight="1">
      <c r="A211" s="39"/>
      <c r="B211" s="40"/>
      <c r="C211" s="255" t="s">
        <v>880</v>
      </c>
      <c r="D211" s="255" t="s">
        <v>218</v>
      </c>
      <c r="E211" s="256" t="s">
        <v>1713</v>
      </c>
      <c r="F211" s="257" t="s">
        <v>5828</v>
      </c>
      <c r="G211" s="258" t="s">
        <v>1</v>
      </c>
      <c r="H211" s="259">
        <v>0</v>
      </c>
      <c r="I211" s="260"/>
      <c r="J211" s="261">
        <f>ROUND(I211*H211,2)</f>
        <v>0</v>
      </c>
      <c r="K211" s="257" t="s">
        <v>1</v>
      </c>
      <c r="L211" s="262"/>
      <c r="M211" s="263" t="s">
        <v>1</v>
      </c>
      <c r="N211" s="264"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3961</v>
      </c>
      <c r="AT211" s="230" t="s">
        <v>218</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3961</v>
      </c>
      <c r="BM211" s="230" t="s">
        <v>5829</v>
      </c>
    </row>
    <row r="212" s="2" customFormat="1">
      <c r="A212" s="39"/>
      <c r="B212" s="40"/>
      <c r="C212" s="41"/>
      <c r="D212" s="234" t="s">
        <v>1237</v>
      </c>
      <c r="E212" s="41"/>
      <c r="F212" s="298" t="s">
        <v>5830</v>
      </c>
      <c r="G212" s="41"/>
      <c r="H212" s="41"/>
      <c r="I212" s="299"/>
      <c r="J212" s="41"/>
      <c r="K212" s="41"/>
      <c r="L212" s="45"/>
      <c r="M212" s="300"/>
      <c r="N212" s="301"/>
      <c r="O212" s="92"/>
      <c r="P212" s="92"/>
      <c r="Q212" s="92"/>
      <c r="R212" s="92"/>
      <c r="S212" s="92"/>
      <c r="T212" s="93"/>
      <c r="U212" s="39"/>
      <c r="V212" s="39"/>
      <c r="W212" s="39"/>
      <c r="X212" s="39"/>
      <c r="Y212" s="39"/>
      <c r="Z212" s="39"/>
      <c r="AA212" s="39"/>
      <c r="AB212" s="39"/>
      <c r="AC212" s="39"/>
      <c r="AD212" s="39"/>
      <c r="AE212" s="39"/>
      <c r="AT212" s="18" t="s">
        <v>1237</v>
      </c>
      <c r="AU212" s="18" t="s">
        <v>85</v>
      </c>
    </row>
    <row r="213" s="2" customFormat="1" ht="33" customHeight="1">
      <c r="A213" s="39"/>
      <c r="B213" s="40"/>
      <c r="C213" s="255" t="s">
        <v>886</v>
      </c>
      <c r="D213" s="255" t="s">
        <v>218</v>
      </c>
      <c r="E213" s="256" t="s">
        <v>1745</v>
      </c>
      <c r="F213" s="257" t="s">
        <v>5640</v>
      </c>
      <c r="G213" s="258" t="s">
        <v>1</v>
      </c>
      <c r="H213" s="259">
        <v>0</v>
      </c>
      <c r="I213" s="260"/>
      <c r="J213" s="261">
        <f>ROUND(I213*H213,2)</f>
        <v>0</v>
      </c>
      <c r="K213" s="257" t="s">
        <v>1</v>
      </c>
      <c r="L213" s="262"/>
      <c r="M213" s="263" t="s">
        <v>1</v>
      </c>
      <c r="N213" s="264"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3961</v>
      </c>
      <c r="AT213" s="230" t="s">
        <v>218</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3961</v>
      </c>
      <c r="BM213" s="230" t="s">
        <v>5831</v>
      </c>
    </row>
    <row r="214" s="2" customFormat="1" ht="37.8" customHeight="1">
      <c r="A214" s="39"/>
      <c r="B214" s="40"/>
      <c r="C214" s="255" t="s">
        <v>890</v>
      </c>
      <c r="D214" s="255" t="s">
        <v>218</v>
      </c>
      <c r="E214" s="256" t="s">
        <v>1749</v>
      </c>
      <c r="F214" s="257" t="s">
        <v>5832</v>
      </c>
      <c r="G214" s="258" t="s">
        <v>1</v>
      </c>
      <c r="H214" s="259">
        <v>0</v>
      </c>
      <c r="I214" s="260"/>
      <c r="J214" s="261">
        <f>ROUND(I214*H214,2)</f>
        <v>0</v>
      </c>
      <c r="K214" s="257" t="s">
        <v>1</v>
      </c>
      <c r="L214" s="262"/>
      <c r="M214" s="263" t="s">
        <v>1</v>
      </c>
      <c r="N214" s="264"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3961</v>
      </c>
      <c r="AT214" s="230" t="s">
        <v>218</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3961</v>
      </c>
      <c r="BM214" s="230" t="s">
        <v>5833</v>
      </c>
    </row>
    <row r="215" s="2" customFormat="1" ht="24.15" customHeight="1">
      <c r="A215" s="39"/>
      <c r="B215" s="40"/>
      <c r="C215" s="255" t="s">
        <v>1462</v>
      </c>
      <c r="D215" s="255" t="s">
        <v>218</v>
      </c>
      <c r="E215" s="256" t="s">
        <v>1765</v>
      </c>
      <c r="F215" s="257" t="s">
        <v>5834</v>
      </c>
      <c r="G215" s="258" t="s">
        <v>1</v>
      </c>
      <c r="H215" s="259">
        <v>0</v>
      </c>
      <c r="I215" s="260"/>
      <c r="J215" s="261">
        <f>ROUND(I215*H215,2)</f>
        <v>0</v>
      </c>
      <c r="K215" s="257" t="s">
        <v>1</v>
      </c>
      <c r="L215" s="262"/>
      <c r="M215" s="263" t="s">
        <v>1</v>
      </c>
      <c r="N215" s="264"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3961</v>
      </c>
      <c r="AT215" s="230" t="s">
        <v>218</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3961</v>
      </c>
      <c r="BM215" s="230" t="s">
        <v>5835</v>
      </c>
    </row>
    <row r="216" s="2" customFormat="1" ht="16.5" customHeight="1">
      <c r="A216" s="39"/>
      <c r="B216" s="40"/>
      <c r="C216" s="255" t="s">
        <v>1467</v>
      </c>
      <c r="D216" s="255" t="s">
        <v>218</v>
      </c>
      <c r="E216" s="256" t="s">
        <v>1770</v>
      </c>
      <c r="F216" s="257" t="s">
        <v>5836</v>
      </c>
      <c r="G216" s="258" t="s">
        <v>1</v>
      </c>
      <c r="H216" s="259">
        <v>0</v>
      </c>
      <c r="I216" s="260"/>
      <c r="J216" s="261">
        <f>ROUND(I216*H216,2)</f>
        <v>0</v>
      </c>
      <c r="K216" s="257" t="s">
        <v>1</v>
      </c>
      <c r="L216" s="262"/>
      <c r="M216" s="263" t="s">
        <v>1</v>
      </c>
      <c r="N216" s="264"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3961</v>
      </c>
      <c r="AT216" s="230" t="s">
        <v>218</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3961</v>
      </c>
      <c r="BM216" s="230" t="s">
        <v>5837</v>
      </c>
    </row>
    <row r="217" s="2" customFormat="1">
      <c r="A217" s="39"/>
      <c r="B217" s="40"/>
      <c r="C217" s="41"/>
      <c r="D217" s="234" t="s">
        <v>1237</v>
      </c>
      <c r="E217" s="41"/>
      <c r="F217" s="298" t="s">
        <v>5838</v>
      </c>
      <c r="G217" s="41"/>
      <c r="H217" s="41"/>
      <c r="I217" s="299"/>
      <c r="J217" s="41"/>
      <c r="K217" s="41"/>
      <c r="L217" s="45"/>
      <c r="M217" s="300"/>
      <c r="N217" s="301"/>
      <c r="O217" s="92"/>
      <c r="P217" s="92"/>
      <c r="Q217" s="92"/>
      <c r="R217" s="92"/>
      <c r="S217" s="92"/>
      <c r="T217" s="93"/>
      <c r="U217" s="39"/>
      <c r="V217" s="39"/>
      <c r="W217" s="39"/>
      <c r="X217" s="39"/>
      <c r="Y217" s="39"/>
      <c r="Z217" s="39"/>
      <c r="AA217" s="39"/>
      <c r="AB217" s="39"/>
      <c r="AC217" s="39"/>
      <c r="AD217" s="39"/>
      <c r="AE217" s="39"/>
      <c r="AT217" s="18" t="s">
        <v>1237</v>
      </c>
      <c r="AU217" s="18" t="s">
        <v>85</v>
      </c>
    </row>
    <row r="218" s="12" customFormat="1" ht="25.92" customHeight="1">
      <c r="A218" s="12"/>
      <c r="B218" s="203"/>
      <c r="C218" s="204"/>
      <c r="D218" s="205" t="s">
        <v>76</v>
      </c>
      <c r="E218" s="206" t="s">
        <v>5644</v>
      </c>
      <c r="F218" s="206" t="s">
        <v>5645</v>
      </c>
      <c r="G218" s="204"/>
      <c r="H218" s="204"/>
      <c r="I218" s="207"/>
      <c r="J218" s="208">
        <f>BK218</f>
        <v>0</v>
      </c>
      <c r="K218" s="204"/>
      <c r="L218" s="209"/>
      <c r="M218" s="210"/>
      <c r="N218" s="211"/>
      <c r="O218" s="211"/>
      <c r="P218" s="212">
        <f>SUM(P219:P228)</f>
        <v>0</v>
      </c>
      <c r="Q218" s="211"/>
      <c r="R218" s="212">
        <f>SUM(R219:R228)</f>
        <v>0</v>
      </c>
      <c r="S218" s="211"/>
      <c r="T218" s="213">
        <f>SUM(T219:T228)</f>
        <v>0</v>
      </c>
      <c r="U218" s="12"/>
      <c r="V218" s="12"/>
      <c r="W218" s="12"/>
      <c r="X218" s="12"/>
      <c r="Y218" s="12"/>
      <c r="Z218" s="12"/>
      <c r="AA218" s="12"/>
      <c r="AB218" s="12"/>
      <c r="AC218" s="12"/>
      <c r="AD218" s="12"/>
      <c r="AE218" s="12"/>
      <c r="AR218" s="214" t="s">
        <v>166</v>
      </c>
      <c r="AT218" s="215" t="s">
        <v>76</v>
      </c>
      <c r="AU218" s="215" t="s">
        <v>77</v>
      </c>
      <c r="AY218" s="214" t="s">
        <v>159</v>
      </c>
      <c r="BK218" s="216">
        <f>SUM(BK219:BK228)</f>
        <v>0</v>
      </c>
    </row>
    <row r="219" s="2" customFormat="1" ht="16.5" customHeight="1">
      <c r="A219" s="39"/>
      <c r="B219" s="40"/>
      <c r="C219" s="219" t="s">
        <v>1472</v>
      </c>
      <c r="D219" s="219" t="s">
        <v>161</v>
      </c>
      <c r="E219" s="220" t="s">
        <v>5646</v>
      </c>
      <c r="F219" s="221" t="s">
        <v>5839</v>
      </c>
      <c r="G219" s="222" t="s">
        <v>5648</v>
      </c>
      <c r="H219" s="223">
        <v>48</v>
      </c>
      <c r="I219" s="224"/>
      <c r="J219" s="225">
        <f>ROUND(I219*H219,2)</f>
        <v>0</v>
      </c>
      <c r="K219" s="221" t="s">
        <v>1</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3961</v>
      </c>
      <c r="AT219" s="230" t="s">
        <v>161</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3961</v>
      </c>
      <c r="BM219" s="230" t="s">
        <v>5840</v>
      </c>
    </row>
    <row r="220" s="2" customFormat="1" ht="24.15" customHeight="1">
      <c r="A220" s="39"/>
      <c r="B220" s="40"/>
      <c r="C220" s="219" t="s">
        <v>1478</v>
      </c>
      <c r="D220" s="219" t="s">
        <v>161</v>
      </c>
      <c r="E220" s="220" t="s">
        <v>5650</v>
      </c>
      <c r="F220" s="221" t="s">
        <v>5841</v>
      </c>
      <c r="G220" s="222" t="s">
        <v>835</v>
      </c>
      <c r="H220" s="223">
        <v>1</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3961</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3961</v>
      </c>
      <c r="BM220" s="230" t="s">
        <v>5842</v>
      </c>
    </row>
    <row r="221" s="2" customFormat="1" ht="16.5" customHeight="1">
      <c r="A221" s="39"/>
      <c r="B221" s="40"/>
      <c r="C221" s="219" t="s">
        <v>1482</v>
      </c>
      <c r="D221" s="219" t="s">
        <v>161</v>
      </c>
      <c r="E221" s="220" t="s">
        <v>5653</v>
      </c>
      <c r="F221" s="221" t="s">
        <v>5843</v>
      </c>
      <c r="G221" s="222" t="s">
        <v>3939</v>
      </c>
      <c r="H221" s="223">
        <v>1</v>
      </c>
      <c r="I221" s="224"/>
      <c r="J221" s="225">
        <f>ROUND(I221*H221,2)</f>
        <v>0</v>
      </c>
      <c r="K221" s="221" t="s">
        <v>1</v>
      </c>
      <c r="L221" s="45"/>
      <c r="M221" s="226" t="s">
        <v>1</v>
      </c>
      <c r="N221" s="227"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3961</v>
      </c>
      <c r="AT221" s="230" t="s">
        <v>161</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3961</v>
      </c>
      <c r="BM221" s="230" t="s">
        <v>5844</v>
      </c>
    </row>
    <row r="222" s="2" customFormat="1" ht="16.5" customHeight="1">
      <c r="A222" s="39"/>
      <c r="B222" s="40"/>
      <c r="C222" s="219" t="s">
        <v>1487</v>
      </c>
      <c r="D222" s="219" t="s">
        <v>161</v>
      </c>
      <c r="E222" s="220" t="s">
        <v>5845</v>
      </c>
      <c r="F222" s="221" t="s">
        <v>5846</v>
      </c>
      <c r="G222" s="222" t="s">
        <v>3939</v>
      </c>
      <c r="H222" s="223">
        <v>1</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3961</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3961</v>
      </c>
      <c r="BM222" s="230" t="s">
        <v>5847</v>
      </c>
    </row>
    <row r="223" s="2" customFormat="1" ht="21.75" customHeight="1">
      <c r="A223" s="39"/>
      <c r="B223" s="40"/>
      <c r="C223" s="219" t="s">
        <v>1491</v>
      </c>
      <c r="D223" s="219" t="s">
        <v>161</v>
      </c>
      <c r="E223" s="220" t="s">
        <v>5848</v>
      </c>
      <c r="F223" s="221" t="s">
        <v>5849</v>
      </c>
      <c r="G223" s="222" t="s">
        <v>3939</v>
      </c>
      <c r="H223" s="223">
        <v>1</v>
      </c>
      <c r="I223" s="224"/>
      <c r="J223" s="225">
        <f>ROUND(I223*H223,2)</f>
        <v>0</v>
      </c>
      <c r="K223" s="221" t="s">
        <v>1</v>
      </c>
      <c r="L223" s="45"/>
      <c r="M223" s="226" t="s">
        <v>1</v>
      </c>
      <c r="N223" s="227"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3961</v>
      </c>
      <c r="AT223" s="230" t="s">
        <v>161</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3961</v>
      </c>
      <c r="BM223" s="230" t="s">
        <v>5850</v>
      </c>
    </row>
    <row r="224" s="2" customFormat="1" ht="24.15" customHeight="1">
      <c r="A224" s="39"/>
      <c r="B224" s="40"/>
      <c r="C224" s="219" t="s">
        <v>1495</v>
      </c>
      <c r="D224" s="219" t="s">
        <v>161</v>
      </c>
      <c r="E224" s="220" t="s">
        <v>5851</v>
      </c>
      <c r="F224" s="221" t="s">
        <v>5852</v>
      </c>
      <c r="G224" s="222" t="s">
        <v>5648</v>
      </c>
      <c r="H224" s="223">
        <v>24</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3961</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3961</v>
      </c>
      <c r="BM224" s="230" t="s">
        <v>5853</v>
      </c>
    </row>
    <row r="225" s="2" customFormat="1" ht="16.5" customHeight="1">
      <c r="A225" s="39"/>
      <c r="B225" s="40"/>
      <c r="C225" s="219" t="s">
        <v>1502</v>
      </c>
      <c r="D225" s="219" t="s">
        <v>161</v>
      </c>
      <c r="E225" s="220" t="s">
        <v>5854</v>
      </c>
      <c r="F225" s="221" t="s">
        <v>5855</v>
      </c>
      <c r="G225" s="222" t="s">
        <v>3939</v>
      </c>
      <c r="H225" s="223">
        <v>1</v>
      </c>
      <c r="I225" s="224"/>
      <c r="J225" s="225">
        <f>ROUND(I225*H225,2)</f>
        <v>0</v>
      </c>
      <c r="K225" s="221" t="s">
        <v>1</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3961</v>
      </c>
      <c r="AT225" s="230" t="s">
        <v>161</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3961</v>
      </c>
      <c r="BM225" s="230" t="s">
        <v>5856</v>
      </c>
    </row>
    <row r="226" s="2" customFormat="1" ht="16.5" customHeight="1">
      <c r="A226" s="39"/>
      <c r="B226" s="40"/>
      <c r="C226" s="219" t="s">
        <v>1506</v>
      </c>
      <c r="D226" s="219" t="s">
        <v>161</v>
      </c>
      <c r="E226" s="220" t="s">
        <v>5857</v>
      </c>
      <c r="F226" s="221" t="s">
        <v>5858</v>
      </c>
      <c r="G226" s="222" t="s">
        <v>5648</v>
      </c>
      <c r="H226" s="223">
        <v>24</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3961</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3961</v>
      </c>
      <c r="BM226" s="230" t="s">
        <v>5859</v>
      </c>
    </row>
    <row r="227" s="2" customFormat="1" ht="16.5" customHeight="1">
      <c r="A227" s="39"/>
      <c r="B227" s="40"/>
      <c r="C227" s="219" t="s">
        <v>1536</v>
      </c>
      <c r="D227" s="219" t="s">
        <v>161</v>
      </c>
      <c r="E227" s="220" t="s">
        <v>5860</v>
      </c>
      <c r="F227" s="221" t="s">
        <v>5861</v>
      </c>
      <c r="G227" s="222" t="s">
        <v>5648</v>
      </c>
      <c r="H227" s="223">
        <v>8</v>
      </c>
      <c r="I227" s="224"/>
      <c r="J227" s="225">
        <f>ROUND(I227*H227,2)</f>
        <v>0</v>
      </c>
      <c r="K227" s="221" t="s">
        <v>1</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3961</v>
      </c>
      <c r="AT227" s="230" t="s">
        <v>161</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3961</v>
      </c>
      <c r="BM227" s="230" t="s">
        <v>5862</v>
      </c>
    </row>
    <row r="228" s="2" customFormat="1" ht="16.5" customHeight="1">
      <c r="A228" s="39"/>
      <c r="B228" s="40"/>
      <c r="C228" s="219" t="s">
        <v>1540</v>
      </c>
      <c r="D228" s="219" t="s">
        <v>161</v>
      </c>
      <c r="E228" s="220" t="s">
        <v>5863</v>
      </c>
      <c r="F228" s="221" t="s">
        <v>5864</v>
      </c>
      <c r="G228" s="222" t="s">
        <v>3939</v>
      </c>
      <c r="H228" s="223">
        <v>1</v>
      </c>
      <c r="I228" s="224"/>
      <c r="J228" s="225">
        <f>ROUND(I228*H228,2)</f>
        <v>0</v>
      </c>
      <c r="K228" s="221" t="s">
        <v>1</v>
      </c>
      <c r="L228" s="45"/>
      <c r="M228" s="290" t="s">
        <v>1</v>
      </c>
      <c r="N228" s="291" t="s">
        <v>42</v>
      </c>
      <c r="O228" s="292"/>
      <c r="P228" s="293">
        <f>O228*H228</f>
        <v>0</v>
      </c>
      <c r="Q228" s="293">
        <v>0</v>
      </c>
      <c r="R228" s="293">
        <f>Q228*H228</f>
        <v>0</v>
      </c>
      <c r="S228" s="293">
        <v>0</v>
      </c>
      <c r="T228" s="294">
        <f>S228*H228</f>
        <v>0</v>
      </c>
      <c r="U228" s="39"/>
      <c r="V228" s="39"/>
      <c r="W228" s="39"/>
      <c r="X228" s="39"/>
      <c r="Y228" s="39"/>
      <c r="Z228" s="39"/>
      <c r="AA228" s="39"/>
      <c r="AB228" s="39"/>
      <c r="AC228" s="39"/>
      <c r="AD228" s="39"/>
      <c r="AE228" s="39"/>
      <c r="AR228" s="230" t="s">
        <v>3961</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3961</v>
      </c>
      <c r="BM228" s="230" t="s">
        <v>5865</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J6yQWWxzwtKaVI4Bzx434fxsESzgN0WIBT0t217kzZxd0MVUabmVVnC1GB49dnENS4a2HOXQQ6fH72v4RenWUA==" hashValue="BunKX4FqoZind9bUKLhIUdCujZo2oAjCx1yURvjvVb0ez5TWjtpYN93M4XnoQ+eaEBi7PGAtCt/bN5xn0zzVfg==" algorithmName="SHA-512" password="CC35"/>
  <autoFilter ref="C124:K22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5866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ROUND((SUM(BE128:BE241)),  2)</f>
        <v>0</v>
      </c>
      <c r="G33" s="39"/>
      <c r="H33" s="39"/>
      <c r="I33" s="156">
        <v>0.20999999999999999</v>
      </c>
      <c r="J33" s="155">
        <f>ROUND(((SUM(BE128:BE241))*I33),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ROUND((SUM(BF128:BF241)),  2)</f>
        <v>0</v>
      </c>
      <c r="G34" s="39"/>
      <c r="H34" s="39"/>
      <c r="I34" s="156">
        <v>0.12</v>
      </c>
      <c r="J34" s="155">
        <f>ROUND(((SUM(BF128:BF241))*I34),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ROUND((SUM(BG128:BG241)),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ROUND((SUM(BH128:BH241)),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ROUND((SUM(BI128:BI241)),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701_04 - Zdravotně technické 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143</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598</v>
      </c>
      <c r="E99" s="189"/>
      <c r="F99" s="189"/>
      <c r="G99" s="189"/>
      <c r="H99" s="189"/>
      <c r="I99" s="189"/>
      <c r="J99" s="190">
        <f>J153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5867</v>
      </c>
      <c r="E100" s="189"/>
      <c r="F100" s="189"/>
      <c r="G100" s="189"/>
      <c r="H100" s="189"/>
      <c r="I100" s="189"/>
      <c r="J100" s="190">
        <f>J183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599</v>
      </c>
      <c r="E101" s="189"/>
      <c r="F101" s="189"/>
      <c r="G101" s="189"/>
      <c r="H101" s="189"/>
      <c r="I101" s="189"/>
      <c r="J101" s="190">
        <f>J194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923</v>
      </c>
      <c r="E102" s="189"/>
      <c r="F102" s="189"/>
      <c r="G102" s="189"/>
      <c r="H102" s="189"/>
      <c r="I102" s="189"/>
      <c r="J102" s="190">
        <f>J200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5868</v>
      </c>
      <c r="E103" s="189"/>
      <c r="F103" s="189"/>
      <c r="G103" s="189"/>
      <c r="H103" s="189"/>
      <c r="I103" s="189"/>
      <c r="J103" s="190">
        <f>J219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5869</v>
      </c>
      <c r="E104" s="189"/>
      <c r="F104" s="189"/>
      <c r="G104" s="189"/>
      <c r="H104" s="189"/>
      <c r="I104" s="189"/>
      <c r="J104" s="190">
        <f>J226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934</v>
      </c>
      <c r="E105" s="189"/>
      <c r="F105" s="189"/>
      <c r="G105" s="189"/>
      <c r="H105" s="189"/>
      <c r="I105" s="189"/>
      <c r="J105" s="190">
        <f>J231</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937</v>
      </c>
      <c r="E106" s="183"/>
      <c r="F106" s="183"/>
      <c r="G106" s="183"/>
      <c r="H106" s="183"/>
      <c r="I106" s="183"/>
      <c r="J106" s="184">
        <f>J234</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5870</v>
      </c>
      <c r="E107" s="189"/>
      <c r="F107" s="189"/>
      <c r="G107" s="189"/>
      <c r="H107" s="189"/>
      <c r="I107" s="189"/>
      <c r="J107" s="190">
        <f>J235</f>
        <v>0</v>
      </c>
      <c r="K107" s="187"/>
      <c r="L107" s="191"/>
      <c r="S107" s="10"/>
      <c r="T107" s="10"/>
      <c r="U107" s="10"/>
      <c r="V107" s="10"/>
      <c r="W107" s="10"/>
      <c r="X107" s="10"/>
      <c r="Y107" s="10"/>
      <c r="Z107" s="10"/>
      <c r="AA107" s="10"/>
      <c r="AB107" s="10"/>
      <c r="AC107" s="10"/>
      <c r="AD107" s="10"/>
      <c r="AE107" s="10"/>
    </row>
    <row r="108" s="9" customFormat="1" ht="24.96" customHeight="1">
      <c r="A108" s="9"/>
      <c r="B108" s="180"/>
      <c r="C108" s="181"/>
      <c r="D108" s="182" t="s">
        <v>5225</v>
      </c>
      <c r="E108" s="183"/>
      <c r="F108" s="183"/>
      <c r="G108" s="183"/>
      <c r="H108" s="183"/>
      <c r="I108" s="183"/>
      <c r="J108" s="184">
        <f>J240</f>
        <v>0</v>
      </c>
      <c r="K108" s="181"/>
      <c r="L108" s="18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Budova čp. 55 v ul. Trčků z Lípy, Chotěboř - aktual 2023</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701_04 -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Chotěboř</v>
      </c>
      <c r="G122" s="41"/>
      <c r="H122" s="41"/>
      <c r="I122" s="33" t="s">
        <v>22</v>
      </c>
      <c r="J122" s="80" t="str">
        <f>IF(J12="","",J12)</f>
        <v>15. 7. 2023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Město Chotěboř</v>
      </c>
      <c r="G124" s="41"/>
      <c r="H124" s="41"/>
      <c r="I124" s="33" t="s">
        <v>30</v>
      </c>
      <c r="J124" s="37" t="str">
        <f>E21</f>
        <v>Projektový atelier DAVID</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Bc. Zuzana Kosáková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145</v>
      </c>
      <c r="D127" s="195" t="s">
        <v>62</v>
      </c>
      <c r="E127" s="195" t="s">
        <v>58</v>
      </c>
      <c r="F127" s="195" t="s">
        <v>59</v>
      </c>
      <c r="G127" s="195" t="s">
        <v>146</v>
      </c>
      <c r="H127" s="195" t="s">
        <v>147</v>
      </c>
      <c r="I127" s="195" t="s">
        <v>148</v>
      </c>
      <c r="J127" s="195" t="s">
        <v>132</v>
      </c>
      <c r="K127" s="196" t="s">
        <v>149</v>
      </c>
      <c r="L127" s="197"/>
      <c r="M127" s="101" t="s">
        <v>1</v>
      </c>
      <c r="N127" s="102" t="s">
        <v>41</v>
      </c>
      <c r="O127" s="102" t="s">
        <v>150</v>
      </c>
      <c r="P127" s="102" t="s">
        <v>151</v>
      </c>
      <c r="Q127" s="102" t="s">
        <v>152</v>
      </c>
      <c r="R127" s="102" t="s">
        <v>153</v>
      </c>
      <c r="S127" s="102" t="s">
        <v>154</v>
      </c>
      <c r="T127" s="103" t="s">
        <v>155</v>
      </c>
      <c r="U127" s="192"/>
      <c r="V127" s="192"/>
      <c r="W127" s="192"/>
      <c r="X127" s="192"/>
      <c r="Y127" s="192"/>
      <c r="Z127" s="192"/>
      <c r="AA127" s="192"/>
      <c r="AB127" s="192"/>
      <c r="AC127" s="192"/>
      <c r="AD127" s="192"/>
      <c r="AE127" s="192"/>
    </row>
    <row r="128" s="2" customFormat="1" ht="22.8" customHeight="1">
      <c r="A128" s="39"/>
      <c r="B128" s="40"/>
      <c r="C128" s="108" t="s">
        <v>156</v>
      </c>
      <c r="D128" s="41"/>
      <c r="E128" s="41"/>
      <c r="F128" s="41"/>
      <c r="G128" s="41"/>
      <c r="H128" s="41"/>
      <c r="I128" s="41"/>
      <c r="J128" s="198">
        <f>BK128</f>
        <v>0</v>
      </c>
      <c r="K128" s="41"/>
      <c r="L128" s="45"/>
      <c r="M128" s="104"/>
      <c r="N128" s="199"/>
      <c r="O128" s="105"/>
      <c r="P128" s="200">
        <f>P129+P234+P240</f>
        <v>0</v>
      </c>
      <c r="Q128" s="105"/>
      <c r="R128" s="200">
        <f>R129+R234+R240</f>
        <v>1.4245001459000002</v>
      </c>
      <c r="S128" s="105"/>
      <c r="T128" s="201">
        <f>T129+T234+T240</f>
        <v>0.058160000000000003</v>
      </c>
      <c r="U128" s="39"/>
      <c r="V128" s="39"/>
      <c r="W128" s="39"/>
      <c r="X128" s="39"/>
      <c r="Y128" s="39"/>
      <c r="Z128" s="39"/>
      <c r="AA128" s="39"/>
      <c r="AB128" s="39"/>
      <c r="AC128" s="39"/>
      <c r="AD128" s="39"/>
      <c r="AE128" s="39"/>
      <c r="AT128" s="18" t="s">
        <v>76</v>
      </c>
      <c r="AU128" s="18" t="s">
        <v>134</v>
      </c>
      <c r="BK128" s="202">
        <f>BK129+BK234+BK240</f>
        <v>0</v>
      </c>
    </row>
    <row r="129" s="12" customFormat="1" ht="25.92" customHeight="1">
      <c r="A129" s="12"/>
      <c r="B129" s="203"/>
      <c r="C129" s="204"/>
      <c r="D129" s="205" t="s">
        <v>76</v>
      </c>
      <c r="E129" s="206" t="s">
        <v>342</v>
      </c>
      <c r="F129" s="206" t="s">
        <v>343</v>
      </c>
      <c r="G129" s="204"/>
      <c r="H129" s="204"/>
      <c r="I129" s="207"/>
      <c r="J129" s="208">
        <f>BK129</f>
        <v>0</v>
      </c>
      <c r="K129" s="204"/>
      <c r="L129" s="209"/>
      <c r="M129" s="210"/>
      <c r="N129" s="211"/>
      <c r="O129" s="211"/>
      <c r="P129" s="212">
        <f>P130+P153+P183+P194+P200+P219+P226+P231</f>
        <v>0</v>
      </c>
      <c r="Q129" s="211"/>
      <c r="R129" s="212">
        <f>R130+R153+R183+R194+R200+R219+R226+R231</f>
        <v>1.4242801459000001</v>
      </c>
      <c r="S129" s="211"/>
      <c r="T129" s="213">
        <f>T130+T153+T183+T194+T200+T219+T226+T231</f>
        <v>0.058160000000000003</v>
      </c>
      <c r="U129" s="12"/>
      <c r="V129" s="12"/>
      <c r="W129" s="12"/>
      <c r="X129" s="12"/>
      <c r="Y129" s="12"/>
      <c r="Z129" s="12"/>
      <c r="AA129" s="12"/>
      <c r="AB129" s="12"/>
      <c r="AC129" s="12"/>
      <c r="AD129" s="12"/>
      <c r="AE129" s="12"/>
      <c r="AR129" s="214" t="s">
        <v>87</v>
      </c>
      <c r="AT129" s="215" t="s">
        <v>76</v>
      </c>
      <c r="AU129" s="215" t="s">
        <v>77</v>
      </c>
      <c r="AY129" s="214" t="s">
        <v>159</v>
      </c>
      <c r="BK129" s="216">
        <f>BK130+BK153+BK183+BK194+BK200+BK219+BK226+BK231</f>
        <v>0</v>
      </c>
    </row>
    <row r="130" s="12" customFormat="1" ht="22.8" customHeight="1">
      <c r="A130" s="12"/>
      <c r="B130" s="203"/>
      <c r="C130" s="204"/>
      <c r="D130" s="205" t="s">
        <v>76</v>
      </c>
      <c r="E130" s="217" t="s">
        <v>344</v>
      </c>
      <c r="F130" s="217" t="s">
        <v>345</v>
      </c>
      <c r="G130" s="204"/>
      <c r="H130" s="204"/>
      <c r="I130" s="207"/>
      <c r="J130" s="218">
        <f>BK130</f>
        <v>0</v>
      </c>
      <c r="K130" s="204"/>
      <c r="L130" s="209"/>
      <c r="M130" s="210"/>
      <c r="N130" s="211"/>
      <c r="O130" s="211"/>
      <c r="P130" s="212">
        <f>SUM(P131:P152)</f>
        <v>0</v>
      </c>
      <c r="Q130" s="211"/>
      <c r="R130" s="212">
        <f>SUM(R131:R152)</f>
        <v>0.34212554999999994</v>
      </c>
      <c r="S130" s="211"/>
      <c r="T130" s="213">
        <f>SUM(T131:T152)</f>
        <v>0</v>
      </c>
      <c r="U130" s="12"/>
      <c r="V130" s="12"/>
      <c r="W130" s="12"/>
      <c r="X130" s="12"/>
      <c r="Y130" s="12"/>
      <c r="Z130" s="12"/>
      <c r="AA130" s="12"/>
      <c r="AB130" s="12"/>
      <c r="AC130" s="12"/>
      <c r="AD130" s="12"/>
      <c r="AE130" s="12"/>
      <c r="AR130" s="214" t="s">
        <v>87</v>
      </c>
      <c r="AT130" s="215" t="s">
        <v>76</v>
      </c>
      <c r="AU130" s="215" t="s">
        <v>85</v>
      </c>
      <c r="AY130" s="214" t="s">
        <v>159</v>
      </c>
      <c r="BK130" s="216">
        <f>SUM(BK131:BK152)</f>
        <v>0</v>
      </c>
    </row>
    <row r="131" s="2" customFormat="1" ht="21.75" customHeight="1">
      <c r="A131" s="39"/>
      <c r="B131" s="40"/>
      <c r="C131" s="219" t="s">
        <v>85</v>
      </c>
      <c r="D131" s="219" t="s">
        <v>161</v>
      </c>
      <c r="E131" s="220" t="s">
        <v>5871</v>
      </c>
      <c r="F131" s="221" t="s">
        <v>5872</v>
      </c>
      <c r="G131" s="222" t="s">
        <v>268</v>
      </c>
      <c r="H131" s="223">
        <v>7</v>
      </c>
      <c r="I131" s="224"/>
      <c r="J131" s="225">
        <f>ROUND(I131*H131,2)</f>
        <v>0</v>
      </c>
      <c r="K131" s="221" t="s">
        <v>165</v>
      </c>
      <c r="L131" s="45"/>
      <c r="M131" s="226" t="s">
        <v>1</v>
      </c>
      <c r="N131" s="227" t="s">
        <v>42</v>
      </c>
      <c r="O131" s="92"/>
      <c r="P131" s="228">
        <f>O131*H131</f>
        <v>0</v>
      </c>
      <c r="Q131" s="228">
        <v>0.0014215499999999999</v>
      </c>
      <c r="R131" s="228">
        <f>Q131*H131</f>
        <v>0.0099508499999999989</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5873</v>
      </c>
    </row>
    <row r="132" s="2" customFormat="1" ht="21.75" customHeight="1">
      <c r="A132" s="39"/>
      <c r="B132" s="40"/>
      <c r="C132" s="219" t="s">
        <v>87</v>
      </c>
      <c r="D132" s="219" t="s">
        <v>161</v>
      </c>
      <c r="E132" s="220" t="s">
        <v>5874</v>
      </c>
      <c r="F132" s="221" t="s">
        <v>5875</v>
      </c>
      <c r="G132" s="222" t="s">
        <v>268</v>
      </c>
      <c r="H132" s="223">
        <v>5</v>
      </c>
      <c r="I132" s="224"/>
      <c r="J132" s="225">
        <f>ROUND(I132*H132,2)</f>
        <v>0</v>
      </c>
      <c r="K132" s="221" t="s">
        <v>165</v>
      </c>
      <c r="L132" s="45"/>
      <c r="M132" s="226" t="s">
        <v>1</v>
      </c>
      <c r="N132" s="227" t="s">
        <v>42</v>
      </c>
      <c r="O132" s="92"/>
      <c r="P132" s="228">
        <f>O132*H132</f>
        <v>0</v>
      </c>
      <c r="Q132" s="228">
        <v>0.0019729999999999999</v>
      </c>
      <c r="R132" s="228">
        <f>Q132*H132</f>
        <v>0.0098649999999999988</v>
      </c>
      <c r="S132" s="228">
        <v>0</v>
      </c>
      <c r="T132" s="229">
        <f>S132*H132</f>
        <v>0</v>
      </c>
      <c r="U132" s="39"/>
      <c r="V132" s="39"/>
      <c r="W132" s="39"/>
      <c r="X132" s="39"/>
      <c r="Y132" s="39"/>
      <c r="Z132" s="39"/>
      <c r="AA132" s="39"/>
      <c r="AB132" s="39"/>
      <c r="AC132" s="39"/>
      <c r="AD132" s="39"/>
      <c r="AE132" s="39"/>
      <c r="AR132" s="230" t="s">
        <v>235</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235</v>
      </c>
      <c r="BM132" s="230" t="s">
        <v>5876</v>
      </c>
    </row>
    <row r="133" s="2" customFormat="1" ht="24.15" customHeight="1">
      <c r="A133" s="39"/>
      <c r="B133" s="40"/>
      <c r="C133" s="219" t="s">
        <v>175</v>
      </c>
      <c r="D133" s="219" t="s">
        <v>161</v>
      </c>
      <c r="E133" s="220" t="s">
        <v>5877</v>
      </c>
      <c r="F133" s="221" t="s">
        <v>5878</v>
      </c>
      <c r="G133" s="222" t="s">
        <v>268</v>
      </c>
      <c r="H133" s="223">
        <v>11</v>
      </c>
      <c r="I133" s="224"/>
      <c r="J133" s="225">
        <f>ROUND(I133*H133,2)</f>
        <v>0</v>
      </c>
      <c r="K133" s="221" t="s">
        <v>1</v>
      </c>
      <c r="L133" s="45"/>
      <c r="M133" s="226" t="s">
        <v>1</v>
      </c>
      <c r="N133" s="227" t="s">
        <v>42</v>
      </c>
      <c r="O133" s="92"/>
      <c r="P133" s="228">
        <f>O133*H133</f>
        <v>0</v>
      </c>
      <c r="Q133" s="228">
        <v>0.010359999999999999</v>
      </c>
      <c r="R133" s="228">
        <f>Q133*H133</f>
        <v>0.11395999999999999</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5879</v>
      </c>
    </row>
    <row r="134" s="2" customFormat="1" ht="16.5" customHeight="1">
      <c r="A134" s="39"/>
      <c r="B134" s="40"/>
      <c r="C134" s="219" t="s">
        <v>166</v>
      </c>
      <c r="D134" s="219" t="s">
        <v>161</v>
      </c>
      <c r="E134" s="220" t="s">
        <v>5880</v>
      </c>
      <c r="F134" s="221" t="s">
        <v>5881</v>
      </c>
      <c r="G134" s="222" t="s">
        <v>268</v>
      </c>
      <c r="H134" s="223">
        <v>31</v>
      </c>
      <c r="I134" s="224"/>
      <c r="J134" s="225">
        <f>ROUND(I134*H134,2)</f>
        <v>0</v>
      </c>
      <c r="K134" s="221" t="s">
        <v>165</v>
      </c>
      <c r="L134" s="45"/>
      <c r="M134" s="226" t="s">
        <v>1</v>
      </c>
      <c r="N134" s="227" t="s">
        <v>42</v>
      </c>
      <c r="O134" s="92"/>
      <c r="P134" s="228">
        <f>O134*H134</f>
        <v>0</v>
      </c>
      <c r="Q134" s="228">
        <v>0.00058679999999999995</v>
      </c>
      <c r="R134" s="228">
        <f>Q134*H134</f>
        <v>0.0181908</v>
      </c>
      <c r="S134" s="228">
        <v>0</v>
      </c>
      <c r="T134" s="229">
        <f>S134*H134</f>
        <v>0</v>
      </c>
      <c r="U134" s="39"/>
      <c r="V134" s="39"/>
      <c r="W134" s="39"/>
      <c r="X134" s="39"/>
      <c r="Y134" s="39"/>
      <c r="Z134" s="39"/>
      <c r="AA134" s="39"/>
      <c r="AB134" s="39"/>
      <c r="AC134" s="39"/>
      <c r="AD134" s="39"/>
      <c r="AE134" s="39"/>
      <c r="AR134" s="230" t="s">
        <v>235</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5882</v>
      </c>
    </row>
    <row r="135" s="2" customFormat="1" ht="16.5" customHeight="1">
      <c r="A135" s="39"/>
      <c r="B135" s="40"/>
      <c r="C135" s="219" t="s">
        <v>185</v>
      </c>
      <c r="D135" s="219" t="s">
        <v>161</v>
      </c>
      <c r="E135" s="220" t="s">
        <v>5883</v>
      </c>
      <c r="F135" s="221" t="s">
        <v>5884</v>
      </c>
      <c r="G135" s="222" t="s">
        <v>268</v>
      </c>
      <c r="H135" s="223">
        <v>46</v>
      </c>
      <c r="I135" s="224"/>
      <c r="J135" s="225">
        <f>ROUND(I135*H135,2)</f>
        <v>0</v>
      </c>
      <c r="K135" s="221" t="s">
        <v>165</v>
      </c>
      <c r="L135" s="45"/>
      <c r="M135" s="226" t="s">
        <v>1</v>
      </c>
      <c r="N135" s="227" t="s">
        <v>42</v>
      </c>
      <c r="O135" s="92"/>
      <c r="P135" s="228">
        <f>O135*H135</f>
        <v>0</v>
      </c>
      <c r="Q135" s="228">
        <v>0.0020098999999999998</v>
      </c>
      <c r="R135" s="228">
        <f>Q135*H135</f>
        <v>0.092455399999999993</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5885</v>
      </c>
    </row>
    <row r="136" s="2" customFormat="1" ht="16.5" customHeight="1">
      <c r="A136" s="39"/>
      <c r="B136" s="40"/>
      <c r="C136" s="219" t="s">
        <v>189</v>
      </c>
      <c r="D136" s="219" t="s">
        <v>161</v>
      </c>
      <c r="E136" s="220" t="s">
        <v>5886</v>
      </c>
      <c r="F136" s="221" t="s">
        <v>5887</v>
      </c>
      <c r="G136" s="222" t="s">
        <v>268</v>
      </c>
      <c r="H136" s="223">
        <v>13</v>
      </c>
      <c r="I136" s="224"/>
      <c r="J136" s="225">
        <f>ROUND(I136*H136,2)</f>
        <v>0</v>
      </c>
      <c r="K136" s="221" t="s">
        <v>165</v>
      </c>
      <c r="L136" s="45"/>
      <c r="M136" s="226" t="s">
        <v>1</v>
      </c>
      <c r="N136" s="227" t="s">
        <v>42</v>
      </c>
      <c r="O136" s="92"/>
      <c r="P136" s="228">
        <f>O136*H136</f>
        <v>0</v>
      </c>
      <c r="Q136" s="228">
        <v>0.00041189999999999998</v>
      </c>
      <c r="R136" s="228">
        <f>Q136*H136</f>
        <v>0.0053546999999999996</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5888</v>
      </c>
    </row>
    <row r="137" s="2" customFormat="1" ht="16.5" customHeight="1">
      <c r="A137" s="39"/>
      <c r="B137" s="40"/>
      <c r="C137" s="219" t="s">
        <v>194</v>
      </c>
      <c r="D137" s="219" t="s">
        <v>161</v>
      </c>
      <c r="E137" s="220" t="s">
        <v>5889</v>
      </c>
      <c r="F137" s="221" t="s">
        <v>5890</v>
      </c>
      <c r="G137" s="222" t="s">
        <v>268</v>
      </c>
      <c r="H137" s="223">
        <v>42</v>
      </c>
      <c r="I137" s="224"/>
      <c r="J137" s="225">
        <f>ROUND(I137*H137,2)</f>
        <v>0</v>
      </c>
      <c r="K137" s="221" t="s">
        <v>165</v>
      </c>
      <c r="L137" s="45"/>
      <c r="M137" s="226" t="s">
        <v>1</v>
      </c>
      <c r="N137" s="227" t="s">
        <v>42</v>
      </c>
      <c r="O137" s="92"/>
      <c r="P137" s="228">
        <f>O137*H137</f>
        <v>0</v>
      </c>
      <c r="Q137" s="228">
        <v>0.00047649999999999998</v>
      </c>
      <c r="R137" s="228">
        <f>Q137*H137</f>
        <v>0.020013</v>
      </c>
      <c r="S137" s="228">
        <v>0</v>
      </c>
      <c r="T137" s="229">
        <f>S137*H137</f>
        <v>0</v>
      </c>
      <c r="U137" s="39"/>
      <c r="V137" s="39"/>
      <c r="W137" s="39"/>
      <c r="X137" s="39"/>
      <c r="Y137" s="39"/>
      <c r="Z137" s="39"/>
      <c r="AA137" s="39"/>
      <c r="AB137" s="39"/>
      <c r="AC137" s="39"/>
      <c r="AD137" s="39"/>
      <c r="AE137" s="39"/>
      <c r="AR137" s="230" t="s">
        <v>235</v>
      </c>
      <c r="AT137" s="230" t="s">
        <v>161</v>
      </c>
      <c r="AU137" s="230" t="s">
        <v>87</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235</v>
      </c>
      <c r="BM137" s="230" t="s">
        <v>5891</v>
      </c>
    </row>
    <row r="138" s="2" customFormat="1" ht="16.5" customHeight="1">
      <c r="A138" s="39"/>
      <c r="B138" s="40"/>
      <c r="C138" s="219" t="s">
        <v>198</v>
      </c>
      <c r="D138" s="219" t="s">
        <v>161</v>
      </c>
      <c r="E138" s="220" t="s">
        <v>5892</v>
      </c>
      <c r="F138" s="221" t="s">
        <v>5893</v>
      </c>
      <c r="G138" s="222" t="s">
        <v>268</v>
      </c>
      <c r="H138" s="223">
        <v>9</v>
      </c>
      <c r="I138" s="224"/>
      <c r="J138" s="225">
        <f>ROUND(I138*H138,2)</f>
        <v>0</v>
      </c>
      <c r="K138" s="221" t="s">
        <v>165</v>
      </c>
      <c r="L138" s="45"/>
      <c r="M138" s="226" t="s">
        <v>1</v>
      </c>
      <c r="N138" s="227" t="s">
        <v>42</v>
      </c>
      <c r="O138" s="92"/>
      <c r="P138" s="228">
        <f>O138*H138</f>
        <v>0</v>
      </c>
      <c r="Q138" s="228">
        <v>0.0022361999999999998</v>
      </c>
      <c r="R138" s="228">
        <f>Q138*H138</f>
        <v>0.020125799999999999</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5894</v>
      </c>
    </row>
    <row r="139" s="2" customFormat="1" ht="24.15" customHeight="1">
      <c r="A139" s="39"/>
      <c r="B139" s="40"/>
      <c r="C139" s="219" t="s">
        <v>204</v>
      </c>
      <c r="D139" s="219" t="s">
        <v>161</v>
      </c>
      <c r="E139" s="220" t="s">
        <v>5895</v>
      </c>
      <c r="F139" s="221" t="s">
        <v>5896</v>
      </c>
      <c r="G139" s="222" t="s">
        <v>268</v>
      </c>
      <c r="H139" s="223">
        <v>94</v>
      </c>
      <c r="I139" s="224"/>
      <c r="J139" s="225">
        <f>ROUND(I139*H139,2)</f>
        <v>0</v>
      </c>
      <c r="K139" s="221" t="s">
        <v>1</v>
      </c>
      <c r="L139" s="45"/>
      <c r="M139" s="226" t="s">
        <v>1</v>
      </c>
      <c r="N139" s="227" t="s">
        <v>42</v>
      </c>
      <c r="O139" s="92"/>
      <c r="P139" s="228">
        <f>O139*H139</f>
        <v>0</v>
      </c>
      <c r="Q139" s="228">
        <v>0.00040999999999999999</v>
      </c>
      <c r="R139" s="228">
        <f>Q139*H139</f>
        <v>0.038539999999999998</v>
      </c>
      <c r="S139" s="228">
        <v>0</v>
      </c>
      <c r="T139" s="229">
        <f>S139*H139</f>
        <v>0</v>
      </c>
      <c r="U139" s="39"/>
      <c r="V139" s="39"/>
      <c r="W139" s="39"/>
      <c r="X139" s="39"/>
      <c r="Y139" s="39"/>
      <c r="Z139" s="39"/>
      <c r="AA139" s="39"/>
      <c r="AB139" s="39"/>
      <c r="AC139" s="39"/>
      <c r="AD139" s="39"/>
      <c r="AE139" s="39"/>
      <c r="AR139" s="230" t="s">
        <v>235</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5897</v>
      </c>
    </row>
    <row r="140" s="2" customFormat="1" ht="16.5" customHeight="1">
      <c r="A140" s="39"/>
      <c r="B140" s="40"/>
      <c r="C140" s="219" t="s">
        <v>208</v>
      </c>
      <c r="D140" s="219" t="s">
        <v>161</v>
      </c>
      <c r="E140" s="220" t="s">
        <v>5898</v>
      </c>
      <c r="F140" s="221" t="s">
        <v>5899</v>
      </c>
      <c r="G140" s="222" t="s">
        <v>215</v>
      </c>
      <c r="H140" s="223">
        <v>7</v>
      </c>
      <c r="I140" s="224"/>
      <c r="J140" s="225">
        <f>ROUND(I140*H140,2)</f>
        <v>0</v>
      </c>
      <c r="K140" s="221" t="s">
        <v>165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235</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5900</v>
      </c>
    </row>
    <row r="141" s="2" customFormat="1" ht="16.5" customHeight="1">
      <c r="A141" s="39"/>
      <c r="B141" s="40"/>
      <c r="C141" s="219" t="s">
        <v>212</v>
      </c>
      <c r="D141" s="219" t="s">
        <v>161</v>
      </c>
      <c r="E141" s="220" t="s">
        <v>5901</v>
      </c>
      <c r="F141" s="221" t="s">
        <v>5902</v>
      </c>
      <c r="G141" s="222" t="s">
        <v>215</v>
      </c>
      <c r="H141" s="223">
        <v>5</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235</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5903</v>
      </c>
    </row>
    <row r="142" s="2" customFormat="1" ht="21.75" customHeight="1">
      <c r="A142" s="39"/>
      <c r="B142" s="40"/>
      <c r="C142" s="219" t="s">
        <v>8</v>
      </c>
      <c r="D142" s="219" t="s">
        <v>161</v>
      </c>
      <c r="E142" s="220" t="s">
        <v>5904</v>
      </c>
      <c r="F142" s="221" t="s">
        <v>5905</v>
      </c>
      <c r="G142" s="222" t="s">
        <v>215</v>
      </c>
      <c r="H142" s="223">
        <v>8</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235</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235</v>
      </c>
      <c r="BM142" s="230" t="s">
        <v>5906</v>
      </c>
    </row>
    <row r="143" s="2" customFormat="1" ht="24.15" customHeight="1">
      <c r="A143" s="39"/>
      <c r="B143" s="40"/>
      <c r="C143" s="219" t="s">
        <v>222</v>
      </c>
      <c r="D143" s="219" t="s">
        <v>161</v>
      </c>
      <c r="E143" s="220" t="s">
        <v>5907</v>
      </c>
      <c r="F143" s="221" t="s">
        <v>5908</v>
      </c>
      <c r="G143" s="222" t="s">
        <v>215</v>
      </c>
      <c r="H143" s="223">
        <v>1</v>
      </c>
      <c r="I143" s="224"/>
      <c r="J143" s="225">
        <f>ROUND(I143*H143,2)</f>
        <v>0</v>
      </c>
      <c r="K143" s="221" t="s">
        <v>1</v>
      </c>
      <c r="L143" s="45"/>
      <c r="M143" s="226" t="s">
        <v>1</v>
      </c>
      <c r="N143" s="227" t="s">
        <v>42</v>
      </c>
      <c r="O143" s="92"/>
      <c r="P143" s="228">
        <f>O143*H143</f>
        <v>0</v>
      </c>
      <c r="Q143" s="228">
        <v>0.00076999999999999996</v>
      </c>
      <c r="R143" s="228">
        <f>Q143*H143</f>
        <v>0.00076999999999999996</v>
      </c>
      <c r="S143" s="228">
        <v>0</v>
      </c>
      <c r="T143" s="229">
        <f>S143*H143</f>
        <v>0</v>
      </c>
      <c r="U143" s="39"/>
      <c r="V143" s="39"/>
      <c r="W143" s="39"/>
      <c r="X143" s="39"/>
      <c r="Y143" s="39"/>
      <c r="Z143" s="39"/>
      <c r="AA143" s="39"/>
      <c r="AB143" s="39"/>
      <c r="AC143" s="39"/>
      <c r="AD143" s="39"/>
      <c r="AE143" s="39"/>
      <c r="AR143" s="230" t="s">
        <v>235</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5909</v>
      </c>
    </row>
    <row r="144" s="2" customFormat="1" ht="33" customHeight="1">
      <c r="A144" s="39"/>
      <c r="B144" s="40"/>
      <c r="C144" s="219" t="s">
        <v>226</v>
      </c>
      <c r="D144" s="219" t="s">
        <v>161</v>
      </c>
      <c r="E144" s="220" t="s">
        <v>5910</v>
      </c>
      <c r="F144" s="221" t="s">
        <v>5911</v>
      </c>
      <c r="G144" s="222" t="s">
        <v>215</v>
      </c>
      <c r="H144" s="223">
        <v>3</v>
      </c>
      <c r="I144" s="224"/>
      <c r="J144" s="225">
        <f>ROUND(I144*H144,2)</f>
        <v>0</v>
      </c>
      <c r="K144" s="221" t="s">
        <v>1</v>
      </c>
      <c r="L144" s="45"/>
      <c r="M144" s="226" t="s">
        <v>1</v>
      </c>
      <c r="N144" s="227" t="s">
        <v>42</v>
      </c>
      <c r="O144" s="92"/>
      <c r="P144" s="228">
        <f>O144*H144</f>
        <v>0</v>
      </c>
      <c r="Q144" s="228">
        <v>0.0010100000000000001</v>
      </c>
      <c r="R144" s="228">
        <f>Q144*H144</f>
        <v>0.0030300000000000001</v>
      </c>
      <c r="S144" s="228">
        <v>0</v>
      </c>
      <c r="T144" s="229">
        <f>S144*H144</f>
        <v>0</v>
      </c>
      <c r="U144" s="39"/>
      <c r="V144" s="39"/>
      <c r="W144" s="39"/>
      <c r="X144" s="39"/>
      <c r="Y144" s="39"/>
      <c r="Z144" s="39"/>
      <c r="AA144" s="39"/>
      <c r="AB144" s="39"/>
      <c r="AC144" s="39"/>
      <c r="AD144" s="39"/>
      <c r="AE144" s="39"/>
      <c r="AR144" s="230" t="s">
        <v>235</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5912</v>
      </c>
    </row>
    <row r="145" s="2" customFormat="1" ht="21.75" customHeight="1">
      <c r="A145" s="39"/>
      <c r="B145" s="40"/>
      <c r="C145" s="219" t="s">
        <v>230</v>
      </c>
      <c r="D145" s="219" t="s">
        <v>161</v>
      </c>
      <c r="E145" s="220" t="s">
        <v>5913</v>
      </c>
      <c r="F145" s="221" t="s">
        <v>5914</v>
      </c>
      <c r="G145" s="222" t="s">
        <v>215</v>
      </c>
      <c r="H145" s="223">
        <v>3</v>
      </c>
      <c r="I145" s="224"/>
      <c r="J145" s="225">
        <f>ROUND(I145*H145,2)</f>
        <v>0</v>
      </c>
      <c r="K145" s="221" t="s">
        <v>1</v>
      </c>
      <c r="L145" s="45"/>
      <c r="M145" s="226" t="s">
        <v>1</v>
      </c>
      <c r="N145" s="227" t="s">
        <v>42</v>
      </c>
      <c r="O145" s="92"/>
      <c r="P145" s="228">
        <f>O145*H145</f>
        <v>0</v>
      </c>
      <c r="Q145" s="228">
        <v>0.00050000000000000001</v>
      </c>
      <c r="R145" s="228">
        <f>Q145*H145</f>
        <v>0.0015</v>
      </c>
      <c r="S145" s="228">
        <v>0</v>
      </c>
      <c r="T145" s="229">
        <f>S145*H145</f>
        <v>0</v>
      </c>
      <c r="U145" s="39"/>
      <c r="V145" s="39"/>
      <c r="W145" s="39"/>
      <c r="X145" s="39"/>
      <c r="Y145" s="39"/>
      <c r="Z145" s="39"/>
      <c r="AA145" s="39"/>
      <c r="AB145" s="39"/>
      <c r="AC145" s="39"/>
      <c r="AD145" s="39"/>
      <c r="AE145" s="39"/>
      <c r="AR145" s="230" t="s">
        <v>235</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5915</v>
      </c>
    </row>
    <row r="146" s="2" customFormat="1" ht="16.5" customHeight="1">
      <c r="A146" s="39"/>
      <c r="B146" s="40"/>
      <c r="C146" s="219" t="s">
        <v>235</v>
      </c>
      <c r="D146" s="219" t="s">
        <v>161</v>
      </c>
      <c r="E146" s="220" t="s">
        <v>5916</v>
      </c>
      <c r="F146" s="221" t="s">
        <v>5917</v>
      </c>
      <c r="G146" s="222" t="s">
        <v>215</v>
      </c>
      <c r="H146" s="223">
        <v>2</v>
      </c>
      <c r="I146" s="224"/>
      <c r="J146" s="225">
        <f>ROUND(I146*H146,2)</f>
        <v>0</v>
      </c>
      <c r="K146" s="221" t="s">
        <v>1</v>
      </c>
      <c r="L146" s="45"/>
      <c r="M146" s="226" t="s">
        <v>1</v>
      </c>
      <c r="N146" s="227" t="s">
        <v>42</v>
      </c>
      <c r="O146" s="92"/>
      <c r="P146" s="228">
        <f>O146*H146</f>
        <v>0</v>
      </c>
      <c r="Q146" s="228">
        <v>0.00050000000000000001</v>
      </c>
      <c r="R146" s="228">
        <f>Q146*H146</f>
        <v>0.001</v>
      </c>
      <c r="S146" s="228">
        <v>0</v>
      </c>
      <c r="T146" s="229">
        <f>S146*H146</f>
        <v>0</v>
      </c>
      <c r="U146" s="39"/>
      <c r="V146" s="39"/>
      <c r="W146" s="39"/>
      <c r="X146" s="39"/>
      <c r="Y146" s="39"/>
      <c r="Z146" s="39"/>
      <c r="AA146" s="39"/>
      <c r="AB146" s="39"/>
      <c r="AC146" s="39"/>
      <c r="AD146" s="39"/>
      <c r="AE146" s="39"/>
      <c r="AR146" s="230" t="s">
        <v>235</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5918</v>
      </c>
    </row>
    <row r="147" s="2" customFormat="1" ht="21.75" customHeight="1">
      <c r="A147" s="39"/>
      <c r="B147" s="40"/>
      <c r="C147" s="219" t="s">
        <v>241</v>
      </c>
      <c r="D147" s="219" t="s">
        <v>161</v>
      </c>
      <c r="E147" s="220" t="s">
        <v>5919</v>
      </c>
      <c r="F147" s="221" t="s">
        <v>5920</v>
      </c>
      <c r="G147" s="222" t="s">
        <v>215</v>
      </c>
      <c r="H147" s="223">
        <v>1</v>
      </c>
      <c r="I147" s="224"/>
      <c r="J147" s="225">
        <f>ROUND(I147*H147,2)</f>
        <v>0</v>
      </c>
      <c r="K147" s="221" t="s">
        <v>1</v>
      </c>
      <c r="L147" s="45"/>
      <c r="M147" s="226" t="s">
        <v>1</v>
      </c>
      <c r="N147" s="227" t="s">
        <v>42</v>
      </c>
      <c r="O147" s="92"/>
      <c r="P147" s="228">
        <f>O147*H147</f>
        <v>0</v>
      </c>
      <c r="Q147" s="228">
        <v>0.00050000000000000001</v>
      </c>
      <c r="R147" s="228">
        <f>Q147*H147</f>
        <v>0.00050000000000000001</v>
      </c>
      <c r="S147" s="228">
        <v>0</v>
      </c>
      <c r="T147" s="229">
        <f>S147*H147</f>
        <v>0</v>
      </c>
      <c r="U147" s="39"/>
      <c r="V147" s="39"/>
      <c r="W147" s="39"/>
      <c r="X147" s="39"/>
      <c r="Y147" s="39"/>
      <c r="Z147" s="39"/>
      <c r="AA147" s="39"/>
      <c r="AB147" s="39"/>
      <c r="AC147" s="39"/>
      <c r="AD147" s="39"/>
      <c r="AE147" s="39"/>
      <c r="AR147" s="230" t="s">
        <v>235</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5921</v>
      </c>
    </row>
    <row r="148" s="2" customFormat="1" ht="44.25" customHeight="1">
      <c r="A148" s="39"/>
      <c r="B148" s="40"/>
      <c r="C148" s="219" t="s">
        <v>246</v>
      </c>
      <c r="D148" s="219" t="s">
        <v>161</v>
      </c>
      <c r="E148" s="220" t="s">
        <v>5922</v>
      </c>
      <c r="F148" s="221" t="s">
        <v>5923</v>
      </c>
      <c r="G148" s="222" t="s">
        <v>215</v>
      </c>
      <c r="H148" s="223">
        <v>1</v>
      </c>
      <c r="I148" s="224"/>
      <c r="J148" s="225">
        <f>ROUND(I148*H148,2)</f>
        <v>0</v>
      </c>
      <c r="K148" s="221" t="s">
        <v>1</v>
      </c>
      <c r="L148" s="45"/>
      <c r="M148" s="226" t="s">
        <v>1</v>
      </c>
      <c r="N148" s="227" t="s">
        <v>42</v>
      </c>
      <c r="O148" s="92"/>
      <c r="P148" s="228">
        <f>O148*H148</f>
        <v>0</v>
      </c>
      <c r="Q148" s="228">
        <v>0.00014999999999999999</v>
      </c>
      <c r="R148" s="228">
        <f>Q148*H148</f>
        <v>0.00014999999999999999</v>
      </c>
      <c r="S148" s="228">
        <v>0</v>
      </c>
      <c r="T148" s="229">
        <f>S148*H148</f>
        <v>0</v>
      </c>
      <c r="U148" s="39"/>
      <c r="V148" s="39"/>
      <c r="W148" s="39"/>
      <c r="X148" s="39"/>
      <c r="Y148" s="39"/>
      <c r="Z148" s="39"/>
      <c r="AA148" s="39"/>
      <c r="AB148" s="39"/>
      <c r="AC148" s="39"/>
      <c r="AD148" s="39"/>
      <c r="AE148" s="39"/>
      <c r="AR148" s="230" t="s">
        <v>235</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5924</v>
      </c>
    </row>
    <row r="149" s="2" customFormat="1" ht="21.75" customHeight="1">
      <c r="A149" s="39"/>
      <c r="B149" s="40"/>
      <c r="C149" s="219" t="s">
        <v>250</v>
      </c>
      <c r="D149" s="219" t="s">
        <v>161</v>
      </c>
      <c r="E149" s="220" t="s">
        <v>5925</v>
      </c>
      <c r="F149" s="221" t="s">
        <v>5926</v>
      </c>
      <c r="G149" s="222" t="s">
        <v>268</v>
      </c>
      <c r="H149" s="223">
        <v>7</v>
      </c>
      <c r="I149" s="224"/>
      <c r="J149" s="225">
        <f>ROUND(I149*H149,2)</f>
        <v>0</v>
      </c>
      <c r="K149" s="221" t="s">
        <v>165</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235</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5927</v>
      </c>
    </row>
    <row r="150" s="2" customFormat="1" ht="33" customHeight="1">
      <c r="A150" s="39"/>
      <c r="B150" s="40"/>
      <c r="C150" s="219" t="s">
        <v>254</v>
      </c>
      <c r="D150" s="219" t="s">
        <v>161</v>
      </c>
      <c r="E150" s="220" t="s">
        <v>5928</v>
      </c>
      <c r="F150" s="221" t="s">
        <v>5929</v>
      </c>
      <c r="G150" s="222" t="s">
        <v>5648</v>
      </c>
      <c r="H150" s="223">
        <v>15</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5930</v>
      </c>
    </row>
    <row r="151" s="2" customFormat="1" ht="24.15" customHeight="1">
      <c r="A151" s="39"/>
      <c r="B151" s="40"/>
      <c r="C151" s="219" t="s">
        <v>7</v>
      </c>
      <c r="D151" s="219" t="s">
        <v>161</v>
      </c>
      <c r="E151" s="220" t="s">
        <v>5931</v>
      </c>
      <c r="F151" s="221" t="s">
        <v>5932</v>
      </c>
      <c r="G151" s="222" t="s">
        <v>268</v>
      </c>
      <c r="H151" s="223">
        <v>14</v>
      </c>
      <c r="I151" s="224"/>
      <c r="J151" s="225">
        <f>ROUND(I151*H151,2)</f>
        <v>0</v>
      </c>
      <c r="K151" s="221" t="s">
        <v>1</v>
      </c>
      <c r="L151" s="45"/>
      <c r="M151" s="226" t="s">
        <v>1</v>
      </c>
      <c r="N151" s="227" t="s">
        <v>42</v>
      </c>
      <c r="O151" s="92"/>
      <c r="P151" s="228">
        <f>O151*H151</f>
        <v>0</v>
      </c>
      <c r="Q151" s="228">
        <v>0.00048000000000000001</v>
      </c>
      <c r="R151" s="228">
        <f>Q151*H151</f>
        <v>0.0067200000000000003</v>
      </c>
      <c r="S151" s="228">
        <v>0</v>
      </c>
      <c r="T151" s="229">
        <f>S151*H151</f>
        <v>0</v>
      </c>
      <c r="U151" s="39"/>
      <c r="V151" s="39"/>
      <c r="W151" s="39"/>
      <c r="X151" s="39"/>
      <c r="Y151" s="39"/>
      <c r="Z151" s="39"/>
      <c r="AA151" s="39"/>
      <c r="AB151" s="39"/>
      <c r="AC151" s="39"/>
      <c r="AD151" s="39"/>
      <c r="AE151" s="39"/>
      <c r="AR151" s="230" t="s">
        <v>235</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5933</v>
      </c>
    </row>
    <row r="152" s="2" customFormat="1" ht="24.15" customHeight="1">
      <c r="A152" s="39"/>
      <c r="B152" s="40"/>
      <c r="C152" s="219" t="s">
        <v>265</v>
      </c>
      <c r="D152" s="219" t="s">
        <v>161</v>
      </c>
      <c r="E152" s="220" t="s">
        <v>5934</v>
      </c>
      <c r="F152" s="221" t="s">
        <v>5935</v>
      </c>
      <c r="G152" s="222" t="s">
        <v>201</v>
      </c>
      <c r="H152" s="223">
        <v>0.37</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5936</v>
      </c>
    </row>
    <row r="153" s="12" customFormat="1" ht="22.8" customHeight="1">
      <c r="A153" s="12"/>
      <c r="B153" s="203"/>
      <c r="C153" s="204"/>
      <c r="D153" s="205" t="s">
        <v>76</v>
      </c>
      <c r="E153" s="217" t="s">
        <v>870</v>
      </c>
      <c r="F153" s="217" t="s">
        <v>871</v>
      </c>
      <c r="G153" s="204"/>
      <c r="H153" s="204"/>
      <c r="I153" s="207"/>
      <c r="J153" s="218">
        <f>BK153</f>
        <v>0</v>
      </c>
      <c r="K153" s="204"/>
      <c r="L153" s="209"/>
      <c r="M153" s="210"/>
      <c r="N153" s="211"/>
      <c r="O153" s="211"/>
      <c r="P153" s="212">
        <f>SUM(P154:P182)</f>
        <v>0</v>
      </c>
      <c r="Q153" s="211"/>
      <c r="R153" s="212">
        <f>SUM(R154:R182)</f>
        <v>0.40297303499999998</v>
      </c>
      <c r="S153" s="211"/>
      <c r="T153" s="213">
        <f>SUM(T154:T182)</f>
        <v>0</v>
      </c>
      <c r="U153" s="12"/>
      <c r="V153" s="12"/>
      <c r="W153" s="12"/>
      <c r="X153" s="12"/>
      <c r="Y153" s="12"/>
      <c r="Z153" s="12"/>
      <c r="AA153" s="12"/>
      <c r="AB153" s="12"/>
      <c r="AC153" s="12"/>
      <c r="AD153" s="12"/>
      <c r="AE153" s="12"/>
      <c r="AR153" s="214" t="s">
        <v>87</v>
      </c>
      <c r="AT153" s="215" t="s">
        <v>76</v>
      </c>
      <c r="AU153" s="215" t="s">
        <v>85</v>
      </c>
      <c r="AY153" s="214" t="s">
        <v>159</v>
      </c>
      <c r="BK153" s="216">
        <f>SUM(BK154:BK182)</f>
        <v>0</v>
      </c>
    </row>
    <row r="154" s="2" customFormat="1" ht="24.15" customHeight="1">
      <c r="A154" s="39"/>
      <c r="B154" s="40"/>
      <c r="C154" s="219" t="s">
        <v>272</v>
      </c>
      <c r="D154" s="219" t="s">
        <v>161</v>
      </c>
      <c r="E154" s="220" t="s">
        <v>5937</v>
      </c>
      <c r="F154" s="221" t="s">
        <v>5938</v>
      </c>
      <c r="G154" s="222" t="s">
        <v>268</v>
      </c>
      <c r="H154" s="223">
        <v>55</v>
      </c>
      <c r="I154" s="224"/>
      <c r="J154" s="225">
        <f>ROUND(I154*H154,2)</f>
        <v>0</v>
      </c>
      <c r="K154" s="221" t="s">
        <v>165</v>
      </c>
      <c r="L154" s="45"/>
      <c r="M154" s="226" t="s">
        <v>1</v>
      </c>
      <c r="N154" s="227" t="s">
        <v>42</v>
      </c>
      <c r="O154" s="92"/>
      <c r="P154" s="228">
        <f>O154*H154</f>
        <v>0</v>
      </c>
      <c r="Q154" s="228">
        <v>0.00050540000000000003</v>
      </c>
      <c r="R154" s="228">
        <f>Q154*H154</f>
        <v>0.027797000000000002</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5939</v>
      </c>
    </row>
    <row r="155" s="2" customFormat="1" ht="24.15" customHeight="1">
      <c r="A155" s="39"/>
      <c r="B155" s="40"/>
      <c r="C155" s="219" t="s">
        <v>277</v>
      </c>
      <c r="D155" s="219" t="s">
        <v>161</v>
      </c>
      <c r="E155" s="220" t="s">
        <v>5940</v>
      </c>
      <c r="F155" s="221" t="s">
        <v>5941</v>
      </c>
      <c r="G155" s="222" t="s">
        <v>268</v>
      </c>
      <c r="H155" s="223">
        <v>35</v>
      </c>
      <c r="I155" s="224"/>
      <c r="J155" s="225">
        <f>ROUND(I155*H155,2)</f>
        <v>0</v>
      </c>
      <c r="K155" s="221" t="s">
        <v>165</v>
      </c>
      <c r="L155" s="45"/>
      <c r="M155" s="226" t="s">
        <v>1</v>
      </c>
      <c r="N155" s="227" t="s">
        <v>42</v>
      </c>
      <c r="O155" s="92"/>
      <c r="P155" s="228">
        <f>O155*H155</f>
        <v>0</v>
      </c>
      <c r="Q155" s="228">
        <v>0.00084230000000000004</v>
      </c>
      <c r="R155" s="228">
        <f>Q155*H155</f>
        <v>0.0294805</v>
      </c>
      <c r="S155" s="228">
        <v>0</v>
      </c>
      <c r="T155" s="229">
        <f>S155*H155</f>
        <v>0</v>
      </c>
      <c r="U155" s="39"/>
      <c r="V155" s="39"/>
      <c r="W155" s="39"/>
      <c r="X155" s="39"/>
      <c r="Y155" s="39"/>
      <c r="Z155" s="39"/>
      <c r="AA155" s="39"/>
      <c r="AB155" s="39"/>
      <c r="AC155" s="39"/>
      <c r="AD155" s="39"/>
      <c r="AE155" s="39"/>
      <c r="AR155" s="230" t="s">
        <v>235</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5942</v>
      </c>
    </row>
    <row r="156" s="2" customFormat="1" ht="24.15" customHeight="1">
      <c r="A156" s="39"/>
      <c r="B156" s="40"/>
      <c r="C156" s="219" t="s">
        <v>282</v>
      </c>
      <c r="D156" s="219" t="s">
        <v>161</v>
      </c>
      <c r="E156" s="220" t="s">
        <v>5943</v>
      </c>
      <c r="F156" s="221" t="s">
        <v>5944</v>
      </c>
      <c r="G156" s="222" t="s">
        <v>268</v>
      </c>
      <c r="H156" s="223">
        <v>44</v>
      </c>
      <c r="I156" s="224"/>
      <c r="J156" s="225">
        <f>ROUND(I156*H156,2)</f>
        <v>0</v>
      </c>
      <c r="K156" s="221" t="s">
        <v>165</v>
      </c>
      <c r="L156" s="45"/>
      <c r="M156" s="226" t="s">
        <v>1</v>
      </c>
      <c r="N156" s="227" t="s">
        <v>42</v>
      </c>
      <c r="O156" s="92"/>
      <c r="P156" s="228">
        <f>O156*H156</f>
        <v>0</v>
      </c>
      <c r="Q156" s="228">
        <v>0.0011590999999999999</v>
      </c>
      <c r="R156" s="228">
        <f>Q156*H156</f>
        <v>0.051000399999999994</v>
      </c>
      <c r="S156" s="228">
        <v>0</v>
      </c>
      <c r="T156" s="229">
        <f>S156*H156</f>
        <v>0</v>
      </c>
      <c r="U156" s="39"/>
      <c r="V156" s="39"/>
      <c r="W156" s="39"/>
      <c r="X156" s="39"/>
      <c r="Y156" s="39"/>
      <c r="Z156" s="39"/>
      <c r="AA156" s="39"/>
      <c r="AB156" s="39"/>
      <c r="AC156" s="39"/>
      <c r="AD156" s="39"/>
      <c r="AE156" s="39"/>
      <c r="AR156" s="230" t="s">
        <v>235</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5945</v>
      </c>
    </row>
    <row r="157" s="2" customFormat="1" ht="24.15" customHeight="1">
      <c r="A157" s="39"/>
      <c r="B157" s="40"/>
      <c r="C157" s="219" t="s">
        <v>287</v>
      </c>
      <c r="D157" s="219" t="s">
        <v>161</v>
      </c>
      <c r="E157" s="220" t="s">
        <v>5946</v>
      </c>
      <c r="F157" s="221" t="s">
        <v>5947</v>
      </c>
      <c r="G157" s="222" t="s">
        <v>268</v>
      </c>
      <c r="H157" s="223">
        <v>56</v>
      </c>
      <c r="I157" s="224"/>
      <c r="J157" s="225">
        <f>ROUND(I157*H157,2)</f>
        <v>0</v>
      </c>
      <c r="K157" s="221" t="s">
        <v>165</v>
      </c>
      <c r="L157" s="45"/>
      <c r="M157" s="226" t="s">
        <v>1</v>
      </c>
      <c r="N157" s="227" t="s">
        <v>42</v>
      </c>
      <c r="O157" s="92"/>
      <c r="P157" s="228">
        <f>O157*H157</f>
        <v>0</v>
      </c>
      <c r="Q157" s="228">
        <v>0.0014411999999999999</v>
      </c>
      <c r="R157" s="228">
        <f>Q157*H157</f>
        <v>0.080707199999999993</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5948</v>
      </c>
    </row>
    <row r="158" s="2" customFormat="1" ht="24.15" customHeight="1">
      <c r="A158" s="39"/>
      <c r="B158" s="40"/>
      <c r="C158" s="219" t="s">
        <v>293</v>
      </c>
      <c r="D158" s="219" t="s">
        <v>161</v>
      </c>
      <c r="E158" s="220" t="s">
        <v>5949</v>
      </c>
      <c r="F158" s="221" t="s">
        <v>5950</v>
      </c>
      <c r="G158" s="222" t="s">
        <v>268</v>
      </c>
      <c r="H158" s="223">
        <v>13</v>
      </c>
      <c r="I158" s="224"/>
      <c r="J158" s="225">
        <f>ROUND(I158*H158,2)</f>
        <v>0</v>
      </c>
      <c r="K158" s="221" t="s">
        <v>165</v>
      </c>
      <c r="L158" s="45"/>
      <c r="M158" s="226" t="s">
        <v>1</v>
      </c>
      <c r="N158" s="227" t="s">
        <v>42</v>
      </c>
      <c r="O158" s="92"/>
      <c r="P158" s="228">
        <f>O158*H158</f>
        <v>0</v>
      </c>
      <c r="Q158" s="228">
        <v>0.0028100400000000002</v>
      </c>
      <c r="R158" s="228">
        <f>Q158*H158</f>
        <v>0.036530520000000004</v>
      </c>
      <c r="S158" s="228">
        <v>0</v>
      </c>
      <c r="T158" s="229">
        <f>S158*H158</f>
        <v>0</v>
      </c>
      <c r="U158" s="39"/>
      <c r="V158" s="39"/>
      <c r="W158" s="39"/>
      <c r="X158" s="39"/>
      <c r="Y158" s="39"/>
      <c r="Z158" s="39"/>
      <c r="AA158" s="39"/>
      <c r="AB158" s="39"/>
      <c r="AC158" s="39"/>
      <c r="AD158" s="39"/>
      <c r="AE158" s="39"/>
      <c r="AR158" s="230" t="s">
        <v>235</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5951</v>
      </c>
    </row>
    <row r="159" s="2" customFormat="1" ht="37.8" customHeight="1">
      <c r="A159" s="39"/>
      <c r="B159" s="40"/>
      <c r="C159" s="219" t="s">
        <v>297</v>
      </c>
      <c r="D159" s="219" t="s">
        <v>161</v>
      </c>
      <c r="E159" s="220" t="s">
        <v>5952</v>
      </c>
      <c r="F159" s="221" t="s">
        <v>5953</v>
      </c>
      <c r="G159" s="222" t="s">
        <v>268</v>
      </c>
      <c r="H159" s="223">
        <v>41</v>
      </c>
      <c r="I159" s="224"/>
      <c r="J159" s="225">
        <f>ROUND(I159*H159,2)</f>
        <v>0</v>
      </c>
      <c r="K159" s="221" t="s">
        <v>165</v>
      </c>
      <c r="L159" s="45"/>
      <c r="M159" s="226" t="s">
        <v>1</v>
      </c>
      <c r="N159" s="227" t="s">
        <v>42</v>
      </c>
      <c r="O159" s="92"/>
      <c r="P159" s="228">
        <f>O159*H159</f>
        <v>0</v>
      </c>
      <c r="Q159" s="228">
        <v>4.206E-05</v>
      </c>
      <c r="R159" s="228">
        <f>Q159*H159</f>
        <v>0.0017244599999999999</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5954</v>
      </c>
    </row>
    <row r="160" s="2" customFormat="1" ht="37.8" customHeight="1">
      <c r="A160" s="39"/>
      <c r="B160" s="40"/>
      <c r="C160" s="219" t="s">
        <v>301</v>
      </c>
      <c r="D160" s="219" t="s">
        <v>161</v>
      </c>
      <c r="E160" s="220" t="s">
        <v>5955</v>
      </c>
      <c r="F160" s="221" t="s">
        <v>5956</v>
      </c>
      <c r="G160" s="222" t="s">
        <v>268</v>
      </c>
      <c r="H160" s="223">
        <v>28</v>
      </c>
      <c r="I160" s="224"/>
      <c r="J160" s="225">
        <f>ROUND(I160*H160,2)</f>
        <v>0</v>
      </c>
      <c r="K160" s="221" t="s">
        <v>165</v>
      </c>
      <c r="L160" s="45"/>
      <c r="M160" s="226" t="s">
        <v>1</v>
      </c>
      <c r="N160" s="227" t="s">
        <v>42</v>
      </c>
      <c r="O160" s="92"/>
      <c r="P160" s="228">
        <f>O160*H160</f>
        <v>0</v>
      </c>
      <c r="Q160" s="228">
        <v>4.6619999999999997E-05</v>
      </c>
      <c r="R160" s="228">
        <f>Q160*H160</f>
        <v>0.00130536</v>
      </c>
      <c r="S160" s="228">
        <v>0</v>
      </c>
      <c r="T160" s="229">
        <f>S160*H160</f>
        <v>0</v>
      </c>
      <c r="U160" s="39"/>
      <c r="V160" s="39"/>
      <c r="W160" s="39"/>
      <c r="X160" s="39"/>
      <c r="Y160" s="39"/>
      <c r="Z160" s="39"/>
      <c r="AA160" s="39"/>
      <c r="AB160" s="39"/>
      <c r="AC160" s="39"/>
      <c r="AD160" s="39"/>
      <c r="AE160" s="39"/>
      <c r="AR160" s="230" t="s">
        <v>235</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5957</v>
      </c>
    </row>
    <row r="161" s="2" customFormat="1" ht="37.8" customHeight="1">
      <c r="A161" s="39"/>
      <c r="B161" s="40"/>
      <c r="C161" s="219" t="s">
        <v>305</v>
      </c>
      <c r="D161" s="219" t="s">
        <v>161</v>
      </c>
      <c r="E161" s="220" t="s">
        <v>5958</v>
      </c>
      <c r="F161" s="221" t="s">
        <v>5959</v>
      </c>
      <c r="G161" s="222" t="s">
        <v>268</v>
      </c>
      <c r="H161" s="223">
        <v>52</v>
      </c>
      <c r="I161" s="224"/>
      <c r="J161" s="225">
        <f>ROUND(I161*H161,2)</f>
        <v>0</v>
      </c>
      <c r="K161" s="221" t="s">
        <v>165</v>
      </c>
      <c r="L161" s="45"/>
      <c r="M161" s="226" t="s">
        <v>1</v>
      </c>
      <c r="N161" s="227" t="s">
        <v>42</v>
      </c>
      <c r="O161" s="92"/>
      <c r="P161" s="228">
        <f>O161*H161</f>
        <v>0</v>
      </c>
      <c r="Q161" s="228">
        <v>0.00016312</v>
      </c>
      <c r="R161" s="228">
        <f>Q161*H161</f>
        <v>0.0084822400000000003</v>
      </c>
      <c r="S161" s="228">
        <v>0</v>
      </c>
      <c r="T161" s="229">
        <f>S161*H161</f>
        <v>0</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5960</v>
      </c>
    </row>
    <row r="162" s="2" customFormat="1" ht="37.8" customHeight="1">
      <c r="A162" s="39"/>
      <c r="B162" s="40"/>
      <c r="C162" s="219" t="s">
        <v>312</v>
      </c>
      <c r="D162" s="219" t="s">
        <v>161</v>
      </c>
      <c r="E162" s="220" t="s">
        <v>5961</v>
      </c>
      <c r="F162" s="221" t="s">
        <v>5962</v>
      </c>
      <c r="G162" s="222" t="s">
        <v>268</v>
      </c>
      <c r="H162" s="223">
        <v>56</v>
      </c>
      <c r="I162" s="224"/>
      <c r="J162" s="225">
        <f>ROUND(I162*H162,2)</f>
        <v>0</v>
      </c>
      <c r="K162" s="221" t="s">
        <v>1</v>
      </c>
      <c r="L162" s="45"/>
      <c r="M162" s="226" t="s">
        <v>1</v>
      </c>
      <c r="N162" s="227" t="s">
        <v>42</v>
      </c>
      <c r="O162" s="92"/>
      <c r="P162" s="228">
        <f>O162*H162</f>
        <v>0</v>
      </c>
      <c r="Q162" s="228">
        <v>0.00024000000000000001</v>
      </c>
      <c r="R162" s="228">
        <f>Q162*H162</f>
        <v>0.013440000000000001</v>
      </c>
      <c r="S162" s="228">
        <v>0</v>
      </c>
      <c r="T162" s="229">
        <f>S162*H162</f>
        <v>0</v>
      </c>
      <c r="U162" s="39"/>
      <c r="V162" s="39"/>
      <c r="W162" s="39"/>
      <c r="X162" s="39"/>
      <c r="Y162" s="39"/>
      <c r="Z162" s="39"/>
      <c r="AA162" s="39"/>
      <c r="AB162" s="39"/>
      <c r="AC162" s="39"/>
      <c r="AD162" s="39"/>
      <c r="AE162" s="39"/>
      <c r="AR162" s="230" t="s">
        <v>235</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235</v>
      </c>
      <c r="BM162" s="230" t="s">
        <v>5963</v>
      </c>
    </row>
    <row r="163" s="2" customFormat="1" ht="37.8" customHeight="1">
      <c r="A163" s="39"/>
      <c r="B163" s="40"/>
      <c r="C163" s="219" t="s">
        <v>316</v>
      </c>
      <c r="D163" s="219" t="s">
        <v>161</v>
      </c>
      <c r="E163" s="220" t="s">
        <v>5964</v>
      </c>
      <c r="F163" s="221" t="s">
        <v>5965</v>
      </c>
      <c r="G163" s="222" t="s">
        <v>268</v>
      </c>
      <c r="H163" s="223">
        <v>28</v>
      </c>
      <c r="I163" s="224"/>
      <c r="J163" s="225">
        <f>ROUND(I163*H163,2)</f>
        <v>0</v>
      </c>
      <c r="K163" s="221" t="s">
        <v>1</v>
      </c>
      <c r="L163" s="45"/>
      <c r="M163" s="226" t="s">
        <v>1</v>
      </c>
      <c r="N163" s="227" t="s">
        <v>42</v>
      </c>
      <c r="O163" s="92"/>
      <c r="P163" s="228">
        <f>O163*H163</f>
        <v>0</v>
      </c>
      <c r="Q163" s="228">
        <v>0.00024000000000000001</v>
      </c>
      <c r="R163" s="228">
        <f>Q163*H163</f>
        <v>0.0067200000000000003</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5966</v>
      </c>
    </row>
    <row r="164" s="2" customFormat="1" ht="16.5" customHeight="1">
      <c r="A164" s="39"/>
      <c r="B164" s="40"/>
      <c r="C164" s="219" t="s">
        <v>321</v>
      </c>
      <c r="D164" s="219" t="s">
        <v>161</v>
      </c>
      <c r="E164" s="220" t="s">
        <v>5967</v>
      </c>
      <c r="F164" s="221" t="s">
        <v>5968</v>
      </c>
      <c r="G164" s="222" t="s">
        <v>215</v>
      </c>
      <c r="H164" s="223">
        <v>35</v>
      </c>
      <c r="I164" s="224"/>
      <c r="J164" s="225">
        <f>ROUND(I164*H164,2)</f>
        <v>0</v>
      </c>
      <c r="K164" s="221" t="s">
        <v>165</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5969</v>
      </c>
    </row>
    <row r="165" s="2" customFormat="1" ht="16.5" customHeight="1">
      <c r="A165" s="39"/>
      <c r="B165" s="40"/>
      <c r="C165" s="219" t="s">
        <v>326</v>
      </c>
      <c r="D165" s="219" t="s">
        <v>161</v>
      </c>
      <c r="E165" s="220" t="s">
        <v>5970</v>
      </c>
      <c r="F165" s="221" t="s">
        <v>5971</v>
      </c>
      <c r="G165" s="222" t="s">
        <v>1235</v>
      </c>
      <c r="H165" s="223">
        <v>1</v>
      </c>
      <c r="I165" s="224"/>
      <c r="J165" s="225">
        <f>ROUND(I165*H165,2)</f>
        <v>0</v>
      </c>
      <c r="K165" s="221" t="s">
        <v>165</v>
      </c>
      <c r="L165" s="45"/>
      <c r="M165" s="226" t="s">
        <v>1</v>
      </c>
      <c r="N165" s="227" t="s">
        <v>42</v>
      </c>
      <c r="O165" s="92"/>
      <c r="P165" s="228">
        <f>O165*H165</f>
        <v>0</v>
      </c>
      <c r="Q165" s="228">
        <v>0.000108</v>
      </c>
      <c r="R165" s="228">
        <f>Q165*H165</f>
        <v>0.000108</v>
      </c>
      <c r="S165" s="228">
        <v>0</v>
      </c>
      <c r="T165" s="229">
        <f>S165*H165</f>
        <v>0</v>
      </c>
      <c r="U165" s="39"/>
      <c r="V165" s="39"/>
      <c r="W165" s="39"/>
      <c r="X165" s="39"/>
      <c r="Y165" s="39"/>
      <c r="Z165" s="39"/>
      <c r="AA165" s="39"/>
      <c r="AB165" s="39"/>
      <c r="AC165" s="39"/>
      <c r="AD165" s="39"/>
      <c r="AE165" s="39"/>
      <c r="AR165" s="230" t="s">
        <v>235</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235</v>
      </c>
      <c r="BM165" s="230" t="s">
        <v>5972</v>
      </c>
    </row>
    <row r="166" s="2" customFormat="1" ht="21.75" customHeight="1">
      <c r="A166" s="39"/>
      <c r="B166" s="40"/>
      <c r="C166" s="219" t="s">
        <v>331</v>
      </c>
      <c r="D166" s="219" t="s">
        <v>161</v>
      </c>
      <c r="E166" s="220" t="s">
        <v>5973</v>
      </c>
      <c r="F166" s="221" t="s">
        <v>5974</v>
      </c>
      <c r="G166" s="222" t="s">
        <v>215</v>
      </c>
      <c r="H166" s="223">
        <v>18</v>
      </c>
      <c r="I166" s="224"/>
      <c r="J166" s="225">
        <f>ROUND(I166*H166,2)</f>
        <v>0</v>
      </c>
      <c r="K166" s="221" t="s">
        <v>165</v>
      </c>
      <c r="L166" s="45"/>
      <c r="M166" s="226" t="s">
        <v>1</v>
      </c>
      <c r="N166" s="227" t="s">
        <v>42</v>
      </c>
      <c r="O166" s="92"/>
      <c r="P166" s="228">
        <f>O166*H166</f>
        <v>0</v>
      </c>
      <c r="Q166" s="228">
        <v>0.00012557000000000001</v>
      </c>
      <c r="R166" s="228">
        <f>Q166*H166</f>
        <v>0.00226026</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5975</v>
      </c>
    </row>
    <row r="167" s="2" customFormat="1" ht="16.5" customHeight="1">
      <c r="A167" s="39"/>
      <c r="B167" s="40"/>
      <c r="C167" s="219" t="s">
        <v>338</v>
      </c>
      <c r="D167" s="219" t="s">
        <v>161</v>
      </c>
      <c r="E167" s="220" t="s">
        <v>5976</v>
      </c>
      <c r="F167" s="221" t="s">
        <v>5977</v>
      </c>
      <c r="G167" s="222" t="s">
        <v>5978</v>
      </c>
      <c r="H167" s="223">
        <v>1</v>
      </c>
      <c r="I167" s="224"/>
      <c r="J167" s="225">
        <f>ROUND(I167*H167,2)</f>
        <v>0</v>
      </c>
      <c r="K167" s="221" t="s">
        <v>165</v>
      </c>
      <c r="L167" s="45"/>
      <c r="M167" s="226" t="s">
        <v>1</v>
      </c>
      <c r="N167" s="227" t="s">
        <v>42</v>
      </c>
      <c r="O167" s="92"/>
      <c r="P167" s="228">
        <f>O167*H167</f>
        <v>0</v>
      </c>
      <c r="Q167" s="228">
        <v>0.00025114000000000001</v>
      </c>
      <c r="R167" s="228">
        <f>Q167*H167</f>
        <v>0.00025114000000000001</v>
      </c>
      <c r="S167" s="228">
        <v>0</v>
      </c>
      <c r="T167" s="229">
        <f>S167*H167</f>
        <v>0</v>
      </c>
      <c r="U167" s="39"/>
      <c r="V167" s="39"/>
      <c r="W167" s="39"/>
      <c r="X167" s="39"/>
      <c r="Y167" s="39"/>
      <c r="Z167" s="39"/>
      <c r="AA167" s="39"/>
      <c r="AB167" s="39"/>
      <c r="AC167" s="39"/>
      <c r="AD167" s="39"/>
      <c r="AE167" s="39"/>
      <c r="AR167" s="230" t="s">
        <v>235</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5979</v>
      </c>
    </row>
    <row r="168" s="2" customFormat="1" ht="24.15" customHeight="1">
      <c r="A168" s="39"/>
      <c r="B168" s="40"/>
      <c r="C168" s="219" t="s">
        <v>346</v>
      </c>
      <c r="D168" s="219" t="s">
        <v>161</v>
      </c>
      <c r="E168" s="220" t="s">
        <v>5980</v>
      </c>
      <c r="F168" s="221" t="s">
        <v>5981</v>
      </c>
      <c r="G168" s="222" t="s">
        <v>215</v>
      </c>
      <c r="H168" s="223">
        <v>3</v>
      </c>
      <c r="I168" s="224"/>
      <c r="J168" s="225">
        <f>ROUND(I168*H168,2)</f>
        <v>0</v>
      </c>
      <c r="K168" s="221" t="s">
        <v>165</v>
      </c>
      <c r="L168" s="45"/>
      <c r="M168" s="226" t="s">
        <v>1</v>
      </c>
      <c r="N168" s="227" t="s">
        <v>42</v>
      </c>
      <c r="O168" s="92"/>
      <c r="P168" s="228">
        <f>O168*H168</f>
        <v>0</v>
      </c>
      <c r="Q168" s="228">
        <v>0.00021956999999999999</v>
      </c>
      <c r="R168" s="228">
        <f>Q168*H168</f>
        <v>0.00065870999999999996</v>
      </c>
      <c r="S168" s="228">
        <v>0</v>
      </c>
      <c r="T168" s="229">
        <f>S168*H168</f>
        <v>0</v>
      </c>
      <c r="U168" s="39"/>
      <c r="V168" s="39"/>
      <c r="W168" s="39"/>
      <c r="X168" s="39"/>
      <c r="Y168" s="39"/>
      <c r="Z168" s="39"/>
      <c r="AA168" s="39"/>
      <c r="AB168" s="39"/>
      <c r="AC168" s="39"/>
      <c r="AD168" s="39"/>
      <c r="AE168" s="39"/>
      <c r="AR168" s="230" t="s">
        <v>235</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5982</v>
      </c>
    </row>
    <row r="169" s="2" customFormat="1" ht="24.15" customHeight="1">
      <c r="A169" s="39"/>
      <c r="B169" s="40"/>
      <c r="C169" s="219" t="s">
        <v>217</v>
      </c>
      <c r="D169" s="219" t="s">
        <v>161</v>
      </c>
      <c r="E169" s="220" t="s">
        <v>5983</v>
      </c>
      <c r="F169" s="221" t="s">
        <v>5984</v>
      </c>
      <c r="G169" s="222" t="s">
        <v>215</v>
      </c>
      <c r="H169" s="223">
        <v>1</v>
      </c>
      <c r="I169" s="224"/>
      <c r="J169" s="225">
        <f>ROUND(I169*H169,2)</f>
        <v>0</v>
      </c>
      <c r="K169" s="221" t="s">
        <v>165</v>
      </c>
      <c r="L169" s="45"/>
      <c r="M169" s="226" t="s">
        <v>1</v>
      </c>
      <c r="N169" s="227" t="s">
        <v>42</v>
      </c>
      <c r="O169" s="92"/>
      <c r="P169" s="228">
        <f>O169*H169</f>
        <v>0</v>
      </c>
      <c r="Q169" s="228">
        <v>0.00051957000000000001</v>
      </c>
      <c r="R169" s="228">
        <f>Q169*H169</f>
        <v>0.00051957000000000001</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5985</v>
      </c>
    </row>
    <row r="170" s="2" customFormat="1" ht="24.15" customHeight="1">
      <c r="A170" s="39"/>
      <c r="B170" s="40"/>
      <c r="C170" s="219" t="s">
        <v>534</v>
      </c>
      <c r="D170" s="219" t="s">
        <v>161</v>
      </c>
      <c r="E170" s="220" t="s">
        <v>5986</v>
      </c>
      <c r="F170" s="221" t="s">
        <v>5987</v>
      </c>
      <c r="G170" s="222" t="s">
        <v>215</v>
      </c>
      <c r="H170" s="223">
        <v>1</v>
      </c>
      <c r="I170" s="224"/>
      <c r="J170" s="225">
        <f>ROUND(I170*H170,2)</f>
        <v>0</v>
      </c>
      <c r="K170" s="221" t="s">
        <v>165</v>
      </c>
      <c r="L170" s="45"/>
      <c r="M170" s="226" t="s">
        <v>1</v>
      </c>
      <c r="N170" s="227" t="s">
        <v>42</v>
      </c>
      <c r="O170" s="92"/>
      <c r="P170" s="228">
        <f>O170*H170</f>
        <v>0</v>
      </c>
      <c r="Q170" s="228">
        <v>0.00081957000000000004</v>
      </c>
      <c r="R170" s="228">
        <f>Q170*H170</f>
        <v>0.00081957000000000004</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5988</v>
      </c>
    </row>
    <row r="171" s="2" customFormat="1" ht="21.75" customHeight="1">
      <c r="A171" s="39"/>
      <c r="B171" s="40"/>
      <c r="C171" s="219" t="s">
        <v>538</v>
      </c>
      <c r="D171" s="219" t="s">
        <v>161</v>
      </c>
      <c r="E171" s="220" t="s">
        <v>5989</v>
      </c>
      <c r="F171" s="221" t="s">
        <v>5990</v>
      </c>
      <c r="G171" s="222" t="s">
        <v>215</v>
      </c>
      <c r="H171" s="223">
        <v>5</v>
      </c>
      <c r="I171" s="224"/>
      <c r="J171" s="225">
        <f>ROUND(I171*H171,2)</f>
        <v>0</v>
      </c>
      <c r="K171" s="221" t="s">
        <v>165</v>
      </c>
      <c r="L171" s="45"/>
      <c r="M171" s="226" t="s">
        <v>1</v>
      </c>
      <c r="N171" s="227" t="s">
        <v>42</v>
      </c>
      <c r="O171" s="92"/>
      <c r="P171" s="228">
        <f>O171*H171</f>
        <v>0</v>
      </c>
      <c r="Q171" s="228">
        <v>0.00033956999999999998</v>
      </c>
      <c r="R171" s="228">
        <f>Q171*H171</f>
        <v>0.0016978499999999999</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5991</v>
      </c>
    </row>
    <row r="172" s="2" customFormat="1" ht="21.75" customHeight="1">
      <c r="A172" s="39"/>
      <c r="B172" s="40"/>
      <c r="C172" s="219" t="s">
        <v>543</v>
      </c>
      <c r="D172" s="219" t="s">
        <v>161</v>
      </c>
      <c r="E172" s="220" t="s">
        <v>5992</v>
      </c>
      <c r="F172" s="221" t="s">
        <v>5993</v>
      </c>
      <c r="G172" s="222" t="s">
        <v>215</v>
      </c>
      <c r="H172" s="223">
        <v>8</v>
      </c>
      <c r="I172" s="224"/>
      <c r="J172" s="225">
        <f>ROUND(I172*H172,2)</f>
        <v>0</v>
      </c>
      <c r="K172" s="221" t="s">
        <v>165</v>
      </c>
      <c r="L172" s="45"/>
      <c r="M172" s="226" t="s">
        <v>1</v>
      </c>
      <c r="N172" s="227" t="s">
        <v>42</v>
      </c>
      <c r="O172" s="92"/>
      <c r="P172" s="228">
        <f>O172*H172</f>
        <v>0</v>
      </c>
      <c r="Q172" s="228">
        <v>0.00049956999999999996</v>
      </c>
      <c r="R172" s="228">
        <f>Q172*H172</f>
        <v>0.0039965599999999997</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5994</v>
      </c>
    </row>
    <row r="173" s="2" customFormat="1" ht="21.75" customHeight="1">
      <c r="A173" s="39"/>
      <c r="B173" s="40"/>
      <c r="C173" s="219" t="s">
        <v>547</v>
      </c>
      <c r="D173" s="219" t="s">
        <v>161</v>
      </c>
      <c r="E173" s="220" t="s">
        <v>5995</v>
      </c>
      <c r="F173" s="221" t="s">
        <v>5996</v>
      </c>
      <c r="G173" s="222" t="s">
        <v>215</v>
      </c>
      <c r="H173" s="223">
        <v>2</v>
      </c>
      <c r="I173" s="224"/>
      <c r="J173" s="225">
        <f>ROUND(I173*H173,2)</f>
        <v>0</v>
      </c>
      <c r="K173" s="221" t="s">
        <v>165</v>
      </c>
      <c r="L173" s="45"/>
      <c r="M173" s="226" t="s">
        <v>1</v>
      </c>
      <c r="N173" s="227" t="s">
        <v>42</v>
      </c>
      <c r="O173" s="92"/>
      <c r="P173" s="228">
        <f>O173*H173</f>
        <v>0</v>
      </c>
      <c r="Q173" s="228">
        <v>0.00069957000000000005</v>
      </c>
      <c r="R173" s="228">
        <f>Q173*H173</f>
        <v>0.0013991400000000001</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5997</v>
      </c>
    </row>
    <row r="174" s="2" customFormat="1" ht="24.15" customHeight="1">
      <c r="A174" s="39"/>
      <c r="B174" s="40"/>
      <c r="C174" s="219" t="s">
        <v>551</v>
      </c>
      <c r="D174" s="219" t="s">
        <v>161</v>
      </c>
      <c r="E174" s="220" t="s">
        <v>5998</v>
      </c>
      <c r="F174" s="221" t="s">
        <v>5999</v>
      </c>
      <c r="G174" s="222" t="s">
        <v>215</v>
      </c>
      <c r="H174" s="223">
        <v>1</v>
      </c>
      <c r="I174" s="224"/>
      <c r="J174" s="225">
        <f>ROUND(I174*H174,2)</f>
        <v>0</v>
      </c>
      <c r="K174" s="221" t="s">
        <v>165</v>
      </c>
      <c r="L174" s="45"/>
      <c r="M174" s="226" t="s">
        <v>1</v>
      </c>
      <c r="N174" s="227" t="s">
        <v>42</v>
      </c>
      <c r="O174" s="92"/>
      <c r="P174" s="228">
        <f>O174*H174</f>
        <v>0</v>
      </c>
      <c r="Q174" s="228">
        <v>0.00021956999999999999</v>
      </c>
      <c r="R174" s="228">
        <f>Q174*H174</f>
        <v>0.00021956999999999999</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6000</v>
      </c>
    </row>
    <row r="175" s="2" customFormat="1" ht="16.5" customHeight="1">
      <c r="A175" s="39"/>
      <c r="B175" s="40"/>
      <c r="C175" s="219" t="s">
        <v>556</v>
      </c>
      <c r="D175" s="219" t="s">
        <v>161</v>
      </c>
      <c r="E175" s="220" t="s">
        <v>6001</v>
      </c>
      <c r="F175" s="221" t="s">
        <v>6002</v>
      </c>
      <c r="G175" s="222" t="s">
        <v>215</v>
      </c>
      <c r="H175" s="223">
        <v>1</v>
      </c>
      <c r="I175" s="224"/>
      <c r="J175" s="225">
        <f>ROUND(I175*H175,2)</f>
        <v>0</v>
      </c>
      <c r="K175" s="221" t="s">
        <v>1</v>
      </c>
      <c r="L175" s="45"/>
      <c r="M175" s="226" t="s">
        <v>1</v>
      </c>
      <c r="N175" s="227" t="s">
        <v>42</v>
      </c>
      <c r="O175" s="92"/>
      <c r="P175" s="228">
        <f>O175*H175</f>
        <v>0</v>
      </c>
      <c r="Q175" s="228">
        <v>0.00031</v>
      </c>
      <c r="R175" s="228">
        <f>Q175*H175</f>
        <v>0.00031</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6003</v>
      </c>
    </row>
    <row r="176" s="2" customFormat="1" ht="16.5" customHeight="1">
      <c r="A176" s="39"/>
      <c r="B176" s="40"/>
      <c r="C176" s="219" t="s">
        <v>560</v>
      </c>
      <c r="D176" s="219" t="s">
        <v>161</v>
      </c>
      <c r="E176" s="220" t="s">
        <v>6004</v>
      </c>
      <c r="F176" s="221" t="s">
        <v>6005</v>
      </c>
      <c r="G176" s="222" t="s">
        <v>215</v>
      </c>
      <c r="H176" s="223">
        <v>1</v>
      </c>
      <c r="I176" s="224"/>
      <c r="J176" s="225">
        <f>ROUND(I176*H176,2)</f>
        <v>0</v>
      </c>
      <c r="K176" s="221" t="s">
        <v>1</v>
      </c>
      <c r="L176" s="45"/>
      <c r="M176" s="226" t="s">
        <v>1</v>
      </c>
      <c r="N176" s="227" t="s">
        <v>42</v>
      </c>
      <c r="O176" s="92"/>
      <c r="P176" s="228">
        <f>O176*H176</f>
        <v>0</v>
      </c>
      <c r="Q176" s="228">
        <v>0.00031</v>
      </c>
      <c r="R176" s="228">
        <f>Q176*H176</f>
        <v>0.00031</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6006</v>
      </c>
    </row>
    <row r="177" s="2" customFormat="1" ht="24.15" customHeight="1">
      <c r="A177" s="39"/>
      <c r="B177" s="40"/>
      <c r="C177" s="219" t="s">
        <v>562</v>
      </c>
      <c r="D177" s="219" t="s">
        <v>161</v>
      </c>
      <c r="E177" s="220" t="s">
        <v>6007</v>
      </c>
      <c r="F177" s="221" t="s">
        <v>6008</v>
      </c>
      <c r="G177" s="222" t="s">
        <v>1235</v>
      </c>
      <c r="H177" s="223">
        <v>3</v>
      </c>
      <c r="I177" s="224"/>
      <c r="J177" s="225">
        <f>ROUND(I177*H177,2)</f>
        <v>0</v>
      </c>
      <c r="K177" s="221" t="s">
        <v>1</v>
      </c>
      <c r="L177" s="45"/>
      <c r="M177" s="226" t="s">
        <v>1</v>
      </c>
      <c r="N177" s="227" t="s">
        <v>42</v>
      </c>
      <c r="O177" s="92"/>
      <c r="P177" s="228">
        <f>O177*H177</f>
        <v>0</v>
      </c>
      <c r="Q177" s="228">
        <v>0.028199999999999999</v>
      </c>
      <c r="R177" s="228">
        <f>Q177*H177</f>
        <v>0.084599999999999995</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6009</v>
      </c>
    </row>
    <row r="178" s="2" customFormat="1" ht="33" customHeight="1">
      <c r="A178" s="39"/>
      <c r="B178" s="40"/>
      <c r="C178" s="219" t="s">
        <v>566</v>
      </c>
      <c r="D178" s="219" t="s">
        <v>161</v>
      </c>
      <c r="E178" s="220" t="s">
        <v>6010</v>
      </c>
      <c r="F178" s="221" t="s">
        <v>6011</v>
      </c>
      <c r="G178" s="222" t="s">
        <v>215</v>
      </c>
      <c r="H178" s="223">
        <v>2</v>
      </c>
      <c r="I178" s="224"/>
      <c r="J178" s="225">
        <f>ROUND(I178*H178,2)</f>
        <v>0</v>
      </c>
      <c r="K178" s="221" t="s">
        <v>165</v>
      </c>
      <c r="L178" s="45"/>
      <c r="M178" s="226" t="s">
        <v>1</v>
      </c>
      <c r="N178" s="227" t="s">
        <v>42</v>
      </c>
      <c r="O178" s="92"/>
      <c r="P178" s="228">
        <f>O178*H178</f>
        <v>0</v>
      </c>
      <c r="Q178" s="228">
        <v>0.00127429</v>
      </c>
      <c r="R178" s="228">
        <f>Q178*H178</f>
        <v>0.0025485799999999999</v>
      </c>
      <c r="S178" s="228">
        <v>0</v>
      </c>
      <c r="T178" s="229">
        <f>S178*H178</f>
        <v>0</v>
      </c>
      <c r="U178" s="39"/>
      <c r="V178" s="39"/>
      <c r="W178" s="39"/>
      <c r="X178" s="39"/>
      <c r="Y178" s="39"/>
      <c r="Z178" s="39"/>
      <c r="AA178" s="39"/>
      <c r="AB178" s="39"/>
      <c r="AC178" s="39"/>
      <c r="AD178" s="39"/>
      <c r="AE178" s="39"/>
      <c r="AR178" s="230" t="s">
        <v>235</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235</v>
      </c>
      <c r="BM178" s="230" t="s">
        <v>6012</v>
      </c>
    </row>
    <row r="179" s="2" customFormat="1" ht="24.15" customHeight="1">
      <c r="A179" s="39"/>
      <c r="B179" s="40"/>
      <c r="C179" s="219" t="s">
        <v>572</v>
      </c>
      <c r="D179" s="219" t="s">
        <v>161</v>
      </c>
      <c r="E179" s="220" t="s">
        <v>6013</v>
      </c>
      <c r="F179" s="221" t="s">
        <v>6014</v>
      </c>
      <c r="G179" s="222" t="s">
        <v>268</v>
      </c>
      <c r="H179" s="223">
        <v>230</v>
      </c>
      <c r="I179" s="224"/>
      <c r="J179" s="225">
        <f>ROUND(I179*H179,2)</f>
        <v>0</v>
      </c>
      <c r="K179" s="221" t="s">
        <v>165</v>
      </c>
      <c r="L179" s="45"/>
      <c r="M179" s="226" t="s">
        <v>1</v>
      </c>
      <c r="N179" s="227" t="s">
        <v>42</v>
      </c>
      <c r="O179" s="92"/>
      <c r="P179" s="228">
        <f>O179*H179</f>
        <v>0</v>
      </c>
      <c r="Q179" s="228">
        <v>0.00018972349999999999</v>
      </c>
      <c r="R179" s="228">
        <f>Q179*H179</f>
        <v>0.043636404999999996</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6015</v>
      </c>
    </row>
    <row r="180" s="2" customFormat="1" ht="21.75" customHeight="1">
      <c r="A180" s="39"/>
      <c r="B180" s="40"/>
      <c r="C180" s="219" t="s">
        <v>579</v>
      </c>
      <c r="D180" s="219" t="s">
        <v>161</v>
      </c>
      <c r="E180" s="220" t="s">
        <v>6016</v>
      </c>
      <c r="F180" s="221" t="s">
        <v>6017</v>
      </c>
      <c r="G180" s="222" t="s">
        <v>268</v>
      </c>
      <c r="H180" s="223">
        <v>230</v>
      </c>
      <c r="I180" s="224"/>
      <c r="J180" s="225">
        <f>ROUND(I180*H180,2)</f>
        <v>0</v>
      </c>
      <c r="K180" s="221" t="s">
        <v>165</v>
      </c>
      <c r="L180" s="45"/>
      <c r="M180" s="226" t="s">
        <v>1</v>
      </c>
      <c r="N180" s="227" t="s">
        <v>42</v>
      </c>
      <c r="O180" s="92"/>
      <c r="P180" s="228">
        <f>O180*H180</f>
        <v>0</v>
      </c>
      <c r="Q180" s="228">
        <v>1.0000000000000001E-05</v>
      </c>
      <c r="R180" s="228">
        <f>Q180*H180</f>
        <v>0.0023000000000000004</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6018</v>
      </c>
    </row>
    <row r="181" s="2" customFormat="1" ht="33" customHeight="1">
      <c r="A181" s="39"/>
      <c r="B181" s="40"/>
      <c r="C181" s="219" t="s">
        <v>804</v>
      </c>
      <c r="D181" s="219" t="s">
        <v>161</v>
      </c>
      <c r="E181" s="220" t="s">
        <v>6019</v>
      </c>
      <c r="F181" s="221" t="s">
        <v>5929</v>
      </c>
      <c r="G181" s="222" t="s">
        <v>5648</v>
      </c>
      <c r="H181" s="223">
        <v>15</v>
      </c>
      <c r="I181" s="224"/>
      <c r="J181" s="225">
        <f>ROUND(I181*H181,2)</f>
        <v>0</v>
      </c>
      <c r="K181" s="221" t="s">
        <v>1</v>
      </c>
      <c r="L181" s="45"/>
      <c r="M181" s="226" t="s">
        <v>1</v>
      </c>
      <c r="N181" s="227" t="s">
        <v>42</v>
      </c>
      <c r="O181" s="92"/>
      <c r="P181" s="228">
        <f>O181*H181</f>
        <v>0</v>
      </c>
      <c r="Q181" s="228">
        <v>1.0000000000000001E-05</v>
      </c>
      <c r="R181" s="228">
        <f>Q181*H181</f>
        <v>0.00015000000000000001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6020</v>
      </c>
    </row>
    <row r="182" s="2" customFormat="1" ht="24.15" customHeight="1">
      <c r="A182" s="39"/>
      <c r="B182" s="40"/>
      <c r="C182" s="219" t="s">
        <v>808</v>
      </c>
      <c r="D182" s="219" t="s">
        <v>161</v>
      </c>
      <c r="E182" s="220" t="s">
        <v>6021</v>
      </c>
      <c r="F182" s="221" t="s">
        <v>6022</v>
      </c>
      <c r="G182" s="222" t="s">
        <v>201</v>
      </c>
      <c r="H182" s="223">
        <v>0.40300000000000002</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6023</v>
      </c>
    </row>
    <row r="183" s="12" customFormat="1" ht="22.8" customHeight="1">
      <c r="A183" s="12"/>
      <c r="B183" s="203"/>
      <c r="C183" s="204"/>
      <c r="D183" s="205" t="s">
        <v>76</v>
      </c>
      <c r="E183" s="217" t="s">
        <v>6024</v>
      </c>
      <c r="F183" s="217" t="s">
        <v>6025</v>
      </c>
      <c r="G183" s="204"/>
      <c r="H183" s="204"/>
      <c r="I183" s="207"/>
      <c r="J183" s="218">
        <f>BK183</f>
        <v>0</v>
      </c>
      <c r="K183" s="204"/>
      <c r="L183" s="209"/>
      <c r="M183" s="210"/>
      <c r="N183" s="211"/>
      <c r="O183" s="211"/>
      <c r="P183" s="212">
        <f>SUM(P184:P193)</f>
        <v>0</v>
      </c>
      <c r="Q183" s="211"/>
      <c r="R183" s="212">
        <f>SUM(R184:R193)</f>
        <v>0.048064363999999998</v>
      </c>
      <c r="S183" s="211"/>
      <c r="T183" s="213">
        <f>SUM(T184:T193)</f>
        <v>0.058160000000000003</v>
      </c>
      <c r="U183" s="12"/>
      <c r="V183" s="12"/>
      <c r="W183" s="12"/>
      <c r="X183" s="12"/>
      <c r="Y183" s="12"/>
      <c r="Z183" s="12"/>
      <c r="AA183" s="12"/>
      <c r="AB183" s="12"/>
      <c r="AC183" s="12"/>
      <c r="AD183" s="12"/>
      <c r="AE183" s="12"/>
      <c r="AR183" s="214" t="s">
        <v>87</v>
      </c>
      <c r="AT183" s="215" t="s">
        <v>76</v>
      </c>
      <c r="AU183" s="215" t="s">
        <v>85</v>
      </c>
      <c r="AY183" s="214" t="s">
        <v>159</v>
      </c>
      <c r="BK183" s="216">
        <f>SUM(BK184:BK193)</f>
        <v>0</v>
      </c>
    </row>
    <row r="184" s="2" customFormat="1" ht="24.15" customHeight="1">
      <c r="A184" s="39"/>
      <c r="B184" s="40"/>
      <c r="C184" s="219" t="s">
        <v>812</v>
      </c>
      <c r="D184" s="219" t="s">
        <v>161</v>
      </c>
      <c r="E184" s="220" t="s">
        <v>6026</v>
      </c>
      <c r="F184" s="221" t="s">
        <v>6027</v>
      </c>
      <c r="G184" s="222" t="s">
        <v>268</v>
      </c>
      <c r="H184" s="223">
        <v>1</v>
      </c>
      <c r="I184" s="224"/>
      <c r="J184" s="225">
        <f>ROUND(I184*H184,2)</f>
        <v>0</v>
      </c>
      <c r="K184" s="221" t="s">
        <v>165</v>
      </c>
      <c r="L184" s="45"/>
      <c r="M184" s="226" t="s">
        <v>1</v>
      </c>
      <c r="N184" s="227" t="s">
        <v>42</v>
      </c>
      <c r="O184" s="92"/>
      <c r="P184" s="228">
        <f>O184*H184</f>
        <v>0</v>
      </c>
      <c r="Q184" s="228">
        <v>0.0018473599999999999</v>
      </c>
      <c r="R184" s="228">
        <f>Q184*H184</f>
        <v>0.0018473599999999999</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6028</v>
      </c>
    </row>
    <row r="185" s="2" customFormat="1" ht="24.15" customHeight="1">
      <c r="A185" s="39"/>
      <c r="B185" s="40"/>
      <c r="C185" s="219" t="s">
        <v>816</v>
      </c>
      <c r="D185" s="219" t="s">
        <v>161</v>
      </c>
      <c r="E185" s="220" t="s">
        <v>6029</v>
      </c>
      <c r="F185" s="221" t="s">
        <v>6030</v>
      </c>
      <c r="G185" s="222" t="s">
        <v>268</v>
      </c>
      <c r="H185" s="223">
        <v>8</v>
      </c>
      <c r="I185" s="224"/>
      <c r="J185" s="225">
        <f>ROUND(I185*H185,2)</f>
        <v>0</v>
      </c>
      <c r="K185" s="221" t="s">
        <v>165</v>
      </c>
      <c r="L185" s="45"/>
      <c r="M185" s="226" t="s">
        <v>1</v>
      </c>
      <c r="N185" s="227" t="s">
        <v>42</v>
      </c>
      <c r="O185" s="92"/>
      <c r="P185" s="228">
        <f>O185*H185</f>
        <v>0</v>
      </c>
      <c r="Q185" s="228">
        <v>0.0040522005000000003</v>
      </c>
      <c r="R185" s="228">
        <f>Q185*H185</f>
        <v>0.032417604000000003</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6031</v>
      </c>
    </row>
    <row r="186" s="2" customFormat="1" ht="16.5" customHeight="1">
      <c r="A186" s="39"/>
      <c r="B186" s="40"/>
      <c r="C186" s="219" t="s">
        <v>820</v>
      </c>
      <c r="D186" s="219" t="s">
        <v>161</v>
      </c>
      <c r="E186" s="220" t="s">
        <v>6032</v>
      </c>
      <c r="F186" s="221" t="s">
        <v>6033</v>
      </c>
      <c r="G186" s="222" t="s">
        <v>268</v>
      </c>
      <c r="H186" s="223">
        <v>1</v>
      </c>
      <c r="I186" s="224"/>
      <c r="J186" s="225">
        <f>ROUND(I186*H186,2)</f>
        <v>0</v>
      </c>
      <c r="K186" s="221" t="s">
        <v>165</v>
      </c>
      <c r="L186" s="45"/>
      <c r="M186" s="226" t="s">
        <v>1</v>
      </c>
      <c r="N186" s="227" t="s">
        <v>42</v>
      </c>
      <c r="O186" s="92"/>
      <c r="P186" s="228">
        <f>O186*H186</f>
        <v>0</v>
      </c>
      <c r="Q186" s="228">
        <v>0.0065322000000000002</v>
      </c>
      <c r="R186" s="228">
        <f>Q186*H186</f>
        <v>0.0065322000000000002</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6034</v>
      </c>
    </row>
    <row r="187" s="2" customFormat="1" ht="21.75" customHeight="1">
      <c r="A187" s="39"/>
      <c r="B187" s="40"/>
      <c r="C187" s="219" t="s">
        <v>824</v>
      </c>
      <c r="D187" s="219" t="s">
        <v>161</v>
      </c>
      <c r="E187" s="220" t="s">
        <v>6035</v>
      </c>
      <c r="F187" s="221" t="s">
        <v>6036</v>
      </c>
      <c r="G187" s="222" t="s">
        <v>268</v>
      </c>
      <c r="H187" s="223">
        <v>8</v>
      </c>
      <c r="I187" s="224"/>
      <c r="J187" s="225">
        <f>ROUND(I187*H187,2)</f>
        <v>0</v>
      </c>
      <c r="K187" s="221" t="s">
        <v>165</v>
      </c>
      <c r="L187" s="45"/>
      <c r="M187" s="226" t="s">
        <v>1</v>
      </c>
      <c r="N187" s="227" t="s">
        <v>42</v>
      </c>
      <c r="O187" s="92"/>
      <c r="P187" s="228">
        <f>O187*H187</f>
        <v>0</v>
      </c>
      <c r="Q187" s="228">
        <v>0.00024420000000000003</v>
      </c>
      <c r="R187" s="228">
        <f>Q187*H187</f>
        <v>0.0019536000000000002</v>
      </c>
      <c r="S187" s="228">
        <v>0.0025400000000000002</v>
      </c>
      <c r="T187" s="229">
        <f>S187*H187</f>
        <v>0.020320000000000001</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6037</v>
      </c>
    </row>
    <row r="188" s="2" customFormat="1" ht="24.15" customHeight="1">
      <c r="A188" s="39"/>
      <c r="B188" s="40"/>
      <c r="C188" s="219" t="s">
        <v>828</v>
      </c>
      <c r="D188" s="219" t="s">
        <v>161</v>
      </c>
      <c r="E188" s="220" t="s">
        <v>6038</v>
      </c>
      <c r="F188" s="221" t="s">
        <v>6039</v>
      </c>
      <c r="G188" s="222" t="s">
        <v>268</v>
      </c>
      <c r="H188" s="223">
        <v>8</v>
      </c>
      <c r="I188" s="224"/>
      <c r="J188" s="225">
        <f>ROUND(I188*H188,2)</f>
        <v>0</v>
      </c>
      <c r="K188" s="221" t="s">
        <v>165</v>
      </c>
      <c r="L188" s="45"/>
      <c r="M188" s="226" t="s">
        <v>1</v>
      </c>
      <c r="N188" s="227" t="s">
        <v>42</v>
      </c>
      <c r="O188" s="92"/>
      <c r="P188" s="228">
        <f>O188*H188</f>
        <v>0</v>
      </c>
      <c r="Q188" s="228">
        <v>0.00024420000000000003</v>
      </c>
      <c r="R188" s="228">
        <f>Q188*H188</f>
        <v>0.0019536000000000002</v>
      </c>
      <c r="S188" s="228">
        <v>0.0047299999999999998</v>
      </c>
      <c r="T188" s="229">
        <f>S188*H188</f>
        <v>0.037839999999999999</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6040</v>
      </c>
    </row>
    <row r="189" s="2" customFormat="1" ht="16.5" customHeight="1">
      <c r="A189" s="39"/>
      <c r="B189" s="40"/>
      <c r="C189" s="219" t="s">
        <v>832</v>
      </c>
      <c r="D189" s="219" t="s">
        <v>161</v>
      </c>
      <c r="E189" s="220" t="s">
        <v>6041</v>
      </c>
      <c r="F189" s="221" t="s">
        <v>6042</v>
      </c>
      <c r="G189" s="222" t="s">
        <v>215</v>
      </c>
      <c r="H189" s="223">
        <v>1</v>
      </c>
      <c r="I189" s="224"/>
      <c r="J189" s="225">
        <f>ROUND(I189*H189,2)</f>
        <v>0</v>
      </c>
      <c r="K189" s="221" t="s">
        <v>165</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6043</v>
      </c>
    </row>
    <row r="190" s="2" customFormat="1" ht="16.5" customHeight="1">
      <c r="A190" s="39"/>
      <c r="B190" s="40"/>
      <c r="C190" s="219" t="s">
        <v>837</v>
      </c>
      <c r="D190" s="219" t="s">
        <v>161</v>
      </c>
      <c r="E190" s="220" t="s">
        <v>6044</v>
      </c>
      <c r="F190" s="221" t="s">
        <v>6045</v>
      </c>
      <c r="G190" s="222" t="s">
        <v>268</v>
      </c>
      <c r="H190" s="223">
        <v>20</v>
      </c>
      <c r="I190" s="224"/>
      <c r="J190" s="225">
        <f>ROUND(I190*H190,2)</f>
        <v>0</v>
      </c>
      <c r="K190" s="221" t="s">
        <v>165</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6046</v>
      </c>
    </row>
    <row r="191" s="2" customFormat="1" ht="24.15" customHeight="1">
      <c r="A191" s="39"/>
      <c r="B191" s="40"/>
      <c r="C191" s="219" t="s">
        <v>841</v>
      </c>
      <c r="D191" s="219" t="s">
        <v>161</v>
      </c>
      <c r="E191" s="220" t="s">
        <v>6047</v>
      </c>
      <c r="F191" s="221" t="s">
        <v>6048</v>
      </c>
      <c r="G191" s="222" t="s">
        <v>215</v>
      </c>
      <c r="H191" s="223">
        <v>2</v>
      </c>
      <c r="I191" s="224"/>
      <c r="J191" s="225">
        <f>ROUND(I191*H191,2)</f>
        <v>0</v>
      </c>
      <c r="K191" s="221" t="s">
        <v>165</v>
      </c>
      <c r="L191" s="45"/>
      <c r="M191" s="226" t="s">
        <v>1</v>
      </c>
      <c r="N191" s="227" t="s">
        <v>42</v>
      </c>
      <c r="O191" s="92"/>
      <c r="P191" s="228">
        <f>O191*H191</f>
        <v>0</v>
      </c>
      <c r="Q191" s="228">
        <v>0.00038000000000000002</v>
      </c>
      <c r="R191" s="228">
        <f>Q191*H191</f>
        <v>0.00076000000000000004</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6049</v>
      </c>
    </row>
    <row r="192" s="2" customFormat="1" ht="24.15" customHeight="1">
      <c r="A192" s="39"/>
      <c r="B192" s="40"/>
      <c r="C192" s="219" t="s">
        <v>845</v>
      </c>
      <c r="D192" s="219" t="s">
        <v>161</v>
      </c>
      <c r="E192" s="220" t="s">
        <v>6050</v>
      </c>
      <c r="F192" s="221" t="s">
        <v>6051</v>
      </c>
      <c r="G192" s="222" t="s">
        <v>215</v>
      </c>
      <c r="H192" s="223">
        <v>2</v>
      </c>
      <c r="I192" s="224"/>
      <c r="J192" s="225">
        <f>ROUND(I192*H192,2)</f>
        <v>0</v>
      </c>
      <c r="K192" s="221" t="s">
        <v>165</v>
      </c>
      <c r="L192" s="45"/>
      <c r="M192" s="226" t="s">
        <v>1</v>
      </c>
      <c r="N192" s="227" t="s">
        <v>42</v>
      </c>
      <c r="O192" s="92"/>
      <c r="P192" s="228">
        <f>O192*H192</f>
        <v>0</v>
      </c>
      <c r="Q192" s="228">
        <v>0.0012999999999999999</v>
      </c>
      <c r="R192" s="228">
        <f>Q192*H192</f>
        <v>0.0025999999999999999</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6052</v>
      </c>
    </row>
    <row r="193" s="2" customFormat="1" ht="24.15" customHeight="1">
      <c r="A193" s="39"/>
      <c r="B193" s="40"/>
      <c r="C193" s="219" t="s">
        <v>850</v>
      </c>
      <c r="D193" s="219" t="s">
        <v>161</v>
      </c>
      <c r="E193" s="220" t="s">
        <v>6053</v>
      </c>
      <c r="F193" s="221" t="s">
        <v>6054</v>
      </c>
      <c r="G193" s="222" t="s">
        <v>201</v>
      </c>
      <c r="H193" s="223">
        <v>0.048000000000000001</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6055</v>
      </c>
    </row>
    <row r="194" s="12" customFormat="1" ht="22.8" customHeight="1">
      <c r="A194" s="12"/>
      <c r="B194" s="203"/>
      <c r="C194" s="204"/>
      <c r="D194" s="205" t="s">
        <v>76</v>
      </c>
      <c r="E194" s="217" t="s">
        <v>884</v>
      </c>
      <c r="F194" s="217" t="s">
        <v>885</v>
      </c>
      <c r="G194" s="204"/>
      <c r="H194" s="204"/>
      <c r="I194" s="207"/>
      <c r="J194" s="218">
        <f>BK194</f>
        <v>0</v>
      </c>
      <c r="K194" s="204"/>
      <c r="L194" s="209"/>
      <c r="M194" s="210"/>
      <c r="N194" s="211"/>
      <c r="O194" s="211"/>
      <c r="P194" s="212">
        <f>SUM(P195:P199)</f>
        <v>0</v>
      </c>
      <c r="Q194" s="211"/>
      <c r="R194" s="212">
        <f>SUM(R195:R199)</f>
        <v>0.074529999999999999</v>
      </c>
      <c r="S194" s="211"/>
      <c r="T194" s="213">
        <f>SUM(T195:T199)</f>
        <v>0</v>
      </c>
      <c r="U194" s="12"/>
      <c r="V194" s="12"/>
      <c r="W194" s="12"/>
      <c r="X194" s="12"/>
      <c r="Y194" s="12"/>
      <c r="Z194" s="12"/>
      <c r="AA194" s="12"/>
      <c r="AB194" s="12"/>
      <c r="AC194" s="12"/>
      <c r="AD194" s="12"/>
      <c r="AE194" s="12"/>
      <c r="AR194" s="214" t="s">
        <v>87</v>
      </c>
      <c r="AT194" s="215" t="s">
        <v>76</v>
      </c>
      <c r="AU194" s="215" t="s">
        <v>85</v>
      </c>
      <c r="AY194" s="214" t="s">
        <v>159</v>
      </c>
      <c r="BK194" s="216">
        <f>SUM(BK195:BK199)</f>
        <v>0</v>
      </c>
    </row>
    <row r="195" s="2" customFormat="1" ht="44.25" customHeight="1">
      <c r="A195" s="39"/>
      <c r="B195" s="40"/>
      <c r="C195" s="219" t="s">
        <v>854</v>
      </c>
      <c r="D195" s="219" t="s">
        <v>161</v>
      </c>
      <c r="E195" s="220" t="s">
        <v>6056</v>
      </c>
      <c r="F195" s="221" t="s">
        <v>6057</v>
      </c>
      <c r="G195" s="222" t="s">
        <v>1235</v>
      </c>
      <c r="H195" s="223">
        <v>1</v>
      </c>
      <c r="I195" s="224"/>
      <c r="J195" s="225">
        <f>ROUND(I195*H195,2)</f>
        <v>0</v>
      </c>
      <c r="K195" s="221" t="s">
        <v>1</v>
      </c>
      <c r="L195" s="45"/>
      <c r="M195" s="226" t="s">
        <v>1</v>
      </c>
      <c r="N195" s="227" t="s">
        <v>42</v>
      </c>
      <c r="O195" s="92"/>
      <c r="P195" s="228">
        <f>O195*H195</f>
        <v>0</v>
      </c>
      <c r="Q195" s="228">
        <v>0.039050000000000001</v>
      </c>
      <c r="R195" s="228">
        <f>Q195*H195</f>
        <v>0.039050000000000001</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6058</v>
      </c>
    </row>
    <row r="196" s="2" customFormat="1" ht="55.5" customHeight="1">
      <c r="A196" s="39"/>
      <c r="B196" s="40"/>
      <c r="C196" s="219" t="s">
        <v>858</v>
      </c>
      <c r="D196" s="219" t="s">
        <v>161</v>
      </c>
      <c r="E196" s="220" t="s">
        <v>6059</v>
      </c>
      <c r="F196" s="221" t="s">
        <v>6060</v>
      </c>
      <c r="G196" s="222" t="s">
        <v>1235</v>
      </c>
      <c r="H196" s="223">
        <v>1</v>
      </c>
      <c r="I196" s="224"/>
      <c r="J196" s="225">
        <f>ROUND(I196*H196,2)</f>
        <v>0</v>
      </c>
      <c r="K196" s="221" t="s">
        <v>1</v>
      </c>
      <c r="L196" s="45"/>
      <c r="M196" s="226" t="s">
        <v>1</v>
      </c>
      <c r="N196" s="227" t="s">
        <v>42</v>
      </c>
      <c r="O196" s="92"/>
      <c r="P196" s="228">
        <f>O196*H196</f>
        <v>0</v>
      </c>
      <c r="Q196" s="228">
        <v>0.028559999999999999</v>
      </c>
      <c r="R196" s="228">
        <f>Q196*H196</f>
        <v>0.028559999999999999</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6061</v>
      </c>
    </row>
    <row r="197" s="2" customFormat="1" ht="24.15" customHeight="1">
      <c r="A197" s="39"/>
      <c r="B197" s="40"/>
      <c r="C197" s="219" t="s">
        <v>862</v>
      </c>
      <c r="D197" s="219" t="s">
        <v>161</v>
      </c>
      <c r="E197" s="220" t="s">
        <v>6062</v>
      </c>
      <c r="F197" s="221" t="s">
        <v>6063</v>
      </c>
      <c r="G197" s="222" t="s">
        <v>215</v>
      </c>
      <c r="H197" s="223">
        <v>1</v>
      </c>
      <c r="I197" s="224"/>
      <c r="J197" s="225">
        <f>ROUND(I197*H197,2)</f>
        <v>0</v>
      </c>
      <c r="K197" s="221" t="s">
        <v>1</v>
      </c>
      <c r="L197" s="45"/>
      <c r="M197" s="226" t="s">
        <v>1</v>
      </c>
      <c r="N197" s="227" t="s">
        <v>42</v>
      </c>
      <c r="O197" s="92"/>
      <c r="P197" s="228">
        <f>O197*H197</f>
        <v>0</v>
      </c>
      <c r="Q197" s="228">
        <v>0.00042999999999999999</v>
      </c>
      <c r="R197" s="228">
        <f>Q197*H197</f>
        <v>0.00042999999999999999</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6064</v>
      </c>
    </row>
    <row r="198" s="2" customFormat="1" ht="24.15" customHeight="1">
      <c r="A198" s="39"/>
      <c r="B198" s="40"/>
      <c r="C198" s="219" t="s">
        <v>866</v>
      </c>
      <c r="D198" s="219" t="s">
        <v>161</v>
      </c>
      <c r="E198" s="220" t="s">
        <v>6065</v>
      </c>
      <c r="F198" s="221" t="s">
        <v>6066</v>
      </c>
      <c r="G198" s="222" t="s">
        <v>1235</v>
      </c>
      <c r="H198" s="223">
        <v>1</v>
      </c>
      <c r="I198" s="224"/>
      <c r="J198" s="225">
        <f>ROUND(I198*H198,2)</f>
        <v>0</v>
      </c>
      <c r="K198" s="221" t="s">
        <v>1</v>
      </c>
      <c r="L198" s="45"/>
      <c r="M198" s="226" t="s">
        <v>1</v>
      </c>
      <c r="N198" s="227" t="s">
        <v>42</v>
      </c>
      <c r="O198" s="92"/>
      <c r="P198" s="228">
        <f>O198*H198</f>
        <v>0</v>
      </c>
      <c r="Q198" s="228">
        <v>0.0064900000000000001</v>
      </c>
      <c r="R198" s="228">
        <f>Q198*H198</f>
        <v>0.0064900000000000001</v>
      </c>
      <c r="S198" s="228">
        <v>0</v>
      </c>
      <c r="T198" s="229">
        <f>S198*H198</f>
        <v>0</v>
      </c>
      <c r="U198" s="39"/>
      <c r="V198" s="39"/>
      <c r="W198" s="39"/>
      <c r="X198" s="39"/>
      <c r="Y198" s="39"/>
      <c r="Z198" s="39"/>
      <c r="AA198" s="39"/>
      <c r="AB198" s="39"/>
      <c r="AC198" s="39"/>
      <c r="AD198" s="39"/>
      <c r="AE198" s="39"/>
      <c r="AR198" s="230" t="s">
        <v>235</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6067</v>
      </c>
    </row>
    <row r="199" s="2" customFormat="1" ht="24.15" customHeight="1">
      <c r="A199" s="39"/>
      <c r="B199" s="40"/>
      <c r="C199" s="219" t="s">
        <v>872</v>
      </c>
      <c r="D199" s="219" t="s">
        <v>161</v>
      </c>
      <c r="E199" s="220" t="s">
        <v>6068</v>
      </c>
      <c r="F199" s="221" t="s">
        <v>6069</v>
      </c>
      <c r="G199" s="222" t="s">
        <v>201</v>
      </c>
      <c r="H199" s="223">
        <v>0.074999999999999997</v>
      </c>
      <c r="I199" s="224"/>
      <c r="J199" s="225">
        <f>ROUND(I199*H199,2)</f>
        <v>0</v>
      </c>
      <c r="K199" s="221" t="s">
        <v>165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6070</v>
      </c>
    </row>
    <row r="200" s="12" customFormat="1" ht="22.8" customHeight="1">
      <c r="A200" s="12"/>
      <c r="B200" s="203"/>
      <c r="C200" s="204"/>
      <c r="D200" s="205" t="s">
        <v>76</v>
      </c>
      <c r="E200" s="217" t="s">
        <v>2636</v>
      </c>
      <c r="F200" s="217" t="s">
        <v>2637</v>
      </c>
      <c r="G200" s="204"/>
      <c r="H200" s="204"/>
      <c r="I200" s="207"/>
      <c r="J200" s="218">
        <f>BK200</f>
        <v>0</v>
      </c>
      <c r="K200" s="204"/>
      <c r="L200" s="209"/>
      <c r="M200" s="210"/>
      <c r="N200" s="211"/>
      <c r="O200" s="211"/>
      <c r="P200" s="212">
        <f>SUM(P201:P218)</f>
        <v>0</v>
      </c>
      <c r="Q200" s="211"/>
      <c r="R200" s="212">
        <f>SUM(R201:R218)</f>
        <v>0.30923154690000004</v>
      </c>
      <c r="S200" s="211"/>
      <c r="T200" s="213">
        <f>SUM(T201:T218)</f>
        <v>0</v>
      </c>
      <c r="U200" s="12"/>
      <c r="V200" s="12"/>
      <c r="W200" s="12"/>
      <c r="X200" s="12"/>
      <c r="Y200" s="12"/>
      <c r="Z200" s="12"/>
      <c r="AA200" s="12"/>
      <c r="AB200" s="12"/>
      <c r="AC200" s="12"/>
      <c r="AD200" s="12"/>
      <c r="AE200" s="12"/>
      <c r="AR200" s="214" t="s">
        <v>87</v>
      </c>
      <c r="AT200" s="215" t="s">
        <v>76</v>
      </c>
      <c r="AU200" s="215" t="s">
        <v>85</v>
      </c>
      <c r="AY200" s="214" t="s">
        <v>159</v>
      </c>
      <c r="BK200" s="216">
        <f>SUM(BK201:BK218)</f>
        <v>0</v>
      </c>
    </row>
    <row r="201" s="2" customFormat="1" ht="24.15" customHeight="1">
      <c r="A201" s="39"/>
      <c r="B201" s="40"/>
      <c r="C201" s="219" t="s">
        <v>876</v>
      </c>
      <c r="D201" s="219" t="s">
        <v>161</v>
      </c>
      <c r="E201" s="220" t="s">
        <v>6071</v>
      </c>
      <c r="F201" s="221" t="s">
        <v>6072</v>
      </c>
      <c r="G201" s="222" t="s">
        <v>1235</v>
      </c>
      <c r="H201" s="223">
        <v>1</v>
      </c>
      <c r="I201" s="224"/>
      <c r="J201" s="225">
        <f>ROUND(I201*H201,2)</f>
        <v>0</v>
      </c>
      <c r="K201" s="221" t="s">
        <v>1</v>
      </c>
      <c r="L201" s="45"/>
      <c r="M201" s="226" t="s">
        <v>1</v>
      </c>
      <c r="N201" s="227" t="s">
        <v>42</v>
      </c>
      <c r="O201" s="92"/>
      <c r="P201" s="228">
        <f>O201*H201</f>
        <v>0</v>
      </c>
      <c r="Q201" s="228">
        <v>0.016920000000000001</v>
      </c>
      <c r="R201" s="228">
        <f>Q201*H201</f>
        <v>0.016920000000000001</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6073</v>
      </c>
    </row>
    <row r="202" s="2" customFormat="1" ht="24.15" customHeight="1">
      <c r="A202" s="39"/>
      <c r="B202" s="40"/>
      <c r="C202" s="219" t="s">
        <v>880</v>
      </c>
      <c r="D202" s="219" t="s">
        <v>161</v>
      </c>
      <c r="E202" s="220" t="s">
        <v>6074</v>
      </c>
      <c r="F202" s="221" t="s">
        <v>6075</v>
      </c>
      <c r="G202" s="222" t="s">
        <v>1235</v>
      </c>
      <c r="H202" s="223">
        <v>5</v>
      </c>
      <c r="I202" s="224"/>
      <c r="J202" s="225">
        <f>ROUND(I202*H202,2)</f>
        <v>0</v>
      </c>
      <c r="K202" s="221" t="s">
        <v>165</v>
      </c>
      <c r="L202" s="45"/>
      <c r="M202" s="226" t="s">
        <v>1</v>
      </c>
      <c r="N202" s="227" t="s">
        <v>42</v>
      </c>
      <c r="O202" s="92"/>
      <c r="P202" s="228">
        <f>O202*H202</f>
        <v>0</v>
      </c>
      <c r="Q202" s="228">
        <v>0.0141284532</v>
      </c>
      <c r="R202" s="228">
        <f>Q202*H202</f>
        <v>0.070642265999999995</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6076</v>
      </c>
    </row>
    <row r="203" s="2" customFormat="1" ht="24.15" customHeight="1">
      <c r="A203" s="39"/>
      <c r="B203" s="40"/>
      <c r="C203" s="219" t="s">
        <v>886</v>
      </c>
      <c r="D203" s="219" t="s">
        <v>161</v>
      </c>
      <c r="E203" s="220" t="s">
        <v>6077</v>
      </c>
      <c r="F203" s="221" t="s">
        <v>6078</v>
      </c>
      <c r="G203" s="222" t="s">
        <v>1235</v>
      </c>
      <c r="H203" s="223">
        <v>1</v>
      </c>
      <c r="I203" s="224"/>
      <c r="J203" s="225">
        <f>ROUND(I203*H203,2)</f>
        <v>0</v>
      </c>
      <c r="K203" s="221" t="s">
        <v>1</v>
      </c>
      <c r="L203" s="45"/>
      <c r="M203" s="226" t="s">
        <v>1</v>
      </c>
      <c r="N203" s="227" t="s">
        <v>42</v>
      </c>
      <c r="O203" s="92"/>
      <c r="P203" s="228">
        <f>O203*H203</f>
        <v>0</v>
      </c>
      <c r="Q203" s="228">
        <v>0.01413</v>
      </c>
      <c r="R203" s="228">
        <f>Q203*H203</f>
        <v>0.01413</v>
      </c>
      <c r="S203" s="228">
        <v>0</v>
      </c>
      <c r="T203" s="229">
        <f>S203*H203</f>
        <v>0</v>
      </c>
      <c r="U203" s="39"/>
      <c r="V203" s="39"/>
      <c r="W203" s="39"/>
      <c r="X203" s="39"/>
      <c r="Y203" s="39"/>
      <c r="Z203" s="39"/>
      <c r="AA203" s="39"/>
      <c r="AB203" s="39"/>
      <c r="AC203" s="39"/>
      <c r="AD203" s="39"/>
      <c r="AE203" s="39"/>
      <c r="AR203" s="230" t="s">
        <v>235</v>
      </c>
      <c r="AT203" s="230" t="s">
        <v>161</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235</v>
      </c>
      <c r="BM203" s="230" t="s">
        <v>6079</v>
      </c>
    </row>
    <row r="204" s="2" customFormat="1" ht="24.15" customHeight="1">
      <c r="A204" s="39"/>
      <c r="B204" s="40"/>
      <c r="C204" s="219" t="s">
        <v>890</v>
      </c>
      <c r="D204" s="219" t="s">
        <v>161</v>
      </c>
      <c r="E204" s="220" t="s">
        <v>6080</v>
      </c>
      <c r="F204" s="221" t="s">
        <v>6081</v>
      </c>
      <c r="G204" s="222" t="s">
        <v>1235</v>
      </c>
      <c r="H204" s="223">
        <v>2</v>
      </c>
      <c r="I204" s="224"/>
      <c r="J204" s="225">
        <f>ROUND(I204*H204,2)</f>
        <v>0</v>
      </c>
      <c r="K204" s="221" t="s">
        <v>1</v>
      </c>
      <c r="L204" s="45"/>
      <c r="M204" s="226" t="s">
        <v>1</v>
      </c>
      <c r="N204" s="227" t="s">
        <v>42</v>
      </c>
      <c r="O204" s="92"/>
      <c r="P204" s="228">
        <f>O204*H204</f>
        <v>0</v>
      </c>
      <c r="Q204" s="228">
        <v>0.0097800000000000005</v>
      </c>
      <c r="R204" s="228">
        <f>Q204*H204</f>
        <v>0.019560000000000001</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6082</v>
      </c>
    </row>
    <row r="205" s="2" customFormat="1" ht="24.15" customHeight="1">
      <c r="A205" s="39"/>
      <c r="B205" s="40"/>
      <c r="C205" s="219" t="s">
        <v>1462</v>
      </c>
      <c r="D205" s="219" t="s">
        <v>161</v>
      </c>
      <c r="E205" s="220" t="s">
        <v>6083</v>
      </c>
      <c r="F205" s="221" t="s">
        <v>6084</v>
      </c>
      <c r="G205" s="222" t="s">
        <v>1235</v>
      </c>
      <c r="H205" s="223">
        <v>6</v>
      </c>
      <c r="I205" s="224"/>
      <c r="J205" s="225">
        <f>ROUND(I205*H205,2)</f>
        <v>0</v>
      </c>
      <c r="K205" s="221" t="s">
        <v>165</v>
      </c>
      <c r="L205" s="45"/>
      <c r="M205" s="226" t="s">
        <v>1</v>
      </c>
      <c r="N205" s="227" t="s">
        <v>42</v>
      </c>
      <c r="O205" s="92"/>
      <c r="P205" s="228">
        <f>O205*H205</f>
        <v>0</v>
      </c>
      <c r="Q205" s="228">
        <v>0.0066597534000000002</v>
      </c>
      <c r="R205" s="228">
        <f>Q205*H205</f>
        <v>0.039958520400000003</v>
      </c>
      <c r="S205" s="228">
        <v>0</v>
      </c>
      <c r="T205" s="229">
        <f>S205*H205</f>
        <v>0</v>
      </c>
      <c r="U205" s="39"/>
      <c r="V205" s="39"/>
      <c r="W205" s="39"/>
      <c r="X205" s="39"/>
      <c r="Y205" s="39"/>
      <c r="Z205" s="39"/>
      <c r="AA205" s="39"/>
      <c r="AB205" s="39"/>
      <c r="AC205" s="39"/>
      <c r="AD205" s="39"/>
      <c r="AE205" s="39"/>
      <c r="AR205" s="230" t="s">
        <v>235</v>
      </c>
      <c r="AT205" s="230" t="s">
        <v>161</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6085</v>
      </c>
    </row>
    <row r="206" s="2" customFormat="1" ht="24.15" customHeight="1">
      <c r="A206" s="39"/>
      <c r="B206" s="40"/>
      <c r="C206" s="219" t="s">
        <v>1467</v>
      </c>
      <c r="D206" s="219" t="s">
        <v>161</v>
      </c>
      <c r="E206" s="220" t="s">
        <v>6086</v>
      </c>
      <c r="F206" s="221" t="s">
        <v>6087</v>
      </c>
      <c r="G206" s="222" t="s">
        <v>1235</v>
      </c>
      <c r="H206" s="223">
        <v>1</v>
      </c>
      <c r="I206" s="224"/>
      <c r="J206" s="225">
        <f>ROUND(I206*H206,2)</f>
        <v>0</v>
      </c>
      <c r="K206" s="221" t="s">
        <v>1</v>
      </c>
      <c r="L206" s="45"/>
      <c r="M206" s="226" t="s">
        <v>1</v>
      </c>
      <c r="N206" s="227" t="s">
        <v>42</v>
      </c>
      <c r="O206" s="92"/>
      <c r="P206" s="228">
        <f>O206*H206</f>
        <v>0</v>
      </c>
      <c r="Q206" s="228">
        <v>0.0075599999999999999</v>
      </c>
      <c r="R206" s="228">
        <f>Q206*H206</f>
        <v>0.0075599999999999999</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6088</v>
      </c>
    </row>
    <row r="207" s="2" customFormat="1" ht="16.5" customHeight="1">
      <c r="A207" s="39"/>
      <c r="B207" s="40"/>
      <c r="C207" s="219" t="s">
        <v>1472</v>
      </c>
      <c r="D207" s="219" t="s">
        <v>161</v>
      </c>
      <c r="E207" s="220" t="s">
        <v>6089</v>
      </c>
      <c r="F207" s="221" t="s">
        <v>6090</v>
      </c>
      <c r="G207" s="222" t="s">
        <v>1235</v>
      </c>
      <c r="H207" s="223">
        <v>2</v>
      </c>
      <c r="I207" s="224"/>
      <c r="J207" s="225">
        <f>ROUND(I207*H207,2)</f>
        <v>0</v>
      </c>
      <c r="K207" s="221" t="s">
        <v>165</v>
      </c>
      <c r="L207" s="45"/>
      <c r="M207" s="226" t="s">
        <v>1</v>
      </c>
      <c r="N207" s="227" t="s">
        <v>42</v>
      </c>
      <c r="O207" s="92"/>
      <c r="P207" s="228">
        <f>O207*H207</f>
        <v>0</v>
      </c>
      <c r="Q207" s="228">
        <v>0.0004347121</v>
      </c>
      <c r="R207" s="228">
        <f>Q207*H207</f>
        <v>0.0008694242</v>
      </c>
      <c r="S207" s="228">
        <v>0</v>
      </c>
      <c r="T207" s="229">
        <f>S207*H207</f>
        <v>0</v>
      </c>
      <c r="U207" s="39"/>
      <c r="V207" s="39"/>
      <c r="W207" s="39"/>
      <c r="X207" s="39"/>
      <c r="Y207" s="39"/>
      <c r="Z207" s="39"/>
      <c r="AA207" s="39"/>
      <c r="AB207" s="39"/>
      <c r="AC207" s="39"/>
      <c r="AD207" s="39"/>
      <c r="AE207" s="39"/>
      <c r="AR207" s="230" t="s">
        <v>235</v>
      </c>
      <c r="AT207" s="230" t="s">
        <v>161</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6091</v>
      </c>
    </row>
    <row r="208" s="2" customFormat="1" ht="21.75" customHeight="1">
      <c r="A208" s="39"/>
      <c r="B208" s="40"/>
      <c r="C208" s="219" t="s">
        <v>1478</v>
      </c>
      <c r="D208" s="219" t="s">
        <v>161</v>
      </c>
      <c r="E208" s="220" t="s">
        <v>6092</v>
      </c>
      <c r="F208" s="221" t="s">
        <v>6093</v>
      </c>
      <c r="G208" s="222" t="s">
        <v>1235</v>
      </c>
      <c r="H208" s="223">
        <v>2</v>
      </c>
      <c r="I208" s="224"/>
      <c r="J208" s="225">
        <f>ROUND(I208*H208,2)</f>
        <v>0</v>
      </c>
      <c r="K208" s="221" t="s">
        <v>1</v>
      </c>
      <c r="L208" s="45"/>
      <c r="M208" s="226" t="s">
        <v>1</v>
      </c>
      <c r="N208" s="227" t="s">
        <v>42</v>
      </c>
      <c r="O208" s="92"/>
      <c r="P208" s="228">
        <f>O208*H208</f>
        <v>0</v>
      </c>
      <c r="Q208" s="228">
        <v>0.022689999999999998</v>
      </c>
      <c r="R208" s="228">
        <f>Q208*H208</f>
        <v>0.045379999999999997</v>
      </c>
      <c r="S208" s="228">
        <v>0</v>
      </c>
      <c r="T208" s="229">
        <f>S208*H208</f>
        <v>0</v>
      </c>
      <c r="U208" s="39"/>
      <c r="V208" s="39"/>
      <c r="W208" s="39"/>
      <c r="X208" s="39"/>
      <c r="Y208" s="39"/>
      <c r="Z208" s="39"/>
      <c r="AA208" s="39"/>
      <c r="AB208" s="39"/>
      <c r="AC208" s="39"/>
      <c r="AD208" s="39"/>
      <c r="AE208" s="39"/>
      <c r="AR208" s="230" t="s">
        <v>235</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235</v>
      </c>
      <c r="BM208" s="230" t="s">
        <v>6094</v>
      </c>
    </row>
    <row r="209" s="2" customFormat="1" ht="16.5" customHeight="1">
      <c r="A209" s="39"/>
      <c r="B209" s="40"/>
      <c r="C209" s="219" t="s">
        <v>1482</v>
      </c>
      <c r="D209" s="219" t="s">
        <v>161</v>
      </c>
      <c r="E209" s="220" t="s">
        <v>6095</v>
      </c>
      <c r="F209" s="221" t="s">
        <v>6096</v>
      </c>
      <c r="G209" s="222" t="s">
        <v>1235</v>
      </c>
      <c r="H209" s="223">
        <v>1</v>
      </c>
      <c r="I209" s="224"/>
      <c r="J209" s="225">
        <f>ROUND(I209*H209,2)</f>
        <v>0</v>
      </c>
      <c r="K209" s="221" t="s">
        <v>165</v>
      </c>
      <c r="L209" s="45"/>
      <c r="M209" s="226" t="s">
        <v>1</v>
      </c>
      <c r="N209" s="227" t="s">
        <v>42</v>
      </c>
      <c r="O209" s="92"/>
      <c r="P209" s="228">
        <f>O209*H209</f>
        <v>0</v>
      </c>
      <c r="Q209" s="228">
        <v>0.00063883630000000004</v>
      </c>
      <c r="R209" s="228">
        <f>Q209*H209</f>
        <v>0.00063883630000000004</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6097</v>
      </c>
    </row>
    <row r="210" s="2" customFormat="1" ht="24.15" customHeight="1">
      <c r="A210" s="39"/>
      <c r="B210" s="40"/>
      <c r="C210" s="219" t="s">
        <v>1487</v>
      </c>
      <c r="D210" s="219" t="s">
        <v>161</v>
      </c>
      <c r="E210" s="220" t="s">
        <v>6098</v>
      </c>
      <c r="F210" s="221" t="s">
        <v>6099</v>
      </c>
      <c r="G210" s="222" t="s">
        <v>1235</v>
      </c>
      <c r="H210" s="223">
        <v>5</v>
      </c>
      <c r="I210" s="224"/>
      <c r="J210" s="225">
        <f>ROUND(I210*H210,2)</f>
        <v>0</v>
      </c>
      <c r="K210" s="221" t="s">
        <v>165</v>
      </c>
      <c r="L210" s="45"/>
      <c r="M210" s="226" t="s">
        <v>1</v>
      </c>
      <c r="N210" s="227" t="s">
        <v>42</v>
      </c>
      <c r="O210" s="92"/>
      <c r="P210" s="228">
        <f>O210*H210</f>
        <v>0</v>
      </c>
      <c r="Q210" s="228">
        <v>0.01065786</v>
      </c>
      <c r="R210" s="228">
        <f>Q210*H210</f>
        <v>0.053289299999999998</v>
      </c>
      <c r="S210" s="228">
        <v>0</v>
      </c>
      <c r="T210" s="229">
        <f>S210*H210</f>
        <v>0</v>
      </c>
      <c r="U210" s="39"/>
      <c r="V210" s="39"/>
      <c r="W210" s="39"/>
      <c r="X210" s="39"/>
      <c r="Y210" s="39"/>
      <c r="Z210" s="39"/>
      <c r="AA210" s="39"/>
      <c r="AB210" s="39"/>
      <c r="AC210" s="39"/>
      <c r="AD210" s="39"/>
      <c r="AE210" s="39"/>
      <c r="AR210" s="230" t="s">
        <v>235</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6100</v>
      </c>
    </row>
    <row r="211" s="2" customFormat="1" ht="24.15" customHeight="1">
      <c r="A211" s="39"/>
      <c r="B211" s="40"/>
      <c r="C211" s="219" t="s">
        <v>1491</v>
      </c>
      <c r="D211" s="219" t="s">
        <v>161</v>
      </c>
      <c r="E211" s="220" t="s">
        <v>6101</v>
      </c>
      <c r="F211" s="221" t="s">
        <v>6102</v>
      </c>
      <c r="G211" s="222" t="s">
        <v>1235</v>
      </c>
      <c r="H211" s="223">
        <v>1</v>
      </c>
      <c r="I211" s="224"/>
      <c r="J211" s="225">
        <f>ROUND(I211*H211,2)</f>
        <v>0</v>
      </c>
      <c r="K211" s="221" t="s">
        <v>165</v>
      </c>
      <c r="L211" s="45"/>
      <c r="M211" s="226" t="s">
        <v>1</v>
      </c>
      <c r="N211" s="227" t="s">
        <v>42</v>
      </c>
      <c r="O211" s="92"/>
      <c r="P211" s="228">
        <f>O211*H211</f>
        <v>0</v>
      </c>
      <c r="Q211" s="228">
        <v>0.01065786</v>
      </c>
      <c r="R211" s="228">
        <f>Q211*H211</f>
        <v>0.01065786</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6103</v>
      </c>
    </row>
    <row r="212" s="2" customFormat="1" ht="24.15" customHeight="1">
      <c r="A212" s="39"/>
      <c r="B212" s="40"/>
      <c r="C212" s="219" t="s">
        <v>1495</v>
      </c>
      <c r="D212" s="219" t="s">
        <v>161</v>
      </c>
      <c r="E212" s="220" t="s">
        <v>6104</v>
      </c>
      <c r="F212" s="221" t="s">
        <v>6105</v>
      </c>
      <c r="G212" s="222" t="s">
        <v>1235</v>
      </c>
      <c r="H212" s="223">
        <v>6</v>
      </c>
      <c r="I212" s="224"/>
      <c r="J212" s="225">
        <f>ROUND(I212*H212,2)</f>
        <v>0</v>
      </c>
      <c r="K212" s="221" t="s">
        <v>165</v>
      </c>
      <c r="L212" s="45"/>
      <c r="M212" s="226" t="s">
        <v>1</v>
      </c>
      <c r="N212" s="227" t="s">
        <v>42</v>
      </c>
      <c r="O212" s="92"/>
      <c r="P212" s="228">
        <f>O212*H212</f>
        <v>0</v>
      </c>
      <c r="Q212" s="228">
        <v>0.00094571</v>
      </c>
      <c r="R212" s="228">
        <f>Q212*H212</f>
        <v>0.0056742600000000004</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6106</v>
      </c>
    </row>
    <row r="213" s="2" customFormat="1" ht="16.5" customHeight="1">
      <c r="A213" s="39"/>
      <c r="B213" s="40"/>
      <c r="C213" s="219" t="s">
        <v>1502</v>
      </c>
      <c r="D213" s="219" t="s">
        <v>161</v>
      </c>
      <c r="E213" s="220" t="s">
        <v>6107</v>
      </c>
      <c r="F213" s="221" t="s">
        <v>6108</v>
      </c>
      <c r="G213" s="222" t="s">
        <v>1235</v>
      </c>
      <c r="H213" s="223">
        <v>1</v>
      </c>
      <c r="I213" s="224"/>
      <c r="J213" s="225">
        <f>ROUND(I213*H213,2)</f>
        <v>0</v>
      </c>
      <c r="K213" s="221" t="s">
        <v>165</v>
      </c>
      <c r="L213" s="45"/>
      <c r="M213" s="226" t="s">
        <v>1</v>
      </c>
      <c r="N213" s="227" t="s">
        <v>42</v>
      </c>
      <c r="O213" s="92"/>
      <c r="P213" s="228">
        <f>O213*H213</f>
        <v>0</v>
      </c>
      <c r="Q213" s="228">
        <v>0.0018891400000000001</v>
      </c>
      <c r="R213" s="228">
        <f>Q213*H213</f>
        <v>0.0018891400000000001</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6109</v>
      </c>
    </row>
    <row r="214" s="2" customFormat="1" ht="24.15" customHeight="1">
      <c r="A214" s="39"/>
      <c r="B214" s="40"/>
      <c r="C214" s="219" t="s">
        <v>1506</v>
      </c>
      <c r="D214" s="219" t="s">
        <v>161</v>
      </c>
      <c r="E214" s="220" t="s">
        <v>6110</v>
      </c>
      <c r="F214" s="221" t="s">
        <v>6111</v>
      </c>
      <c r="G214" s="222" t="s">
        <v>1235</v>
      </c>
      <c r="H214" s="223">
        <v>18</v>
      </c>
      <c r="I214" s="224"/>
      <c r="J214" s="225">
        <f>ROUND(I214*H214,2)</f>
        <v>0</v>
      </c>
      <c r="K214" s="221" t="s">
        <v>165</v>
      </c>
      <c r="L214" s="45"/>
      <c r="M214" s="226" t="s">
        <v>1</v>
      </c>
      <c r="N214" s="227" t="s">
        <v>42</v>
      </c>
      <c r="O214" s="92"/>
      <c r="P214" s="228">
        <f>O214*H214</f>
        <v>0</v>
      </c>
      <c r="Q214" s="228">
        <v>0.00023913999999999999</v>
      </c>
      <c r="R214" s="228">
        <f>Q214*H214</f>
        <v>0.00430452</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6112</v>
      </c>
    </row>
    <row r="215" s="2" customFormat="1" ht="24.15" customHeight="1">
      <c r="A215" s="39"/>
      <c r="B215" s="40"/>
      <c r="C215" s="219" t="s">
        <v>1536</v>
      </c>
      <c r="D215" s="219" t="s">
        <v>161</v>
      </c>
      <c r="E215" s="220" t="s">
        <v>6113</v>
      </c>
      <c r="F215" s="221" t="s">
        <v>6114</v>
      </c>
      <c r="G215" s="222" t="s">
        <v>1235</v>
      </c>
      <c r="H215" s="223">
        <v>3</v>
      </c>
      <c r="I215" s="224"/>
      <c r="J215" s="225">
        <f>ROUND(I215*H215,2)</f>
        <v>0</v>
      </c>
      <c r="K215" s="221" t="s">
        <v>165</v>
      </c>
      <c r="L215" s="45"/>
      <c r="M215" s="226" t="s">
        <v>1</v>
      </c>
      <c r="N215" s="227" t="s">
        <v>42</v>
      </c>
      <c r="O215" s="92"/>
      <c r="P215" s="228">
        <f>O215*H215</f>
        <v>0</v>
      </c>
      <c r="Q215" s="228">
        <v>0.0017191400000000001</v>
      </c>
      <c r="R215" s="228">
        <f>Q215*H215</f>
        <v>0.0051574200000000002</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6115</v>
      </c>
    </row>
    <row r="216" s="2" customFormat="1" ht="24.15" customHeight="1">
      <c r="A216" s="39"/>
      <c r="B216" s="40"/>
      <c r="C216" s="219" t="s">
        <v>1540</v>
      </c>
      <c r="D216" s="219" t="s">
        <v>161</v>
      </c>
      <c r="E216" s="220" t="s">
        <v>6116</v>
      </c>
      <c r="F216" s="221" t="s">
        <v>6117</v>
      </c>
      <c r="G216" s="222" t="s">
        <v>1235</v>
      </c>
      <c r="H216" s="223">
        <v>6</v>
      </c>
      <c r="I216" s="224"/>
      <c r="J216" s="225">
        <f>ROUND(I216*H216,2)</f>
        <v>0</v>
      </c>
      <c r="K216" s="221" t="s">
        <v>1</v>
      </c>
      <c r="L216" s="45"/>
      <c r="M216" s="226" t="s">
        <v>1</v>
      </c>
      <c r="N216" s="227" t="s">
        <v>42</v>
      </c>
      <c r="O216" s="92"/>
      <c r="P216" s="228">
        <f>O216*H216</f>
        <v>0</v>
      </c>
      <c r="Q216" s="228">
        <v>0.0018</v>
      </c>
      <c r="R216" s="228">
        <f>Q216*H216</f>
        <v>0.010800000000000001</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6118</v>
      </c>
    </row>
    <row r="217" s="2" customFormat="1" ht="24.15" customHeight="1">
      <c r="A217" s="39"/>
      <c r="B217" s="40"/>
      <c r="C217" s="219" t="s">
        <v>1544</v>
      </c>
      <c r="D217" s="219" t="s">
        <v>161</v>
      </c>
      <c r="E217" s="220" t="s">
        <v>6119</v>
      </c>
      <c r="F217" s="221" t="s">
        <v>6120</v>
      </c>
      <c r="G217" s="222" t="s">
        <v>1235</v>
      </c>
      <c r="H217" s="223">
        <v>1</v>
      </c>
      <c r="I217" s="224"/>
      <c r="J217" s="225">
        <f>ROUND(I217*H217,2)</f>
        <v>0</v>
      </c>
      <c r="K217" s="221" t="s">
        <v>1</v>
      </c>
      <c r="L217" s="45"/>
      <c r="M217" s="226" t="s">
        <v>1</v>
      </c>
      <c r="N217" s="227" t="s">
        <v>42</v>
      </c>
      <c r="O217" s="92"/>
      <c r="P217" s="228">
        <f>O217*H217</f>
        <v>0</v>
      </c>
      <c r="Q217" s="228">
        <v>0.0018</v>
      </c>
      <c r="R217" s="228">
        <f>Q217*H217</f>
        <v>0.0018</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6121</v>
      </c>
    </row>
    <row r="218" s="2" customFormat="1" ht="24.15" customHeight="1">
      <c r="A218" s="39"/>
      <c r="B218" s="40"/>
      <c r="C218" s="219" t="s">
        <v>1548</v>
      </c>
      <c r="D218" s="219" t="s">
        <v>161</v>
      </c>
      <c r="E218" s="220" t="s">
        <v>6122</v>
      </c>
      <c r="F218" s="221" t="s">
        <v>6123</v>
      </c>
      <c r="G218" s="222" t="s">
        <v>201</v>
      </c>
      <c r="H218" s="223">
        <v>0.309</v>
      </c>
      <c r="I218" s="224"/>
      <c r="J218" s="225">
        <f>ROUND(I218*H218,2)</f>
        <v>0</v>
      </c>
      <c r="K218" s="221" t="s">
        <v>165</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6124</v>
      </c>
    </row>
    <row r="219" s="12" customFormat="1" ht="22.8" customHeight="1">
      <c r="A219" s="12"/>
      <c r="B219" s="203"/>
      <c r="C219" s="204"/>
      <c r="D219" s="205" t="s">
        <v>76</v>
      </c>
      <c r="E219" s="217" t="s">
        <v>6125</v>
      </c>
      <c r="F219" s="217" t="s">
        <v>6126</v>
      </c>
      <c r="G219" s="204"/>
      <c r="H219" s="204"/>
      <c r="I219" s="207"/>
      <c r="J219" s="218">
        <f>BK219</f>
        <v>0</v>
      </c>
      <c r="K219" s="204"/>
      <c r="L219" s="209"/>
      <c r="M219" s="210"/>
      <c r="N219" s="211"/>
      <c r="O219" s="211"/>
      <c r="P219" s="212">
        <f>SUM(P220:P225)</f>
        <v>0</v>
      </c>
      <c r="Q219" s="211"/>
      <c r="R219" s="212">
        <f>SUM(R220:R225)</f>
        <v>0.2394</v>
      </c>
      <c r="S219" s="211"/>
      <c r="T219" s="213">
        <f>SUM(T220:T225)</f>
        <v>0</v>
      </c>
      <c r="U219" s="12"/>
      <c r="V219" s="12"/>
      <c r="W219" s="12"/>
      <c r="X219" s="12"/>
      <c r="Y219" s="12"/>
      <c r="Z219" s="12"/>
      <c r="AA219" s="12"/>
      <c r="AB219" s="12"/>
      <c r="AC219" s="12"/>
      <c r="AD219" s="12"/>
      <c r="AE219" s="12"/>
      <c r="AR219" s="214" t="s">
        <v>87</v>
      </c>
      <c r="AT219" s="215" t="s">
        <v>76</v>
      </c>
      <c r="AU219" s="215" t="s">
        <v>85</v>
      </c>
      <c r="AY219" s="214" t="s">
        <v>159</v>
      </c>
      <c r="BK219" s="216">
        <f>SUM(BK220:BK225)</f>
        <v>0</v>
      </c>
    </row>
    <row r="220" s="2" customFormat="1" ht="33" customHeight="1">
      <c r="A220" s="39"/>
      <c r="B220" s="40"/>
      <c r="C220" s="219" t="s">
        <v>1581</v>
      </c>
      <c r="D220" s="219" t="s">
        <v>161</v>
      </c>
      <c r="E220" s="220" t="s">
        <v>6127</v>
      </c>
      <c r="F220" s="221" t="s">
        <v>6128</v>
      </c>
      <c r="G220" s="222" t="s">
        <v>1235</v>
      </c>
      <c r="H220" s="223">
        <v>6</v>
      </c>
      <c r="I220" s="224"/>
      <c r="J220" s="225">
        <f>ROUND(I220*H220,2)</f>
        <v>0</v>
      </c>
      <c r="K220" s="221" t="s">
        <v>165</v>
      </c>
      <c r="L220" s="45"/>
      <c r="M220" s="226" t="s">
        <v>1</v>
      </c>
      <c r="N220" s="227" t="s">
        <v>42</v>
      </c>
      <c r="O220" s="92"/>
      <c r="P220" s="228">
        <f>O220*H220</f>
        <v>0</v>
      </c>
      <c r="Q220" s="228">
        <v>0.012</v>
      </c>
      <c r="R220" s="228">
        <f>Q220*H220</f>
        <v>0.072000000000000008</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6129</v>
      </c>
    </row>
    <row r="221" s="2" customFormat="1" ht="24.15" customHeight="1">
      <c r="A221" s="39"/>
      <c r="B221" s="40"/>
      <c r="C221" s="219" t="s">
        <v>1585</v>
      </c>
      <c r="D221" s="219" t="s">
        <v>161</v>
      </c>
      <c r="E221" s="220" t="s">
        <v>6130</v>
      </c>
      <c r="F221" s="221" t="s">
        <v>6131</v>
      </c>
      <c r="G221" s="222" t="s">
        <v>1235</v>
      </c>
      <c r="H221" s="223">
        <v>2</v>
      </c>
      <c r="I221" s="224"/>
      <c r="J221" s="225">
        <f>ROUND(I221*H221,2)</f>
        <v>0</v>
      </c>
      <c r="K221" s="221" t="s">
        <v>165</v>
      </c>
      <c r="L221" s="45"/>
      <c r="M221" s="226" t="s">
        <v>1</v>
      </c>
      <c r="N221" s="227" t="s">
        <v>42</v>
      </c>
      <c r="O221" s="92"/>
      <c r="P221" s="228">
        <f>O221*H221</f>
        <v>0</v>
      </c>
      <c r="Q221" s="228">
        <v>0.015599999999999999</v>
      </c>
      <c r="R221" s="228">
        <f>Q221*H221</f>
        <v>0.031199999999999999</v>
      </c>
      <c r="S221" s="228">
        <v>0</v>
      </c>
      <c r="T221" s="229">
        <f>S221*H221</f>
        <v>0</v>
      </c>
      <c r="U221" s="39"/>
      <c r="V221" s="39"/>
      <c r="W221" s="39"/>
      <c r="X221" s="39"/>
      <c r="Y221" s="39"/>
      <c r="Z221" s="39"/>
      <c r="AA221" s="39"/>
      <c r="AB221" s="39"/>
      <c r="AC221" s="39"/>
      <c r="AD221" s="39"/>
      <c r="AE221" s="39"/>
      <c r="AR221" s="230" t="s">
        <v>235</v>
      </c>
      <c r="AT221" s="230" t="s">
        <v>161</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6132</v>
      </c>
    </row>
    <row r="222" s="2" customFormat="1" ht="33" customHeight="1">
      <c r="A222" s="39"/>
      <c r="B222" s="40"/>
      <c r="C222" s="219" t="s">
        <v>1589</v>
      </c>
      <c r="D222" s="219" t="s">
        <v>161</v>
      </c>
      <c r="E222" s="220" t="s">
        <v>6133</v>
      </c>
      <c r="F222" s="221" t="s">
        <v>6134</v>
      </c>
      <c r="G222" s="222" t="s">
        <v>1235</v>
      </c>
      <c r="H222" s="223">
        <v>5</v>
      </c>
      <c r="I222" s="224"/>
      <c r="J222" s="225">
        <f>ROUND(I222*H222,2)</f>
        <v>0</v>
      </c>
      <c r="K222" s="221" t="s">
        <v>165</v>
      </c>
      <c r="L222" s="45"/>
      <c r="M222" s="226" t="s">
        <v>1</v>
      </c>
      <c r="N222" s="227" t="s">
        <v>42</v>
      </c>
      <c r="O222" s="92"/>
      <c r="P222" s="228">
        <f>O222*H222</f>
        <v>0</v>
      </c>
      <c r="Q222" s="228">
        <v>0.016650000000000002</v>
      </c>
      <c r="R222" s="228">
        <f>Q222*H222</f>
        <v>0.083250000000000005</v>
      </c>
      <c r="S222" s="228">
        <v>0</v>
      </c>
      <c r="T222" s="229">
        <f>S222*H222</f>
        <v>0</v>
      </c>
      <c r="U222" s="39"/>
      <c r="V222" s="39"/>
      <c r="W222" s="39"/>
      <c r="X222" s="39"/>
      <c r="Y222" s="39"/>
      <c r="Z222" s="39"/>
      <c r="AA222" s="39"/>
      <c r="AB222" s="39"/>
      <c r="AC222" s="39"/>
      <c r="AD222" s="39"/>
      <c r="AE222" s="39"/>
      <c r="AR222" s="230" t="s">
        <v>235</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6135</v>
      </c>
    </row>
    <row r="223" s="2" customFormat="1" ht="33" customHeight="1">
      <c r="A223" s="39"/>
      <c r="B223" s="40"/>
      <c r="C223" s="219" t="s">
        <v>1593</v>
      </c>
      <c r="D223" s="219" t="s">
        <v>161</v>
      </c>
      <c r="E223" s="220" t="s">
        <v>6136</v>
      </c>
      <c r="F223" s="221" t="s">
        <v>6137</v>
      </c>
      <c r="G223" s="222" t="s">
        <v>1235</v>
      </c>
      <c r="H223" s="223">
        <v>1</v>
      </c>
      <c r="I223" s="224"/>
      <c r="J223" s="225">
        <f>ROUND(I223*H223,2)</f>
        <v>0</v>
      </c>
      <c r="K223" s="221" t="s">
        <v>165</v>
      </c>
      <c r="L223" s="45"/>
      <c r="M223" s="226" t="s">
        <v>1</v>
      </c>
      <c r="N223" s="227" t="s">
        <v>42</v>
      </c>
      <c r="O223" s="92"/>
      <c r="P223" s="228">
        <f>O223*H223</f>
        <v>0</v>
      </c>
      <c r="Q223" s="228">
        <v>0.017649999999999999</v>
      </c>
      <c r="R223" s="228">
        <f>Q223*H223</f>
        <v>0.017649999999999999</v>
      </c>
      <c r="S223" s="228">
        <v>0</v>
      </c>
      <c r="T223" s="229">
        <f>S223*H223</f>
        <v>0</v>
      </c>
      <c r="U223" s="39"/>
      <c r="V223" s="39"/>
      <c r="W223" s="39"/>
      <c r="X223" s="39"/>
      <c r="Y223" s="39"/>
      <c r="Z223" s="39"/>
      <c r="AA223" s="39"/>
      <c r="AB223" s="39"/>
      <c r="AC223" s="39"/>
      <c r="AD223" s="39"/>
      <c r="AE223" s="39"/>
      <c r="AR223" s="230" t="s">
        <v>235</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6138</v>
      </c>
    </row>
    <row r="224" s="2" customFormat="1" ht="24.15" customHeight="1">
      <c r="A224" s="39"/>
      <c r="B224" s="40"/>
      <c r="C224" s="219" t="s">
        <v>1597</v>
      </c>
      <c r="D224" s="219" t="s">
        <v>161</v>
      </c>
      <c r="E224" s="220" t="s">
        <v>6139</v>
      </c>
      <c r="F224" s="221" t="s">
        <v>6140</v>
      </c>
      <c r="G224" s="222" t="s">
        <v>1235</v>
      </c>
      <c r="H224" s="223">
        <v>2</v>
      </c>
      <c r="I224" s="224"/>
      <c r="J224" s="225">
        <f>ROUND(I224*H224,2)</f>
        <v>0</v>
      </c>
      <c r="K224" s="221" t="s">
        <v>1</v>
      </c>
      <c r="L224" s="45"/>
      <c r="M224" s="226" t="s">
        <v>1</v>
      </c>
      <c r="N224" s="227" t="s">
        <v>42</v>
      </c>
      <c r="O224" s="92"/>
      <c r="P224" s="228">
        <f>O224*H224</f>
        <v>0</v>
      </c>
      <c r="Q224" s="228">
        <v>0.017649999999999999</v>
      </c>
      <c r="R224" s="228">
        <f>Q224*H224</f>
        <v>0.035299999999999998</v>
      </c>
      <c r="S224" s="228">
        <v>0</v>
      </c>
      <c r="T224" s="229">
        <f>S224*H224</f>
        <v>0</v>
      </c>
      <c r="U224" s="39"/>
      <c r="V224" s="39"/>
      <c r="W224" s="39"/>
      <c r="X224" s="39"/>
      <c r="Y224" s="39"/>
      <c r="Z224" s="39"/>
      <c r="AA224" s="39"/>
      <c r="AB224" s="39"/>
      <c r="AC224" s="39"/>
      <c r="AD224" s="39"/>
      <c r="AE224" s="39"/>
      <c r="AR224" s="230" t="s">
        <v>235</v>
      </c>
      <c r="AT224" s="230" t="s">
        <v>161</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235</v>
      </c>
      <c r="BM224" s="230" t="s">
        <v>6141</v>
      </c>
    </row>
    <row r="225" s="2" customFormat="1" ht="24.15" customHeight="1">
      <c r="A225" s="39"/>
      <c r="B225" s="40"/>
      <c r="C225" s="219" t="s">
        <v>1601</v>
      </c>
      <c r="D225" s="219" t="s">
        <v>161</v>
      </c>
      <c r="E225" s="220" t="s">
        <v>6142</v>
      </c>
      <c r="F225" s="221" t="s">
        <v>6143</v>
      </c>
      <c r="G225" s="222" t="s">
        <v>201</v>
      </c>
      <c r="H225" s="223">
        <v>0.23899999999999999</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6144</v>
      </c>
    </row>
    <row r="226" s="12" customFormat="1" ht="22.8" customHeight="1">
      <c r="A226" s="12"/>
      <c r="B226" s="203"/>
      <c r="C226" s="204"/>
      <c r="D226" s="205" t="s">
        <v>76</v>
      </c>
      <c r="E226" s="217" t="s">
        <v>6145</v>
      </c>
      <c r="F226" s="217" t="s">
        <v>6146</v>
      </c>
      <c r="G226" s="204"/>
      <c r="H226" s="204"/>
      <c r="I226" s="207"/>
      <c r="J226" s="218">
        <f>BK226</f>
        <v>0</v>
      </c>
      <c r="K226" s="204"/>
      <c r="L226" s="209"/>
      <c r="M226" s="210"/>
      <c r="N226" s="211"/>
      <c r="O226" s="211"/>
      <c r="P226" s="212">
        <f>SUM(P227:P230)</f>
        <v>0</v>
      </c>
      <c r="Q226" s="211"/>
      <c r="R226" s="212">
        <f>SUM(R227:R230)</f>
        <v>0.0074800000000000005</v>
      </c>
      <c r="S226" s="211"/>
      <c r="T226" s="213">
        <f>SUM(T227:T230)</f>
        <v>0</v>
      </c>
      <c r="U226" s="12"/>
      <c r="V226" s="12"/>
      <c r="W226" s="12"/>
      <c r="X226" s="12"/>
      <c r="Y226" s="12"/>
      <c r="Z226" s="12"/>
      <c r="AA226" s="12"/>
      <c r="AB226" s="12"/>
      <c r="AC226" s="12"/>
      <c r="AD226" s="12"/>
      <c r="AE226" s="12"/>
      <c r="AR226" s="214" t="s">
        <v>87</v>
      </c>
      <c r="AT226" s="215" t="s">
        <v>76</v>
      </c>
      <c r="AU226" s="215" t="s">
        <v>85</v>
      </c>
      <c r="AY226" s="214" t="s">
        <v>159</v>
      </c>
      <c r="BK226" s="216">
        <f>SUM(BK227:BK230)</f>
        <v>0</v>
      </c>
    </row>
    <row r="227" s="2" customFormat="1" ht="33" customHeight="1">
      <c r="A227" s="39"/>
      <c r="B227" s="40"/>
      <c r="C227" s="219" t="s">
        <v>1607</v>
      </c>
      <c r="D227" s="219" t="s">
        <v>161</v>
      </c>
      <c r="E227" s="220" t="s">
        <v>6147</v>
      </c>
      <c r="F227" s="221" t="s">
        <v>6148</v>
      </c>
      <c r="G227" s="222" t="s">
        <v>215</v>
      </c>
      <c r="H227" s="223">
        <v>21</v>
      </c>
      <c r="I227" s="224"/>
      <c r="J227" s="225">
        <f>ROUND(I227*H227,2)</f>
        <v>0</v>
      </c>
      <c r="K227" s="221" t="s">
        <v>1</v>
      </c>
      <c r="L227" s="45"/>
      <c r="M227" s="226" t="s">
        <v>1</v>
      </c>
      <c r="N227" s="227" t="s">
        <v>42</v>
      </c>
      <c r="O227" s="92"/>
      <c r="P227" s="228">
        <f>O227*H227</f>
        <v>0</v>
      </c>
      <c r="Q227" s="228">
        <v>0.00011</v>
      </c>
      <c r="R227" s="228">
        <f>Q227*H227</f>
        <v>0.00231</v>
      </c>
      <c r="S227" s="228">
        <v>0</v>
      </c>
      <c r="T227" s="229">
        <f>S227*H227</f>
        <v>0</v>
      </c>
      <c r="U227" s="39"/>
      <c r="V227" s="39"/>
      <c r="W227" s="39"/>
      <c r="X227" s="39"/>
      <c r="Y227" s="39"/>
      <c r="Z227" s="39"/>
      <c r="AA227" s="39"/>
      <c r="AB227" s="39"/>
      <c r="AC227" s="39"/>
      <c r="AD227" s="39"/>
      <c r="AE227" s="39"/>
      <c r="AR227" s="230" t="s">
        <v>235</v>
      </c>
      <c r="AT227" s="230" t="s">
        <v>161</v>
      </c>
      <c r="AU227" s="230" t="s">
        <v>87</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235</v>
      </c>
      <c r="BM227" s="230" t="s">
        <v>6149</v>
      </c>
    </row>
    <row r="228" s="2" customFormat="1" ht="37.8" customHeight="1">
      <c r="A228" s="39"/>
      <c r="B228" s="40"/>
      <c r="C228" s="219" t="s">
        <v>1611</v>
      </c>
      <c r="D228" s="219" t="s">
        <v>161</v>
      </c>
      <c r="E228" s="220" t="s">
        <v>6150</v>
      </c>
      <c r="F228" s="221" t="s">
        <v>6151</v>
      </c>
      <c r="G228" s="222" t="s">
        <v>215</v>
      </c>
      <c r="H228" s="223">
        <v>4</v>
      </c>
      <c r="I228" s="224"/>
      <c r="J228" s="225">
        <f>ROUND(I228*H228,2)</f>
        <v>0</v>
      </c>
      <c r="K228" s="221" t="s">
        <v>165</v>
      </c>
      <c r="L228" s="45"/>
      <c r="M228" s="226" t="s">
        <v>1</v>
      </c>
      <c r="N228" s="227" t="s">
        <v>42</v>
      </c>
      <c r="O228" s="92"/>
      <c r="P228" s="228">
        <f>O228*H228</f>
        <v>0</v>
      </c>
      <c r="Q228" s="228">
        <v>0.00010000000000000001</v>
      </c>
      <c r="R228" s="228">
        <f>Q228*H228</f>
        <v>0.00040000000000000002</v>
      </c>
      <c r="S228" s="228">
        <v>0</v>
      </c>
      <c r="T228" s="229">
        <f>S228*H228</f>
        <v>0</v>
      </c>
      <c r="U228" s="39"/>
      <c r="V228" s="39"/>
      <c r="W228" s="39"/>
      <c r="X228" s="39"/>
      <c r="Y228" s="39"/>
      <c r="Z228" s="39"/>
      <c r="AA228" s="39"/>
      <c r="AB228" s="39"/>
      <c r="AC228" s="39"/>
      <c r="AD228" s="39"/>
      <c r="AE228" s="39"/>
      <c r="AR228" s="230" t="s">
        <v>235</v>
      </c>
      <c r="AT228" s="230" t="s">
        <v>161</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6152</v>
      </c>
    </row>
    <row r="229" s="2" customFormat="1" ht="37.8" customHeight="1">
      <c r="A229" s="39"/>
      <c r="B229" s="40"/>
      <c r="C229" s="219" t="s">
        <v>1615</v>
      </c>
      <c r="D229" s="219" t="s">
        <v>161</v>
      </c>
      <c r="E229" s="220" t="s">
        <v>6153</v>
      </c>
      <c r="F229" s="221" t="s">
        <v>6154</v>
      </c>
      <c r="G229" s="222" t="s">
        <v>215</v>
      </c>
      <c r="H229" s="223">
        <v>5</v>
      </c>
      <c r="I229" s="224"/>
      <c r="J229" s="225">
        <f>ROUND(I229*H229,2)</f>
        <v>0</v>
      </c>
      <c r="K229" s="221" t="s">
        <v>165</v>
      </c>
      <c r="L229" s="45"/>
      <c r="M229" s="226" t="s">
        <v>1</v>
      </c>
      <c r="N229" s="227" t="s">
        <v>42</v>
      </c>
      <c r="O229" s="92"/>
      <c r="P229" s="228">
        <f>O229*H229</f>
        <v>0</v>
      </c>
      <c r="Q229" s="228">
        <v>0.00024000000000000001</v>
      </c>
      <c r="R229" s="228">
        <f>Q229*H229</f>
        <v>0.0012000000000000001</v>
      </c>
      <c r="S229" s="228">
        <v>0</v>
      </c>
      <c r="T229" s="229">
        <f>S229*H229</f>
        <v>0</v>
      </c>
      <c r="U229" s="39"/>
      <c r="V229" s="39"/>
      <c r="W229" s="39"/>
      <c r="X229" s="39"/>
      <c r="Y229" s="39"/>
      <c r="Z229" s="39"/>
      <c r="AA229" s="39"/>
      <c r="AB229" s="39"/>
      <c r="AC229" s="39"/>
      <c r="AD229" s="39"/>
      <c r="AE229" s="39"/>
      <c r="AR229" s="230" t="s">
        <v>235</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6155</v>
      </c>
    </row>
    <row r="230" s="2" customFormat="1" ht="37.8" customHeight="1">
      <c r="A230" s="39"/>
      <c r="B230" s="40"/>
      <c r="C230" s="219" t="s">
        <v>1619</v>
      </c>
      <c r="D230" s="219" t="s">
        <v>161</v>
      </c>
      <c r="E230" s="220" t="s">
        <v>6156</v>
      </c>
      <c r="F230" s="221" t="s">
        <v>6157</v>
      </c>
      <c r="G230" s="222" t="s">
        <v>215</v>
      </c>
      <c r="H230" s="223">
        <v>7</v>
      </c>
      <c r="I230" s="224"/>
      <c r="J230" s="225">
        <f>ROUND(I230*H230,2)</f>
        <v>0</v>
      </c>
      <c r="K230" s="221" t="s">
        <v>165</v>
      </c>
      <c r="L230" s="45"/>
      <c r="M230" s="226" t="s">
        <v>1</v>
      </c>
      <c r="N230" s="227" t="s">
        <v>42</v>
      </c>
      <c r="O230" s="92"/>
      <c r="P230" s="228">
        <f>O230*H230</f>
        <v>0</v>
      </c>
      <c r="Q230" s="228">
        <v>0.00051000000000000004</v>
      </c>
      <c r="R230" s="228">
        <f>Q230*H230</f>
        <v>0.0035700000000000003</v>
      </c>
      <c r="S230" s="228">
        <v>0</v>
      </c>
      <c r="T230" s="229">
        <f>S230*H230</f>
        <v>0</v>
      </c>
      <c r="U230" s="39"/>
      <c r="V230" s="39"/>
      <c r="W230" s="39"/>
      <c r="X230" s="39"/>
      <c r="Y230" s="39"/>
      <c r="Z230" s="39"/>
      <c r="AA230" s="39"/>
      <c r="AB230" s="39"/>
      <c r="AC230" s="39"/>
      <c r="AD230" s="39"/>
      <c r="AE230" s="39"/>
      <c r="AR230" s="230" t="s">
        <v>235</v>
      </c>
      <c r="AT230" s="230" t="s">
        <v>161</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235</v>
      </c>
      <c r="BM230" s="230" t="s">
        <v>6158</v>
      </c>
    </row>
    <row r="231" s="12" customFormat="1" ht="22.8" customHeight="1">
      <c r="A231" s="12"/>
      <c r="B231" s="203"/>
      <c r="C231" s="204"/>
      <c r="D231" s="205" t="s">
        <v>76</v>
      </c>
      <c r="E231" s="217" t="s">
        <v>4624</v>
      </c>
      <c r="F231" s="217" t="s">
        <v>4625</v>
      </c>
      <c r="G231" s="204"/>
      <c r="H231" s="204"/>
      <c r="I231" s="207"/>
      <c r="J231" s="218">
        <f>BK231</f>
        <v>0</v>
      </c>
      <c r="K231" s="204"/>
      <c r="L231" s="209"/>
      <c r="M231" s="210"/>
      <c r="N231" s="211"/>
      <c r="O231" s="211"/>
      <c r="P231" s="212">
        <f>SUM(P232:P233)</f>
        <v>0</v>
      </c>
      <c r="Q231" s="211"/>
      <c r="R231" s="212">
        <f>SUM(R232:R233)</f>
        <v>0.00047565000000000004</v>
      </c>
      <c r="S231" s="211"/>
      <c r="T231" s="213">
        <f>SUM(T232:T233)</f>
        <v>0</v>
      </c>
      <c r="U231" s="12"/>
      <c r="V231" s="12"/>
      <c r="W231" s="12"/>
      <c r="X231" s="12"/>
      <c r="Y231" s="12"/>
      <c r="Z231" s="12"/>
      <c r="AA231" s="12"/>
      <c r="AB231" s="12"/>
      <c r="AC231" s="12"/>
      <c r="AD231" s="12"/>
      <c r="AE231" s="12"/>
      <c r="AR231" s="214" t="s">
        <v>87</v>
      </c>
      <c r="AT231" s="215" t="s">
        <v>76</v>
      </c>
      <c r="AU231" s="215" t="s">
        <v>85</v>
      </c>
      <c r="AY231" s="214" t="s">
        <v>159</v>
      </c>
      <c r="BK231" s="216">
        <f>SUM(BK232:BK233)</f>
        <v>0</v>
      </c>
    </row>
    <row r="232" s="2" customFormat="1" ht="24.15" customHeight="1">
      <c r="A232" s="39"/>
      <c r="B232" s="40"/>
      <c r="C232" s="219" t="s">
        <v>1623</v>
      </c>
      <c r="D232" s="219" t="s">
        <v>161</v>
      </c>
      <c r="E232" s="220" t="s">
        <v>6159</v>
      </c>
      <c r="F232" s="221" t="s">
        <v>6160</v>
      </c>
      <c r="G232" s="222" t="s">
        <v>268</v>
      </c>
      <c r="H232" s="223">
        <v>9</v>
      </c>
      <c r="I232" s="224"/>
      <c r="J232" s="225">
        <f>ROUND(I232*H232,2)</f>
        <v>0</v>
      </c>
      <c r="K232" s="221" t="s">
        <v>165</v>
      </c>
      <c r="L232" s="45"/>
      <c r="M232" s="226" t="s">
        <v>1</v>
      </c>
      <c r="N232" s="227" t="s">
        <v>42</v>
      </c>
      <c r="O232" s="92"/>
      <c r="P232" s="228">
        <f>O232*H232</f>
        <v>0</v>
      </c>
      <c r="Q232" s="228">
        <v>2.0910000000000001E-05</v>
      </c>
      <c r="R232" s="228">
        <f>Q232*H232</f>
        <v>0.00018819000000000003</v>
      </c>
      <c r="S232" s="228">
        <v>0</v>
      </c>
      <c r="T232" s="229">
        <f>S232*H232</f>
        <v>0</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6161</v>
      </c>
    </row>
    <row r="233" s="2" customFormat="1" ht="24.15" customHeight="1">
      <c r="A233" s="39"/>
      <c r="B233" s="40"/>
      <c r="C233" s="219" t="s">
        <v>1629</v>
      </c>
      <c r="D233" s="219" t="s">
        <v>161</v>
      </c>
      <c r="E233" s="220" t="s">
        <v>6162</v>
      </c>
      <c r="F233" s="221" t="s">
        <v>6163</v>
      </c>
      <c r="G233" s="222" t="s">
        <v>268</v>
      </c>
      <c r="H233" s="223">
        <v>9</v>
      </c>
      <c r="I233" s="224"/>
      <c r="J233" s="225">
        <f>ROUND(I233*H233,2)</f>
        <v>0</v>
      </c>
      <c r="K233" s="221" t="s">
        <v>165</v>
      </c>
      <c r="L233" s="45"/>
      <c r="M233" s="226" t="s">
        <v>1</v>
      </c>
      <c r="N233" s="227" t="s">
        <v>42</v>
      </c>
      <c r="O233" s="92"/>
      <c r="P233" s="228">
        <f>O233*H233</f>
        <v>0</v>
      </c>
      <c r="Q233" s="228">
        <v>3.1940000000000003E-05</v>
      </c>
      <c r="R233" s="228">
        <f>Q233*H233</f>
        <v>0.00028746000000000002</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6164</v>
      </c>
    </row>
    <row r="234" s="12" customFormat="1" ht="25.92" customHeight="1">
      <c r="A234" s="12"/>
      <c r="B234" s="203"/>
      <c r="C234" s="204"/>
      <c r="D234" s="205" t="s">
        <v>76</v>
      </c>
      <c r="E234" s="206" t="s">
        <v>218</v>
      </c>
      <c r="F234" s="206" t="s">
        <v>4856</v>
      </c>
      <c r="G234" s="204"/>
      <c r="H234" s="204"/>
      <c r="I234" s="207"/>
      <c r="J234" s="208">
        <f>BK234</f>
        <v>0</v>
      </c>
      <c r="K234" s="204"/>
      <c r="L234" s="209"/>
      <c r="M234" s="210"/>
      <c r="N234" s="211"/>
      <c r="O234" s="211"/>
      <c r="P234" s="212">
        <f>P235</f>
        <v>0</v>
      </c>
      <c r="Q234" s="211"/>
      <c r="R234" s="212">
        <f>R235</f>
        <v>0.00022000000000000001</v>
      </c>
      <c r="S234" s="211"/>
      <c r="T234" s="213">
        <f>T235</f>
        <v>0</v>
      </c>
      <c r="U234" s="12"/>
      <c r="V234" s="12"/>
      <c r="W234" s="12"/>
      <c r="X234" s="12"/>
      <c r="Y234" s="12"/>
      <c r="Z234" s="12"/>
      <c r="AA234" s="12"/>
      <c r="AB234" s="12"/>
      <c r="AC234" s="12"/>
      <c r="AD234" s="12"/>
      <c r="AE234" s="12"/>
      <c r="AR234" s="214" t="s">
        <v>175</v>
      </c>
      <c r="AT234" s="215" t="s">
        <v>76</v>
      </c>
      <c r="AU234" s="215" t="s">
        <v>77</v>
      </c>
      <c r="AY234" s="214" t="s">
        <v>159</v>
      </c>
      <c r="BK234" s="216">
        <f>BK235</f>
        <v>0</v>
      </c>
    </row>
    <row r="235" s="12" customFormat="1" ht="22.8" customHeight="1">
      <c r="A235" s="12"/>
      <c r="B235" s="203"/>
      <c r="C235" s="204"/>
      <c r="D235" s="205" t="s">
        <v>76</v>
      </c>
      <c r="E235" s="217" t="s">
        <v>6165</v>
      </c>
      <c r="F235" s="217" t="s">
        <v>6166</v>
      </c>
      <c r="G235" s="204"/>
      <c r="H235" s="204"/>
      <c r="I235" s="207"/>
      <c r="J235" s="218">
        <f>BK235</f>
        <v>0</v>
      </c>
      <c r="K235" s="204"/>
      <c r="L235" s="209"/>
      <c r="M235" s="210"/>
      <c r="N235" s="211"/>
      <c r="O235" s="211"/>
      <c r="P235" s="212">
        <f>SUM(P236:P239)</f>
        <v>0</v>
      </c>
      <c r="Q235" s="211"/>
      <c r="R235" s="212">
        <f>SUM(R236:R239)</f>
        <v>0.00022000000000000001</v>
      </c>
      <c r="S235" s="211"/>
      <c r="T235" s="213">
        <f>SUM(T236:T239)</f>
        <v>0</v>
      </c>
      <c r="U235" s="12"/>
      <c r="V235" s="12"/>
      <c r="W235" s="12"/>
      <c r="X235" s="12"/>
      <c r="Y235" s="12"/>
      <c r="Z235" s="12"/>
      <c r="AA235" s="12"/>
      <c r="AB235" s="12"/>
      <c r="AC235" s="12"/>
      <c r="AD235" s="12"/>
      <c r="AE235" s="12"/>
      <c r="AR235" s="214" t="s">
        <v>175</v>
      </c>
      <c r="AT235" s="215" t="s">
        <v>76</v>
      </c>
      <c r="AU235" s="215" t="s">
        <v>85</v>
      </c>
      <c r="AY235" s="214" t="s">
        <v>159</v>
      </c>
      <c r="BK235" s="216">
        <f>SUM(BK236:BK239)</f>
        <v>0</v>
      </c>
    </row>
    <row r="236" s="2" customFormat="1" ht="21.75" customHeight="1">
      <c r="A236" s="39"/>
      <c r="B236" s="40"/>
      <c r="C236" s="219" t="s">
        <v>1633</v>
      </c>
      <c r="D236" s="219" t="s">
        <v>161</v>
      </c>
      <c r="E236" s="220" t="s">
        <v>6167</v>
      </c>
      <c r="F236" s="221" t="s">
        <v>6168</v>
      </c>
      <c r="G236" s="222" t="s">
        <v>3596</v>
      </c>
      <c r="H236" s="223">
        <v>1</v>
      </c>
      <c r="I236" s="224"/>
      <c r="J236" s="225">
        <f>ROUND(I236*H236,2)</f>
        <v>0</v>
      </c>
      <c r="K236" s="221" t="s">
        <v>165</v>
      </c>
      <c r="L236" s="45"/>
      <c r="M236" s="226" t="s">
        <v>1</v>
      </c>
      <c r="N236" s="227" t="s">
        <v>42</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862</v>
      </c>
      <c r="AT236" s="230" t="s">
        <v>161</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862</v>
      </c>
      <c r="BM236" s="230" t="s">
        <v>6169</v>
      </c>
    </row>
    <row r="237" s="2" customFormat="1" ht="21.75" customHeight="1">
      <c r="A237" s="39"/>
      <c r="B237" s="40"/>
      <c r="C237" s="219" t="s">
        <v>1639</v>
      </c>
      <c r="D237" s="219" t="s">
        <v>161</v>
      </c>
      <c r="E237" s="220" t="s">
        <v>6170</v>
      </c>
      <c r="F237" s="221" t="s">
        <v>6171</v>
      </c>
      <c r="G237" s="222" t="s">
        <v>268</v>
      </c>
      <c r="H237" s="223">
        <v>9</v>
      </c>
      <c r="I237" s="224"/>
      <c r="J237" s="225">
        <f>ROUND(I237*H237,2)</f>
        <v>0</v>
      </c>
      <c r="K237" s="221" t="s">
        <v>165</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862</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862</v>
      </c>
      <c r="BM237" s="230" t="s">
        <v>6172</v>
      </c>
    </row>
    <row r="238" s="2" customFormat="1" ht="16.5" customHeight="1">
      <c r="A238" s="39"/>
      <c r="B238" s="40"/>
      <c r="C238" s="219" t="s">
        <v>1647</v>
      </c>
      <c r="D238" s="219" t="s">
        <v>161</v>
      </c>
      <c r="E238" s="220" t="s">
        <v>6173</v>
      </c>
      <c r="F238" s="221" t="s">
        <v>6174</v>
      </c>
      <c r="G238" s="222" t="s">
        <v>268</v>
      </c>
      <c r="H238" s="223">
        <v>9</v>
      </c>
      <c r="I238" s="224"/>
      <c r="J238" s="225">
        <f>ROUND(I238*H238,2)</f>
        <v>0</v>
      </c>
      <c r="K238" s="221" t="s">
        <v>165</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862</v>
      </c>
      <c r="AT238" s="230" t="s">
        <v>161</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862</v>
      </c>
      <c r="BM238" s="230" t="s">
        <v>6175</v>
      </c>
    </row>
    <row r="239" s="2" customFormat="1" ht="16.5" customHeight="1">
      <c r="A239" s="39"/>
      <c r="B239" s="40"/>
      <c r="C239" s="219" t="s">
        <v>1653</v>
      </c>
      <c r="D239" s="219" t="s">
        <v>161</v>
      </c>
      <c r="E239" s="220" t="s">
        <v>6176</v>
      </c>
      <c r="F239" s="221" t="s">
        <v>6177</v>
      </c>
      <c r="G239" s="222" t="s">
        <v>215</v>
      </c>
      <c r="H239" s="223">
        <v>1</v>
      </c>
      <c r="I239" s="224"/>
      <c r="J239" s="225">
        <f>ROUND(I239*H239,2)</f>
        <v>0</v>
      </c>
      <c r="K239" s="221" t="s">
        <v>1</v>
      </c>
      <c r="L239" s="45"/>
      <c r="M239" s="226" t="s">
        <v>1</v>
      </c>
      <c r="N239" s="227" t="s">
        <v>42</v>
      </c>
      <c r="O239" s="92"/>
      <c r="P239" s="228">
        <f>O239*H239</f>
        <v>0</v>
      </c>
      <c r="Q239" s="228">
        <v>0.00022000000000000001</v>
      </c>
      <c r="R239" s="228">
        <f>Q239*H239</f>
        <v>0.00022000000000000001</v>
      </c>
      <c r="S239" s="228">
        <v>0</v>
      </c>
      <c r="T239" s="229">
        <f>S239*H239</f>
        <v>0</v>
      </c>
      <c r="U239" s="39"/>
      <c r="V239" s="39"/>
      <c r="W239" s="39"/>
      <c r="X239" s="39"/>
      <c r="Y239" s="39"/>
      <c r="Z239" s="39"/>
      <c r="AA239" s="39"/>
      <c r="AB239" s="39"/>
      <c r="AC239" s="39"/>
      <c r="AD239" s="39"/>
      <c r="AE239" s="39"/>
      <c r="AR239" s="230" t="s">
        <v>862</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862</v>
      </c>
      <c r="BM239" s="230" t="s">
        <v>6178</v>
      </c>
    </row>
    <row r="240" s="12" customFormat="1" ht="25.92" customHeight="1">
      <c r="A240" s="12"/>
      <c r="B240" s="203"/>
      <c r="C240" s="204"/>
      <c r="D240" s="205" t="s">
        <v>76</v>
      </c>
      <c r="E240" s="206" t="s">
        <v>5644</v>
      </c>
      <c r="F240" s="206" t="s">
        <v>5645</v>
      </c>
      <c r="G240" s="204"/>
      <c r="H240" s="204"/>
      <c r="I240" s="207"/>
      <c r="J240" s="208">
        <f>BK240</f>
        <v>0</v>
      </c>
      <c r="K240" s="204"/>
      <c r="L240" s="209"/>
      <c r="M240" s="210"/>
      <c r="N240" s="211"/>
      <c r="O240" s="211"/>
      <c r="P240" s="212">
        <f>P241</f>
        <v>0</v>
      </c>
      <c r="Q240" s="211"/>
      <c r="R240" s="212">
        <f>R241</f>
        <v>0</v>
      </c>
      <c r="S240" s="211"/>
      <c r="T240" s="213">
        <f>T241</f>
        <v>0</v>
      </c>
      <c r="U240" s="12"/>
      <c r="V240" s="12"/>
      <c r="W240" s="12"/>
      <c r="X240" s="12"/>
      <c r="Y240" s="12"/>
      <c r="Z240" s="12"/>
      <c r="AA240" s="12"/>
      <c r="AB240" s="12"/>
      <c r="AC240" s="12"/>
      <c r="AD240" s="12"/>
      <c r="AE240" s="12"/>
      <c r="AR240" s="214" t="s">
        <v>166</v>
      </c>
      <c r="AT240" s="215" t="s">
        <v>76</v>
      </c>
      <c r="AU240" s="215" t="s">
        <v>77</v>
      </c>
      <c r="AY240" s="214" t="s">
        <v>159</v>
      </c>
      <c r="BK240" s="216">
        <f>BK241</f>
        <v>0</v>
      </c>
    </row>
    <row r="241" s="2" customFormat="1" ht="16.5" customHeight="1">
      <c r="A241" s="39"/>
      <c r="B241" s="40"/>
      <c r="C241" s="219" t="s">
        <v>1661</v>
      </c>
      <c r="D241" s="219" t="s">
        <v>161</v>
      </c>
      <c r="E241" s="220" t="s">
        <v>5650</v>
      </c>
      <c r="F241" s="221" t="s">
        <v>6179</v>
      </c>
      <c r="G241" s="222" t="s">
        <v>5648</v>
      </c>
      <c r="H241" s="223">
        <v>10</v>
      </c>
      <c r="I241" s="224"/>
      <c r="J241" s="225">
        <f>ROUND(I241*H241,2)</f>
        <v>0</v>
      </c>
      <c r="K241" s="221" t="s">
        <v>1</v>
      </c>
      <c r="L241" s="45"/>
      <c r="M241" s="290" t="s">
        <v>1</v>
      </c>
      <c r="N241" s="291" t="s">
        <v>42</v>
      </c>
      <c r="O241" s="292"/>
      <c r="P241" s="293">
        <f>O241*H241</f>
        <v>0</v>
      </c>
      <c r="Q241" s="293">
        <v>0</v>
      </c>
      <c r="R241" s="293">
        <f>Q241*H241</f>
        <v>0</v>
      </c>
      <c r="S241" s="293">
        <v>0</v>
      </c>
      <c r="T241" s="294">
        <f>S241*H241</f>
        <v>0</v>
      </c>
      <c r="U241" s="39"/>
      <c r="V241" s="39"/>
      <c r="W241" s="39"/>
      <c r="X241" s="39"/>
      <c r="Y241" s="39"/>
      <c r="Z241" s="39"/>
      <c r="AA241" s="39"/>
      <c r="AB241" s="39"/>
      <c r="AC241" s="39"/>
      <c r="AD241" s="39"/>
      <c r="AE241" s="39"/>
      <c r="AR241" s="230" t="s">
        <v>3961</v>
      </c>
      <c r="AT241" s="230" t="s">
        <v>161</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3961</v>
      </c>
      <c r="BM241" s="230" t="s">
        <v>6180</v>
      </c>
    </row>
    <row r="242" s="2" customFormat="1" ht="6.96" customHeight="1">
      <c r="A242" s="39"/>
      <c r="B242" s="67"/>
      <c r="C242" s="68"/>
      <c r="D242" s="68"/>
      <c r="E242" s="68"/>
      <c r="F242" s="68"/>
      <c r="G242" s="68"/>
      <c r="H242" s="68"/>
      <c r="I242" s="68"/>
      <c r="J242" s="68"/>
      <c r="K242" s="68"/>
      <c r="L242" s="45"/>
      <c r="M242" s="39"/>
      <c r="O242" s="39"/>
      <c r="P242" s="39"/>
      <c r="Q242" s="39"/>
      <c r="R242" s="39"/>
      <c r="S242" s="39"/>
      <c r="T242" s="39"/>
      <c r="U242" s="39"/>
      <c r="V242" s="39"/>
      <c r="W242" s="39"/>
      <c r="X242" s="39"/>
      <c r="Y242" s="39"/>
      <c r="Z242" s="39"/>
      <c r="AA242" s="39"/>
      <c r="AB242" s="39"/>
      <c r="AC242" s="39"/>
      <c r="AD242" s="39"/>
      <c r="AE242" s="39"/>
    </row>
  </sheetData>
  <sheetProtection sheet="1" autoFilter="0" formatColumns="0" formatRows="0" objects="1" scenarios="1" spinCount="100000" saltValue="MLl3hdXjr2ytHL5IQJ9IMGSA3/ORrHMLD8PcIZnQ+r5nqUCxoWUEzeWaZroFzP5bqz8FmcDdtMffuUDpc2XrSQ==" hashValue="svVOpfVipyY58axbmG/pG5tdiqQyYYamJm7cxcAxKgeSCWOSHIIbSYPb51PfmNtDrsuVIsAkVSsC/Rs9QtWFeQ==" algorithmName="SHA-512" password="CC35"/>
  <autoFilter ref="C127:K241"/>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6181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ROUND((SUM(BE121:BE471)),  2)</f>
        <v>0</v>
      </c>
      <c r="G33" s="39"/>
      <c r="H33" s="39"/>
      <c r="I33" s="156">
        <v>0.20999999999999999</v>
      </c>
      <c r="J33" s="155">
        <f>ROUND(((SUM(BE121:BE471))*I33),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ROUND((SUM(BF121:BF471)),  2)</f>
        <v>0</v>
      </c>
      <c r="G34" s="39"/>
      <c r="H34" s="39"/>
      <c r="I34" s="156">
        <v>0.12</v>
      </c>
      <c r="J34" s="155">
        <f>ROUND(((SUM(BF121:BF471))*I34),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ROUND((SUM(BG121:BG471)),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ROUND((SUM(BH121:BH471)),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ROUND((SUM(BI121:BI471)),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701_05 - Elektro</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6182</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6183</v>
      </c>
      <c r="E99" s="189"/>
      <c r="F99" s="189"/>
      <c r="G99" s="189"/>
      <c r="H99" s="189"/>
      <c r="I99" s="189"/>
      <c r="J99" s="190">
        <f>J376</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937</v>
      </c>
      <c r="E100" s="183"/>
      <c r="F100" s="183"/>
      <c r="G100" s="183"/>
      <c r="H100" s="183"/>
      <c r="I100" s="183"/>
      <c r="J100" s="184">
        <f>J466</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6184</v>
      </c>
      <c r="E101" s="189"/>
      <c r="F101" s="189"/>
      <c r="G101" s="189"/>
      <c r="H101" s="189"/>
      <c r="I101" s="189"/>
      <c r="J101" s="190">
        <f>J467</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144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Budova čp. 55 v ul. Trčků z Lípy, Chotěboř - aktual 2023</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701_05 - Elektro</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Chotěboř</v>
      </c>
      <c r="G115" s="41"/>
      <c r="H115" s="41"/>
      <c r="I115" s="33" t="s">
        <v>22</v>
      </c>
      <c r="J115" s="80" t="str">
        <f>IF(J12="","",J12)</f>
        <v>15. 7. 2023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Město Chotěboř</v>
      </c>
      <c r="G117" s="41"/>
      <c r="H117" s="41"/>
      <c r="I117" s="33" t="s">
        <v>30</v>
      </c>
      <c r="J117" s="37" t="str">
        <f>E21</f>
        <v>Projektový atelier DAVID</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Bc. Zuzana Kosáková</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145</v>
      </c>
      <c r="D120" s="195" t="s">
        <v>62</v>
      </c>
      <c r="E120" s="195" t="s">
        <v>58</v>
      </c>
      <c r="F120" s="195" t="s">
        <v>59</v>
      </c>
      <c r="G120" s="195" t="s">
        <v>146</v>
      </c>
      <c r="H120" s="195" t="s">
        <v>147</v>
      </c>
      <c r="I120" s="195" t="s">
        <v>148</v>
      </c>
      <c r="J120" s="195" t="s">
        <v>132</v>
      </c>
      <c r="K120" s="196" t="s">
        <v>149</v>
      </c>
      <c r="L120" s="197"/>
      <c r="M120" s="101" t="s">
        <v>1</v>
      </c>
      <c r="N120" s="102" t="s">
        <v>41</v>
      </c>
      <c r="O120" s="102" t="s">
        <v>150</v>
      </c>
      <c r="P120" s="102" t="s">
        <v>151</v>
      </c>
      <c r="Q120" s="102" t="s">
        <v>152</v>
      </c>
      <c r="R120" s="102" t="s">
        <v>153</v>
      </c>
      <c r="S120" s="102" t="s">
        <v>154</v>
      </c>
      <c r="T120" s="103" t="s">
        <v>155</v>
      </c>
      <c r="U120" s="192"/>
      <c r="V120" s="192"/>
      <c r="W120" s="192"/>
      <c r="X120" s="192"/>
      <c r="Y120" s="192"/>
      <c r="Z120" s="192"/>
      <c r="AA120" s="192"/>
      <c r="AB120" s="192"/>
      <c r="AC120" s="192"/>
      <c r="AD120" s="192"/>
      <c r="AE120" s="192"/>
    </row>
    <row r="121" s="2" customFormat="1" ht="22.8" customHeight="1">
      <c r="A121" s="39"/>
      <c r="B121" s="40"/>
      <c r="C121" s="108" t="s">
        <v>156</v>
      </c>
      <c r="D121" s="41"/>
      <c r="E121" s="41"/>
      <c r="F121" s="41"/>
      <c r="G121" s="41"/>
      <c r="H121" s="41"/>
      <c r="I121" s="41"/>
      <c r="J121" s="198">
        <f>BK121</f>
        <v>0</v>
      </c>
      <c r="K121" s="41"/>
      <c r="L121" s="45"/>
      <c r="M121" s="104"/>
      <c r="N121" s="199"/>
      <c r="O121" s="105"/>
      <c r="P121" s="200">
        <f>P122+P466</f>
        <v>0</v>
      </c>
      <c r="Q121" s="105"/>
      <c r="R121" s="200">
        <f>R122+R466</f>
        <v>4.9428395000000016</v>
      </c>
      <c r="S121" s="105"/>
      <c r="T121" s="201">
        <f>T122+T466</f>
        <v>1.26935</v>
      </c>
      <c r="U121" s="39"/>
      <c r="V121" s="39"/>
      <c r="W121" s="39"/>
      <c r="X121" s="39"/>
      <c r="Y121" s="39"/>
      <c r="Z121" s="39"/>
      <c r="AA121" s="39"/>
      <c r="AB121" s="39"/>
      <c r="AC121" s="39"/>
      <c r="AD121" s="39"/>
      <c r="AE121" s="39"/>
      <c r="AT121" s="18" t="s">
        <v>76</v>
      </c>
      <c r="AU121" s="18" t="s">
        <v>134</v>
      </c>
      <c r="BK121" s="202">
        <f>BK122+BK466</f>
        <v>0</v>
      </c>
    </row>
    <row r="122" s="12" customFormat="1" ht="25.92" customHeight="1">
      <c r="A122" s="12"/>
      <c r="B122" s="203"/>
      <c r="C122" s="204"/>
      <c r="D122" s="205" t="s">
        <v>76</v>
      </c>
      <c r="E122" s="206" t="s">
        <v>342</v>
      </c>
      <c r="F122" s="206" t="s">
        <v>343</v>
      </c>
      <c r="G122" s="204"/>
      <c r="H122" s="204"/>
      <c r="I122" s="207"/>
      <c r="J122" s="208">
        <f>BK122</f>
        <v>0</v>
      </c>
      <c r="K122" s="204"/>
      <c r="L122" s="209"/>
      <c r="M122" s="210"/>
      <c r="N122" s="211"/>
      <c r="O122" s="211"/>
      <c r="P122" s="212">
        <f>P123+P376</f>
        <v>0</v>
      </c>
      <c r="Q122" s="211"/>
      <c r="R122" s="212">
        <f>R123+R376</f>
        <v>4.9335275000000012</v>
      </c>
      <c r="S122" s="211"/>
      <c r="T122" s="213">
        <f>T123+T376</f>
        <v>0.029999999999999999</v>
      </c>
      <c r="U122" s="12"/>
      <c r="V122" s="12"/>
      <c r="W122" s="12"/>
      <c r="X122" s="12"/>
      <c r="Y122" s="12"/>
      <c r="Z122" s="12"/>
      <c r="AA122" s="12"/>
      <c r="AB122" s="12"/>
      <c r="AC122" s="12"/>
      <c r="AD122" s="12"/>
      <c r="AE122" s="12"/>
      <c r="AR122" s="214" t="s">
        <v>87</v>
      </c>
      <c r="AT122" s="215" t="s">
        <v>76</v>
      </c>
      <c r="AU122" s="215" t="s">
        <v>77</v>
      </c>
      <c r="AY122" s="214" t="s">
        <v>159</v>
      </c>
      <c r="BK122" s="216">
        <f>BK123+BK376</f>
        <v>0</v>
      </c>
    </row>
    <row r="123" s="12" customFormat="1" ht="22.8" customHeight="1">
      <c r="A123" s="12"/>
      <c r="B123" s="203"/>
      <c r="C123" s="204"/>
      <c r="D123" s="205" t="s">
        <v>76</v>
      </c>
      <c r="E123" s="217" t="s">
        <v>6185</v>
      </c>
      <c r="F123" s="217" t="s">
        <v>6186</v>
      </c>
      <c r="G123" s="204"/>
      <c r="H123" s="204"/>
      <c r="I123" s="207"/>
      <c r="J123" s="218">
        <f>BK123</f>
        <v>0</v>
      </c>
      <c r="K123" s="204"/>
      <c r="L123" s="209"/>
      <c r="M123" s="210"/>
      <c r="N123" s="211"/>
      <c r="O123" s="211"/>
      <c r="P123" s="212">
        <f>SUM(P124:P375)</f>
        <v>0</v>
      </c>
      <c r="Q123" s="211"/>
      <c r="R123" s="212">
        <f>SUM(R124:R375)</f>
        <v>3.1968975000000008</v>
      </c>
      <c r="S123" s="211"/>
      <c r="T123" s="213">
        <f>SUM(T124:T375)</f>
        <v>0.029999999999999999</v>
      </c>
      <c r="U123" s="12"/>
      <c r="V123" s="12"/>
      <c r="W123" s="12"/>
      <c r="X123" s="12"/>
      <c r="Y123" s="12"/>
      <c r="Z123" s="12"/>
      <c r="AA123" s="12"/>
      <c r="AB123" s="12"/>
      <c r="AC123" s="12"/>
      <c r="AD123" s="12"/>
      <c r="AE123" s="12"/>
      <c r="AR123" s="214" t="s">
        <v>87</v>
      </c>
      <c r="AT123" s="215" t="s">
        <v>76</v>
      </c>
      <c r="AU123" s="215" t="s">
        <v>85</v>
      </c>
      <c r="AY123" s="214" t="s">
        <v>159</v>
      </c>
      <c r="BK123" s="216">
        <f>SUM(BK124:BK375)</f>
        <v>0</v>
      </c>
    </row>
    <row r="124" s="2" customFormat="1" ht="24.15" customHeight="1">
      <c r="A124" s="39"/>
      <c r="B124" s="40"/>
      <c r="C124" s="219" t="s">
        <v>85</v>
      </c>
      <c r="D124" s="219" t="s">
        <v>161</v>
      </c>
      <c r="E124" s="220" t="s">
        <v>6187</v>
      </c>
      <c r="F124" s="221" t="s">
        <v>6188</v>
      </c>
      <c r="G124" s="222" t="s">
        <v>268</v>
      </c>
      <c r="H124" s="223">
        <v>200</v>
      </c>
      <c r="I124" s="224"/>
      <c r="J124" s="225">
        <f>ROUND(I124*H124,2)</f>
        <v>0</v>
      </c>
      <c r="K124" s="221" t="s">
        <v>165</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235</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235</v>
      </c>
      <c r="BM124" s="230" t="s">
        <v>6189</v>
      </c>
    </row>
    <row r="125" s="2" customFormat="1" ht="24.15" customHeight="1">
      <c r="A125" s="39"/>
      <c r="B125" s="40"/>
      <c r="C125" s="255" t="s">
        <v>87</v>
      </c>
      <c r="D125" s="255" t="s">
        <v>218</v>
      </c>
      <c r="E125" s="256" t="s">
        <v>6190</v>
      </c>
      <c r="F125" s="257" t="s">
        <v>6191</v>
      </c>
      <c r="G125" s="258" t="s">
        <v>268</v>
      </c>
      <c r="H125" s="259">
        <v>210</v>
      </c>
      <c r="I125" s="260"/>
      <c r="J125" s="261">
        <f>ROUND(I125*H125,2)</f>
        <v>0</v>
      </c>
      <c r="K125" s="257" t="s">
        <v>165</v>
      </c>
      <c r="L125" s="262"/>
      <c r="M125" s="263" t="s">
        <v>1</v>
      </c>
      <c r="N125" s="264" t="s">
        <v>42</v>
      </c>
      <c r="O125" s="92"/>
      <c r="P125" s="228">
        <f>O125*H125</f>
        <v>0</v>
      </c>
      <c r="Q125" s="228">
        <v>0.00031</v>
      </c>
      <c r="R125" s="228">
        <f>Q125*H125</f>
        <v>0.065100000000000005</v>
      </c>
      <c r="S125" s="228">
        <v>0</v>
      </c>
      <c r="T125" s="229">
        <f>S125*H125</f>
        <v>0</v>
      </c>
      <c r="U125" s="39"/>
      <c r="V125" s="39"/>
      <c r="W125" s="39"/>
      <c r="X125" s="39"/>
      <c r="Y125" s="39"/>
      <c r="Z125" s="39"/>
      <c r="AA125" s="39"/>
      <c r="AB125" s="39"/>
      <c r="AC125" s="39"/>
      <c r="AD125" s="39"/>
      <c r="AE125" s="39"/>
      <c r="AR125" s="230" t="s">
        <v>316</v>
      </c>
      <c r="AT125" s="230" t="s">
        <v>218</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235</v>
      </c>
      <c r="BM125" s="230" t="s">
        <v>6192</v>
      </c>
    </row>
    <row r="126" s="13" customFormat="1">
      <c r="A126" s="13"/>
      <c r="B126" s="232"/>
      <c r="C126" s="233"/>
      <c r="D126" s="234" t="s">
        <v>168</v>
      </c>
      <c r="E126" s="233"/>
      <c r="F126" s="236" t="s">
        <v>6193</v>
      </c>
      <c r="G126" s="233"/>
      <c r="H126" s="237">
        <v>210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87</v>
      </c>
      <c r="AV126" s="13" t="s">
        <v>87</v>
      </c>
      <c r="AW126" s="13" t="s">
        <v>4</v>
      </c>
      <c r="AX126" s="13" t="s">
        <v>85</v>
      </c>
      <c r="AY126" s="243" t="s">
        <v>159</v>
      </c>
    </row>
    <row r="127" s="2" customFormat="1" ht="24.15" customHeight="1">
      <c r="A127" s="39"/>
      <c r="B127" s="40"/>
      <c r="C127" s="219" t="s">
        <v>175</v>
      </c>
      <c r="D127" s="219" t="s">
        <v>161</v>
      </c>
      <c r="E127" s="220" t="s">
        <v>6187</v>
      </c>
      <c r="F127" s="221" t="s">
        <v>6188</v>
      </c>
      <c r="G127" s="222" t="s">
        <v>268</v>
      </c>
      <c r="H127" s="223">
        <v>280</v>
      </c>
      <c r="I127" s="224"/>
      <c r="J127" s="225">
        <f>ROUND(I127*H127,2)</f>
        <v>0</v>
      </c>
      <c r="K127" s="221" t="s">
        <v>165</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235</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235</v>
      </c>
      <c r="BM127" s="230" t="s">
        <v>6194</v>
      </c>
    </row>
    <row r="128" s="2" customFormat="1" ht="24.15" customHeight="1">
      <c r="A128" s="39"/>
      <c r="B128" s="40"/>
      <c r="C128" s="255" t="s">
        <v>166</v>
      </c>
      <c r="D128" s="255" t="s">
        <v>218</v>
      </c>
      <c r="E128" s="256" t="s">
        <v>6195</v>
      </c>
      <c r="F128" s="257" t="s">
        <v>6196</v>
      </c>
      <c r="G128" s="258" t="s">
        <v>268</v>
      </c>
      <c r="H128" s="259">
        <v>294</v>
      </c>
      <c r="I128" s="260"/>
      <c r="J128" s="261">
        <f>ROUND(I128*H128,2)</f>
        <v>0</v>
      </c>
      <c r="K128" s="257" t="s">
        <v>165</v>
      </c>
      <c r="L128" s="262"/>
      <c r="M128" s="263" t="s">
        <v>1</v>
      </c>
      <c r="N128" s="264" t="s">
        <v>42</v>
      </c>
      <c r="O128" s="92"/>
      <c r="P128" s="228">
        <f>O128*H128</f>
        <v>0</v>
      </c>
      <c r="Q128" s="228">
        <v>0.00018000000000000001</v>
      </c>
      <c r="R128" s="228">
        <f>Q128*H128</f>
        <v>0.052920000000000002</v>
      </c>
      <c r="S128" s="228">
        <v>0</v>
      </c>
      <c r="T128" s="229">
        <f>S128*H128</f>
        <v>0</v>
      </c>
      <c r="U128" s="39"/>
      <c r="V128" s="39"/>
      <c r="W128" s="39"/>
      <c r="X128" s="39"/>
      <c r="Y128" s="39"/>
      <c r="Z128" s="39"/>
      <c r="AA128" s="39"/>
      <c r="AB128" s="39"/>
      <c r="AC128" s="39"/>
      <c r="AD128" s="39"/>
      <c r="AE128" s="39"/>
      <c r="AR128" s="230" t="s">
        <v>316</v>
      </c>
      <c r="AT128" s="230" t="s">
        <v>218</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235</v>
      </c>
      <c r="BM128" s="230" t="s">
        <v>6197</v>
      </c>
    </row>
    <row r="129" s="13" customFormat="1">
      <c r="A129" s="13"/>
      <c r="B129" s="232"/>
      <c r="C129" s="233"/>
      <c r="D129" s="234" t="s">
        <v>168</v>
      </c>
      <c r="E129" s="233"/>
      <c r="F129" s="236" t="s">
        <v>6198</v>
      </c>
      <c r="G129" s="233"/>
      <c r="H129" s="237">
        <v>294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168</v>
      </c>
      <c r="AU129" s="243" t="s">
        <v>87</v>
      </c>
      <c r="AV129" s="13" t="s">
        <v>87</v>
      </c>
      <c r="AW129" s="13" t="s">
        <v>4</v>
      </c>
      <c r="AX129" s="13" t="s">
        <v>85</v>
      </c>
      <c r="AY129" s="243" t="s">
        <v>159</v>
      </c>
    </row>
    <row r="130" s="2" customFormat="1" ht="24.15" customHeight="1">
      <c r="A130" s="39"/>
      <c r="B130" s="40"/>
      <c r="C130" s="219" t="s">
        <v>185</v>
      </c>
      <c r="D130" s="219" t="s">
        <v>161</v>
      </c>
      <c r="E130" s="220" t="s">
        <v>6199</v>
      </c>
      <c r="F130" s="221" t="s">
        <v>6200</v>
      </c>
      <c r="G130" s="222" t="s">
        <v>268</v>
      </c>
      <c r="H130" s="223">
        <v>105</v>
      </c>
      <c r="I130" s="224"/>
      <c r="J130" s="225">
        <f>ROUND(I130*H130,2)</f>
        <v>0</v>
      </c>
      <c r="K130" s="221" t="s">
        <v>165</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235</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235</v>
      </c>
      <c r="BM130" s="230" t="s">
        <v>6201</v>
      </c>
    </row>
    <row r="131" s="2" customFormat="1" ht="24.15" customHeight="1">
      <c r="A131" s="39"/>
      <c r="B131" s="40"/>
      <c r="C131" s="255" t="s">
        <v>189</v>
      </c>
      <c r="D131" s="255" t="s">
        <v>218</v>
      </c>
      <c r="E131" s="256" t="s">
        <v>6202</v>
      </c>
      <c r="F131" s="257" t="s">
        <v>6203</v>
      </c>
      <c r="G131" s="258" t="s">
        <v>268</v>
      </c>
      <c r="H131" s="259">
        <v>110.25</v>
      </c>
      <c r="I131" s="260"/>
      <c r="J131" s="261">
        <f>ROUND(I131*H131,2)</f>
        <v>0</v>
      </c>
      <c r="K131" s="257" t="s">
        <v>165</v>
      </c>
      <c r="L131" s="262"/>
      <c r="M131" s="263" t="s">
        <v>1</v>
      </c>
      <c r="N131" s="264" t="s">
        <v>42</v>
      </c>
      <c r="O131" s="92"/>
      <c r="P131" s="228">
        <f>O131*H131</f>
        <v>0</v>
      </c>
      <c r="Q131" s="228">
        <v>0.00023000000000000001</v>
      </c>
      <c r="R131" s="228">
        <f>Q131*H131</f>
        <v>0.025357500000000002</v>
      </c>
      <c r="S131" s="228">
        <v>0</v>
      </c>
      <c r="T131" s="229">
        <f>S131*H131</f>
        <v>0</v>
      </c>
      <c r="U131" s="39"/>
      <c r="V131" s="39"/>
      <c r="W131" s="39"/>
      <c r="X131" s="39"/>
      <c r="Y131" s="39"/>
      <c r="Z131" s="39"/>
      <c r="AA131" s="39"/>
      <c r="AB131" s="39"/>
      <c r="AC131" s="39"/>
      <c r="AD131" s="39"/>
      <c r="AE131" s="39"/>
      <c r="AR131" s="230" t="s">
        <v>316</v>
      </c>
      <c r="AT131" s="230" t="s">
        <v>218</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6204</v>
      </c>
    </row>
    <row r="132" s="13" customFormat="1">
      <c r="A132" s="13"/>
      <c r="B132" s="232"/>
      <c r="C132" s="233"/>
      <c r="D132" s="234" t="s">
        <v>168</v>
      </c>
      <c r="E132" s="233"/>
      <c r="F132" s="236" t="s">
        <v>6205</v>
      </c>
      <c r="G132" s="233"/>
      <c r="H132" s="237">
        <v>110.25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4</v>
      </c>
      <c r="AX132" s="13" t="s">
        <v>85</v>
      </c>
      <c r="AY132" s="243" t="s">
        <v>159</v>
      </c>
    </row>
    <row r="133" s="2" customFormat="1" ht="24.15" customHeight="1">
      <c r="A133" s="39"/>
      <c r="B133" s="40"/>
      <c r="C133" s="219" t="s">
        <v>194</v>
      </c>
      <c r="D133" s="219" t="s">
        <v>161</v>
      </c>
      <c r="E133" s="220" t="s">
        <v>6206</v>
      </c>
      <c r="F133" s="221" t="s">
        <v>6207</v>
      </c>
      <c r="G133" s="222" t="s">
        <v>268</v>
      </c>
      <c r="H133" s="223">
        <v>450</v>
      </c>
      <c r="I133" s="224"/>
      <c r="J133" s="225">
        <f>ROUND(I133*H133,2)</f>
        <v>0</v>
      </c>
      <c r="K133" s="221" t="s">
        <v>165</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6208</v>
      </c>
    </row>
    <row r="134" s="2" customFormat="1" ht="21.75" customHeight="1">
      <c r="A134" s="39"/>
      <c r="B134" s="40"/>
      <c r="C134" s="255" t="s">
        <v>198</v>
      </c>
      <c r="D134" s="255" t="s">
        <v>218</v>
      </c>
      <c r="E134" s="256" t="s">
        <v>6209</v>
      </c>
      <c r="F134" s="257" t="s">
        <v>6210</v>
      </c>
      <c r="G134" s="258" t="s">
        <v>268</v>
      </c>
      <c r="H134" s="259">
        <v>472.5</v>
      </c>
      <c r="I134" s="260"/>
      <c r="J134" s="261">
        <f>ROUND(I134*H134,2)</f>
        <v>0</v>
      </c>
      <c r="K134" s="257" t="s">
        <v>165</v>
      </c>
      <c r="L134" s="262"/>
      <c r="M134" s="263" t="s">
        <v>1</v>
      </c>
      <c r="N134" s="264" t="s">
        <v>42</v>
      </c>
      <c r="O134" s="92"/>
      <c r="P134" s="228">
        <f>O134*H134</f>
        <v>0</v>
      </c>
      <c r="Q134" s="228">
        <v>6.9999999999999994E-05</v>
      </c>
      <c r="R134" s="228">
        <f>Q134*H134</f>
        <v>0.033075</v>
      </c>
      <c r="S134" s="228">
        <v>0</v>
      </c>
      <c r="T134" s="229">
        <f>S134*H134</f>
        <v>0</v>
      </c>
      <c r="U134" s="39"/>
      <c r="V134" s="39"/>
      <c r="W134" s="39"/>
      <c r="X134" s="39"/>
      <c r="Y134" s="39"/>
      <c r="Z134" s="39"/>
      <c r="AA134" s="39"/>
      <c r="AB134" s="39"/>
      <c r="AC134" s="39"/>
      <c r="AD134" s="39"/>
      <c r="AE134" s="39"/>
      <c r="AR134" s="230" t="s">
        <v>316</v>
      </c>
      <c r="AT134" s="230" t="s">
        <v>218</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6211</v>
      </c>
    </row>
    <row r="135" s="13" customFormat="1">
      <c r="A135" s="13"/>
      <c r="B135" s="232"/>
      <c r="C135" s="233"/>
      <c r="D135" s="234" t="s">
        <v>168</v>
      </c>
      <c r="E135" s="233"/>
      <c r="F135" s="236" t="s">
        <v>6212</v>
      </c>
      <c r="G135" s="233"/>
      <c r="H135" s="237">
        <v>472.5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4</v>
      </c>
      <c r="AX135" s="13" t="s">
        <v>85</v>
      </c>
      <c r="AY135" s="243" t="s">
        <v>159</v>
      </c>
    </row>
    <row r="136" s="2" customFormat="1" ht="24.15" customHeight="1">
      <c r="A136" s="39"/>
      <c r="B136" s="40"/>
      <c r="C136" s="219" t="s">
        <v>204</v>
      </c>
      <c r="D136" s="219" t="s">
        <v>161</v>
      </c>
      <c r="E136" s="220" t="s">
        <v>6206</v>
      </c>
      <c r="F136" s="221" t="s">
        <v>6207</v>
      </c>
      <c r="G136" s="222" t="s">
        <v>268</v>
      </c>
      <c r="H136" s="223">
        <v>550</v>
      </c>
      <c r="I136" s="224"/>
      <c r="J136" s="225">
        <f>ROUND(I136*H136,2)</f>
        <v>0</v>
      </c>
      <c r="K136" s="221" t="s">
        <v>165</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6213</v>
      </c>
    </row>
    <row r="137" s="2" customFormat="1" ht="21.75" customHeight="1">
      <c r="A137" s="39"/>
      <c r="B137" s="40"/>
      <c r="C137" s="255" t="s">
        <v>208</v>
      </c>
      <c r="D137" s="255" t="s">
        <v>218</v>
      </c>
      <c r="E137" s="256" t="s">
        <v>6214</v>
      </c>
      <c r="F137" s="257" t="s">
        <v>6215</v>
      </c>
      <c r="G137" s="258" t="s">
        <v>268</v>
      </c>
      <c r="H137" s="259">
        <v>577.5</v>
      </c>
      <c r="I137" s="260"/>
      <c r="J137" s="261">
        <f>ROUND(I137*H137,2)</f>
        <v>0</v>
      </c>
      <c r="K137" s="257" t="s">
        <v>165</v>
      </c>
      <c r="L137" s="262"/>
      <c r="M137" s="263" t="s">
        <v>1</v>
      </c>
      <c r="N137" s="264" t="s">
        <v>42</v>
      </c>
      <c r="O137" s="92"/>
      <c r="P137" s="228">
        <f>O137*H137</f>
        <v>0</v>
      </c>
      <c r="Q137" s="228">
        <v>0.00010000000000000001</v>
      </c>
      <c r="R137" s="228">
        <f>Q137*H137</f>
        <v>0.057750000000000003</v>
      </c>
      <c r="S137" s="228">
        <v>0</v>
      </c>
      <c r="T137" s="229">
        <f>S137*H137</f>
        <v>0</v>
      </c>
      <c r="U137" s="39"/>
      <c r="V137" s="39"/>
      <c r="W137" s="39"/>
      <c r="X137" s="39"/>
      <c r="Y137" s="39"/>
      <c r="Z137" s="39"/>
      <c r="AA137" s="39"/>
      <c r="AB137" s="39"/>
      <c r="AC137" s="39"/>
      <c r="AD137" s="39"/>
      <c r="AE137" s="39"/>
      <c r="AR137" s="230" t="s">
        <v>316</v>
      </c>
      <c r="AT137" s="230" t="s">
        <v>218</v>
      </c>
      <c r="AU137" s="230" t="s">
        <v>87</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235</v>
      </c>
      <c r="BM137" s="230" t="s">
        <v>6216</v>
      </c>
    </row>
    <row r="138" s="13" customFormat="1">
      <c r="A138" s="13"/>
      <c r="B138" s="232"/>
      <c r="C138" s="233"/>
      <c r="D138" s="234" t="s">
        <v>168</v>
      </c>
      <c r="E138" s="233"/>
      <c r="F138" s="236" t="s">
        <v>6217</v>
      </c>
      <c r="G138" s="233"/>
      <c r="H138" s="237">
        <v>577.5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4</v>
      </c>
      <c r="AX138" s="13" t="s">
        <v>85</v>
      </c>
      <c r="AY138" s="243" t="s">
        <v>159</v>
      </c>
    </row>
    <row r="139" s="2" customFormat="1" ht="24.15" customHeight="1">
      <c r="A139" s="39"/>
      <c r="B139" s="40"/>
      <c r="C139" s="219" t="s">
        <v>212</v>
      </c>
      <c r="D139" s="219" t="s">
        <v>161</v>
      </c>
      <c r="E139" s="220" t="s">
        <v>6218</v>
      </c>
      <c r="F139" s="221" t="s">
        <v>6219</v>
      </c>
      <c r="G139" s="222" t="s">
        <v>268</v>
      </c>
      <c r="H139" s="223">
        <v>200</v>
      </c>
      <c r="I139" s="224"/>
      <c r="J139" s="225">
        <f>ROUND(I139*H139,2)</f>
        <v>0</v>
      </c>
      <c r="K139" s="221" t="s">
        <v>165</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235</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6220</v>
      </c>
    </row>
    <row r="140" s="2" customFormat="1" ht="21.75" customHeight="1">
      <c r="A140" s="39"/>
      <c r="B140" s="40"/>
      <c r="C140" s="255" t="s">
        <v>8</v>
      </c>
      <c r="D140" s="255" t="s">
        <v>218</v>
      </c>
      <c r="E140" s="256" t="s">
        <v>6221</v>
      </c>
      <c r="F140" s="257" t="s">
        <v>6222</v>
      </c>
      <c r="G140" s="258" t="s">
        <v>268</v>
      </c>
      <c r="H140" s="259">
        <v>210</v>
      </c>
      <c r="I140" s="260"/>
      <c r="J140" s="261">
        <f>ROUND(I140*H140,2)</f>
        <v>0</v>
      </c>
      <c r="K140" s="257" t="s">
        <v>165</v>
      </c>
      <c r="L140" s="262"/>
      <c r="M140" s="263" t="s">
        <v>1</v>
      </c>
      <c r="N140" s="264" t="s">
        <v>42</v>
      </c>
      <c r="O140" s="92"/>
      <c r="P140" s="228">
        <f>O140*H140</f>
        <v>0</v>
      </c>
      <c r="Q140" s="228">
        <v>0.00012</v>
      </c>
      <c r="R140" s="228">
        <f>Q140*H140</f>
        <v>0.0252</v>
      </c>
      <c r="S140" s="228">
        <v>0</v>
      </c>
      <c r="T140" s="229">
        <f>S140*H140</f>
        <v>0</v>
      </c>
      <c r="U140" s="39"/>
      <c r="V140" s="39"/>
      <c r="W140" s="39"/>
      <c r="X140" s="39"/>
      <c r="Y140" s="39"/>
      <c r="Z140" s="39"/>
      <c r="AA140" s="39"/>
      <c r="AB140" s="39"/>
      <c r="AC140" s="39"/>
      <c r="AD140" s="39"/>
      <c r="AE140" s="39"/>
      <c r="AR140" s="230" t="s">
        <v>316</v>
      </c>
      <c r="AT140" s="230" t="s">
        <v>218</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6223</v>
      </c>
    </row>
    <row r="141" s="13" customFormat="1">
      <c r="A141" s="13"/>
      <c r="B141" s="232"/>
      <c r="C141" s="233"/>
      <c r="D141" s="234" t="s">
        <v>168</v>
      </c>
      <c r="E141" s="233"/>
      <c r="F141" s="236" t="s">
        <v>6193</v>
      </c>
      <c r="G141" s="233"/>
      <c r="H141" s="237">
        <v>210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4</v>
      </c>
      <c r="AX141" s="13" t="s">
        <v>85</v>
      </c>
      <c r="AY141" s="243" t="s">
        <v>159</v>
      </c>
    </row>
    <row r="142" s="2" customFormat="1" ht="24.15" customHeight="1">
      <c r="A142" s="39"/>
      <c r="B142" s="40"/>
      <c r="C142" s="219" t="s">
        <v>222</v>
      </c>
      <c r="D142" s="219" t="s">
        <v>161</v>
      </c>
      <c r="E142" s="220" t="s">
        <v>6224</v>
      </c>
      <c r="F142" s="221" t="s">
        <v>6225</v>
      </c>
      <c r="G142" s="222" t="s">
        <v>268</v>
      </c>
      <c r="H142" s="223">
        <v>150</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235</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235</v>
      </c>
      <c r="BM142" s="230" t="s">
        <v>6226</v>
      </c>
    </row>
    <row r="143" s="2" customFormat="1" ht="21.75" customHeight="1">
      <c r="A143" s="39"/>
      <c r="B143" s="40"/>
      <c r="C143" s="255" t="s">
        <v>226</v>
      </c>
      <c r="D143" s="255" t="s">
        <v>218</v>
      </c>
      <c r="E143" s="256" t="s">
        <v>6227</v>
      </c>
      <c r="F143" s="257" t="s">
        <v>6228</v>
      </c>
      <c r="G143" s="258" t="s">
        <v>268</v>
      </c>
      <c r="H143" s="259">
        <v>157.5</v>
      </c>
      <c r="I143" s="260"/>
      <c r="J143" s="261">
        <f>ROUND(I143*H143,2)</f>
        <v>0</v>
      </c>
      <c r="K143" s="257" t="s">
        <v>165</v>
      </c>
      <c r="L143" s="262"/>
      <c r="M143" s="263" t="s">
        <v>1</v>
      </c>
      <c r="N143" s="264" t="s">
        <v>42</v>
      </c>
      <c r="O143" s="92"/>
      <c r="P143" s="228">
        <f>O143*H143</f>
        <v>0</v>
      </c>
      <c r="Q143" s="228">
        <v>0.00010000000000000001</v>
      </c>
      <c r="R143" s="228">
        <f>Q143*H143</f>
        <v>0.01575</v>
      </c>
      <c r="S143" s="228">
        <v>0</v>
      </c>
      <c r="T143" s="229">
        <f>S143*H143</f>
        <v>0</v>
      </c>
      <c r="U143" s="39"/>
      <c r="V143" s="39"/>
      <c r="W143" s="39"/>
      <c r="X143" s="39"/>
      <c r="Y143" s="39"/>
      <c r="Z143" s="39"/>
      <c r="AA143" s="39"/>
      <c r="AB143" s="39"/>
      <c r="AC143" s="39"/>
      <c r="AD143" s="39"/>
      <c r="AE143" s="39"/>
      <c r="AR143" s="230" t="s">
        <v>316</v>
      </c>
      <c r="AT143" s="230" t="s">
        <v>218</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6229</v>
      </c>
    </row>
    <row r="144" s="13" customFormat="1">
      <c r="A144" s="13"/>
      <c r="B144" s="232"/>
      <c r="C144" s="233"/>
      <c r="D144" s="234" t="s">
        <v>168</v>
      </c>
      <c r="E144" s="233"/>
      <c r="F144" s="236" t="s">
        <v>6230</v>
      </c>
      <c r="G144" s="233"/>
      <c r="H144" s="237">
        <v>157.5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4</v>
      </c>
      <c r="AX144" s="13" t="s">
        <v>85</v>
      </c>
      <c r="AY144" s="243" t="s">
        <v>159</v>
      </c>
    </row>
    <row r="145" s="2" customFormat="1" ht="24.15" customHeight="1">
      <c r="A145" s="39"/>
      <c r="B145" s="40"/>
      <c r="C145" s="219" t="s">
        <v>230</v>
      </c>
      <c r="D145" s="219" t="s">
        <v>161</v>
      </c>
      <c r="E145" s="220" t="s">
        <v>6231</v>
      </c>
      <c r="F145" s="221" t="s">
        <v>6232</v>
      </c>
      <c r="G145" s="222" t="s">
        <v>268</v>
      </c>
      <c r="H145" s="223">
        <v>100</v>
      </c>
      <c r="I145" s="224"/>
      <c r="J145" s="225">
        <f>ROUND(I145*H145,2)</f>
        <v>0</v>
      </c>
      <c r="K145" s="221" t="s">
        <v>165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235</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6233</v>
      </c>
    </row>
    <row r="146" s="2" customFormat="1" ht="21.75" customHeight="1">
      <c r="A146" s="39"/>
      <c r="B146" s="40"/>
      <c r="C146" s="255" t="s">
        <v>235</v>
      </c>
      <c r="D146" s="255" t="s">
        <v>218</v>
      </c>
      <c r="E146" s="256" t="s">
        <v>6234</v>
      </c>
      <c r="F146" s="257" t="s">
        <v>6235</v>
      </c>
      <c r="G146" s="258" t="s">
        <v>268</v>
      </c>
      <c r="H146" s="259">
        <v>105</v>
      </c>
      <c r="I146" s="260"/>
      <c r="J146" s="261">
        <f>ROUND(I146*H146,2)</f>
        <v>0</v>
      </c>
      <c r="K146" s="257" t="s">
        <v>165</v>
      </c>
      <c r="L146" s="262"/>
      <c r="M146" s="263" t="s">
        <v>1</v>
      </c>
      <c r="N146" s="264" t="s">
        <v>42</v>
      </c>
      <c r="O146" s="92"/>
      <c r="P146" s="228">
        <f>O146*H146</f>
        <v>0</v>
      </c>
      <c r="Q146" s="228">
        <v>0.00012</v>
      </c>
      <c r="R146" s="228">
        <f>Q146*H146</f>
        <v>0.0126</v>
      </c>
      <c r="S146" s="228">
        <v>0</v>
      </c>
      <c r="T146" s="229">
        <f>S146*H146</f>
        <v>0</v>
      </c>
      <c r="U146" s="39"/>
      <c r="V146" s="39"/>
      <c r="W146" s="39"/>
      <c r="X146" s="39"/>
      <c r="Y146" s="39"/>
      <c r="Z146" s="39"/>
      <c r="AA146" s="39"/>
      <c r="AB146" s="39"/>
      <c r="AC146" s="39"/>
      <c r="AD146" s="39"/>
      <c r="AE146" s="39"/>
      <c r="AR146" s="230" t="s">
        <v>316</v>
      </c>
      <c r="AT146" s="230" t="s">
        <v>218</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6236</v>
      </c>
    </row>
    <row r="147" s="13" customFormat="1">
      <c r="A147" s="13"/>
      <c r="B147" s="232"/>
      <c r="C147" s="233"/>
      <c r="D147" s="234" t="s">
        <v>168</v>
      </c>
      <c r="E147" s="233"/>
      <c r="F147" s="236" t="s">
        <v>6237</v>
      </c>
      <c r="G147" s="233"/>
      <c r="H147" s="237">
        <v>105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4</v>
      </c>
      <c r="AX147" s="13" t="s">
        <v>85</v>
      </c>
      <c r="AY147" s="243" t="s">
        <v>159</v>
      </c>
    </row>
    <row r="148" s="2" customFormat="1" ht="21.75" customHeight="1">
      <c r="A148" s="39"/>
      <c r="B148" s="40"/>
      <c r="C148" s="219" t="s">
        <v>241</v>
      </c>
      <c r="D148" s="219" t="s">
        <v>161</v>
      </c>
      <c r="E148" s="220" t="s">
        <v>6238</v>
      </c>
      <c r="F148" s="221" t="s">
        <v>6239</v>
      </c>
      <c r="G148" s="222" t="s">
        <v>215</v>
      </c>
      <c r="H148" s="223">
        <v>455</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235</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6240</v>
      </c>
    </row>
    <row r="149" s="2" customFormat="1" ht="24.15" customHeight="1">
      <c r="A149" s="39"/>
      <c r="B149" s="40"/>
      <c r="C149" s="255" t="s">
        <v>246</v>
      </c>
      <c r="D149" s="255" t="s">
        <v>218</v>
      </c>
      <c r="E149" s="256" t="s">
        <v>6241</v>
      </c>
      <c r="F149" s="257" t="s">
        <v>6242</v>
      </c>
      <c r="G149" s="258" t="s">
        <v>215</v>
      </c>
      <c r="H149" s="259">
        <v>455</v>
      </c>
      <c r="I149" s="260"/>
      <c r="J149" s="261">
        <f>ROUND(I149*H149,2)</f>
        <v>0</v>
      </c>
      <c r="K149" s="257" t="s">
        <v>165</v>
      </c>
      <c r="L149" s="262"/>
      <c r="M149" s="263" t="s">
        <v>1</v>
      </c>
      <c r="N149" s="264" t="s">
        <v>42</v>
      </c>
      <c r="O149" s="92"/>
      <c r="P149" s="228">
        <f>O149*H149</f>
        <v>0</v>
      </c>
      <c r="Q149" s="228">
        <v>5.0000000000000002E-05</v>
      </c>
      <c r="R149" s="228">
        <f>Q149*H149</f>
        <v>0.022749999999999999</v>
      </c>
      <c r="S149" s="228">
        <v>0</v>
      </c>
      <c r="T149" s="229">
        <f>S149*H149</f>
        <v>0</v>
      </c>
      <c r="U149" s="39"/>
      <c r="V149" s="39"/>
      <c r="W149" s="39"/>
      <c r="X149" s="39"/>
      <c r="Y149" s="39"/>
      <c r="Z149" s="39"/>
      <c r="AA149" s="39"/>
      <c r="AB149" s="39"/>
      <c r="AC149" s="39"/>
      <c r="AD149" s="39"/>
      <c r="AE149" s="39"/>
      <c r="AR149" s="230" t="s">
        <v>316</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6243</v>
      </c>
    </row>
    <row r="150" s="2" customFormat="1" ht="16.5" customHeight="1">
      <c r="A150" s="39"/>
      <c r="B150" s="40"/>
      <c r="C150" s="219" t="s">
        <v>250</v>
      </c>
      <c r="D150" s="219" t="s">
        <v>161</v>
      </c>
      <c r="E150" s="220" t="s">
        <v>6244</v>
      </c>
      <c r="F150" s="221" t="s">
        <v>6245</v>
      </c>
      <c r="G150" s="222" t="s">
        <v>215</v>
      </c>
      <c r="H150" s="223">
        <v>190</v>
      </c>
      <c r="I150" s="224"/>
      <c r="J150" s="225">
        <f>ROUND(I150*H150,2)</f>
        <v>0</v>
      </c>
      <c r="K150" s="221" t="s">
        <v>165</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6246</v>
      </c>
    </row>
    <row r="151" s="2" customFormat="1" ht="24.15" customHeight="1">
      <c r="A151" s="39"/>
      <c r="B151" s="40"/>
      <c r="C151" s="255" t="s">
        <v>254</v>
      </c>
      <c r="D151" s="255" t="s">
        <v>218</v>
      </c>
      <c r="E151" s="256" t="s">
        <v>6247</v>
      </c>
      <c r="F151" s="257" t="s">
        <v>6248</v>
      </c>
      <c r="G151" s="258" t="s">
        <v>215</v>
      </c>
      <c r="H151" s="259">
        <v>190</v>
      </c>
      <c r="I151" s="260"/>
      <c r="J151" s="261">
        <f>ROUND(I151*H151,2)</f>
        <v>0</v>
      </c>
      <c r="K151" s="257" t="s">
        <v>165</v>
      </c>
      <c r="L151" s="262"/>
      <c r="M151" s="263" t="s">
        <v>1</v>
      </c>
      <c r="N151" s="264" t="s">
        <v>42</v>
      </c>
      <c r="O151" s="92"/>
      <c r="P151" s="228">
        <f>O151*H151</f>
        <v>0</v>
      </c>
      <c r="Q151" s="228">
        <v>9.0000000000000006E-05</v>
      </c>
      <c r="R151" s="228">
        <f>Q151*H151</f>
        <v>0.017100000000000001</v>
      </c>
      <c r="S151" s="228">
        <v>0</v>
      </c>
      <c r="T151" s="229">
        <f>S151*H151</f>
        <v>0</v>
      </c>
      <c r="U151" s="39"/>
      <c r="V151" s="39"/>
      <c r="W151" s="39"/>
      <c r="X151" s="39"/>
      <c r="Y151" s="39"/>
      <c r="Z151" s="39"/>
      <c r="AA151" s="39"/>
      <c r="AB151" s="39"/>
      <c r="AC151" s="39"/>
      <c r="AD151" s="39"/>
      <c r="AE151" s="39"/>
      <c r="AR151" s="230" t="s">
        <v>316</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6249</v>
      </c>
    </row>
    <row r="152" s="2" customFormat="1" ht="24.15" customHeight="1">
      <c r="A152" s="39"/>
      <c r="B152" s="40"/>
      <c r="C152" s="219" t="s">
        <v>7</v>
      </c>
      <c r="D152" s="219" t="s">
        <v>161</v>
      </c>
      <c r="E152" s="220" t="s">
        <v>6250</v>
      </c>
      <c r="F152" s="221" t="s">
        <v>6251</v>
      </c>
      <c r="G152" s="222" t="s">
        <v>215</v>
      </c>
      <c r="H152" s="223">
        <v>30</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6252</v>
      </c>
    </row>
    <row r="153" s="2" customFormat="1" ht="24.15" customHeight="1">
      <c r="A153" s="39"/>
      <c r="B153" s="40"/>
      <c r="C153" s="255" t="s">
        <v>265</v>
      </c>
      <c r="D153" s="255" t="s">
        <v>218</v>
      </c>
      <c r="E153" s="256" t="s">
        <v>6253</v>
      </c>
      <c r="F153" s="257" t="s">
        <v>6254</v>
      </c>
      <c r="G153" s="258" t="s">
        <v>215</v>
      </c>
      <c r="H153" s="259">
        <v>30</v>
      </c>
      <c r="I153" s="260"/>
      <c r="J153" s="261">
        <f>ROUND(I153*H153,2)</f>
        <v>0</v>
      </c>
      <c r="K153" s="257" t="s">
        <v>165</v>
      </c>
      <c r="L153" s="262"/>
      <c r="M153" s="263" t="s">
        <v>1</v>
      </c>
      <c r="N153" s="264" t="s">
        <v>42</v>
      </c>
      <c r="O153" s="92"/>
      <c r="P153" s="228">
        <f>O153*H153</f>
        <v>0</v>
      </c>
      <c r="Q153" s="228">
        <v>0.00014999999999999999</v>
      </c>
      <c r="R153" s="228">
        <f>Q153*H153</f>
        <v>0.0044999999999999997</v>
      </c>
      <c r="S153" s="228">
        <v>0</v>
      </c>
      <c r="T153" s="229">
        <f>S153*H153</f>
        <v>0</v>
      </c>
      <c r="U153" s="39"/>
      <c r="V153" s="39"/>
      <c r="W153" s="39"/>
      <c r="X153" s="39"/>
      <c r="Y153" s="39"/>
      <c r="Z153" s="39"/>
      <c r="AA153" s="39"/>
      <c r="AB153" s="39"/>
      <c r="AC153" s="39"/>
      <c r="AD153" s="39"/>
      <c r="AE153" s="39"/>
      <c r="AR153" s="230" t="s">
        <v>316</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6255</v>
      </c>
    </row>
    <row r="154" s="2" customFormat="1" ht="24.15" customHeight="1">
      <c r="A154" s="39"/>
      <c r="B154" s="40"/>
      <c r="C154" s="219" t="s">
        <v>272</v>
      </c>
      <c r="D154" s="219" t="s">
        <v>161</v>
      </c>
      <c r="E154" s="220" t="s">
        <v>6256</v>
      </c>
      <c r="F154" s="221" t="s">
        <v>6257</v>
      </c>
      <c r="G154" s="222" t="s">
        <v>268</v>
      </c>
      <c r="H154" s="223">
        <v>435</v>
      </c>
      <c r="I154" s="224"/>
      <c r="J154" s="225">
        <f>ROUND(I154*H154,2)</f>
        <v>0</v>
      </c>
      <c r="K154" s="221" t="s">
        <v>165</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6258</v>
      </c>
    </row>
    <row r="155" s="2" customFormat="1" ht="24.15" customHeight="1">
      <c r="A155" s="39"/>
      <c r="B155" s="40"/>
      <c r="C155" s="255" t="s">
        <v>277</v>
      </c>
      <c r="D155" s="255" t="s">
        <v>218</v>
      </c>
      <c r="E155" s="256" t="s">
        <v>6259</v>
      </c>
      <c r="F155" s="257" t="s">
        <v>6260</v>
      </c>
      <c r="G155" s="258" t="s">
        <v>268</v>
      </c>
      <c r="H155" s="259">
        <v>500.25</v>
      </c>
      <c r="I155" s="260"/>
      <c r="J155" s="261">
        <f>ROUND(I155*H155,2)</f>
        <v>0</v>
      </c>
      <c r="K155" s="257" t="s">
        <v>165</v>
      </c>
      <c r="L155" s="262"/>
      <c r="M155" s="263" t="s">
        <v>1</v>
      </c>
      <c r="N155" s="264" t="s">
        <v>42</v>
      </c>
      <c r="O155" s="92"/>
      <c r="P155" s="228">
        <f>O155*H155</f>
        <v>0</v>
      </c>
      <c r="Q155" s="228">
        <v>6.9999999999999994E-05</v>
      </c>
      <c r="R155" s="228">
        <f>Q155*H155</f>
        <v>0.0350175</v>
      </c>
      <c r="S155" s="228">
        <v>0</v>
      </c>
      <c r="T155" s="229">
        <f>S155*H155</f>
        <v>0</v>
      </c>
      <c r="U155" s="39"/>
      <c r="V155" s="39"/>
      <c r="W155" s="39"/>
      <c r="X155" s="39"/>
      <c r="Y155" s="39"/>
      <c r="Z155" s="39"/>
      <c r="AA155" s="39"/>
      <c r="AB155" s="39"/>
      <c r="AC155" s="39"/>
      <c r="AD155" s="39"/>
      <c r="AE155" s="39"/>
      <c r="AR155" s="230" t="s">
        <v>316</v>
      </c>
      <c r="AT155" s="230" t="s">
        <v>218</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6261</v>
      </c>
    </row>
    <row r="156" s="13" customFormat="1">
      <c r="A156" s="13"/>
      <c r="B156" s="232"/>
      <c r="C156" s="233"/>
      <c r="D156" s="234" t="s">
        <v>168</v>
      </c>
      <c r="E156" s="233"/>
      <c r="F156" s="236" t="s">
        <v>6262</v>
      </c>
      <c r="G156" s="233"/>
      <c r="H156" s="237">
        <v>500.25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168</v>
      </c>
      <c r="AU156" s="243" t="s">
        <v>87</v>
      </c>
      <c r="AV156" s="13" t="s">
        <v>87</v>
      </c>
      <c r="AW156" s="13" t="s">
        <v>4</v>
      </c>
      <c r="AX156" s="13" t="s">
        <v>85</v>
      </c>
      <c r="AY156" s="243" t="s">
        <v>159</v>
      </c>
    </row>
    <row r="157" s="2" customFormat="1" ht="24.15" customHeight="1">
      <c r="A157" s="39"/>
      <c r="B157" s="40"/>
      <c r="C157" s="219" t="s">
        <v>282</v>
      </c>
      <c r="D157" s="219" t="s">
        <v>161</v>
      </c>
      <c r="E157" s="220" t="s">
        <v>6263</v>
      </c>
      <c r="F157" s="221" t="s">
        <v>6264</v>
      </c>
      <c r="G157" s="222" t="s">
        <v>268</v>
      </c>
      <c r="H157" s="223">
        <v>20</v>
      </c>
      <c r="I157" s="224"/>
      <c r="J157" s="225">
        <f>ROUND(I157*H157,2)</f>
        <v>0</v>
      </c>
      <c r="K157" s="221" t="s">
        <v>165</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6265</v>
      </c>
    </row>
    <row r="158" s="2" customFormat="1" ht="24.15" customHeight="1">
      <c r="A158" s="39"/>
      <c r="B158" s="40"/>
      <c r="C158" s="255" t="s">
        <v>287</v>
      </c>
      <c r="D158" s="255" t="s">
        <v>218</v>
      </c>
      <c r="E158" s="256" t="s">
        <v>6266</v>
      </c>
      <c r="F158" s="257" t="s">
        <v>6267</v>
      </c>
      <c r="G158" s="258" t="s">
        <v>268</v>
      </c>
      <c r="H158" s="259">
        <v>23</v>
      </c>
      <c r="I158" s="260"/>
      <c r="J158" s="261">
        <f>ROUND(I158*H158,2)</f>
        <v>0</v>
      </c>
      <c r="K158" s="257" t="s">
        <v>165</v>
      </c>
      <c r="L158" s="262"/>
      <c r="M158" s="263" t="s">
        <v>1</v>
      </c>
      <c r="N158" s="264" t="s">
        <v>42</v>
      </c>
      <c r="O158" s="92"/>
      <c r="P158" s="228">
        <f>O158*H158</f>
        <v>0</v>
      </c>
      <c r="Q158" s="228">
        <v>0.00011</v>
      </c>
      <c r="R158" s="228">
        <f>Q158*H158</f>
        <v>0.0025300000000000001</v>
      </c>
      <c r="S158" s="228">
        <v>0</v>
      </c>
      <c r="T158" s="229">
        <f>S158*H158</f>
        <v>0</v>
      </c>
      <c r="U158" s="39"/>
      <c r="V158" s="39"/>
      <c r="W158" s="39"/>
      <c r="X158" s="39"/>
      <c r="Y158" s="39"/>
      <c r="Z158" s="39"/>
      <c r="AA158" s="39"/>
      <c r="AB158" s="39"/>
      <c r="AC158" s="39"/>
      <c r="AD158" s="39"/>
      <c r="AE158" s="39"/>
      <c r="AR158" s="230" t="s">
        <v>316</v>
      </c>
      <c r="AT158" s="230" t="s">
        <v>218</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6268</v>
      </c>
    </row>
    <row r="159" s="13" customFormat="1">
      <c r="A159" s="13"/>
      <c r="B159" s="232"/>
      <c r="C159" s="233"/>
      <c r="D159" s="234" t="s">
        <v>168</v>
      </c>
      <c r="E159" s="233"/>
      <c r="F159" s="236" t="s">
        <v>6269</v>
      </c>
      <c r="G159" s="233"/>
      <c r="H159" s="237">
        <v>23</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4</v>
      </c>
      <c r="AX159" s="13" t="s">
        <v>85</v>
      </c>
      <c r="AY159" s="243" t="s">
        <v>159</v>
      </c>
    </row>
    <row r="160" s="2" customFormat="1" ht="24.15" customHeight="1">
      <c r="A160" s="39"/>
      <c r="B160" s="40"/>
      <c r="C160" s="219" t="s">
        <v>293</v>
      </c>
      <c r="D160" s="219" t="s">
        <v>161</v>
      </c>
      <c r="E160" s="220" t="s">
        <v>6263</v>
      </c>
      <c r="F160" s="221" t="s">
        <v>6264</v>
      </c>
      <c r="G160" s="222" t="s">
        <v>268</v>
      </c>
      <c r="H160" s="223">
        <v>20</v>
      </c>
      <c r="I160" s="224"/>
      <c r="J160" s="225">
        <f>ROUND(I160*H160,2)</f>
        <v>0</v>
      </c>
      <c r="K160" s="221" t="s">
        <v>165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235</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6270</v>
      </c>
    </row>
    <row r="161" s="2" customFormat="1" ht="24.15" customHeight="1">
      <c r="A161" s="39"/>
      <c r="B161" s="40"/>
      <c r="C161" s="255" t="s">
        <v>297</v>
      </c>
      <c r="D161" s="255" t="s">
        <v>218</v>
      </c>
      <c r="E161" s="256" t="s">
        <v>6271</v>
      </c>
      <c r="F161" s="257" t="s">
        <v>6272</v>
      </c>
      <c r="G161" s="258" t="s">
        <v>268</v>
      </c>
      <c r="H161" s="259">
        <v>23</v>
      </c>
      <c r="I161" s="260"/>
      <c r="J161" s="261">
        <f>ROUND(I161*H161,2)</f>
        <v>0</v>
      </c>
      <c r="K161" s="257" t="s">
        <v>165</v>
      </c>
      <c r="L161" s="262"/>
      <c r="M161" s="263" t="s">
        <v>1</v>
      </c>
      <c r="N161" s="264" t="s">
        <v>42</v>
      </c>
      <c r="O161" s="92"/>
      <c r="P161" s="228">
        <f>O161*H161</f>
        <v>0</v>
      </c>
      <c r="Q161" s="228">
        <v>0.00017000000000000001</v>
      </c>
      <c r="R161" s="228">
        <f>Q161*H161</f>
        <v>0.0039100000000000003</v>
      </c>
      <c r="S161" s="228">
        <v>0</v>
      </c>
      <c r="T161" s="229">
        <f>S161*H161</f>
        <v>0</v>
      </c>
      <c r="U161" s="39"/>
      <c r="V161" s="39"/>
      <c r="W161" s="39"/>
      <c r="X161" s="39"/>
      <c r="Y161" s="39"/>
      <c r="Z161" s="39"/>
      <c r="AA161" s="39"/>
      <c r="AB161" s="39"/>
      <c r="AC161" s="39"/>
      <c r="AD161" s="39"/>
      <c r="AE161" s="39"/>
      <c r="AR161" s="230" t="s">
        <v>316</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6273</v>
      </c>
    </row>
    <row r="162" s="13" customFormat="1">
      <c r="A162" s="13"/>
      <c r="B162" s="232"/>
      <c r="C162" s="233"/>
      <c r="D162" s="234" t="s">
        <v>168</v>
      </c>
      <c r="E162" s="233"/>
      <c r="F162" s="236" t="s">
        <v>6269</v>
      </c>
      <c r="G162" s="233"/>
      <c r="H162" s="237">
        <v>23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4</v>
      </c>
      <c r="AX162" s="13" t="s">
        <v>85</v>
      </c>
      <c r="AY162" s="243" t="s">
        <v>159</v>
      </c>
    </row>
    <row r="163" s="2" customFormat="1" ht="24.15" customHeight="1">
      <c r="A163" s="39"/>
      <c r="B163" s="40"/>
      <c r="C163" s="219" t="s">
        <v>301</v>
      </c>
      <c r="D163" s="219" t="s">
        <v>161</v>
      </c>
      <c r="E163" s="220" t="s">
        <v>6274</v>
      </c>
      <c r="F163" s="221" t="s">
        <v>6275</v>
      </c>
      <c r="G163" s="222" t="s">
        <v>268</v>
      </c>
      <c r="H163" s="223">
        <v>60</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6276</v>
      </c>
    </row>
    <row r="164" s="2" customFormat="1" ht="24.15" customHeight="1">
      <c r="A164" s="39"/>
      <c r="B164" s="40"/>
      <c r="C164" s="255" t="s">
        <v>305</v>
      </c>
      <c r="D164" s="255" t="s">
        <v>218</v>
      </c>
      <c r="E164" s="256" t="s">
        <v>6277</v>
      </c>
      <c r="F164" s="257" t="s">
        <v>6278</v>
      </c>
      <c r="G164" s="258" t="s">
        <v>268</v>
      </c>
      <c r="H164" s="259">
        <v>69</v>
      </c>
      <c r="I164" s="260"/>
      <c r="J164" s="261">
        <f>ROUND(I164*H164,2)</f>
        <v>0</v>
      </c>
      <c r="K164" s="257" t="s">
        <v>165</v>
      </c>
      <c r="L164" s="262"/>
      <c r="M164" s="263" t="s">
        <v>1</v>
      </c>
      <c r="N164" s="264" t="s">
        <v>42</v>
      </c>
      <c r="O164" s="92"/>
      <c r="P164" s="228">
        <f>O164*H164</f>
        <v>0</v>
      </c>
      <c r="Q164" s="228">
        <v>0.00025000000000000001</v>
      </c>
      <c r="R164" s="228">
        <f>Q164*H164</f>
        <v>0.017250000000000001</v>
      </c>
      <c r="S164" s="228">
        <v>0</v>
      </c>
      <c r="T164" s="229">
        <f>S164*H164</f>
        <v>0</v>
      </c>
      <c r="U164" s="39"/>
      <c r="V164" s="39"/>
      <c r="W164" s="39"/>
      <c r="X164" s="39"/>
      <c r="Y164" s="39"/>
      <c r="Z164" s="39"/>
      <c r="AA164" s="39"/>
      <c r="AB164" s="39"/>
      <c r="AC164" s="39"/>
      <c r="AD164" s="39"/>
      <c r="AE164" s="39"/>
      <c r="AR164" s="230" t="s">
        <v>316</v>
      </c>
      <c r="AT164" s="230" t="s">
        <v>218</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6279</v>
      </c>
    </row>
    <row r="165" s="13" customFormat="1">
      <c r="A165" s="13"/>
      <c r="B165" s="232"/>
      <c r="C165" s="233"/>
      <c r="D165" s="234" t="s">
        <v>168</v>
      </c>
      <c r="E165" s="233"/>
      <c r="F165" s="236" t="s">
        <v>6280</v>
      </c>
      <c r="G165" s="233"/>
      <c r="H165" s="237">
        <v>69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168</v>
      </c>
      <c r="AU165" s="243" t="s">
        <v>87</v>
      </c>
      <c r="AV165" s="13" t="s">
        <v>87</v>
      </c>
      <c r="AW165" s="13" t="s">
        <v>4</v>
      </c>
      <c r="AX165" s="13" t="s">
        <v>85</v>
      </c>
      <c r="AY165" s="243" t="s">
        <v>159</v>
      </c>
    </row>
    <row r="166" s="2" customFormat="1" ht="24.15" customHeight="1">
      <c r="A166" s="39"/>
      <c r="B166" s="40"/>
      <c r="C166" s="219" t="s">
        <v>312</v>
      </c>
      <c r="D166" s="219" t="s">
        <v>161</v>
      </c>
      <c r="E166" s="220" t="s">
        <v>6274</v>
      </c>
      <c r="F166" s="221" t="s">
        <v>6275</v>
      </c>
      <c r="G166" s="222" t="s">
        <v>268</v>
      </c>
      <c r="H166" s="223">
        <v>20</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6281</v>
      </c>
    </row>
    <row r="167" s="2" customFormat="1" ht="24.15" customHeight="1">
      <c r="A167" s="39"/>
      <c r="B167" s="40"/>
      <c r="C167" s="255" t="s">
        <v>316</v>
      </c>
      <c r="D167" s="255" t="s">
        <v>218</v>
      </c>
      <c r="E167" s="256" t="s">
        <v>6282</v>
      </c>
      <c r="F167" s="257" t="s">
        <v>6283</v>
      </c>
      <c r="G167" s="258" t="s">
        <v>268</v>
      </c>
      <c r="H167" s="259">
        <v>23</v>
      </c>
      <c r="I167" s="260"/>
      <c r="J167" s="261">
        <f>ROUND(I167*H167,2)</f>
        <v>0</v>
      </c>
      <c r="K167" s="257" t="s">
        <v>165</v>
      </c>
      <c r="L167" s="262"/>
      <c r="M167" s="263" t="s">
        <v>1</v>
      </c>
      <c r="N167" s="264" t="s">
        <v>42</v>
      </c>
      <c r="O167" s="92"/>
      <c r="P167" s="228">
        <f>O167*H167</f>
        <v>0</v>
      </c>
      <c r="Q167" s="228">
        <v>0.00034000000000000002</v>
      </c>
      <c r="R167" s="228">
        <f>Q167*H167</f>
        <v>0.0078200000000000006</v>
      </c>
      <c r="S167" s="228">
        <v>0</v>
      </c>
      <c r="T167" s="229">
        <f>S167*H167</f>
        <v>0</v>
      </c>
      <c r="U167" s="39"/>
      <c r="V167" s="39"/>
      <c r="W167" s="39"/>
      <c r="X167" s="39"/>
      <c r="Y167" s="39"/>
      <c r="Z167" s="39"/>
      <c r="AA167" s="39"/>
      <c r="AB167" s="39"/>
      <c r="AC167" s="39"/>
      <c r="AD167" s="39"/>
      <c r="AE167" s="39"/>
      <c r="AR167" s="230" t="s">
        <v>316</v>
      </c>
      <c r="AT167" s="230" t="s">
        <v>218</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6284</v>
      </c>
    </row>
    <row r="168" s="13" customFormat="1">
      <c r="A168" s="13"/>
      <c r="B168" s="232"/>
      <c r="C168" s="233"/>
      <c r="D168" s="234" t="s">
        <v>168</v>
      </c>
      <c r="E168" s="233"/>
      <c r="F168" s="236" t="s">
        <v>6269</v>
      </c>
      <c r="G168" s="233"/>
      <c r="H168" s="237">
        <v>23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4</v>
      </c>
      <c r="AX168" s="13" t="s">
        <v>85</v>
      </c>
      <c r="AY168" s="243" t="s">
        <v>159</v>
      </c>
    </row>
    <row r="169" s="2" customFormat="1" ht="33" customHeight="1">
      <c r="A169" s="39"/>
      <c r="B169" s="40"/>
      <c r="C169" s="219" t="s">
        <v>321</v>
      </c>
      <c r="D169" s="219" t="s">
        <v>161</v>
      </c>
      <c r="E169" s="220" t="s">
        <v>6285</v>
      </c>
      <c r="F169" s="221" t="s">
        <v>6286</v>
      </c>
      <c r="G169" s="222" t="s">
        <v>268</v>
      </c>
      <c r="H169" s="223">
        <v>3990</v>
      </c>
      <c r="I169" s="224"/>
      <c r="J169" s="225">
        <f>ROUND(I169*H169,2)</f>
        <v>0</v>
      </c>
      <c r="K169" s="221" t="s">
        <v>165</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6287</v>
      </c>
    </row>
    <row r="170" s="2" customFormat="1" ht="37.8" customHeight="1">
      <c r="A170" s="39"/>
      <c r="B170" s="40"/>
      <c r="C170" s="255" t="s">
        <v>326</v>
      </c>
      <c r="D170" s="255" t="s">
        <v>218</v>
      </c>
      <c r="E170" s="256" t="s">
        <v>6288</v>
      </c>
      <c r="F170" s="257" t="s">
        <v>6289</v>
      </c>
      <c r="G170" s="258" t="s">
        <v>268</v>
      </c>
      <c r="H170" s="259">
        <v>3990</v>
      </c>
      <c r="I170" s="260"/>
      <c r="J170" s="261">
        <f>ROUND(I170*H170,2)</f>
        <v>0</v>
      </c>
      <c r="K170" s="257" t="s">
        <v>165</v>
      </c>
      <c r="L170" s="262"/>
      <c r="M170" s="263" t="s">
        <v>1</v>
      </c>
      <c r="N170" s="264" t="s">
        <v>42</v>
      </c>
      <c r="O170" s="92"/>
      <c r="P170" s="228">
        <f>O170*H170</f>
        <v>0</v>
      </c>
      <c r="Q170" s="228">
        <v>5.0000000000000002E-05</v>
      </c>
      <c r="R170" s="228">
        <f>Q170*H170</f>
        <v>0.19950000000000001</v>
      </c>
      <c r="S170" s="228">
        <v>0</v>
      </c>
      <c r="T170" s="229">
        <f>S170*H170</f>
        <v>0</v>
      </c>
      <c r="U170" s="39"/>
      <c r="V170" s="39"/>
      <c r="W170" s="39"/>
      <c r="X170" s="39"/>
      <c r="Y170" s="39"/>
      <c r="Z170" s="39"/>
      <c r="AA170" s="39"/>
      <c r="AB170" s="39"/>
      <c r="AC170" s="39"/>
      <c r="AD170" s="39"/>
      <c r="AE170" s="39"/>
      <c r="AR170" s="230" t="s">
        <v>316</v>
      </c>
      <c r="AT170" s="230" t="s">
        <v>218</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6290</v>
      </c>
    </row>
    <row r="171" s="2" customFormat="1" ht="33" customHeight="1">
      <c r="A171" s="39"/>
      <c r="B171" s="40"/>
      <c r="C171" s="219" t="s">
        <v>331</v>
      </c>
      <c r="D171" s="219" t="s">
        <v>161</v>
      </c>
      <c r="E171" s="220" t="s">
        <v>6291</v>
      </c>
      <c r="F171" s="221" t="s">
        <v>6292</v>
      </c>
      <c r="G171" s="222" t="s">
        <v>268</v>
      </c>
      <c r="H171" s="223">
        <v>90</v>
      </c>
      <c r="I171" s="224"/>
      <c r="J171" s="225">
        <f>ROUND(I171*H171,2)</f>
        <v>0</v>
      </c>
      <c r="K171" s="221" t="s">
        <v>165</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6293</v>
      </c>
    </row>
    <row r="172" s="2" customFormat="1" ht="44.25" customHeight="1">
      <c r="A172" s="39"/>
      <c r="B172" s="40"/>
      <c r="C172" s="255" t="s">
        <v>338</v>
      </c>
      <c r="D172" s="255" t="s">
        <v>218</v>
      </c>
      <c r="E172" s="256" t="s">
        <v>6294</v>
      </c>
      <c r="F172" s="257" t="s">
        <v>6295</v>
      </c>
      <c r="G172" s="258" t="s">
        <v>268</v>
      </c>
      <c r="H172" s="259">
        <v>90</v>
      </c>
      <c r="I172" s="260"/>
      <c r="J172" s="261">
        <f>ROUND(I172*H172,2)</f>
        <v>0</v>
      </c>
      <c r="K172" s="257" t="s">
        <v>165</v>
      </c>
      <c r="L172" s="262"/>
      <c r="M172" s="263" t="s">
        <v>1</v>
      </c>
      <c r="N172" s="264" t="s">
        <v>42</v>
      </c>
      <c r="O172" s="92"/>
      <c r="P172" s="228">
        <f>O172*H172</f>
        <v>0</v>
      </c>
      <c r="Q172" s="228">
        <v>0.00018000000000000001</v>
      </c>
      <c r="R172" s="228">
        <f>Q172*H172</f>
        <v>0.016200000000000003</v>
      </c>
      <c r="S172" s="228">
        <v>0</v>
      </c>
      <c r="T172" s="229">
        <f>S172*H172</f>
        <v>0</v>
      </c>
      <c r="U172" s="39"/>
      <c r="V172" s="39"/>
      <c r="W172" s="39"/>
      <c r="X172" s="39"/>
      <c r="Y172" s="39"/>
      <c r="Z172" s="39"/>
      <c r="AA172" s="39"/>
      <c r="AB172" s="39"/>
      <c r="AC172" s="39"/>
      <c r="AD172" s="39"/>
      <c r="AE172" s="39"/>
      <c r="AR172" s="230" t="s">
        <v>316</v>
      </c>
      <c r="AT172" s="230" t="s">
        <v>218</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6296</v>
      </c>
    </row>
    <row r="173" s="2" customFormat="1" ht="24.15" customHeight="1">
      <c r="A173" s="39"/>
      <c r="B173" s="40"/>
      <c r="C173" s="219" t="s">
        <v>346</v>
      </c>
      <c r="D173" s="219" t="s">
        <v>161</v>
      </c>
      <c r="E173" s="220" t="s">
        <v>6297</v>
      </c>
      <c r="F173" s="221" t="s">
        <v>6298</v>
      </c>
      <c r="G173" s="222" t="s">
        <v>268</v>
      </c>
      <c r="H173" s="223">
        <v>2900</v>
      </c>
      <c r="I173" s="224"/>
      <c r="J173" s="225">
        <f>ROUND(I173*H173,2)</f>
        <v>0</v>
      </c>
      <c r="K173" s="221" t="s">
        <v>165</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6299</v>
      </c>
    </row>
    <row r="174" s="2" customFormat="1" ht="24.15" customHeight="1">
      <c r="A174" s="39"/>
      <c r="B174" s="40"/>
      <c r="C174" s="255" t="s">
        <v>217</v>
      </c>
      <c r="D174" s="255" t="s">
        <v>218</v>
      </c>
      <c r="E174" s="256" t="s">
        <v>6300</v>
      </c>
      <c r="F174" s="257" t="s">
        <v>6301</v>
      </c>
      <c r="G174" s="258" t="s">
        <v>268</v>
      </c>
      <c r="H174" s="259">
        <v>3335</v>
      </c>
      <c r="I174" s="260"/>
      <c r="J174" s="261">
        <f>ROUND(I174*H174,2)</f>
        <v>0</v>
      </c>
      <c r="K174" s="257" t="s">
        <v>165</v>
      </c>
      <c r="L174" s="262"/>
      <c r="M174" s="263" t="s">
        <v>1</v>
      </c>
      <c r="N174" s="264" t="s">
        <v>42</v>
      </c>
      <c r="O174" s="92"/>
      <c r="P174" s="228">
        <f>O174*H174</f>
        <v>0</v>
      </c>
      <c r="Q174" s="228">
        <v>0.00012</v>
      </c>
      <c r="R174" s="228">
        <f>Q174*H174</f>
        <v>0.4002</v>
      </c>
      <c r="S174" s="228">
        <v>0</v>
      </c>
      <c r="T174" s="229">
        <f>S174*H174</f>
        <v>0</v>
      </c>
      <c r="U174" s="39"/>
      <c r="V174" s="39"/>
      <c r="W174" s="39"/>
      <c r="X174" s="39"/>
      <c r="Y174" s="39"/>
      <c r="Z174" s="39"/>
      <c r="AA174" s="39"/>
      <c r="AB174" s="39"/>
      <c r="AC174" s="39"/>
      <c r="AD174" s="39"/>
      <c r="AE174" s="39"/>
      <c r="AR174" s="230" t="s">
        <v>316</v>
      </c>
      <c r="AT174" s="230" t="s">
        <v>218</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6302</v>
      </c>
    </row>
    <row r="175" s="13" customFormat="1">
      <c r="A175" s="13"/>
      <c r="B175" s="232"/>
      <c r="C175" s="233"/>
      <c r="D175" s="234" t="s">
        <v>168</v>
      </c>
      <c r="E175" s="233"/>
      <c r="F175" s="236" t="s">
        <v>6303</v>
      </c>
      <c r="G175" s="233"/>
      <c r="H175" s="237">
        <v>3335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4</v>
      </c>
      <c r="AX175" s="13" t="s">
        <v>85</v>
      </c>
      <c r="AY175" s="243" t="s">
        <v>159</v>
      </c>
    </row>
    <row r="176" s="2" customFormat="1" ht="33" customHeight="1">
      <c r="A176" s="39"/>
      <c r="B176" s="40"/>
      <c r="C176" s="219" t="s">
        <v>534</v>
      </c>
      <c r="D176" s="219" t="s">
        <v>161</v>
      </c>
      <c r="E176" s="220" t="s">
        <v>6304</v>
      </c>
      <c r="F176" s="221" t="s">
        <v>6305</v>
      </c>
      <c r="G176" s="222" t="s">
        <v>268</v>
      </c>
      <c r="H176" s="223">
        <v>5045</v>
      </c>
      <c r="I176" s="224"/>
      <c r="J176" s="225">
        <f>ROUND(I176*H176,2)</f>
        <v>0</v>
      </c>
      <c r="K176" s="221" t="s">
        <v>165</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6306</v>
      </c>
    </row>
    <row r="177" s="2" customFormat="1" ht="24.15" customHeight="1">
      <c r="A177" s="39"/>
      <c r="B177" s="40"/>
      <c r="C177" s="255" t="s">
        <v>538</v>
      </c>
      <c r="D177" s="255" t="s">
        <v>218</v>
      </c>
      <c r="E177" s="256" t="s">
        <v>6307</v>
      </c>
      <c r="F177" s="257" t="s">
        <v>6308</v>
      </c>
      <c r="G177" s="258" t="s">
        <v>268</v>
      </c>
      <c r="H177" s="259">
        <v>5801.75</v>
      </c>
      <c r="I177" s="260"/>
      <c r="J177" s="261">
        <f>ROUND(I177*H177,2)</f>
        <v>0</v>
      </c>
      <c r="K177" s="257" t="s">
        <v>165</v>
      </c>
      <c r="L177" s="262"/>
      <c r="M177" s="263" t="s">
        <v>1</v>
      </c>
      <c r="N177" s="264" t="s">
        <v>42</v>
      </c>
      <c r="O177" s="92"/>
      <c r="P177" s="228">
        <f>O177*H177</f>
        <v>0</v>
      </c>
      <c r="Q177" s="228">
        <v>0.00017000000000000001</v>
      </c>
      <c r="R177" s="228">
        <f>Q177*H177</f>
        <v>0.98629750000000005</v>
      </c>
      <c r="S177" s="228">
        <v>0</v>
      </c>
      <c r="T177" s="229">
        <f>S177*H177</f>
        <v>0</v>
      </c>
      <c r="U177" s="39"/>
      <c r="V177" s="39"/>
      <c r="W177" s="39"/>
      <c r="X177" s="39"/>
      <c r="Y177" s="39"/>
      <c r="Z177" s="39"/>
      <c r="AA177" s="39"/>
      <c r="AB177" s="39"/>
      <c r="AC177" s="39"/>
      <c r="AD177" s="39"/>
      <c r="AE177" s="39"/>
      <c r="AR177" s="230" t="s">
        <v>316</v>
      </c>
      <c r="AT177" s="230" t="s">
        <v>218</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6309</v>
      </c>
    </row>
    <row r="178" s="13" customFormat="1">
      <c r="A178" s="13"/>
      <c r="B178" s="232"/>
      <c r="C178" s="233"/>
      <c r="D178" s="234" t="s">
        <v>168</v>
      </c>
      <c r="E178" s="233"/>
      <c r="F178" s="236" t="s">
        <v>6310</v>
      </c>
      <c r="G178" s="233"/>
      <c r="H178" s="237">
        <v>5801.75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4</v>
      </c>
      <c r="AX178" s="13" t="s">
        <v>85</v>
      </c>
      <c r="AY178" s="243" t="s">
        <v>159</v>
      </c>
    </row>
    <row r="179" s="2" customFormat="1" ht="33" customHeight="1">
      <c r="A179" s="39"/>
      <c r="B179" s="40"/>
      <c r="C179" s="219" t="s">
        <v>543</v>
      </c>
      <c r="D179" s="219" t="s">
        <v>161</v>
      </c>
      <c r="E179" s="220" t="s">
        <v>6304</v>
      </c>
      <c r="F179" s="221" t="s">
        <v>6305</v>
      </c>
      <c r="G179" s="222" t="s">
        <v>268</v>
      </c>
      <c r="H179" s="223">
        <v>30</v>
      </c>
      <c r="I179" s="224"/>
      <c r="J179" s="225">
        <f>ROUND(I179*H179,2)</f>
        <v>0</v>
      </c>
      <c r="K179" s="221" t="s">
        <v>165</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6311</v>
      </c>
    </row>
    <row r="180" s="2" customFormat="1" ht="24.15" customHeight="1">
      <c r="A180" s="39"/>
      <c r="B180" s="40"/>
      <c r="C180" s="255" t="s">
        <v>547</v>
      </c>
      <c r="D180" s="255" t="s">
        <v>218</v>
      </c>
      <c r="E180" s="256" t="s">
        <v>6312</v>
      </c>
      <c r="F180" s="257" t="s">
        <v>6313</v>
      </c>
      <c r="G180" s="258" t="s">
        <v>268</v>
      </c>
      <c r="H180" s="259">
        <v>34.5</v>
      </c>
      <c r="I180" s="260"/>
      <c r="J180" s="261">
        <f>ROUND(I180*H180,2)</f>
        <v>0</v>
      </c>
      <c r="K180" s="257" t="s">
        <v>165</v>
      </c>
      <c r="L180" s="262"/>
      <c r="M180" s="263" t="s">
        <v>1</v>
      </c>
      <c r="N180" s="264" t="s">
        <v>42</v>
      </c>
      <c r="O180" s="92"/>
      <c r="P180" s="228">
        <f>O180*H180</f>
        <v>0</v>
      </c>
      <c r="Q180" s="228">
        <v>0.00035</v>
      </c>
      <c r="R180" s="228">
        <f>Q180*H180</f>
        <v>0.012075000000000001</v>
      </c>
      <c r="S180" s="228">
        <v>0</v>
      </c>
      <c r="T180" s="229">
        <f>S180*H180</f>
        <v>0</v>
      </c>
      <c r="U180" s="39"/>
      <c r="V180" s="39"/>
      <c r="W180" s="39"/>
      <c r="X180" s="39"/>
      <c r="Y180" s="39"/>
      <c r="Z180" s="39"/>
      <c r="AA180" s="39"/>
      <c r="AB180" s="39"/>
      <c r="AC180" s="39"/>
      <c r="AD180" s="39"/>
      <c r="AE180" s="39"/>
      <c r="AR180" s="230" t="s">
        <v>316</v>
      </c>
      <c r="AT180" s="230" t="s">
        <v>218</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6314</v>
      </c>
    </row>
    <row r="181" s="13" customFormat="1">
      <c r="A181" s="13"/>
      <c r="B181" s="232"/>
      <c r="C181" s="233"/>
      <c r="D181" s="234" t="s">
        <v>168</v>
      </c>
      <c r="E181" s="233"/>
      <c r="F181" s="236" t="s">
        <v>6315</v>
      </c>
      <c r="G181" s="233"/>
      <c r="H181" s="237">
        <v>34.5</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4</v>
      </c>
      <c r="AX181" s="13" t="s">
        <v>85</v>
      </c>
      <c r="AY181" s="243" t="s">
        <v>159</v>
      </c>
    </row>
    <row r="182" s="2" customFormat="1" ht="33" customHeight="1">
      <c r="A182" s="39"/>
      <c r="B182" s="40"/>
      <c r="C182" s="219" t="s">
        <v>551</v>
      </c>
      <c r="D182" s="219" t="s">
        <v>161</v>
      </c>
      <c r="E182" s="220" t="s">
        <v>6304</v>
      </c>
      <c r="F182" s="221" t="s">
        <v>6305</v>
      </c>
      <c r="G182" s="222" t="s">
        <v>268</v>
      </c>
      <c r="H182" s="223">
        <v>30</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6316</v>
      </c>
    </row>
    <row r="183" s="2" customFormat="1" ht="44.25" customHeight="1">
      <c r="A183" s="39"/>
      <c r="B183" s="40"/>
      <c r="C183" s="255" t="s">
        <v>556</v>
      </c>
      <c r="D183" s="255" t="s">
        <v>218</v>
      </c>
      <c r="E183" s="256" t="s">
        <v>6317</v>
      </c>
      <c r="F183" s="257" t="s">
        <v>6318</v>
      </c>
      <c r="G183" s="258" t="s">
        <v>268</v>
      </c>
      <c r="H183" s="259">
        <v>30</v>
      </c>
      <c r="I183" s="260"/>
      <c r="J183" s="261">
        <f>ROUND(I183*H183,2)</f>
        <v>0</v>
      </c>
      <c r="K183" s="257" t="s">
        <v>165</v>
      </c>
      <c r="L183" s="262"/>
      <c r="M183" s="263" t="s">
        <v>1</v>
      </c>
      <c r="N183" s="264" t="s">
        <v>42</v>
      </c>
      <c r="O183" s="92"/>
      <c r="P183" s="228">
        <f>O183*H183</f>
        <v>0</v>
      </c>
      <c r="Q183" s="228">
        <v>0.00033</v>
      </c>
      <c r="R183" s="228">
        <f>Q183*H183</f>
        <v>0.0098999999999999991</v>
      </c>
      <c r="S183" s="228">
        <v>0</v>
      </c>
      <c r="T183" s="229">
        <f>S183*H183</f>
        <v>0</v>
      </c>
      <c r="U183" s="39"/>
      <c r="V183" s="39"/>
      <c r="W183" s="39"/>
      <c r="X183" s="39"/>
      <c r="Y183" s="39"/>
      <c r="Z183" s="39"/>
      <c r="AA183" s="39"/>
      <c r="AB183" s="39"/>
      <c r="AC183" s="39"/>
      <c r="AD183" s="39"/>
      <c r="AE183" s="39"/>
      <c r="AR183" s="230" t="s">
        <v>316</v>
      </c>
      <c r="AT183" s="230" t="s">
        <v>218</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6319</v>
      </c>
    </row>
    <row r="184" s="2" customFormat="1" ht="33" customHeight="1">
      <c r="A184" s="39"/>
      <c r="B184" s="40"/>
      <c r="C184" s="219" t="s">
        <v>560</v>
      </c>
      <c r="D184" s="219" t="s">
        <v>161</v>
      </c>
      <c r="E184" s="220" t="s">
        <v>6320</v>
      </c>
      <c r="F184" s="221" t="s">
        <v>6321</v>
      </c>
      <c r="G184" s="222" t="s">
        <v>268</v>
      </c>
      <c r="H184" s="223">
        <v>485</v>
      </c>
      <c r="I184" s="224"/>
      <c r="J184" s="225">
        <f>ROUND(I184*H184,2)</f>
        <v>0</v>
      </c>
      <c r="K184" s="221" t="s">
        <v>165</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6322</v>
      </c>
    </row>
    <row r="185" s="2" customFormat="1" ht="24.15" customHeight="1">
      <c r="A185" s="39"/>
      <c r="B185" s="40"/>
      <c r="C185" s="255" t="s">
        <v>562</v>
      </c>
      <c r="D185" s="255" t="s">
        <v>218</v>
      </c>
      <c r="E185" s="256" t="s">
        <v>6323</v>
      </c>
      <c r="F185" s="257" t="s">
        <v>6324</v>
      </c>
      <c r="G185" s="258" t="s">
        <v>268</v>
      </c>
      <c r="H185" s="259">
        <v>557.75</v>
      </c>
      <c r="I185" s="260"/>
      <c r="J185" s="261">
        <f>ROUND(I185*H185,2)</f>
        <v>0</v>
      </c>
      <c r="K185" s="257" t="s">
        <v>165</v>
      </c>
      <c r="L185" s="262"/>
      <c r="M185" s="263" t="s">
        <v>1</v>
      </c>
      <c r="N185" s="264" t="s">
        <v>42</v>
      </c>
      <c r="O185" s="92"/>
      <c r="P185" s="228">
        <f>O185*H185</f>
        <v>0</v>
      </c>
      <c r="Q185" s="228">
        <v>0.00016000000000000001</v>
      </c>
      <c r="R185" s="228">
        <f>Q185*H185</f>
        <v>0.089240000000000014</v>
      </c>
      <c r="S185" s="228">
        <v>0</v>
      </c>
      <c r="T185" s="229">
        <f>S185*H185</f>
        <v>0</v>
      </c>
      <c r="U185" s="39"/>
      <c r="V185" s="39"/>
      <c r="W185" s="39"/>
      <c r="X185" s="39"/>
      <c r="Y185" s="39"/>
      <c r="Z185" s="39"/>
      <c r="AA185" s="39"/>
      <c r="AB185" s="39"/>
      <c r="AC185" s="39"/>
      <c r="AD185" s="39"/>
      <c r="AE185" s="39"/>
      <c r="AR185" s="230" t="s">
        <v>316</v>
      </c>
      <c r="AT185" s="230" t="s">
        <v>218</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6325</v>
      </c>
    </row>
    <row r="186" s="13" customFormat="1">
      <c r="A186" s="13"/>
      <c r="B186" s="232"/>
      <c r="C186" s="233"/>
      <c r="D186" s="234" t="s">
        <v>168</v>
      </c>
      <c r="E186" s="233"/>
      <c r="F186" s="236" t="s">
        <v>6326</v>
      </c>
      <c r="G186" s="233"/>
      <c r="H186" s="237">
        <v>557.75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4</v>
      </c>
      <c r="AX186" s="13" t="s">
        <v>85</v>
      </c>
      <c r="AY186" s="243" t="s">
        <v>159</v>
      </c>
    </row>
    <row r="187" s="2" customFormat="1" ht="33" customHeight="1">
      <c r="A187" s="39"/>
      <c r="B187" s="40"/>
      <c r="C187" s="219" t="s">
        <v>566</v>
      </c>
      <c r="D187" s="219" t="s">
        <v>161</v>
      </c>
      <c r="E187" s="220" t="s">
        <v>6320</v>
      </c>
      <c r="F187" s="221" t="s">
        <v>6321</v>
      </c>
      <c r="G187" s="222" t="s">
        <v>268</v>
      </c>
      <c r="H187" s="223">
        <v>210</v>
      </c>
      <c r="I187" s="224"/>
      <c r="J187" s="225">
        <f>ROUND(I187*H187,2)</f>
        <v>0</v>
      </c>
      <c r="K187" s="221" t="s">
        <v>165</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6327</v>
      </c>
    </row>
    <row r="188" s="2" customFormat="1" ht="24.15" customHeight="1">
      <c r="A188" s="39"/>
      <c r="B188" s="40"/>
      <c r="C188" s="255" t="s">
        <v>572</v>
      </c>
      <c r="D188" s="255" t="s">
        <v>218</v>
      </c>
      <c r="E188" s="256" t="s">
        <v>6328</v>
      </c>
      <c r="F188" s="257" t="s">
        <v>6329</v>
      </c>
      <c r="G188" s="258" t="s">
        <v>268</v>
      </c>
      <c r="H188" s="259">
        <v>241.5</v>
      </c>
      <c r="I188" s="260"/>
      <c r="J188" s="261">
        <f>ROUND(I188*H188,2)</f>
        <v>0</v>
      </c>
      <c r="K188" s="257" t="s">
        <v>165</v>
      </c>
      <c r="L188" s="262"/>
      <c r="M188" s="263" t="s">
        <v>1</v>
      </c>
      <c r="N188" s="264" t="s">
        <v>42</v>
      </c>
      <c r="O188" s="92"/>
      <c r="P188" s="228">
        <f>O188*H188</f>
        <v>0</v>
      </c>
      <c r="Q188" s="228">
        <v>0.00025000000000000001</v>
      </c>
      <c r="R188" s="228">
        <f>Q188*H188</f>
        <v>0.060374999999999998</v>
      </c>
      <c r="S188" s="228">
        <v>0</v>
      </c>
      <c r="T188" s="229">
        <f>S188*H188</f>
        <v>0</v>
      </c>
      <c r="U188" s="39"/>
      <c r="V188" s="39"/>
      <c r="W188" s="39"/>
      <c r="X188" s="39"/>
      <c r="Y188" s="39"/>
      <c r="Z188" s="39"/>
      <c r="AA188" s="39"/>
      <c r="AB188" s="39"/>
      <c r="AC188" s="39"/>
      <c r="AD188" s="39"/>
      <c r="AE188" s="39"/>
      <c r="AR188" s="230" t="s">
        <v>316</v>
      </c>
      <c r="AT188" s="230" t="s">
        <v>218</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6330</v>
      </c>
    </row>
    <row r="189" s="13" customFormat="1">
      <c r="A189" s="13"/>
      <c r="B189" s="232"/>
      <c r="C189" s="233"/>
      <c r="D189" s="234" t="s">
        <v>168</v>
      </c>
      <c r="E189" s="233"/>
      <c r="F189" s="236" t="s">
        <v>6331</v>
      </c>
      <c r="G189" s="233"/>
      <c r="H189" s="237">
        <v>241.5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87</v>
      </c>
      <c r="AV189" s="13" t="s">
        <v>87</v>
      </c>
      <c r="AW189" s="13" t="s">
        <v>4</v>
      </c>
      <c r="AX189" s="13" t="s">
        <v>85</v>
      </c>
      <c r="AY189" s="243" t="s">
        <v>159</v>
      </c>
    </row>
    <row r="190" s="2" customFormat="1" ht="24.15" customHeight="1">
      <c r="A190" s="39"/>
      <c r="B190" s="40"/>
      <c r="C190" s="219" t="s">
        <v>579</v>
      </c>
      <c r="D190" s="219" t="s">
        <v>161</v>
      </c>
      <c r="E190" s="220" t="s">
        <v>6332</v>
      </c>
      <c r="F190" s="221" t="s">
        <v>6333</v>
      </c>
      <c r="G190" s="222" t="s">
        <v>268</v>
      </c>
      <c r="H190" s="223">
        <v>160</v>
      </c>
      <c r="I190" s="224"/>
      <c r="J190" s="225">
        <f>ROUND(I190*H190,2)</f>
        <v>0</v>
      </c>
      <c r="K190" s="221" t="s">
        <v>165</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6334</v>
      </c>
    </row>
    <row r="191" s="2" customFormat="1" ht="24.15" customHeight="1">
      <c r="A191" s="39"/>
      <c r="B191" s="40"/>
      <c r="C191" s="255" t="s">
        <v>804</v>
      </c>
      <c r="D191" s="255" t="s">
        <v>218</v>
      </c>
      <c r="E191" s="256" t="s">
        <v>6335</v>
      </c>
      <c r="F191" s="257" t="s">
        <v>6336</v>
      </c>
      <c r="G191" s="258" t="s">
        <v>268</v>
      </c>
      <c r="H191" s="259">
        <v>184</v>
      </c>
      <c r="I191" s="260"/>
      <c r="J191" s="261">
        <f>ROUND(I191*H191,2)</f>
        <v>0</v>
      </c>
      <c r="K191" s="257" t="s">
        <v>165</v>
      </c>
      <c r="L191" s="262"/>
      <c r="M191" s="263" t="s">
        <v>1</v>
      </c>
      <c r="N191" s="264" t="s">
        <v>42</v>
      </c>
      <c r="O191" s="92"/>
      <c r="P191" s="228">
        <f>O191*H191</f>
        <v>0</v>
      </c>
      <c r="Q191" s="228">
        <v>0.00034000000000000002</v>
      </c>
      <c r="R191" s="228">
        <f>Q191*H191</f>
        <v>0.062560000000000004</v>
      </c>
      <c r="S191" s="228">
        <v>0</v>
      </c>
      <c r="T191" s="229">
        <f>S191*H191</f>
        <v>0</v>
      </c>
      <c r="U191" s="39"/>
      <c r="V191" s="39"/>
      <c r="W191" s="39"/>
      <c r="X191" s="39"/>
      <c r="Y191" s="39"/>
      <c r="Z191" s="39"/>
      <c r="AA191" s="39"/>
      <c r="AB191" s="39"/>
      <c r="AC191" s="39"/>
      <c r="AD191" s="39"/>
      <c r="AE191" s="39"/>
      <c r="AR191" s="230" t="s">
        <v>316</v>
      </c>
      <c r="AT191" s="230" t="s">
        <v>218</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6337</v>
      </c>
    </row>
    <row r="192" s="13" customFormat="1">
      <c r="A192" s="13"/>
      <c r="B192" s="232"/>
      <c r="C192" s="233"/>
      <c r="D192" s="234" t="s">
        <v>168</v>
      </c>
      <c r="E192" s="233"/>
      <c r="F192" s="236" t="s">
        <v>6338</v>
      </c>
      <c r="G192" s="233"/>
      <c r="H192" s="237">
        <v>184</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24.15" customHeight="1">
      <c r="A193" s="39"/>
      <c r="B193" s="40"/>
      <c r="C193" s="219" t="s">
        <v>808</v>
      </c>
      <c r="D193" s="219" t="s">
        <v>161</v>
      </c>
      <c r="E193" s="220" t="s">
        <v>6332</v>
      </c>
      <c r="F193" s="221" t="s">
        <v>6333</v>
      </c>
      <c r="G193" s="222" t="s">
        <v>268</v>
      </c>
      <c r="H193" s="223">
        <v>145</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6339</v>
      </c>
    </row>
    <row r="194" s="2" customFormat="1" ht="24.15" customHeight="1">
      <c r="A194" s="39"/>
      <c r="B194" s="40"/>
      <c r="C194" s="255" t="s">
        <v>812</v>
      </c>
      <c r="D194" s="255" t="s">
        <v>218</v>
      </c>
      <c r="E194" s="256" t="s">
        <v>6340</v>
      </c>
      <c r="F194" s="257" t="s">
        <v>6341</v>
      </c>
      <c r="G194" s="258" t="s">
        <v>268</v>
      </c>
      <c r="H194" s="259">
        <v>166.75</v>
      </c>
      <c r="I194" s="260"/>
      <c r="J194" s="261">
        <f>ROUND(I194*H194,2)</f>
        <v>0</v>
      </c>
      <c r="K194" s="257" t="s">
        <v>165</v>
      </c>
      <c r="L194" s="262"/>
      <c r="M194" s="263" t="s">
        <v>1</v>
      </c>
      <c r="N194" s="264" t="s">
        <v>42</v>
      </c>
      <c r="O194" s="92"/>
      <c r="P194" s="228">
        <f>O194*H194</f>
        <v>0</v>
      </c>
      <c r="Q194" s="228">
        <v>0.00052999999999999998</v>
      </c>
      <c r="R194" s="228">
        <f>Q194*H194</f>
        <v>0.088377499999999998</v>
      </c>
      <c r="S194" s="228">
        <v>0</v>
      </c>
      <c r="T194" s="229">
        <f>S194*H194</f>
        <v>0</v>
      </c>
      <c r="U194" s="39"/>
      <c r="V194" s="39"/>
      <c r="W194" s="39"/>
      <c r="X194" s="39"/>
      <c r="Y194" s="39"/>
      <c r="Z194" s="39"/>
      <c r="AA194" s="39"/>
      <c r="AB194" s="39"/>
      <c r="AC194" s="39"/>
      <c r="AD194" s="39"/>
      <c r="AE194" s="39"/>
      <c r="AR194" s="230" t="s">
        <v>316</v>
      </c>
      <c r="AT194" s="230" t="s">
        <v>218</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6342</v>
      </c>
    </row>
    <row r="195" s="13" customFormat="1">
      <c r="A195" s="13"/>
      <c r="B195" s="232"/>
      <c r="C195" s="233"/>
      <c r="D195" s="234" t="s">
        <v>168</v>
      </c>
      <c r="E195" s="233"/>
      <c r="F195" s="236" t="s">
        <v>6343</v>
      </c>
      <c r="G195" s="233"/>
      <c r="H195" s="237">
        <v>166.75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4</v>
      </c>
      <c r="AX195" s="13" t="s">
        <v>85</v>
      </c>
      <c r="AY195" s="243" t="s">
        <v>159</v>
      </c>
    </row>
    <row r="196" s="2" customFormat="1" ht="24.15" customHeight="1">
      <c r="A196" s="39"/>
      <c r="B196" s="40"/>
      <c r="C196" s="219" t="s">
        <v>816</v>
      </c>
      <c r="D196" s="219" t="s">
        <v>161</v>
      </c>
      <c r="E196" s="220" t="s">
        <v>6344</v>
      </c>
      <c r="F196" s="221" t="s">
        <v>6345</v>
      </c>
      <c r="G196" s="222" t="s">
        <v>268</v>
      </c>
      <c r="H196" s="223">
        <v>40</v>
      </c>
      <c r="I196" s="224"/>
      <c r="J196" s="225">
        <f>ROUND(I196*H196,2)</f>
        <v>0</v>
      </c>
      <c r="K196" s="221" t="s">
        <v>165</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6346</v>
      </c>
    </row>
    <row r="197" s="2" customFormat="1" ht="24.15" customHeight="1">
      <c r="A197" s="39"/>
      <c r="B197" s="40"/>
      <c r="C197" s="255" t="s">
        <v>820</v>
      </c>
      <c r="D197" s="255" t="s">
        <v>218</v>
      </c>
      <c r="E197" s="256" t="s">
        <v>6347</v>
      </c>
      <c r="F197" s="257" t="s">
        <v>6348</v>
      </c>
      <c r="G197" s="258" t="s">
        <v>268</v>
      </c>
      <c r="H197" s="259">
        <v>46</v>
      </c>
      <c r="I197" s="260"/>
      <c r="J197" s="261">
        <f>ROUND(I197*H197,2)</f>
        <v>0</v>
      </c>
      <c r="K197" s="257" t="s">
        <v>165</v>
      </c>
      <c r="L197" s="262"/>
      <c r="M197" s="263" t="s">
        <v>1</v>
      </c>
      <c r="N197" s="264" t="s">
        <v>42</v>
      </c>
      <c r="O197" s="92"/>
      <c r="P197" s="228">
        <f>O197*H197</f>
        <v>0</v>
      </c>
      <c r="Q197" s="228">
        <v>0.00076999999999999996</v>
      </c>
      <c r="R197" s="228">
        <f>Q197*H197</f>
        <v>0.03542</v>
      </c>
      <c r="S197" s="228">
        <v>0</v>
      </c>
      <c r="T197" s="229">
        <f>S197*H197</f>
        <v>0</v>
      </c>
      <c r="U197" s="39"/>
      <c r="V197" s="39"/>
      <c r="W197" s="39"/>
      <c r="X197" s="39"/>
      <c r="Y197" s="39"/>
      <c r="Z197" s="39"/>
      <c r="AA197" s="39"/>
      <c r="AB197" s="39"/>
      <c r="AC197" s="39"/>
      <c r="AD197" s="39"/>
      <c r="AE197" s="39"/>
      <c r="AR197" s="230" t="s">
        <v>316</v>
      </c>
      <c r="AT197" s="230" t="s">
        <v>218</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6349</v>
      </c>
    </row>
    <row r="198" s="13" customFormat="1">
      <c r="A198" s="13"/>
      <c r="B198" s="232"/>
      <c r="C198" s="233"/>
      <c r="D198" s="234" t="s">
        <v>168</v>
      </c>
      <c r="E198" s="233"/>
      <c r="F198" s="236" t="s">
        <v>6350</v>
      </c>
      <c r="G198" s="233"/>
      <c r="H198" s="237">
        <v>46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168</v>
      </c>
      <c r="AU198" s="243" t="s">
        <v>87</v>
      </c>
      <c r="AV198" s="13" t="s">
        <v>87</v>
      </c>
      <c r="AW198" s="13" t="s">
        <v>4</v>
      </c>
      <c r="AX198" s="13" t="s">
        <v>85</v>
      </c>
      <c r="AY198" s="243" t="s">
        <v>159</v>
      </c>
    </row>
    <row r="199" s="2" customFormat="1" ht="33" customHeight="1">
      <c r="A199" s="39"/>
      <c r="B199" s="40"/>
      <c r="C199" s="219" t="s">
        <v>824</v>
      </c>
      <c r="D199" s="219" t="s">
        <v>161</v>
      </c>
      <c r="E199" s="220" t="s">
        <v>6351</v>
      </c>
      <c r="F199" s="221" t="s">
        <v>6352</v>
      </c>
      <c r="G199" s="222" t="s">
        <v>268</v>
      </c>
      <c r="H199" s="223">
        <v>115</v>
      </c>
      <c r="I199" s="224"/>
      <c r="J199" s="225">
        <f>ROUND(I199*H199,2)</f>
        <v>0</v>
      </c>
      <c r="K199" s="221" t="s">
        <v>165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6353</v>
      </c>
    </row>
    <row r="200" s="2" customFormat="1" ht="37.8" customHeight="1">
      <c r="A200" s="39"/>
      <c r="B200" s="40"/>
      <c r="C200" s="255" t="s">
        <v>828</v>
      </c>
      <c r="D200" s="255" t="s">
        <v>218</v>
      </c>
      <c r="E200" s="256" t="s">
        <v>6354</v>
      </c>
      <c r="F200" s="257" t="s">
        <v>6355</v>
      </c>
      <c r="G200" s="258" t="s">
        <v>268</v>
      </c>
      <c r="H200" s="259">
        <v>115</v>
      </c>
      <c r="I200" s="260"/>
      <c r="J200" s="261">
        <f>ROUND(I200*H200,2)</f>
        <v>0</v>
      </c>
      <c r="K200" s="257" t="s">
        <v>165</v>
      </c>
      <c r="L200" s="262"/>
      <c r="M200" s="263" t="s">
        <v>1</v>
      </c>
      <c r="N200" s="264" t="s">
        <v>42</v>
      </c>
      <c r="O200" s="92"/>
      <c r="P200" s="228">
        <f>O200*H200</f>
        <v>0</v>
      </c>
      <c r="Q200" s="228">
        <v>0.00012</v>
      </c>
      <c r="R200" s="228">
        <f>Q200*H200</f>
        <v>0.0138</v>
      </c>
      <c r="S200" s="228">
        <v>0</v>
      </c>
      <c r="T200" s="229">
        <f>S200*H200</f>
        <v>0</v>
      </c>
      <c r="U200" s="39"/>
      <c r="V200" s="39"/>
      <c r="W200" s="39"/>
      <c r="X200" s="39"/>
      <c r="Y200" s="39"/>
      <c r="Z200" s="39"/>
      <c r="AA200" s="39"/>
      <c r="AB200" s="39"/>
      <c r="AC200" s="39"/>
      <c r="AD200" s="39"/>
      <c r="AE200" s="39"/>
      <c r="AR200" s="230" t="s">
        <v>316</v>
      </c>
      <c r="AT200" s="230" t="s">
        <v>218</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6356</v>
      </c>
    </row>
    <row r="201" s="2" customFormat="1" ht="24.15" customHeight="1">
      <c r="A201" s="39"/>
      <c r="B201" s="40"/>
      <c r="C201" s="219" t="s">
        <v>832</v>
      </c>
      <c r="D201" s="219" t="s">
        <v>161</v>
      </c>
      <c r="E201" s="220" t="s">
        <v>6357</v>
      </c>
      <c r="F201" s="221" t="s">
        <v>6358</v>
      </c>
      <c r="G201" s="222" t="s">
        <v>268</v>
      </c>
      <c r="H201" s="223">
        <v>320</v>
      </c>
      <c r="I201" s="224"/>
      <c r="J201" s="225">
        <f>ROUND(I201*H201,2)</f>
        <v>0</v>
      </c>
      <c r="K201" s="221" t="s">
        <v>165</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6359</v>
      </c>
    </row>
    <row r="202" s="2" customFormat="1" ht="24.15" customHeight="1">
      <c r="A202" s="39"/>
      <c r="B202" s="40"/>
      <c r="C202" s="255" t="s">
        <v>837</v>
      </c>
      <c r="D202" s="255" t="s">
        <v>218</v>
      </c>
      <c r="E202" s="256" t="s">
        <v>6300</v>
      </c>
      <c r="F202" s="257" t="s">
        <v>6301</v>
      </c>
      <c r="G202" s="258" t="s">
        <v>268</v>
      </c>
      <c r="H202" s="259">
        <v>368</v>
      </c>
      <c r="I202" s="260"/>
      <c r="J202" s="261">
        <f>ROUND(I202*H202,2)</f>
        <v>0</v>
      </c>
      <c r="K202" s="257" t="s">
        <v>165</v>
      </c>
      <c r="L202" s="262"/>
      <c r="M202" s="263" t="s">
        <v>1</v>
      </c>
      <c r="N202" s="264" t="s">
        <v>42</v>
      </c>
      <c r="O202" s="92"/>
      <c r="P202" s="228">
        <f>O202*H202</f>
        <v>0</v>
      </c>
      <c r="Q202" s="228">
        <v>0.00012</v>
      </c>
      <c r="R202" s="228">
        <f>Q202*H202</f>
        <v>0.044159999999999998</v>
      </c>
      <c r="S202" s="228">
        <v>0</v>
      </c>
      <c r="T202" s="229">
        <f>S202*H202</f>
        <v>0</v>
      </c>
      <c r="U202" s="39"/>
      <c r="V202" s="39"/>
      <c r="W202" s="39"/>
      <c r="X202" s="39"/>
      <c r="Y202" s="39"/>
      <c r="Z202" s="39"/>
      <c r="AA202" s="39"/>
      <c r="AB202" s="39"/>
      <c r="AC202" s="39"/>
      <c r="AD202" s="39"/>
      <c r="AE202" s="39"/>
      <c r="AR202" s="230" t="s">
        <v>316</v>
      </c>
      <c r="AT202" s="230" t="s">
        <v>218</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6360</v>
      </c>
    </row>
    <row r="203" s="13" customFormat="1">
      <c r="A203" s="13"/>
      <c r="B203" s="232"/>
      <c r="C203" s="233"/>
      <c r="D203" s="234" t="s">
        <v>168</v>
      </c>
      <c r="E203" s="233"/>
      <c r="F203" s="236" t="s">
        <v>6361</v>
      </c>
      <c r="G203" s="233"/>
      <c r="H203" s="237">
        <v>368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4</v>
      </c>
      <c r="AX203" s="13" t="s">
        <v>85</v>
      </c>
      <c r="AY203" s="243" t="s">
        <v>159</v>
      </c>
    </row>
    <row r="204" s="2" customFormat="1" ht="24.15" customHeight="1">
      <c r="A204" s="39"/>
      <c r="B204" s="40"/>
      <c r="C204" s="219" t="s">
        <v>841</v>
      </c>
      <c r="D204" s="219" t="s">
        <v>161</v>
      </c>
      <c r="E204" s="220" t="s">
        <v>6362</v>
      </c>
      <c r="F204" s="221" t="s">
        <v>6363</v>
      </c>
      <c r="G204" s="222" t="s">
        <v>268</v>
      </c>
      <c r="H204" s="223">
        <v>45</v>
      </c>
      <c r="I204" s="224"/>
      <c r="J204" s="225">
        <f>ROUND(I204*H204,2)</f>
        <v>0</v>
      </c>
      <c r="K204" s="221" t="s">
        <v>165</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6364</v>
      </c>
    </row>
    <row r="205" s="2" customFormat="1" ht="24.15" customHeight="1">
      <c r="A205" s="39"/>
      <c r="B205" s="40"/>
      <c r="C205" s="255" t="s">
        <v>845</v>
      </c>
      <c r="D205" s="255" t="s">
        <v>218</v>
      </c>
      <c r="E205" s="256" t="s">
        <v>6365</v>
      </c>
      <c r="F205" s="257" t="s">
        <v>6366</v>
      </c>
      <c r="G205" s="258" t="s">
        <v>268</v>
      </c>
      <c r="H205" s="259">
        <v>45</v>
      </c>
      <c r="I205" s="260"/>
      <c r="J205" s="261">
        <f>ROUND(I205*H205,2)</f>
        <v>0</v>
      </c>
      <c r="K205" s="257" t="s">
        <v>165</v>
      </c>
      <c r="L205" s="262"/>
      <c r="M205" s="263" t="s">
        <v>1</v>
      </c>
      <c r="N205" s="264" t="s">
        <v>42</v>
      </c>
      <c r="O205" s="92"/>
      <c r="P205" s="228">
        <f>O205*H205</f>
        <v>0</v>
      </c>
      <c r="Q205" s="228">
        <v>0.00183</v>
      </c>
      <c r="R205" s="228">
        <f>Q205*H205</f>
        <v>0.082350000000000007</v>
      </c>
      <c r="S205" s="228">
        <v>0</v>
      </c>
      <c r="T205" s="229">
        <f>S205*H205</f>
        <v>0</v>
      </c>
      <c r="U205" s="39"/>
      <c r="V205" s="39"/>
      <c r="W205" s="39"/>
      <c r="X205" s="39"/>
      <c r="Y205" s="39"/>
      <c r="Z205" s="39"/>
      <c r="AA205" s="39"/>
      <c r="AB205" s="39"/>
      <c r="AC205" s="39"/>
      <c r="AD205" s="39"/>
      <c r="AE205" s="39"/>
      <c r="AR205" s="230" t="s">
        <v>316</v>
      </c>
      <c r="AT205" s="230" t="s">
        <v>218</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6367</v>
      </c>
    </row>
    <row r="206" s="2" customFormat="1" ht="24.15" customHeight="1">
      <c r="A206" s="39"/>
      <c r="B206" s="40"/>
      <c r="C206" s="219" t="s">
        <v>850</v>
      </c>
      <c r="D206" s="219" t="s">
        <v>161</v>
      </c>
      <c r="E206" s="220" t="s">
        <v>6368</v>
      </c>
      <c r="F206" s="221" t="s">
        <v>6369</v>
      </c>
      <c r="G206" s="222" t="s">
        <v>268</v>
      </c>
      <c r="H206" s="223">
        <v>35</v>
      </c>
      <c r="I206" s="224"/>
      <c r="J206" s="225">
        <f>ROUND(I206*H206,2)</f>
        <v>0</v>
      </c>
      <c r="K206" s="221" t="s">
        <v>165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6370</v>
      </c>
    </row>
    <row r="207" s="2" customFormat="1" ht="24.15" customHeight="1">
      <c r="A207" s="39"/>
      <c r="B207" s="40"/>
      <c r="C207" s="255" t="s">
        <v>854</v>
      </c>
      <c r="D207" s="255" t="s">
        <v>218</v>
      </c>
      <c r="E207" s="256" t="s">
        <v>6371</v>
      </c>
      <c r="F207" s="257" t="s">
        <v>6372</v>
      </c>
      <c r="G207" s="258" t="s">
        <v>268</v>
      </c>
      <c r="H207" s="259">
        <v>40.25</v>
      </c>
      <c r="I207" s="260"/>
      <c r="J207" s="261">
        <f>ROUND(I207*H207,2)</f>
        <v>0</v>
      </c>
      <c r="K207" s="257" t="s">
        <v>165</v>
      </c>
      <c r="L207" s="262"/>
      <c r="M207" s="263" t="s">
        <v>1</v>
      </c>
      <c r="N207" s="264" t="s">
        <v>42</v>
      </c>
      <c r="O207" s="92"/>
      <c r="P207" s="228">
        <f>O207*H207</f>
        <v>0</v>
      </c>
      <c r="Q207" s="228">
        <v>0.0036099999999999999</v>
      </c>
      <c r="R207" s="228">
        <f>Q207*H207</f>
        <v>0.1453025</v>
      </c>
      <c r="S207" s="228">
        <v>0</v>
      </c>
      <c r="T207" s="229">
        <f>S207*H207</f>
        <v>0</v>
      </c>
      <c r="U207" s="39"/>
      <c r="V207" s="39"/>
      <c r="W207" s="39"/>
      <c r="X207" s="39"/>
      <c r="Y207" s="39"/>
      <c r="Z207" s="39"/>
      <c r="AA207" s="39"/>
      <c r="AB207" s="39"/>
      <c r="AC207" s="39"/>
      <c r="AD207" s="39"/>
      <c r="AE207" s="39"/>
      <c r="AR207" s="230" t="s">
        <v>316</v>
      </c>
      <c r="AT207" s="230" t="s">
        <v>218</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6373</v>
      </c>
    </row>
    <row r="208" s="13" customFormat="1">
      <c r="A208" s="13"/>
      <c r="B208" s="232"/>
      <c r="C208" s="233"/>
      <c r="D208" s="234" t="s">
        <v>168</v>
      </c>
      <c r="E208" s="233"/>
      <c r="F208" s="236" t="s">
        <v>6374</v>
      </c>
      <c r="G208" s="233"/>
      <c r="H208" s="237">
        <v>40.25</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168</v>
      </c>
      <c r="AU208" s="243" t="s">
        <v>87</v>
      </c>
      <c r="AV208" s="13" t="s">
        <v>87</v>
      </c>
      <c r="AW208" s="13" t="s">
        <v>4</v>
      </c>
      <c r="AX208" s="13" t="s">
        <v>85</v>
      </c>
      <c r="AY208" s="243" t="s">
        <v>159</v>
      </c>
    </row>
    <row r="209" s="2" customFormat="1" ht="24.15" customHeight="1">
      <c r="A209" s="39"/>
      <c r="B209" s="40"/>
      <c r="C209" s="219" t="s">
        <v>858</v>
      </c>
      <c r="D209" s="219" t="s">
        <v>161</v>
      </c>
      <c r="E209" s="220" t="s">
        <v>6375</v>
      </c>
      <c r="F209" s="221" t="s">
        <v>6376</v>
      </c>
      <c r="G209" s="222" t="s">
        <v>268</v>
      </c>
      <c r="H209" s="223">
        <v>270</v>
      </c>
      <c r="I209" s="224"/>
      <c r="J209" s="225">
        <f>ROUND(I209*H209,2)</f>
        <v>0</v>
      </c>
      <c r="K209" s="221" t="s">
        <v>165</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6377</v>
      </c>
    </row>
    <row r="210" s="2" customFormat="1" ht="21.75" customHeight="1">
      <c r="A210" s="39"/>
      <c r="B210" s="40"/>
      <c r="C210" s="255" t="s">
        <v>862</v>
      </c>
      <c r="D210" s="255" t="s">
        <v>218</v>
      </c>
      <c r="E210" s="256" t="s">
        <v>6378</v>
      </c>
      <c r="F210" s="257" t="s">
        <v>6379</v>
      </c>
      <c r="G210" s="258" t="s">
        <v>268</v>
      </c>
      <c r="H210" s="259">
        <v>270</v>
      </c>
      <c r="I210" s="260"/>
      <c r="J210" s="261">
        <f>ROUND(I210*H210,2)</f>
        <v>0</v>
      </c>
      <c r="K210" s="257" t="s">
        <v>1</v>
      </c>
      <c r="L210" s="262"/>
      <c r="M210" s="263" t="s">
        <v>1</v>
      </c>
      <c r="N210" s="264"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316</v>
      </c>
      <c r="AT210" s="230" t="s">
        <v>218</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6380</v>
      </c>
    </row>
    <row r="211" s="2" customFormat="1" ht="24.15" customHeight="1">
      <c r="A211" s="39"/>
      <c r="B211" s="40"/>
      <c r="C211" s="219" t="s">
        <v>866</v>
      </c>
      <c r="D211" s="219" t="s">
        <v>161</v>
      </c>
      <c r="E211" s="220" t="s">
        <v>6381</v>
      </c>
      <c r="F211" s="221" t="s">
        <v>6382</v>
      </c>
      <c r="G211" s="222" t="s">
        <v>215</v>
      </c>
      <c r="H211" s="223">
        <v>1686</v>
      </c>
      <c r="I211" s="224"/>
      <c r="J211" s="225">
        <f>ROUND(I211*H211,2)</f>
        <v>0</v>
      </c>
      <c r="K211" s="221" t="s">
        <v>165</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6383</v>
      </c>
    </row>
    <row r="212" s="2" customFormat="1" ht="24.15" customHeight="1">
      <c r="A212" s="39"/>
      <c r="B212" s="40"/>
      <c r="C212" s="219" t="s">
        <v>872</v>
      </c>
      <c r="D212" s="219" t="s">
        <v>161</v>
      </c>
      <c r="E212" s="220" t="s">
        <v>6384</v>
      </c>
      <c r="F212" s="221" t="s">
        <v>6385</v>
      </c>
      <c r="G212" s="222" t="s">
        <v>215</v>
      </c>
      <c r="H212" s="223">
        <v>144</v>
      </c>
      <c r="I212" s="224"/>
      <c r="J212" s="225">
        <f>ROUND(I212*H212,2)</f>
        <v>0</v>
      </c>
      <c r="K212" s="221" t="s">
        <v>165</v>
      </c>
      <c r="L212" s="45"/>
      <c r="M212" s="226" t="s">
        <v>1</v>
      </c>
      <c r="N212" s="227" t="s">
        <v>42</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6386</v>
      </c>
    </row>
    <row r="213" s="2" customFormat="1" ht="24.15" customHeight="1">
      <c r="A213" s="39"/>
      <c r="B213" s="40"/>
      <c r="C213" s="219" t="s">
        <v>876</v>
      </c>
      <c r="D213" s="219" t="s">
        <v>161</v>
      </c>
      <c r="E213" s="220" t="s">
        <v>6387</v>
      </c>
      <c r="F213" s="221" t="s">
        <v>6388</v>
      </c>
      <c r="G213" s="222" t="s">
        <v>215</v>
      </c>
      <c r="H213" s="223">
        <v>72</v>
      </c>
      <c r="I213" s="224"/>
      <c r="J213" s="225">
        <f>ROUND(I213*H213,2)</f>
        <v>0</v>
      </c>
      <c r="K213" s="221" t="s">
        <v>165</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6389</v>
      </c>
    </row>
    <row r="214" s="2" customFormat="1" ht="24.15" customHeight="1">
      <c r="A214" s="39"/>
      <c r="B214" s="40"/>
      <c r="C214" s="219" t="s">
        <v>880</v>
      </c>
      <c r="D214" s="219" t="s">
        <v>161</v>
      </c>
      <c r="E214" s="220" t="s">
        <v>6390</v>
      </c>
      <c r="F214" s="221" t="s">
        <v>6391</v>
      </c>
      <c r="G214" s="222" t="s">
        <v>215</v>
      </c>
      <c r="H214" s="223">
        <v>72</v>
      </c>
      <c r="I214" s="224"/>
      <c r="J214" s="225">
        <f>ROUND(I214*H214,2)</f>
        <v>0</v>
      </c>
      <c r="K214" s="221" t="s">
        <v>165</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6392</v>
      </c>
    </row>
    <row r="215" s="2" customFormat="1" ht="24.15" customHeight="1">
      <c r="A215" s="39"/>
      <c r="B215" s="40"/>
      <c r="C215" s="219" t="s">
        <v>886</v>
      </c>
      <c r="D215" s="219" t="s">
        <v>161</v>
      </c>
      <c r="E215" s="220" t="s">
        <v>6393</v>
      </c>
      <c r="F215" s="221" t="s">
        <v>6394</v>
      </c>
      <c r="G215" s="222" t="s">
        <v>215</v>
      </c>
      <c r="H215" s="223">
        <v>16</v>
      </c>
      <c r="I215" s="224"/>
      <c r="J215" s="225">
        <f>ROUND(I215*H215,2)</f>
        <v>0</v>
      </c>
      <c r="K215" s="221" t="s">
        <v>165</v>
      </c>
      <c r="L215" s="45"/>
      <c r="M215" s="226" t="s">
        <v>1</v>
      </c>
      <c r="N215" s="227"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6395</v>
      </c>
    </row>
    <row r="216" s="2" customFormat="1" ht="24.15" customHeight="1">
      <c r="A216" s="39"/>
      <c r="B216" s="40"/>
      <c r="C216" s="219" t="s">
        <v>890</v>
      </c>
      <c r="D216" s="219" t="s">
        <v>161</v>
      </c>
      <c r="E216" s="220" t="s">
        <v>6396</v>
      </c>
      <c r="F216" s="221" t="s">
        <v>6397</v>
      </c>
      <c r="G216" s="222" t="s">
        <v>215</v>
      </c>
      <c r="H216" s="223">
        <v>16</v>
      </c>
      <c r="I216" s="224"/>
      <c r="J216" s="225">
        <f>ROUND(I216*H216,2)</f>
        <v>0</v>
      </c>
      <c r="K216" s="221" t="s">
        <v>165</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6398</v>
      </c>
    </row>
    <row r="217" s="2" customFormat="1" ht="24.15" customHeight="1">
      <c r="A217" s="39"/>
      <c r="B217" s="40"/>
      <c r="C217" s="219" t="s">
        <v>1462</v>
      </c>
      <c r="D217" s="219" t="s">
        <v>161</v>
      </c>
      <c r="E217" s="220" t="s">
        <v>6399</v>
      </c>
      <c r="F217" s="221" t="s">
        <v>6400</v>
      </c>
      <c r="G217" s="222" t="s">
        <v>215</v>
      </c>
      <c r="H217" s="223">
        <v>16</v>
      </c>
      <c r="I217" s="224"/>
      <c r="J217" s="225">
        <f>ROUND(I217*H217,2)</f>
        <v>0</v>
      </c>
      <c r="K217" s="221" t="s">
        <v>165</v>
      </c>
      <c r="L217" s="45"/>
      <c r="M217" s="226" t="s">
        <v>1</v>
      </c>
      <c r="N217" s="227"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6401</v>
      </c>
    </row>
    <row r="218" s="2" customFormat="1" ht="24.15" customHeight="1">
      <c r="A218" s="39"/>
      <c r="B218" s="40"/>
      <c r="C218" s="219" t="s">
        <v>1467</v>
      </c>
      <c r="D218" s="219" t="s">
        <v>161</v>
      </c>
      <c r="E218" s="220" t="s">
        <v>6402</v>
      </c>
      <c r="F218" s="221" t="s">
        <v>6403</v>
      </c>
      <c r="G218" s="222" t="s">
        <v>215</v>
      </c>
      <c r="H218" s="223">
        <v>1</v>
      </c>
      <c r="I218" s="224"/>
      <c r="J218" s="225">
        <f>ROUND(I218*H218,2)</f>
        <v>0</v>
      </c>
      <c r="K218" s="221" t="s">
        <v>165</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6404</v>
      </c>
    </row>
    <row r="219" s="2" customFormat="1" ht="37.8" customHeight="1">
      <c r="A219" s="39"/>
      <c r="B219" s="40"/>
      <c r="C219" s="255" t="s">
        <v>1472</v>
      </c>
      <c r="D219" s="255" t="s">
        <v>218</v>
      </c>
      <c r="E219" s="256" t="s">
        <v>6405</v>
      </c>
      <c r="F219" s="257" t="s">
        <v>6406</v>
      </c>
      <c r="G219" s="258" t="s">
        <v>215</v>
      </c>
      <c r="H219" s="259">
        <v>1</v>
      </c>
      <c r="I219" s="260"/>
      <c r="J219" s="261">
        <f>ROUND(I219*H219,2)</f>
        <v>0</v>
      </c>
      <c r="K219" s="257" t="s">
        <v>1</v>
      </c>
      <c r="L219" s="262"/>
      <c r="M219" s="263" t="s">
        <v>1</v>
      </c>
      <c r="N219" s="264" t="s">
        <v>42</v>
      </c>
      <c r="O219" s="92"/>
      <c r="P219" s="228">
        <f>O219*H219</f>
        <v>0</v>
      </c>
      <c r="Q219" s="228">
        <v>0.0016800000000000001</v>
      </c>
      <c r="R219" s="228">
        <f>Q219*H219</f>
        <v>0.0016800000000000001</v>
      </c>
      <c r="S219" s="228">
        <v>0</v>
      </c>
      <c r="T219" s="229">
        <f>S219*H219</f>
        <v>0</v>
      </c>
      <c r="U219" s="39"/>
      <c r="V219" s="39"/>
      <c r="W219" s="39"/>
      <c r="X219" s="39"/>
      <c r="Y219" s="39"/>
      <c r="Z219" s="39"/>
      <c r="AA219" s="39"/>
      <c r="AB219" s="39"/>
      <c r="AC219" s="39"/>
      <c r="AD219" s="39"/>
      <c r="AE219" s="39"/>
      <c r="AR219" s="230" t="s">
        <v>316</v>
      </c>
      <c r="AT219" s="230" t="s">
        <v>218</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235</v>
      </c>
      <c r="BM219" s="230" t="s">
        <v>6407</v>
      </c>
    </row>
    <row r="220" s="2" customFormat="1" ht="24.15" customHeight="1">
      <c r="A220" s="39"/>
      <c r="B220" s="40"/>
      <c r="C220" s="219" t="s">
        <v>1478</v>
      </c>
      <c r="D220" s="219" t="s">
        <v>161</v>
      </c>
      <c r="E220" s="220" t="s">
        <v>6408</v>
      </c>
      <c r="F220" s="221" t="s">
        <v>6409</v>
      </c>
      <c r="G220" s="222" t="s">
        <v>215</v>
      </c>
      <c r="H220" s="223">
        <v>4</v>
      </c>
      <c r="I220" s="224"/>
      <c r="J220" s="225">
        <f>ROUND(I220*H220,2)</f>
        <v>0</v>
      </c>
      <c r="K220" s="221" t="s">
        <v>165</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6410</v>
      </c>
    </row>
    <row r="221" s="2" customFormat="1" ht="49.05" customHeight="1">
      <c r="A221" s="39"/>
      <c r="B221" s="40"/>
      <c r="C221" s="255" t="s">
        <v>1482</v>
      </c>
      <c r="D221" s="255" t="s">
        <v>218</v>
      </c>
      <c r="E221" s="256" t="s">
        <v>6411</v>
      </c>
      <c r="F221" s="257" t="s">
        <v>6412</v>
      </c>
      <c r="G221" s="258" t="s">
        <v>215</v>
      </c>
      <c r="H221" s="259">
        <v>1</v>
      </c>
      <c r="I221" s="260"/>
      <c r="J221" s="261">
        <f>ROUND(I221*H221,2)</f>
        <v>0</v>
      </c>
      <c r="K221" s="257" t="s">
        <v>1</v>
      </c>
      <c r="L221" s="262"/>
      <c r="M221" s="263" t="s">
        <v>1</v>
      </c>
      <c r="N221" s="264" t="s">
        <v>42</v>
      </c>
      <c r="O221" s="92"/>
      <c r="P221" s="228">
        <f>O221*H221</f>
        <v>0</v>
      </c>
      <c r="Q221" s="228">
        <v>0.040000000000000001</v>
      </c>
      <c r="R221" s="228">
        <f>Q221*H221</f>
        <v>0.040000000000000001</v>
      </c>
      <c r="S221" s="228">
        <v>0</v>
      </c>
      <c r="T221" s="229">
        <f>S221*H221</f>
        <v>0</v>
      </c>
      <c r="U221" s="39"/>
      <c r="V221" s="39"/>
      <c r="W221" s="39"/>
      <c r="X221" s="39"/>
      <c r="Y221" s="39"/>
      <c r="Z221" s="39"/>
      <c r="AA221" s="39"/>
      <c r="AB221" s="39"/>
      <c r="AC221" s="39"/>
      <c r="AD221" s="39"/>
      <c r="AE221" s="39"/>
      <c r="AR221" s="230" t="s">
        <v>316</v>
      </c>
      <c r="AT221" s="230" t="s">
        <v>218</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6413</v>
      </c>
    </row>
    <row r="222" s="2" customFormat="1" ht="24.15" customHeight="1">
      <c r="A222" s="39"/>
      <c r="B222" s="40"/>
      <c r="C222" s="255" t="s">
        <v>1487</v>
      </c>
      <c r="D222" s="255" t="s">
        <v>218</v>
      </c>
      <c r="E222" s="256" t="s">
        <v>6414</v>
      </c>
      <c r="F222" s="257" t="s">
        <v>6415</v>
      </c>
      <c r="G222" s="258" t="s">
        <v>215</v>
      </c>
      <c r="H222" s="259">
        <v>1</v>
      </c>
      <c r="I222" s="260"/>
      <c r="J222" s="261">
        <f>ROUND(I222*H222,2)</f>
        <v>0</v>
      </c>
      <c r="K222" s="257" t="s">
        <v>1</v>
      </c>
      <c r="L222" s="262"/>
      <c r="M222" s="263" t="s">
        <v>1</v>
      </c>
      <c r="N222" s="264" t="s">
        <v>42</v>
      </c>
      <c r="O222" s="92"/>
      <c r="P222" s="228">
        <f>O222*H222</f>
        <v>0</v>
      </c>
      <c r="Q222" s="228">
        <v>0.0026099999999999999</v>
      </c>
      <c r="R222" s="228">
        <f>Q222*H222</f>
        <v>0.0026099999999999999</v>
      </c>
      <c r="S222" s="228">
        <v>0</v>
      </c>
      <c r="T222" s="229">
        <f>S222*H222</f>
        <v>0</v>
      </c>
      <c r="U222" s="39"/>
      <c r="V222" s="39"/>
      <c r="W222" s="39"/>
      <c r="X222" s="39"/>
      <c r="Y222" s="39"/>
      <c r="Z222" s="39"/>
      <c r="AA222" s="39"/>
      <c r="AB222" s="39"/>
      <c r="AC222" s="39"/>
      <c r="AD222" s="39"/>
      <c r="AE222" s="39"/>
      <c r="AR222" s="230" t="s">
        <v>316</v>
      </c>
      <c r="AT222" s="230" t="s">
        <v>218</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6416</v>
      </c>
    </row>
    <row r="223" s="2" customFormat="1" ht="24.15" customHeight="1">
      <c r="A223" s="39"/>
      <c r="B223" s="40"/>
      <c r="C223" s="255" t="s">
        <v>1491</v>
      </c>
      <c r="D223" s="255" t="s">
        <v>218</v>
      </c>
      <c r="E223" s="256" t="s">
        <v>6417</v>
      </c>
      <c r="F223" s="257" t="s">
        <v>6418</v>
      </c>
      <c r="G223" s="258" t="s">
        <v>215</v>
      </c>
      <c r="H223" s="259">
        <v>1</v>
      </c>
      <c r="I223" s="260"/>
      <c r="J223" s="261">
        <f>ROUND(I223*H223,2)</f>
        <v>0</v>
      </c>
      <c r="K223" s="257" t="s">
        <v>1</v>
      </c>
      <c r="L223" s="262"/>
      <c r="M223" s="263" t="s">
        <v>1</v>
      </c>
      <c r="N223" s="264" t="s">
        <v>42</v>
      </c>
      <c r="O223" s="92"/>
      <c r="P223" s="228">
        <f>O223*H223</f>
        <v>0</v>
      </c>
      <c r="Q223" s="228">
        <v>0.0030100000000000001</v>
      </c>
      <c r="R223" s="228">
        <f>Q223*H223</f>
        <v>0.0030100000000000001</v>
      </c>
      <c r="S223" s="228">
        <v>0</v>
      </c>
      <c r="T223" s="229">
        <f>S223*H223</f>
        <v>0</v>
      </c>
      <c r="U223" s="39"/>
      <c r="V223" s="39"/>
      <c r="W223" s="39"/>
      <c r="X223" s="39"/>
      <c r="Y223" s="39"/>
      <c r="Z223" s="39"/>
      <c r="AA223" s="39"/>
      <c r="AB223" s="39"/>
      <c r="AC223" s="39"/>
      <c r="AD223" s="39"/>
      <c r="AE223" s="39"/>
      <c r="AR223" s="230" t="s">
        <v>316</v>
      </c>
      <c r="AT223" s="230" t="s">
        <v>218</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6419</v>
      </c>
    </row>
    <row r="224" s="2" customFormat="1" ht="24.15" customHeight="1">
      <c r="A224" s="39"/>
      <c r="B224" s="40"/>
      <c r="C224" s="255" t="s">
        <v>1495</v>
      </c>
      <c r="D224" s="255" t="s">
        <v>218</v>
      </c>
      <c r="E224" s="256" t="s">
        <v>6420</v>
      </c>
      <c r="F224" s="257" t="s">
        <v>6421</v>
      </c>
      <c r="G224" s="258" t="s">
        <v>215</v>
      </c>
      <c r="H224" s="259">
        <v>1</v>
      </c>
      <c r="I224" s="260"/>
      <c r="J224" s="261">
        <f>ROUND(I224*H224,2)</f>
        <v>0</v>
      </c>
      <c r="K224" s="257" t="s">
        <v>1</v>
      </c>
      <c r="L224" s="262"/>
      <c r="M224" s="263" t="s">
        <v>1</v>
      </c>
      <c r="N224" s="264" t="s">
        <v>42</v>
      </c>
      <c r="O224" s="92"/>
      <c r="P224" s="228">
        <f>O224*H224</f>
        <v>0</v>
      </c>
      <c r="Q224" s="228">
        <v>0.0034199999999999999</v>
      </c>
      <c r="R224" s="228">
        <f>Q224*H224</f>
        <v>0.0034199999999999999</v>
      </c>
      <c r="S224" s="228">
        <v>0</v>
      </c>
      <c r="T224" s="229">
        <f>S224*H224</f>
        <v>0</v>
      </c>
      <c r="U224" s="39"/>
      <c r="V224" s="39"/>
      <c r="W224" s="39"/>
      <c r="X224" s="39"/>
      <c r="Y224" s="39"/>
      <c r="Z224" s="39"/>
      <c r="AA224" s="39"/>
      <c r="AB224" s="39"/>
      <c r="AC224" s="39"/>
      <c r="AD224" s="39"/>
      <c r="AE224" s="39"/>
      <c r="AR224" s="230" t="s">
        <v>316</v>
      </c>
      <c r="AT224" s="230" t="s">
        <v>218</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235</v>
      </c>
      <c r="BM224" s="230" t="s">
        <v>6422</v>
      </c>
    </row>
    <row r="225" s="2" customFormat="1" ht="24.15" customHeight="1">
      <c r="A225" s="39"/>
      <c r="B225" s="40"/>
      <c r="C225" s="219" t="s">
        <v>1502</v>
      </c>
      <c r="D225" s="219" t="s">
        <v>161</v>
      </c>
      <c r="E225" s="220" t="s">
        <v>6408</v>
      </c>
      <c r="F225" s="221" t="s">
        <v>6409</v>
      </c>
      <c r="G225" s="222" t="s">
        <v>215</v>
      </c>
      <c r="H225" s="223">
        <v>1</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6423</v>
      </c>
    </row>
    <row r="226" s="2" customFormat="1" ht="24.15" customHeight="1">
      <c r="A226" s="39"/>
      <c r="B226" s="40"/>
      <c r="C226" s="255" t="s">
        <v>1506</v>
      </c>
      <c r="D226" s="255" t="s">
        <v>218</v>
      </c>
      <c r="E226" s="256" t="s">
        <v>6424</v>
      </c>
      <c r="F226" s="257" t="s">
        <v>6425</v>
      </c>
      <c r="G226" s="258" t="s">
        <v>215</v>
      </c>
      <c r="H226" s="259">
        <v>1</v>
      </c>
      <c r="I226" s="260"/>
      <c r="J226" s="261">
        <f>ROUND(I226*H226,2)</f>
        <v>0</v>
      </c>
      <c r="K226" s="257" t="s">
        <v>1</v>
      </c>
      <c r="L226" s="262"/>
      <c r="M226" s="263" t="s">
        <v>1</v>
      </c>
      <c r="N226" s="264" t="s">
        <v>42</v>
      </c>
      <c r="O226" s="92"/>
      <c r="P226" s="228">
        <f>O226*H226</f>
        <v>0</v>
      </c>
      <c r="Q226" s="228">
        <v>0.012999999999999999</v>
      </c>
      <c r="R226" s="228">
        <f>Q226*H226</f>
        <v>0.012999999999999999</v>
      </c>
      <c r="S226" s="228">
        <v>0</v>
      </c>
      <c r="T226" s="229">
        <f>S226*H226</f>
        <v>0</v>
      </c>
      <c r="U226" s="39"/>
      <c r="V226" s="39"/>
      <c r="W226" s="39"/>
      <c r="X226" s="39"/>
      <c r="Y226" s="39"/>
      <c r="Z226" s="39"/>
      <c r="AA226" s="39"/>
      <c r="AB226" s="39"/>
      <c r="AC226" s="39"/>
      <c r="AD226" s="39"/>
      <c r="AE226" s="39"/>
      <c r="AR226" s="230" t="s">
        <v>316</v>
      </c>
      <c r="AT226" s="230" t="s">
        <v>218</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235</v>
      </c>
      <c r="BM226" s="230" t="s">
        <v>6426</v>
      </c>
    </row>
    <row r="227" s="2" customFormat="1" ht="24.15" customHeight="1">
      <c r="A227" s="39"/>
      <c r="B227" s="40"/>
      <c r="C227" s="219" t="s">
        <v>1536</v>
      </c>
      <c r="D227" s="219" t="s">
        <v>161</v>
      </c>
      <c r="E227" s="220" t="s">
        <v>6427</v>
      </c>
      <c r="F227" s="221" t="s">
        <v>6428</v>
      </c>
      <c r="G227" s="222" t="s">
        <v>215</v>
      </c>
      <c r="H227" s="223">
        <v>4</v>
      </c>
      <c r="I227" s="224"/>
      <c r="J227" s="225">
        <f>ROUND(I227*H227,2)</f>
        <v>0</v>
      </c>
      <c r="K227" s="221" t="s">
        <v>165</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235</v>
      </c>
      <c r="AT227" s="230" t="s">
        <v>161</v>
      </c>
      <c r="AU227" s="230" t="s">
        <v>87</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235</v>
      </c>
      <c r="BM227" s="230" t="s">
        <v>6429</v>
      </c>
    </row>
    <row r="228" s="2" customFormat="1" ht="55.5" customHeight="1">
      <c r="A228" s="39"/>
      <c r="B228" s="40"/>
      <c r="C228" s="255" t="s">
        <v>1540</v>
      </c>
      <c r="D228" s="255" t="s">
        <v>218</v>
      </c>
      <c r="E228" s="256" t="s">
        <v>6430</v>
      </c>
      <c r="F228" s="257" t="s">
        <v>6431</v>
      </c>
      <c r="G228" s="258" t="s">
        <v>215</v>
      </c>
      <c r="H228" s="259">
        <v>1</v>
      </c>
      <c r="I228" s="260"/>
      <c r="J228" s="261">
        <f>ROUND(I228*H228,2)</f>
        <v>0</v>
      </c>
      <c r="K228" s="257" t="s">
        <v>1</v>
      </c>
      <c r="L228" s="262"/>
      <c r="M228" s="263" t="s">
        <v>1</v>
      </c>
      <c r="N228" s="264" t="s">
        <v>42</v>
      </c>
      <c r="O228" s="92"/>
      <c r="P228" s="228">
        <f>O228*H228</f>
        <v>0</v>
      </c>
      <c r="Q228" s="228">
        <v>0.025000000000000001</v>
      </c>
      <c r="R228" s="228">
        <f>Q228*H228</f>
        <v>0.025000000000000001</v>
      </c>
      <c r="S228" s="228">
        <v>0</v>
      </c>
      <c r="T228" s="229">
        <f>S228*H228</f>
        <v>0</v>
      </c>
      <c r="U228" s="39"/>
      <c r="V228" s="39"/>
      <c r="W228" s="39"/>
      <c r="X228" s="39"/>
      <c r="Y228" s="39"/>
      <c r="Z228" s="39"/>
      <c r="AA228" s="39"/>
      <c r="AB228" s="39"/>
      <c r="AC228" s="39"/>
      <c r="AD228" s="39"/>
      <c r="AE228" s="39"/>
      <c r="AR228" s="230" t="s">
        <v>316</v>
      </c>
      <c r="AT228" s="230" t="s">
        <v>218</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6432</v>
      </c>
    </row>
    <row r="229" s="2" customFormat="1" ht="37.8" customHeight="1">
      <c r="A229" s="39"/>
      <c r="B229" s="40"/>
      <c r="C229" s="255" t="s">
        <v>1544</v>
      </c>
      <c r="D229" s="255" t="s">
        <v>218</v>
      </c>
      <c r="E229" s="256" t="s">
        <v>6433</v>
      </c>
      <c r="F229" s="257" t="s">
        <v>6434</v>
      </c>
      <c r="G229" s="258" t="s">
        <v>215</v>
      </c>
      <c r="H229" s="259">
        <v>1</v>
      </c>
      <c r="I229" s="260"/>
      <c r="J229" s="261">
        <f>ROUND(I229*H229,2)</f>
        <v>0</v>
      </c>
      <c r="K229" s="257" t="s">
        <v>1</v>
      </c>
      <c r="L229" s="262"/>
      <c r="M229" s="263" t="s">
        <v>1</v>
      </c>
      <c r="N229" s="264" t="s">
        <v>42</v>
      </c>
      <c r="O229" s="92"/>
      <c r="P229" s="228">
        <f>O229*H229</f>
        <v>0</v>
      </c>
      <c r="Q229" s="228">
        <v>0.012999999999999999</v>
      </c>
      <c r="R229" s="228">
        <f>Q229*H229</f>
        <v>0.012999999999999999</v>
      </c>
      <c r="S229" s="228">
        <v>0</v>
      </c>
      <c r="T229" s="229">
        <f>S229*H229</f>
        <v>0</v>
      </c>
      <c r="U229" s="39"/>
      <c r="V229" s="39"/>
      <c r="W229" s="39"/>
      <c r="X229" s="39"/>
      <c r="Y229" s="39"/>
      <c r="Z229" s="39"/>
      <c r="AA229" s="39"/>
      <c r="AB229" s="39"/>
      <c r="AC229" s="39"/>
      <c r="AD229" s="39"/>
      <c r="AE229" s="39"/>
      <c r="AR229" s="230" t="s">
        <v>316</v>
      </c>
      <c r="AT229" s="230" t="s">
        <v>218</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6435</v>
      </c>
    </row>
    <row r="230" s="2" customFormat="1" ht="33" customHeight="1">
      <c r="A230" s="39"/>
      <c r="B230" s="40"/>
      <c r="C230" s="255" t="s">
        <v>1548</v>
      </c>
      <c r="D230" s="255" t="s">
        <v>218</v>
      </c>
      <c r="E230" s="256" t="s">
        <v>6436</v>
      </c>
      <c r="F230" s="257" t="s">
        <v>6437</v>
      </c>
      <c r="G230" s="258" t="s">
        <v>215</v>
      </c>
      <c r="H230" s="259">
        <v>1</v>
      </c>
      <c r="I230" s="260"/>
      <c r="J230" s="261">
        <f>ROUND(I230*H230,2)</f>
        <v>0</v>
      </c>
      <c r="K230" s="257" t="s">
        <v>1</v>
      </c>
      <c r="L230" s="262"/>
      <c r="M230" s="263" t="s">
        <v>1</v>
      </c>
      <c r="N230" s="264" t="s">
        <v>42</v>
      </c>
      <c r="O230" s="92"/>
      <c r="P230" s="228">
        <f>O230*H230</f>
        <v>0</v>
      </c>
      <c r="Q230" s="228">
        <v>0.025000000000000001</v>
      </c>
      <c r="R230" s="228">
        <f>Q230*H230</f>
        <v>0.025000000000000001</v>
      </c>
      <c r="S230" s="228">
        <v>0</v>
      </c>
      <c r="T230" s="229">
        <f>S230*H230</f>
        <v>0</v>
      </c>
      <c r="U230" s="39"/>
      <c r="V230" s="39"/>
      <c r="W230" s="39"/>
      <c r="X230" s="39"/>
      <c r="Y230" s="39"/>
      <c r="Z230" s="39"/>
      <c r="AA230" s="39"/>
      <c r="AB230" s="39"/>
      <c r="AC230" s="39"/>
      <c r="AD230" s="39"/>
      <c r="AE230" s="39"/>
      <c r="AR230" s="230" t="s">
        <v>316</v>
      </c>
      <c r="AT230" s="230" t="s">
        <v>218</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235</v>
      </c>
      <c r="BM230" s="230" t="s">
        <v>6438</v>
      </c>
    </row>
    <row r="231" s="2" customFormat="1" ht="37.8" customHeight="1">
      <c r="A231" s="39"/>
      <c r="B231" s="40"/>
      <c r="C231" s="255" t="s">
        <v>1581</v>
      </c>
      <c r="D231" s="255" t="s">
        <v>218</v>
      </c>
      <c r="E231" s="256" t="s">
        <v>6439</v>
      </c>
      <c r="F231" s="257" t="s">
        <v>6440</v>
      </c>
      <c r="G231" s="258" t="s">
        <v>215</v>
      </c>
      <c r="H231" s="259">
        <v>1</v>
      </c>
      <c r="I231" s="260"/>
      <c r="J231" s="261">
        <f>ROUND(I231*H231,2)</f>
        <v>0</v>
      </c>
      <c r="K231" s="257" t="s">
        <v>165</v>
      </c>
      <c r="L231" s="262"/>
      <c r="M231" s="263" t="s">
        <v>1</v>
      </c>
      <c r="N231" s="264" t="s">
        <v>42</v>
      </c>
      <c r="O231" s="92"/>
      <c r="P231" s="228">
        <f>O231*H231</f>
        <v>0</v>
      </c>
      <c r="Q231" s="228">
        <v>0.025000000000000001</v>
      </c>
      <c r="R231" s="228">
        <f>Q231*H231</f>
        <v>0.025000000000000001</v>
      </c>
      <c r="S231" s="228">
        <v>0</v>
      </c>
      <c r="T231" s="229">
        <f>S231*H231</f>
        <v>0</v>
      </c>
      <c r="U231" s="39"/>
      <c r="V231" s="39"/>
      <c r="W231" s="39"/>
      <c r="X231" s="39"/>
      <c r="Y231" s="39"/>
      <c r="Z231" s="39"/>
      <c r="AA231" s="39"/>
      <c r="AB231" s="39"/>
      <c r="AC231" s="39"/>
      <c r="AD231" s="39"/>
      <c r="AE231" s="39"/>
      <c r="AR231" s="230" t="s">
        <v>316</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235</v>
      </c>
      <c r="BM231" s="230" t="s">
        <v>6441</v>
      </c>
    </row>
    <row r="232" s="2" customFormat="1" ht="24.15" customHeight="1">
      <c r="A232" s="39"/>
      <c r="B232" s="40"/>
      <c r="C232" s="219" t="s">
        <v>1585</v>
      </c>
      <c r="D232" s="219" t="s">
        <v>161</v>
      </c>
      <c r="E232" s="220" t="s">
        <v>6442</v>
      </c>
      <c r="F232" s="221" t="s">
        <v>6443</v>
      </c>
      <c r="G232" s="222" t="s">
        <v>215</v>
      </c>
      <c r="H232" s="223">
        <v>1</v>
      </c>
      <c r="I232" s="224"/>
      <c r="J232" s="225">
        <f>ROUND(I232*H232,2)</f>
        <v>0</v>
      </c>
      <c r="K232" s="221" t="s">
        <v>165</v>
      </c>
      <c r="L232" s="45"/>
      <c r="M232" s="226" t="s">
        <v>1</v>
      </c>
      <c r="N232" s="227" t="s">
        <v>42</v>
      </c>
      <c r="O232" s="92"/>
      <c r="P232" s="228">
        <f>O232*H232</f>
        <v>0</v>
      </c>
      <c r="Q232" s="228">
        <v>0</v>
      </c>
      <c r="R232" s="228">
        <f>Q232*H232</f>
        <v>0</v>
      </c>
      <c r="S232" s="228">
        <v>0.029999999999999999</v>
      </c>
      <c r="T232" s="229">
        <f>S232*H232</f>
        <v>0.029999999999999999</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6444</v>
      </c>
    </row>
    <row r="233" s="2" customFormat="1" ht="24.15" customHeight="1">
      <c r="A233" s="39"/>
      <c r="B233" s="40"/>
      <c r="C233" s="219" t="s">
        <v>1589</v>
      </c>
      <c r="D233" s="219" t="s">
        <v>161</v>
      </c>
      <c r="E233" s="220" t="s">
        <v>6445</v>
      </c>
      <c r="F233" s="221" t="s">
        <v>6446</v>
      </c>
      <c r="G233" s="222" t="s">
        <v>215</v>
      </c>
      <c r="H233" s="223">
        <v>8</v>
      </c>
      <c r="I233" s="224"/>
      <c r="J233" s="225">
        <f>ROUND(I233*H233,2)</f>
        <v>0</v>
      </c>
      <c r="K233" s="221" t="s">
        <v>165</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6447</v>
      </c>
    </row>
    <row r="234" s="2" customFormat="1" ht="24.15" customHeight="1">
      <c r="A234" s="39"/>
      <c r="B234" s="40"/>
      <c r="C234" s="255" t="s">
        <v>1593</v>
      </c>
      <c r="D234" s="255" t="s">
        <v>218</v>
      </c>
      <c r="E234" s="256" t="s">
        <v>6448</v>
      </c>
      <c r="F234" s="257" t="s">
        <v>6449</v>
      </c>
      <c r="G234" s="258" t="s">
        <v>215</v>
      </c>
      <c r="H234" s="259">
        <v>8</v>
      </c>
      <c r="I234" s="260"/>
      <c r="J234" s="261">
        <f>ROUND(I234*H234,2)</f>
        <v>0</v>
      </c>
      <c r="K234" s="257" t="s">
        <v>165</v>
      </c>
      <c r="L234" s="262"/>
      <c r="M234" s="263" t="s">
        <v>1</v>
      </c>
      <c r="N234" s="264" t="s">
        <v>42</v>
      </c>
      <c r="O234" s="92"/>
      <c r="P234" s="228">
        <f>O234*H234</f>
        <v>0</v>
      </c>
      <c r="Q234" s="228">
        <v>4.0000000000000003E-05</v>
      </c>
      <c r="R234" s="228">
        <f>Q234*H234</f>
        <v>0.00032000000000000003</v>
      </c>
      <c r="S234" s="228">
        <v>0</v>
      </c>
      <c r="T234" s="229">
        <f>S234*H234</f>
        <v>0</v>
      </c>
      <c r="U234" s="39"/>
      <c r="V234" s="39"/>
      <c r="W234" s="39"/>
      <c r="X234" s="39"/>
      <c r="Y234" s="39"/>
      <c r="Z234" s="39"/>
      <c r="AA234" s="39"/>
      <c r="AB234" s="39"/>
      <c r="AC234" s="39"/>
      <c r="AD234" s="39"/>
      <c r="AE234" s="39"/>
      <c r="AR234" s="230" t="s">
        <v>316</v>
      </c>
      <c r="AT234" s="230" t="s">
        <v>218</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235</v>
      </c>
      <c r="BM234" s="230" t="s">
        <v>6450</v>
      </c>
    </row>
    <row r="235" s="2" customFormat="1" ht="16.5" customHeight="1">
      <c r="A235" s="39"/>
      <c r="B235" s="40"/>
      <c r="C235" s="255" t="s">
        <v>1597</v>
      </c>
      <c r="D235" s="255" t="s">
        <v>218</v>
      </c>
      <c r="E235" s="256" t="s">
        <v>6451</v>
      </c>
      <c r="F235" s="257" t="s">
        <v>6452</v>
      </c>
      <c r="G235" s="258" t="s">
        <v>215</v>
      </c>
      <c r="H235" s="259">
        <v>8</v>
      </c>
      <c r="I235" s="260"/>
      <c r="J235" s="261">
        <f>ROUND(I235*H235,2)</f>
        <v>0</v>
      </c>
      <c r="K235" s="257" t="s">
        <v>165</v>
      </c>
      <c r="L235" s="262"/>
      <c r="M235" s="263" t="s">
        <v>1</v>
      </c>
      <c r="N235" s="264" t="s">
        <v>42</v>
      </c>
      <c r="O235" s="92"/>
      <c r="P235" s="228">
        <f>O235*H235</f>
        <v>0</v>
      </c>
      <c r="Q235" s="228">
        <v>3.0000000000000001E-05</v>
      </c>
      <c r="R235" s="228">
        <f>Q235*H235</f>
        <v>0.00024000000000000001</v>
      </c>
      <c r="S235" s="228">
        <v>0</v>
      </c>
      <c r="T235" s="229">
        <f>S235*H235</f>
        <v>0</v>
      </c>
      <c r="U235" s="39"/>
      <c r="V235" s="39"/>
      <c r="W235" s="39"/>
      <c r="X235" s="39"/>
      <c r="Y235" s="39"/>
      <c r="Z235" s="39"/>
      <c r="AA235" s="39"/>
      <c r="AB235" s="39"/>
      <c r="AC235" s="39"/>
      <c r="AD235" s="39"/>
      <c r="AE235" s="39"/>
      <c r="AR235" s="230" t="s">
        <v>316</v>
      </c>
      <c r="AT235" s="230" t="s">
        <v>218</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235</v>
      </c>
      <c r="BM235" s="230" t="s">
        <v>6453</v>
      </c>
    </row>
    <row r="236" s="2" customFormat="1" ht="16.5" customHeight="1">
      <c r="A236" s="39"/>
      <c r="B236" s="40"/>
      <c r="C236" s="255" t="s">
        <v>1601</v>
      </c>
      <c r="D236" s="255" t="s">
        <v>218</v>
      </c>
      <c r="E236" s="256" t="s">
        <v>6454</v>
      </c>
      <c r="F236" s="257" t="s">
        <v>6455</v>
      </c>
      <c r="G236" s="258" t="s">
        <v>215</v>
      </c>
      <c r="H236" s="259">
        <v>8</v>
      </c>
      <c r="I236" s="260"/>
      <c r="J236" s="261">
        <f>ROUND(I236*H236,2)</f>
        <v>0</v>
      </c>
      <c r="K236" s="257" t="s">
        <v>165</v>
      </c>
      <c r="L236" s="262"/>
      <c r="M236" s="263" t="s">
        <v>1</v>
      </c>
      <c r="N236" s="264" t="s">
        <v>42</v>
      </c>
      <c r="O236" s="92"/>
      <c r="P236" s="228">
        <f>O236*H236</f>
        <v>0</v>
      </c>
      <c r="Q236" s="228">
        <v>1.0000000000000001E-05</v>
      </c>
      <c r="R236" s="228">
        <f>Q236*H236</f>
        <v>8.0000000000000007E-05</v>
      </c>
      <c r="S236" s="228">
        <v>0</v>
      </c>
      <c r="T236" s="229">
        <f>S236*H236</f>
        <v>0</v>
      </c>
      <c r="U236" s="39"/>
      <c r="V236" s="39"/>
      <c r="W236" s="39"/>
      <c r="X236" s="39"/>
      <c r="Y236" s="39"/>
      <c r="Z236" s="39"/>
      <c r="AA236" s="39"/>
      <c r="AB236" s="39"/>
      <c r="AC236" s="39"/>
      <c r="AD236" s="39"/>
      <c r="AE236" s="39"/>
      <c r="AR236" s="230" t="s">
        <v>316</v>
      </c>
      <c r="AT236" s="230" t="s">
        <v>218</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235</v>
      </c>
      <c r="BM236" s="230" t="s">
        <v>6456</v>
      </c>
    </row>
    <row r="237" s="2" customFormat="1" ht="33" customHeight="1">
      <c r="A237" s="39"/>
      <c r="B237" s="40"/>
      <c r="C237" s="219" t="s">
        <v>1607</v>
      </c>
      <c r="D237" s="219" t="s">
        <v>161</v>
      </c>
      <c r="E237" s="220" t="s">
        <v>6457</v>
      </c>
      <c r="F237" s="221" t="s">
        <v>6458</v>
      </c>
      <c r="G237" s="222" t="s">
        <v>215</v>
      </c>
      <c r="H237" s="223">
        <v>29</v>
      </c>
      <c r="I237" s="224"/>
      <c r="J237" s="225">
        <f>ROUND(I237*H237,2)</f>
        <v>0</v>
      </c>
      <c r="K237" s="221" t="s">
        <v>165</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235</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235</v>
      </c>
      <c r="BM237" s="230" t="s">
        <v>6459</v>
      </c>
    </row>
    <row r="238" s="2" customFormat="1" ht="24.15" customHeight="1">
      <c r="A238" s="39"/>
      <c r="B238" s="40"/>
      <c r="C238" s="255" t="s">
        <v>1611</v>
      </c>
      <c r="D238" s="255" t="s">
        <v>218</v>
      </c>
      <c r="E238" s="256" t="s">
        <v>6460</v>
      </c>
      <c r="F238" s="257" t="s">
        <v>6461</v>
      </c>
      <c r="G238" s="258" t="s">
        <v>215</v>
      </c>
      <c r="H238" s="259">
        <v>29</v>
      </c>
      <c r="I238" s="260"/>
      <c r="J238" s="261">
        <f>ROUND(I238*H238,2)</f>
        <v>0</v>
      </c>
      <c r="K238" s="257" t="s">
        <v>165</v>
      </c>
      <c r="L238" s="262"/>
      <c r="M238" s="263" t="s">
        <v>1</v>
      </c>
      <c r="N238" s="264" t="s">
        <v>42</v>
      </c>
      <c r="O238" s="92"/>
      <c r="P238" s="228">
        <f>O238*H238</f>
        <v>0</v>
      </c>
      <c r="Q238" s="228">
        <v>4.0000000000000003E-05</v>
      </c>
      <c r="R238" s="228">
        <f>Q238*H238</f>
        <v>0.00116</v>
      </c>
      <c r="S238" s="228">
        <v>0</v>
      </c>
      <c r="T238" s="229">
        <f>S238*H238</f>
        <v>0</v>
      </c>
      <c r="U238" s="39"/>
      <c r="V238" s="39"/>
      <c r="W238" s="39"/>
      <c r="X238" s="39"/>
      <c r="Y238" s="39"/>
      <c r="Z238" s="39"/>
      <c r="AA238" s="39"/>
      <c r="AB238" s="39"/>
      <c r="AC238" s="39"/>
      <c r="AD238" s="39"/>
      <c r="AE238" s="39"/>
      <c r="AR238" s="230" t="s">
        <v>316</v>
      </c>
      <c r="AT238" s="230" t="s">
        <v>218</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235</v>
      </c>
      <c r="BM238" s="230" t="s">
        <v>6462</v>
      </c>
    </row>
    <row r="239" s="2" customFormat="1" ht="16.5" customHeight="1">
      <c r="A239" s="39"/>
      <c r="B239" s="40"/>
      <c r="C239" s="255" t="s">
        <v>1615</v>
      </c>
      <c r="D239" s="255" t="s">
        <v>218</v>
      </c>
      <c r="E239" s="256" t="s">
        <v>6451</v>
      </c>
      <c r="F239" s="257" t="s">
        <v>6452</v>
      </c>
      <c r="G239" s="258" t="s">
        <v>215</v>
      </c>
      <c r="H239" s="259">
        <v>29</v>
      </c>
      <c r="I239" s="260"/>
      <c r="J239" s="261">
        <f>ROUND(I239*H239,2)</f>
        <v>0</v>
      </c>
      <c r="K239" s="257" t="s">
        <v>165</v>
      </c>
      <c r="L239" s="262"/>
      <c r="M239" s="263" t="s">
        <v>1</v>
      </c>
      <c r="N239" s="264" t="s">
        <v>42</v>
      </c>
      <c r="O239" s="92"/>
      <c r="P239" s="228">
        <f>O239*H239</f>
        <v>0</v>
      </c>
      <c r="Q239" s="228">
        <v>3.0000000000000001E-05</v>
      </c>
      <c r="R239" s="228">
        <f>Q239*H239</f>
        <v>0.00087000000000000001</v>
      </c>
      <c r="S239" s="228">
        <v>0</v>
      </c>
      <c r="T239" s="229">
        <f>S239*H239</f>
        <v>0</v>
      </c>
      <c r="U239" s="39"/>
      <c r="V239" s="39"/>
      <c r="W239" s="39"/>
      <c r="X239" s="39"/>
      <c r="Y239" s="39"/>
      <c r="Z239" s="39"/>
      <c r="AA239" s="39"/>
      <c r="AB239" s="39"/>
      <c r="AC239" s="39"/>
      <c r="AD239" s="39"/>
      <c r="AE239" s="39"/>
      <c r="AR239" s="230" t="s">
        <v>316</v>
      </c>
      <c r="AT239" s="230" t="s">
        <v>218</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235</v>
      </c>
      <c r="BM239" s="230" t="s">
        <v>6463</v>
      </c>
    </row>
    <row r="240" s="2" customFormat="1" ht="16.5" customHeight="1">
      <c r="A240" s="39"/>
      <c r="B240" s="40"/>
      <c r="C240" s="255" t="s">
        <v>1619</v>
      </c>
      <c r="D240" s="255" t="s">
        <v>218</v>
      </c>
      <c r="E240" s="256" t="s">
        <v>6454</v>
      </c>
      <c r="F240" s="257" t="s">
        <v>6455</v>
      </c>
      <c r="G240" s="258" t="s">
        <v>215</v>
      </c>
      <c r="H240" s="259">
        <v>29</v>
      </c>
      <c r="I240" s="260"/>
      <c r="J240" s="261">
        <f>ROUND(I240*H240,2)</f>
        <v>0</v>
      </c>
      <c r="K240" s="257" t="s">
        <v>165</v>
      </c>
      <c r="L240" s="262"/>
      <c r="M240" s="263" t="s">
        <v>1</v>
      </c>
      <c r="N240" s="264" t="s">
        <v>42</v>
      </c>
      <c r="O240" s="92"/>
      <c r="P240" s="228">
        <f>O240*H240</f>
        <v>0</v>
      </c>
      <c r="Q240" s="228">
        <v>1.0000000000000001E-05</v>
      </c>
      <c r="R240" s="228">
        <f>Q240*H240</f>
        <v>0.00029</v>
      </c>
      <c r="S240" s="228">
        <v>0</v>
      </c>
      <c r="T240" s="229">
        <f>S240*H240</f>
        <v>0</v>
      </c>
      <c r="U240" s="39"/>
      <c r="V240" s="39"/>
      <c r="W240" s="39"/>
      <c r="X240" s="39"/>
      <c r="Y240" s="39"/>
      <c r="Z240" s="39"/>
      <c r="AA240" s="39"/>
      <c r="AB240" s="39"/>
      <c r="AC240" s="39"/>
      <c r="AD240" s="39"/>
      <c r="AE240" s="39"/>
      <c r="AR240" s="230" t="s">
        <v>316</v>
      </c>
      <c r="AT240" s="230" t="s">
        <v>218</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235</v>
      </c>
      <c r="BM240" s="230" t="s">
        <v>6464</v>
      </c>
    </row>
    <row r="241" s="2" customFormat="1" ht="24.15" customHeight="1">
      <c r="A241" s="39"/>
      <c r="B241" s="40"/>
      <c r="C241" s="219" t="s">
        <v>1623</v>
      </c>
      <c r="D241" s="219" t="s">
        <v>161</v>
      </c>
      <c r="E241" s="220" t="s">
        <v>6465</v>
      </c>
      <c r="F241" s="221" t="s">
        <v>6466</v>
      </c>
      <c r="G241" s="222" t="s">
        <v>215</v>
      </c>
      <c r="H241" s="223">
        <v>11</v>
      </c>
      <c r="I241" s="224"/>
      <c r="J241" s="225">
        <f>ROUND(I241*H241,2)</f>
        <v>0</v>
      </c>
      <c r="K241" s="221" t="s">
        <v>165</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235</v>
      </c>
      <c r="AT241" s="230" t="s">
        <v>161</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235</v>
      </c>
      <c r="BM241" s="230" t="s">
        <v>6467</v>
      </c>
    </row>
    <row r="242" s="2" customFormat="1" ht="24.15" customHeight="1">
      <c r="A242" s="39"/>
      <c r="B242" s="40"/>
      <c r="C242" s="255" t="s">
        <v>1629</v>
      </c>
      <c r="D242" s="255" t="s">
        <v>218</v>
      </c>
      <c r="E242" s="256" t="s">
        <v>6468</v>
      </c>
      <c r="F242" s="257" t="s">
        <v>6469</v>
      </c>
      <c r="G242" s="258" t="s">
        <v>215</v>
      </c>
      <c r="H242" s="259">
        <v>11</v>
      </c>
      <c r="I242" s="260"/>
      <c r="J242" s="261">
        <f>ROUND(I242*H242,2)</f>
        <v>0</v>
      </c>
      <c r="K242" s="257" t="s">
        <v>165</v>
      </c>
      <c r="L242" s="262"/>
      <c r="M242" s="263" t="s">
        <v>1</v>
      </c>
      <c r="N242" s="264" t="s">
        <v>42</v>
      </c>
      <c r="O242" s="92"/>
      <c r="P242" s="228">
        <f>O242*H242</f>
        <v>0</v>
      </c>
      <c r="Q242" s="228">
        <v>4.0000000000000003E-05</v>
      </c>
      <c r="R242" s="228">
        <f>Q242*H242</f>
        <v>0.00044000000000000002</v>
      </c>
      <c r="S242" s="228">
        <v>0</v>
      </c>
      <c r="T242" s="229">
        <f>S242*H242</f>
        <v>0</v>
      </c>
      <c r="U242" s="39"/>
      <c r="V242" s="39"/>
      <c r="W242" s="39"/>
      <c r="X242" s="39"/>
      <c r="Y242" s="39"/>
      <c r="Z242" s="39"/>
      <c r="AA242" s="39"/>
      <c r="AB242" s="39"/>
      <c r="AC242" s="39"/>
      <c r="AD242" s="39"/>
      <c r="AE242" s="39"/>
      <c r="AR242" s="230" t="s">
        <v>316</v>
      </c>
      <c r="AT242" s="230" t="s">
        <v>218</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235</v>
      </c>
      <c r="BM242" s="230" t="s">
        <v>6470</v>
      </c>
    </row>
    <row r="243" s="2" customFormat="1" ht="16.5" customHeight="1">
      <c r="A243" s="39"/>
      <c r="B243" s="40"/>
      <c r="C243" s="255" t="s">
        <v>1633</v>
      </c>
      <c r="D243" s="255" t="s">
        <v>218</v>
      </c>
      <c r="E243" s="256" t="s">
        <v>6471</v>
      </c>
      <c r="F243" s="257" t="s">
        <v>6472</v>
      </c>
      <c r="G243" s="258" t="s">
        <v>215</v>
      </c>
      <c r="H243" s="259">
        <v>11</v>
      </c>
      <c r="I243" s="260"/>
      <c r="J243" s="261">
        <f>ROUND(I243*H243,2)</f>
        <v>0</v>
      </c>
      <c r="K243" s="257" t="s">
        <v>165</v>
      </c>
      <c r="L243" s="262"/>
      <c r="M243" s="263" t="s">
        <v>1</v>
      </c>
      <c r="N243" s="264" t="s">
        <v>42</v>
      </c>
      <c r="O243" s="92"/>
      <c r="P243" s="228">
        <f>O243*H243</f>
        <v>0</v>
      </c>
      <c r="Q243" s="228">
        <v>3.0000000000000001E-05</v>
      </c>
      <c r="R243" s="228">
        <f>Q243*H243</f>
        <v>0.00033</v>
      </c>
      <c r="S243" s="228">
        <v>0</v>
      </c>
      <c r="T243" s="229">
        <f>S243*H243</f>
        <v>0</v>
      </c>
      <c r="U243" s="39"/>
      <c r="V243" s="39"/>
      <c r="W243" s="39"/>
      <c r="X243" s="39"/>
      <c r="Y243" s="39"/>
      <c r="Z243" s="39"/>
      <c r="AA243" s="39"/>
      <c r="AB243" s="39"/>
      <c r="AC243" s="39"/>
      <c r="AD243" s="39"/>
      <c r="AE243" s="39"/>
      <c r="AR243" s="230" t="s">
        <v>316</v>
      </c>
      <c r="AT243" s="230" t="s">
        <v>218</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235</v>
      </c>
      <c r="BM243" s="230" t="s">
        <v>6473</v>
      </c>
    </row>
    <row r="244" s="2" customFormat="1" ht="16.5" customHeight="1">
      <c r="A244" s="39"/>
      <c r="B244" s="40"/>
      <c r="C244" s="255" t="s">
        <v>1639</v>
      </c>
      <c r="D244" s="255" t="s">
        <v>218</v>
      </c>
      <c r="E244" s="256" t="s">
        <v>6454</v>
      </c>
      <c r="F244" s="257" t="s">
        <v>6455</v>
      </c>
      <c r="G244" s="258" t="s">
        <v>215</v>
      </c>
      <c r="H244" s="259">
        <v>11</v>
      </c>
      <c r="I244" s="260"/>
      <c r="J244" s="261">
        <f>ROUND(I244*H244,2)</f>
        <v>0</v>
      </c>
      <c r="K244" s="257" t="s">
        <v>165</v>
      </c>
      <c r="L244" s="262"/>
      <c r="M244" s="263" t="s">
        <v>1</v>
      </c>
      <c r="N244" s="264" t="s">
        <v>42</v>
      </c>
      <c r="O244" s="92"/>
      <c r="P244" s="228">
        <f>O244*H244</f>
        <v>0</v>
      </c>
      <c r="Q244" s="228">
        <v>1.0000000000000001E-05</v>
      </c>
      <c r="R244" s="228">
        <f>Q244*H244</f>
        <v>0.00011</v>
      </c>
      <c r="S244" s="228">
        <v>0</v>
      </c>
      <c r="T244" s="229">
        <f>S244*H244</f>
        <v>0</v>
      </c>
      <c r="U244" s="39"/>
      <c r="V244" s="39"/>
      <c r="W244" s="39"/>
      <c r="X244" s="39"/>
      <c r="Y244" s="39"/>
      <c r="Z244" s="39"/>
      <c r="AA244" s="39"/>
      <c r="AB244" s="39"/>
      <c r="AC244" s="39"/>
      <c r="AD244" s="39"/>
      <c r="AE244" s="39"/>
      <c r="AR244" s="230" t="s">
        <v>316</v>
      </c>
      <c r="AT244" s="230" t="s">
        <v>218</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235</v>
      </c>
      <c r="BM244" s="230" t="s">
        <v>6474</v>
      </c>
    </row>
    <row r="245" s="2" customFormat="1" ht="37.8" customHeight="1">
      <c r="A245" s="39"/>
      <c r="B245" s="40"/>
      <c r="C245" s="219" t="s">
        <v>1647</v>
      </c>
      <c r="D245" s="219" t="s">
        <v>161</v>
      </c>
      <c r="E245" s="220" t="s">
        <v>6475</v>
      </c>
      <c r="F245" s="221" t="s">
        <v>6476</v>
      </c>
      <c r="G245" s="222" t="s">
        <v>215</v>
      </c>
      <c r="H245" s="223">
        <v>9</v>
      </c>
      <c r="I245" s="224"/>
      <c r="J245" s="225">
        <f>ROUND(I245*H245,2)</f>
        <v>0</v>
      </c>
      <c r="K245" s="221" t="s">
        <v>165</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235</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235</v>
      </c>
      <c r="BM245" s="230" t="s">
        <v>6477</v>
      </c>
    </row>
    <row r="246" s="2" customFormat="1" ht="24.15" customHeight="1">
      <c r="A246" s="39"/>
      <c r="B246" s="40"/>
      <c r="C246" s="255" t="s">
        <v>1653</v>
      </c>
      <c r="D246" s="255" t="s">
        <v>218</v>
      </c>
      <c r="E246" s="256" t="s">
        <v>6478</v>
      </c>
      <c r="F246" s="257" t="s">
        <v>6479</v>
      </c>
      <c r="G246" s="258" t="s">
        <v>215</v>
      </c>
      <c r="H246" s="259">
        <v>9</v>
      </c>
      <c r="I246" s="260"/>
      <c r="J246" s="261">
        <f>ROUND(I246*H246,2)</f>
        <v>0</v>
      </c>
      <c r="K246" s="257" t="s">
        <v>165</v>
      </c>
      <c r="L246" s="262"/>
      <c r="M246" s="263" t="s">
        <v>1</v>
      </c>
      <c r="N246" s="264" t="s">
        <v>42</v>
      </c>
      <c r="O246" s="92"/>
      <c r="P246" s="228">
        <f>O246*H246</f>
        <v>0</v>
      </c>
      <c r="Q246" s="228">
        <v>8.0000000000000007E-05</v>
      </c>
      <c r="R246" s="228">
        <f>Q246*H246</f>
        <v>0.00072000000000000005</v>
      </c>
      <c r="S246" s="228">
        <v>0</v>
      </c>
      <c r="T246" s="229">
        <f>S246*H246</f>
        <v>0</v>
      </c>
      <c r="U246" s="39"/>
      <c r="V246" s="39"/>
      <c r="W246" s="39"/>
      <c r="X246" s="39"/>
      <c r="Y246" s="39"/>
      <c r="Z246" s="39"/>
      <c r="AA246" s="39"/>
      <c r="AB246" s="39"/>
      <c r="AC246" s="39"/>
      <c r="AD246" s="39"/>
      <c r="AE246" s="39"/>
      <c r="AR246" s="230" t="s">
        <v>316</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235</v>
      </c>
      <c r="BM246" s="230" t="s">
        <v>6480</v>
      </c>
    </row>
    <row r="247" s="2" customFormat="1" ht="24.15" customHeight="1">
      <c r="A247" s="39"/>
      <c r="B247" s="40"/>
      <c r="C247" s="219" t="s">
        <v>1661</v>
      </c>
      <c r="D247" s="219" t="s">
        <v>161</v>
      </c>
      <c r="E247" s="220" t="s">
        <v>6481</v>
      </c>
      <c r="F247" s="221" t="s">
        <v>6482</v>
      </c>
      <c r="G247" s="222" t="s">
        <v>215</v>
      </c>
      <c r="H247" s="223">
        <v>1</v>
      </c>
      <c r="I247" s="224"/>
      <c r="J247" s="225">
        <f>ROUND(I247*H247,2)</f>
        <v>0</v>
      </c>
      <c r="K247" s="221" t="s">
        <v>165</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235</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235</v>
      </c>
      <c r="BM247" s="230" t="s">
        <v>6483</v>
      </c>
    </row>
    <row r="248" s="2" customFormat="1" ht="24.15" customHeight="1">
      <c r="A248" s="39"/>
      <c r="B248" s="40"/>
      <c r="C248" s="255" t="s">
        <v>1669</v>
      </c>
      <c r="D248" s="255" t="s">
        <v>218</v>
      </c>
      <c r="E248" s="256" t="s">
        <v>6484</v>
      </c>
      <c r="F248" s="257" t="s">
        <v>6485</v>
      </c>
      <c r="G248" s="258" t="s">
        <v>215</v>
      </c>
      <c r="H248" s="259">
        <v>1</v>
      </c>
      <c r="I248" s="260"/>
      <c r="J248" s="261">
        <f>ROUND(I248*H248,2)</f>
        <v>0</v>
      </c>
      <c r="K248" s="257" t="s">
        <v>1</v>
      </c>
      <c r="L248" s="262"/>
      <c r="M248" s="263" t="s">
        <v>1</v>
      </c>
      <c r="N248" s="264"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316</v>
      </c>
      <c r="AT248" s="230" t="s">
        <v>218</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235</v>
      </c>
      <c r="BM248" s="230" t="s">
        <v>6486</v>
      </c>
    </row>
    <row r="249" s="2" customFormat="1" ht="24.15" customHeight="1">
      <c r="A249" s="39"/>
      <c r="B249" s="40"/>
      <c r="C249" s="219" t="s">
        <v>1677</v>
      </c>
      <c r="D249" s="219" t="s">
        <v>161</v>
      </c>
      <c r="E249" s="220" t="s">
        <v>6481</v>
      </c>
      <c r="F249" s="221" t="s">
        <v>6482</v>
      </c>
      <c r="G249" s="222" t="s">
        <v>215</v>
      </c>
      <c r="H249" s="223">
        <v>5</v>
      </c>
      <c r="I249" s="224"/>
      <c r="J249" s="225">
        <f>ROUND(I249*H249,2)</f>
        <v>0</v>
      </c>
      <c r="K249" s="221" t="s">
        <v>165</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235</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235</v>
      </c>
      <c r="BM249" s="230" t="s">
        <v>6487</v>
      </c>
    </row>
    <row r="250" s="2" customFormat="1" ht="16.5" customHeight="1">
      <c r="A250" s="39"/>
      <c r="B250" s="40"/>
      <c r="C250" s="255" t="s">
        <v>1681</v>
      </c>
      <c r="D250" s="255" t="s">
        <v>218</v>
      </c>
      <c r="E250" s="256" t="s">
        <v>6488</v>
      </c>
      <c r="F250" s="257" t="s">
        <v>6489</v>
      </c>
      <c r="G250" s="258" t="s">
        <v>215</v>
      </c>
      <c r="H250" s="259">
        <v>5</v>
      </c>
      <c r="I250" s="260"/>
      <c r="J250" s="261">
        <f>ROUND(I250*H250,2)</f>
        <v>0</v>
      </c>
      <c r="K250" s="257" t="s">
        <v>1</v>
      </c>
      <c r="L250" s="262"/>
      <c r="M250" s="263" t="s">
        <v>1</v>
      </c>
      <c r="N250" s="264" t="s">
        <v>42</v>
      </c>
      <c r="O250" s="92"/>
      <c r="P250" s="228">
        <f>O250*H250</f>
        <v>0</v>
      </c>
      <c r="Q250" s="228">
        <v>0.00014999999999999999</v>
      </c>
      <c r="R250" s="228">
        <f>Q250*H250</f>
        <v>0.00074999999999999991</v>
      </c>
      <c r="S250" s="228">
        <v>0</v>
      </c>
      <c r="T250" s="229">
        <f>S250*H250</f>
        <v>0</v>
      </c>
      <c r="U250" s="39"/>
      <c r="V250" s="39"/>
      <c r="W250" s="39"/>
      <c r="X250" s="39"/>
      <c r="Y250" s="39"/>
      <c r="Z250" s="39"/>
      <c r="AA250" s="39"/>
      <c r="AB250" s="39"/>
      <c r="AC250" s="39"/>
      <c r="AD250" s="39"/>
      <c r="AE250" s="39"/>
      <c r="AR250" s="230" t="s">
        <v>316</v>
      </c>
      <c r="AT250" s="230" t="s">
        <v>218</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235</v>
      </c>
      <c r="BM250" s="230" t="s">
        <v>6490</v>
      </c>
    </row>
    <row r="251" s="2" customFormat="1" ht="24.15" customHeight="1">
      <c r="A251" s="39"/>
      <c r="B251" s="40"/>
      <c r="C251" s="219" t="s">
        <v>1686</v>
      </c>
      <c r="D251" s="219" t="s">
        <v>161</v>
      </c>
      <c r="E251" s="220" t="s">
        <v>6491</v>
      </c>
      <c r="F251" s="221" t="s">
        <v>6492</v>
      </c>
      <c r="G251" s="222" t="s">
        <v>215</v>
      </c>
      <c r="H251" s="223">
        <v>6</v>
      </c>
      <c r="I251" s="224"/>
      <c r="J251" s="225">
        <f>ROUND(I251*H251,2)</f>
        <v>0</v>
      </c>
      <c r="K251" s="221" t="s">
        <v>165</v>
      </c>
      <c r="L251" s="45"/>
      <c r="M251" s="226" t="s">
        <v>1</v>
      </c>
      <c r="N251" s="227" t="s">
        <v>42</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235</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235</v>
      </c>
      <c r="BM251" s="230" t="s">
        <v>6493</v>
      </c>
    </row>
    <row r="252" s="2" customFormat="1" ht="21.75" customHeight="1">
      <c r="A252" s="39"/>
      <c r="B252" s="40"/>
      <c r="C252" s="255" t="s">
        <v>1692</v>
      </c>
      <c r="D252" s="255" t="s">
        <v>218</v>
      </c>
      <c r="E252" s="256" t="s">
        <v>6494</v>
      </c>
      <c r="F252" s="257" t="s">
        <v>6495</v>
      </c>
      <c r="G252" s="258" t="s">
        <v>215</v>
      </c>
      <c r="H252" s="259">
        <v>6</v>
      </c>
      <c r="I252" s="260"/>
      <c r="J252" s="261">
        <f>ROUND(I252*H252,2)</f>
        <v>0</v>
      </c>
      <c r="K252" s="257" t="s">
        <v>1</v>
      </c>
      <c r="L252" s="262"/>
      <c r="M252" s="263" t="s">
        <v>1</v>
      </c>
      <c r="N252" s="264"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316</v>
      </c>
      <c r="AT252" s="230" t="s">
        <v>218</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235</v>
      </c>
      <c r="BM252" s="230" t="s">
        <v>6496</v>
      </c>
    </row>
    <row r="253" s="2" customFormat="1" ht="21.75" customHeight="1">
      <c r="A253" s="39"/>
      <c r="B253" s="40"/>
      <c r="C253" s="219" t="s">
        <v>1697</v>
      </c>
      <c r="D253" s="219" t="s">
        <v>161</v>
      </c>
      <c r="E253" s="220" t="s">
        <v>6497</v>
      </c>
      <c r="F253" s="221" t="s">
        <v>6498</v>
      </c>
      <c r="G253" s="222" t="s">
        <v>215</v>
      </c>
      <c r="H253" s="223">
        <v>7</v>
      </c>
      <c r="I253" s="224"/>
      <c r="J253" s="225">
        <f>ROUND(I253*H253,2)</f>
        <v>0</v>
      </c>
      <c r="K253" s="221" t="s">
        <v>165</v>
      </c>
      <c r="L253" s="45"/>
      <c r="M253" s="226" t="s">
        <v>1</v>
      </c>
      <c r="N253" s="227" t="s">
        <v>42</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235</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235</v>
      </c>
      <c r="BM253" s="230" t="s">
        <v>6499</v>
      </c>
    </row>
    <row r="254" s="2" customFormat="1" ht="21.75" customHeight="1">
      <c r="A254" s="39"/>
      <c r="B254" s="40"/>
      <c r="C254" s="255" t="s">
        <v>1704</v>
      </c>
      <c r="D254" s="255" t="s">
        <v>218</v>
      </c>
      <c r="E254" s="256" t="s">
        <v>6500</v>
      </c>
      <c r="F254" s="257" t="s">
        <v>6501</v>
      </c>
      <c r="G254" s="258" t="s">
        <v>215</v>
      </c>
      <c r="H254" s="259">
        <v>5</v>
      </c>
      <c r="I254" s="260"/>
      <c r="J254" s="261">
        <f>ROUND(I254*H254,2)</f>
        <v>0</v>
      </c>
      <c r="K254" s="257" t="s">
        <v>1</v>
      </c>
      <c r="L254" s="262"/>
      <c r="M254" s="263" t="s">
        <v>1</v>
      </c>
      <c r="N254" s="264" t="s">
        <v>42</v>
      </c>
      <c r="O254" s="92"/>
      <c r="P254" s="228">
        <f>O254*H254</f>
        <v>0</v>
      </c>
      <c r="Q254" s="228">
        <v>0.00017000000000000001</v>
      </c>
      <c r="R254" s="228">
        <f>Q254*H254</f>
        <v>0.00085000000000000006</v>
      </c>
      <c r="S254" s="228">
        <v>0</v>
      </c>
      <c r="T254" s="229">
        <f>S254*H254</f>
        <v>0</v>
      </c>
      <c r="U254" s="39"/>
      <c r="V254" s="39"/>
      <c r="W254" s="39"/>
      <c r="X254" s="39"/>
      <c r="Y254" s="39"/>
      <c r="Z254" s="39"/>
      <c r="AA254" s="39"/>
      <c r="AB254" s="39"/>
      <c r="AC254" s="39"/>
      <c r="AD254" s="39"/>
      <c r="AE254" s="39"/>
      <c r="AR254" s="230" t="s">
        <v>316</v>
      </c>
      <c r="AT254" s="230" t="s">
        <v>218</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235</v>
      </c>
      <c r="BM254" s="230" t="s">
        <v>6502</v>
      </c>
    </row>
    <row r="255" s="2" customFormat="1" ht="16.5" customHeight="1">
      <c r="A255" s="39"/>
      <c r="B255" s="40"/>
      <c r="C255" s="255" t="s">
        <v>1709</v>
      </c>
      <c r="D255" s="255" t="s">
        <v>218</v>
      </c>
      <c r="E255" s="256" t="s">
        <v>6503</v>
      </c>
      <c r="F255" s="257" t="s">
        <v>6504</v>
      </c>
      <c r="G255" s="258" t="s">
        <v>215</v>
      </c>
      <c r="H255" s="259">
        <v>2</v>
      </c>
      <c r="I255" s="260"/>
      <c r="J255" s="261">
        <f>ROUND(I255*H255,2)</f>
        <v>0</v>
      </c>
      <c r="K255" s="257" t="s">
        <v>1</v>
      </c>
      <c r="L255" s="262"/>
      <c r="M255" s="263" t="s">
        <v>1</v>
      </c>
      <c r="N255" s="264" t="s">
        <v>42</v>
      </c>
      <c r="O255" s="92"/>
      <c r="P255" s="228">
        <f>O255*H255</f>
        <v>0</v>
      </c>
      <c r="Q255" s="228">
        <v>0.00020000000000000001</v>
      </c>
      <c r="R255" s="228">
        <f>Q255*H255</f>
        <v>0.00040000000000000002</v>
      </c>
      <c r="S255" s="228">
        <v>0</v>
      </c>
      <c r="T255" s="229">
        <f>S255*H255</f>
        <v>0</v>
      </c>
      <c r="U255" s="39"/>
      <c r="V255" s="39"/>
      <c r="W255" s="39"/>
      <c r="X255" s="39"/>
      <c r="Y255" s="39"/>
      <c r="Z255" s="39"/>
      <c r="AA255" s="39"/>
      <c r="AB255" s="39"/>
      <c r="AC255" s="39"/>
      <c r="AD255" s="39"/>
      <c r="AE255" s="39"/>
      <c r="AR255" s="230" t="s">
        <v>316</v>
      </c>
      <c r="AT255" s="230" t="s">
        <v>218</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235</v>
      </c>
      <c r="BM255" s="230" t="s">
        <v>6505</v>
      </c>
    </row>
    <row r="256" s="2" customFormat="1" ht="33" customHeight="1">
      <c r="A256" s="39"/>
      <c r="B256" s="40"/>
      <c r="C256" s="219" t="s">
        <v>1713</v>
      </c>
      <c r="D256" s="219" t="s">
        <v>161</v>
      </c>
      <c r="E256" s="220" t="s">
        <v>6506</v>
      </c>
      <c r="F256" s="221" t="s">
        <v>6507</v>
      </c>
      <c r="G256" s="222" t="s">
        <v>215</v>
      </c>
      <c r="H256" s="223">
        <v>182</v>
      </c>
      <c r="I256" s="224"/>
      <c r="J256" s="225">
        <f>ROUND(I256*H256,2)</f>
        <v>0</v>
      </c>
      <c r="K256" s="221" t="s">
        <v>165</v>
      </c>
      <c r="L256" s="45"/>
      <c r="M256" s="226" t="s">
        <v>1</v>
      </c>
      <c r="N256" s="227" t="s">
        <v>42</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235</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235</v>
      </c>
      <c r="BM256" s="230" t="s">
        <v>6508</v>
      </c>
    </row>
    <row r="257" s="2" customFormat="1" ht="24.15" customHeight="1">
      <c r="A257" s="39"/>
      <c r="B257" s="40"/>
      <c r="C257" s="255" t="s">
        <v>1717</v>
      </c>
      <c r="D257" s="255" t="s">
        <v>218</v>
      </c>
      <c r="E257" s="256" t="s">
        <v>6509</v>
      </c>
      <c r="F257" s="257" t="s">
        <v>6510</v>
      </c>
      <c r="G257" s="258" t="s">
        <v>215</v>
      </c>
      <c r="H257" s="259">
        <v>182</v>
      </c>
      <c r="I257" s="260"/>
      <c r="J257" s="261">
        <f>ROUND(I257*H257,2)</f>
        <v>0</v>
      </c>
      <c r="K257" s="257" t="s">
        <v>165</v>
      </c>
      <c r="L257" s="262"/>
      <c r="M257" s="263" t="s">
        <v>1</v>
      </c>
      <c r="N257" s="264" t="s">
        <v>42</v>
      </c>
      <c r="O257" s="92"/>
      <c r="P257" s="228">
        <f>O257*H257</f>
        <v>0</v>
      </c>
      <c r="Q257" s="228">
        <v>6.0000000000000002E-05</v>
      </c>
      <c r="R257" s="228">
        <f>Q257*H257</f>
        <v>0.010920000000000001</v>
      </c>
      <c r="S257" s="228">
        <v>0</v>
      </c>
      <c r="T257" s="229">
        <f>S257*H257</f>
        <v>0</v>
      </c>
      <c r="U257" s="39"/>
      <c r="V257" s="39"/>
      <c r="W257" s="39"/>
      <c r="X257" s="39"/>
      <c r="Y257" s="39"/>
      <c r="Z257" s="39"/>
      <c r="AA257" s="39"/>
      <c r="AB257" s="39"/>
      <c r="AC257" s="39"/>
      <c r="AD257" s="39"/>
      <c r="AE257" s="39"/>
      <c r="AR257" s="230" t="s">
        <v>316</v>
      </c>
      <c r="AT257" s="230" t="s">
        <v>218</v>
      </c>
      <c r="AU257" s="230" t="s">
        <v>87</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235</v>
      </c>
      <c r="BM257" s="230" t="s">
        <v>6511</v>
      </c>
    </row>
    <row r="258" s="2" customFormat="1" ht="16.5" customHeight="1">
      <c r="A258" s="39"/>
      <c r="B258" s="40"/>
      <c r="C258" s="255" t="s">
        <v>1721</v>
      </c>
      <c r="D258" s="255" t="s">
        <v>218</v>
      </c>
      <c r="E258" s="256" t="s">
        <v>6454</v>
      </c>
      <c r="F258" s="257" t="s">
        <v>6455</v>
      </c>
      <c r="G258" s="258" t="s">
        <v>215</v>
      </c>
      <c r="H258" s="259">
        <v>182</v>
      </c>
      <c r="I258" s="260"/>
      <c r="J258" s="261">
        <f>ROUND(I258*H258,2)</f>
        <v>0</v>
      </c>
      <c r="K258" s="257" t="s">
        <v>165</v>
      </c>
      <c r="L258" s="262"/>
      <c r="M258" s="263" t="s">
        <v>1</v>
      </c>
      <c r="N258" s="264" t="s">
        <v>42</v>
      </c>
      <c r="O258" s="92"/>
      <c r="P258" s="228">
        <f>O258*H258</f>
        <v>0</v>
      </c>
      <c r="Q258" s="228">
        <v>1.0000000000000001E-05</v>
      </c>
      <c r="R258" s="228">
        <f>Q258*H258</f>
        <v>0.0018200000000000002</v>
      </c>
      <c r="S258" s="228">
        <v>0</v>
      </c>
      <c r="T258" s="229">
        <f>S258*H258</f>
        <v>0</v>
      </c>
      <c r="U258" s="39"/>
      <c r="V258" s="39"/>
      <c r="W258" s="39"/>
      <c r="X258" s="39"/>
      <c r="Y258" s="39"/>
      <c r="Z258" s="39"/>
      <c r="AA258" s="39"/>
      <c r="AB258" s="39"/>
      <c r="AC258" s="39"/>
      <c r="AD258" s="39"/>
      <c r="AE258" s="39"/>
      <c r="AR258" s="230" t="s">
        <v>316</v>
      </c>
      <c r="AT258" s="230" t="s">
        <v>218</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235</v>
      </c>
      <c r="BM258" s="230" t="s">
        <v>6512</v>
      </c>
    </row>
    <row r="259" s="2" customFormat="1" ht="33" customHeight="1">
      <c r="A259" s="39"/>
      <c r="B259" s="40"/>
      <c r="C259" s="219" t="s">
        <v>1723</v>
      </c>
      <c r="D259" s="219" t="s">
        <v>161</v>
      </c>
      <c r="E259" s="220" t="s">
        <v>6513</v>
      </c>
      <c r="F259" s="221" t="s">
        <v>6514</v>
      </c>
      <c r="G259" s="222" t="s">
        <v>215</v>
      </c>
      <c r="H259" s="223">
        <v>131</v>
      </c>
      <c r="I259" s="224"/>
      <c r="J259" s="225">
        <f>ROUND(I259*H259,2)</f>
        <v>0</v>
      </c>
      <c r="K259" s="221" t="s">
        <v>165</v>
      </c>
      <c r="L259" s="45"/>
      <c r="M259" s="226" t="s">
        <v>1</v>
      </c>
      <c r="N259" s="227" t="s">
        <v>42</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235</v>
      </c>
      <c r="AT259" s="230" t="s">
        <v>161</v>
      </c>
      <c r="AU259" s="230" t="s">
        <v>87</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235</v>
      </c>
      <c r="BM259" s="230" t="s">
        <v>6515</v>
      </c>
    </row>
    <row r="260" s="2" customFormat="1" ht="37.8" customHeight="1">
      <c r="A260" s="39"/>
      <c r="B260" s="40"/>
      <c r="C260" s="255" t="s">
        <v>1725</v>
      </c>
      <c r="D260" s="255" t="s">
        <v>218</v>
      </c>
      <c r="E260" s="256" t="s">
        <v>6516</v>
      </c>
      <c r="F260" s="257" t="s">
        <v>6517</v>
      </c>
      <c r="G260" s="258" t="s">
        <v>215</v>
      </c>
      <c r="H260" s="259">
        <v>131</v>
      </c>
      <c r="I260" s="260"/>
      <c r="J260" s="261">
        <f>ROUND(I260*H260,2)</f>
        <v>0</v>
      </c>
      <c r="K260" s="257" t="s">
        <v>165</v>
      </c>
      <c r="L260" s="262"/>
      <c r="M260" s="263" t="s">
        <v>1</v>
      </c>
      <c r="N260" s="264" t="s">
        <v>42</v>
      </c>
      <c r="O260" s="92"/>
      <c r="P260" s="228">
        <f>O260*H260</f>
        <v>0</v>
      </c>
      <c r="Q260" s="228">
        <v>6.9999999999999994E-05</v>
      </c>
      <c r="R260" s="228">
        <f>Q260*H260</f>
        <v>0.0091699999999999993</v>
      </c>
      <c r="S260" s="228">
        <v>0</v>
      </c>
      <c r="T260" s="229">
        <f>S260*H260</f>
        <v>0</v>
      </c>
      <c r="U260" s="39"/>
      <c r="V260" s="39"/>
      <c r="W260" s="39"/>
      <c r="X260" s="39"/>
      <c r="Y260" s="39"/>
      <c r="Z260" s="39"/>
      <c r="AA260" s="39"/>
      <c r="AB260" s="39"/>
      <c r="AC260" s="39"/>
      <c r="AD260" s="39"/>
      <c r="AE260" s="39"/>
      <c r="AR260" s="230" t="s">
        <v>316</v>
      </c>
      <c r="AT260" s="230" t="s">
        <v>218</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235</v>
      </c>
      <c r="BM260" s="230" t="s">
        <v>6518</v>
      </c>
    </row>
    <row r="261" s="2" customFormat="1" ht="16.5" customHeight="1">
      <c r="A261" s="39"/>
      <c r="B261" s="40"/>
      <c r="C261" s="255" t="s">
        <v>1727</v>
      </c>
      <c r="D261" s="255" t="s">
        <v>218</v>
      </c>
      <c r="E261" s="256" t="s">
        <v>6454</v>
      </c>
      <c r="F261" s="257" t="s">
        <v>6455</v>
      </c>
      <c r="G261" s="258" t="s">
        <v>215</v>
      </c>
      <c r="H261" s="259">
        <v>131</v>
      </c>
      <c r="I261" s="260"/>
      <c r="J261" s="261">
        <f>ROUND(I261*H261,2)</f>
        <v>0</v>
      </c>
      <c r="K261" s="257" t="s">
        <v>165</v>
      </c>
      <c r="L261" s="262"/>
      <c r="M261" s="263" t="s">
        <v>1</v>
      </c>
      <c r="N261" s="264" t="s">
        <v>42</v>
      </c>
      <c r="O261" s="92"/>
      <c r="P261" s="228">
        <f>O261*H261</f>
        <v>0</v>
      </c>
      <c r="Q261" s="228">
        <v>1.0000000000000001E-05</v>
      </c>
      <c r="R261" s="228">
        <f>Q261*H261</f>
        <v>0.0013100000000000002</v>
      </c>
      <c r="S261" s="228">
        <v>0</v>
      </c>
      <c r="T261" s="229">
        <f>S261*H261</f>
        <v>0</v>
      </c>
      <c r="U261" s="39"/>
      <c r="V261" s="39"/>
      <c r="W261" s="39"/>
      <c r="X261" s="39"/>
      <c r="Y261" s="39"/>
      <c r="Z261" s="39"/>
      <c r="AA261" s="39"/>
      <c r="AB261" s="39"/>
      <c r="AC261" s="39"/>
      <c r="AD261" s="39"/>
      <c r="AE261" s="39"/>
      <c r="AR261" s="230" t="s">
        <v>316</v>
      </c>
      <c r="AT261" s="230" t="s">
        <v>218</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235</v>
      </c>
      <c r="BM261" s="230" t="s">
        <v>6519</v>
      </c>
    </row>
    <row r="262" s="2" customFormat="1" ht="33" customHeight="1">
      <c r="A262" s="39"/>
      <c r="B262" s="40"/>
      <c r="C262" s="219" t="s">
        <v>1729</v>
      </c>
      <c r="D262" s="219" t="s">
        <v>161</v>
      </c>
      <c r="E262" s="220" t="s">
        <v>6520</v>
      </c>
      <c r="F262" s="221" t="s">
        <v>6521</v>
      </c>
      <c r="G262" s="222" t="s">
        <v>215</v>
      </c>
      <c r="H262" s="223">
        <v>35</v>
      </c>
      <c r="I262" s="224"/>
      <c r="J262" s="225">
        <f>ROUND(I262*H262,2)</f>
        <v>0</v>
      </c>
      <c r="K262" s="221" t="s">
        <v>165</v>
      </c>
      <c r="L262" s="45"/>
      <c r="M262" s="226" t="s">
        <v>1</v>
      </c>
      <c r="N262" s="227"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235</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235</v>
      </c>
      <c r="BM262" s="230" t="s">
        <v>6522</v>
      </c>
    </row>
    <row r="263" s="2" customFormat="1" ht="24.15" customHeight="1">
      <c r="A263" s="39"/>
      <c r="B263" s="40"/>
      <c r="C263" s="255" t="s">
        <v>1731</v>
      </c>
      <c r="D263" s="255" t="s">
        <v>218</v>
      </c>
      <c r="E263" s="256" t="s">
        <v>6523</v>
      </c>
      <c r="F263" s="257" t="s">
        <v>6524</v>
      </c>
      <c r="G263" s="258" t="s">
        <v>215</v>
      </c>
      <c r="H263" s="259">
        <v>35</v>
      </c>
      <c r="I263" s="260"/>
      <c r="J263" s="261">
        <f>ROUND(I263*H263,2)</f>
        <v>0</v>
      </c>
      <c r="K263" s="257" t="s">
        <v>165</v>
      </c>
      <c r="L263" s="262"/>
      <c r="M263" s="263" t="s">
        <v>1</v>
      </c>
      <c r="N263" s="264" t="s">
        <v>42</v>
      </c>
      <c r="O263" s="92"/>
      <c r="P263" s="228">
        <f>O263*H263</f>
        <v>0</v>
      </c>
      <c r="Q263" s="228">
        <v>0.00010000000000000001</v>
      </c>
      <c r="R263" s="228">
        <f>Q263*H263</f>
        <v>0.0035000000000000001</v>
      </c>
      <c r="S263" s="228">
        <v>0</v>
      </c>
      <c r="T263" s="229">
        <f>S263*H263</f>
        <v>0</v>
      </c>
      <c r="U263" s="39"/>
      <c r="V263" s="39"/>
      <c r="W263" s="39"/>
      <c r="X263" s="39"/>
      <c r="Y263" s="39"/>
      <c r="Z263" s="39"/>
      <c r="AA263" s="39"/>
      <c r="AB263" s="39"/>
      <c r="AC263" s="39"/>
      <c r="AD263" s="39"/>
      <c r="AE263" s="39"/>
      <c r="AR263" s="230" t="s">
        <v>316</v>
      </c>
      <c r="AT263" s="230" t="s">
        <v>218</v>
      </c>
      <c r="AU263" s="230" t="s">
        <v>87</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235</v>
      </c>
      <c r="BM263" s="230" t="s">
        <v>6525</v>
      </c>
    </row>
    <row r="264" s="2" customFormat="1" ht="37.8" customHeight="1">
      <c r="A264" s="39"/>
      <c r="B264" s="40"/>
      <c r="C264" s="219" t="s">
        <v>1736</v>
      </c>
      <c r="D264" s="219" t="s">
        <v>161</v>
      </c>
      <c r="E264" s="220" t="s">
        <v>6526</v>
      </c>
      <c r="F264" s="221" t="s">
        <v>6527</v>
      </c>
      <c r="G264" s="222" t="s">
        <v>215</v>
      </c>
      <c r="H264" s="223">
        <v>1</v>
      </c>
      <c r="I264" s="224"/>
      <c r="J264" s="225">
        <f>ROUND(I264*H264,2)</f>
        <v>0</v>
      </c>
      <c r="K264" s="221" t="s">
        <v>165</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235</v>
      </c>
      <c r="AT264" s="230" t="s">
        <v>161</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235</v>
      </c>
      <c r="BM264" s="230" t="s">
        <v>6528</v>
      </c>
    </row>
    <row r="265" s="2" customFormat="1" ht="24.15" customHeight="1">
      <c r="A265" s="39"/>
      <c r="B265" s="40"/>
      <c r="C265" s="255" t="s">
        <v>1741</v>
      </c>
      <c r="D265" s="255" t="s">
        <v>218</v>
      </c>
      <c r="E265" s="256" t="s">
        <v>6529</v>
      </c>
      <c r="F265" s="257" t="s">
        <v>6530</v>
      </c>
      <c r="G265" s="258" t="s">
        <v>215</v>
      </c>
      <c r="H265" s="259">
        <v>1</v>
      </c>
      <c r="I265" s="260"/>
      <c r="J265" s="261">
        <f>ROUND(I265*H265,2)</f>
        <v>0</v>
      </c>
      <c r="K265" s="257" t="s">
        <v>165</v>
      </c>
      <c r="L265" s="262"/>
      <c r="M265" s="263" t="s">
        <v>1</v>
      </c>
      <c r="N265" s="264" t="s">
        <v>42</v>
      </c>
      <c r="O265" s="92"/>
      <c r="P265" s="228">
        <f>O265*H265</f>
        <v>0</v>
      </c>
      <c r="Q265" s="228">
        <v>0.00032000000000000003</v>
      </c>
      <c r="R265" s="228">
        <f>Q265*H265</f>
        <v>0.00032000000000000003</v>
      </c>
      <c r="S265" s="228">
        <v>0</v>
      </c>
      <c r="T265" s="229">
        <f>S265*H265</f>
        <v>0</v>
      </c>
      <c r="U265" s="39"/>
      <c r="V265" s="39"/>
      <c r="W265" s="39"/>
      <c r="X265" s="39"/>
      <c r="Y265" s="39"/>
      <c r="Z265" s="39"/>
      <c r="AA265" s="39"/>
      <c r="AB265" s="39"/>
      <c r="AC265" s="39"/>
      <c r="AD265" s="39"/>
      <c r="AE265" s="39"/>
      <c r="AR265" s="230" t="s">
        <v>316</v>
      </c>
      <c r="AT265" s="230" t="s">
        <v>218</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235</v>
      </c>
      <c r="BM265" s="230" t="s">
        <v>6531</v>
      </c>
    </row>
    <row r="266" s="2" customFormat="1" ht="24.15" customHeight="1">
      <c r="A266" s="39"/>
      <c r="B266" s="40"/>
      <c r="C266" s="219" t="s">
        <v>1745</v>
      </c>
      <c r="D266" s="219" t="s">
        <v>161</v>
      </c>
      <c r="E266" s="220" t="s">
        <v>6532</v>
      </c>
      <c r="F266" s="221" t="s">
        <v>6533</v>
      </c>
      <c r="G266" s="222" t="s">
        <v>215</v>
      </c>
      <c r="H266" s="223">
        <v>4</v>
      </c>
      <c r="I266" s="224"/>
      <c r="J266" s="225">
        <f>ROUND(I266*H266,2)</f>
        <v>0</v>
      </c>
      <c r="K266" s="221" t="s">
        <v>165</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235</v>
      </c>
      <c r="AT266" s="230" t="s">
        <v>161</v>
      </c>
      <c r="AU266" s="230" t="s">
        <v>87</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235</v>
      </c>
      <c r="BM266" s="230" t="s">
        <v>6534</v>
      </c>
    </row>
    <row r="267" s="2" customFormat="1" ht="24.15" customHeight="1">
      <c r="A267" s="39"/>
      <c r="B267" s="40"/>
      <c r="C267" s="255" t="s">
        <v>1749</v>
      </c>
      <c r="D267" s="255" t="s">
        <v>218</v>
      </c>
      <c r="E267" s="256" t="s">
        <v>6535</v>
      </c>
      <c r="F267" s="257" t="s">
        <v>6536</v>
      </c>
      <c r="G267" s="258" t="s">
        <v>215</v>
      </c>
      <c r="H267" s="259">
        <v>4</v>
      </c>
      <c r="I267" s="260"/>
      <c r="J267" s="261">
        <f>ROUND(I267*H267,2)</f>
        <v>0</v>
      </c>
      <c r="K267" s="257" t="s">
        <v>1</v>
      </c>
      <c r="L267" s="262"/>
      <c r="M267" s="263" t="s">
        <v>1</v>
      </c>
      <c r="N267" s="264" t="s">
        <v>42</v>
      </c>
      <c r="O267" s="92"/>
      <c r="P267" s="228">
        <f>O267*H267</f>
        <v>0</v>
      </c>
      <c r="Q267" s="228">
        <v>0.00012999999999999999</v>
      </c>
      <c r="R267" s="228">
        <f>Q267*H267</f>
        <v>0.00051999999999999995</v>
      </c>
      <c r="S267" s="228">
        <v>0</v>
      </c>
      <c r="T267" s="229">
        <f>S267*H267</f>
        <v>0</v>
      </c>
      <c r="U267" s="39"/>
      <c r="V267" s="39"/>
      <c r="W267" s="39"/>
      <c r="X267" s="39"/>
      <c r="Y267" s="39"/>
      <c r="Z267" s="39"/>
      <c r="AA267" s="39"/>
      <c r="AB267" s="39"/>
      <c r="AC267" s="39"/>
      <c r="AD267" s="39"/>
      <c r="AE267" s="39"/>
      <c r="AR267" s="230" t="s">
        <v>316</v>
      </c>
      <c r="AT267" s="230" t="s">
        <v>218</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235</v>
      </c>
      <c r="BM267" s="230" t="s">
        <v>6537</v>
      </c>
    </row>
    <row r="268" s="2" customFormat="1" ht="24.15" customHeight="1">
      <c r="A268" s="39"/>
      <c r="B268" s="40"/>
      <c r="C268" s="219" t="s">
        <v>1753</v>
      </c>
      <c r="D268" s="219" t="s">
        <v>161</v>
      </c>
      <c r="E268" s="220" t="s">
        <v>6538</v>
      </c>
      <c r="F268" s="221" t="s">
        <v>6539</v>
      </c>
      <c r="G268" s="222" t="s">
        <v>268</v>
      </c>
      <c r="H268" s="223">
        <v>10</v>
      </c>
      <c r="I268" s="224"/>
      <c r="J268" s="225">
        <f>ROUND(I268*H268,2)</f>
        <v>0</v>
      </c>
      <c r="K268" s="221" t="s">
        <v>165</v>
      </c>
      <c r="L268" s="45"/>
      <c r="M268" s="226" t="s">
        <v>1</v>
      </c>
      <c r="N268" s="227"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235</v>
      </c>
      <c r="AT268" s="230" t="s">
        <v>161</v>
      </c>
      <c r="AU268" s="230" t="s">
        <v>87</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235</v>
      </c>
      <c r="BM268" s="230" t="s">
        <v>6540</v>
      </c>
    </row>
    <row r="269" s="2" customFormat="1">
      <c r="A269" s="39"/>
      <c r="B269" s="40"/>
      <c r="C269" s="41"/>
      <c r="D269" s="234" t="s">
        <v>1237</v>
      </c>
      <c r="E269" s="41"/>
      <c r="F269" s="298" t="s">
        <v>6541</v>
      </c>
      <c r="G269" s="41"/>
      <c r="H269" s="41"/>
      <c r="I269" s="299"/>
      <c r="J269" s="41"/>
      <c r="K269" s="41"/>
      <c r="L269" s="45"/>
      <c r="M269" s="300"/>
      <c r="N269" s="301"/>
      <c r="O269" s="92"/>
      <c r="P269" s="92"/>
      <c r="Q269" s="92"/>
      <c r="R269" s="92"/>
      <c r="S269" s="92"/>
      <c r="T269" s="93"/>
      <c r="U269" s="39"/>
      <c r="V269" s="39"/>
      <c r="W269" s="39"/>
      <c r="X269" s="39"/>
      <c r="Y269" s="39"/>
      <c r="Z269" s="39"/>
      <c r="AA269" s="39"/>
      <c r="AB269" s="39"/>
      <c r="AC269" s="39"/>
      <c r="AD269" s="39"/>
      <c r="AE269" s="39"/>
      <c r="AT269" s="18" t="s">
        <v>1237</v>
      </c>
      <c r="AU269" s="18" t="s">
        <v>87</v>
      </c>
    </row>
    <row r="270" s="2" customFormat="1" ht="33" customHeight="1">
      <c r="A270" s="39"/>
      <c r="B270" s="40"/>
      <c r="C270" s="219" t="s">
        <v>1757</v>
      </c>
      <c r="D270" s="219" t="s">
        <v>161</v>
      </c>
      <c r="E270" s="220" t="s">
        <v>6542</v>
      </c>
      <c r="F270" s="221" t="s">
        <v>6543</v>
      </c>
      <c r="G270" s="222" t="s">
        <v>215</v>
      </c>
      <c r="H270" s="223">
        <v>11</v>
      </c>
      <c r="I270" s="224"/>
      <c r="J270" s="225">
        <f>ROUND(I270*H270,2)</f>
        <v>0</v>
      </c>
      <c r="K270" s="221" t="s">
        <v>165</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6544</v>
      </c>
    </row>
    <row r="271" s="2" customFormat="1">
      <c r="A271" s="39"/>
      <c r="B271" s="40"/>
      <c r="C271" s="41"/>
      <c r="D271" s="234" t="s">
        <v>1237</v>
      </c>
      <c r="E271" s="41"/>
      <c r="F271" s="298" t="s">
        <v>6545</v>
      </c>
      <c r="G271" s="41"/>
      <c r="H271" s="41"/>
      <c r="I271" s="299"/>
      <c r="J271" s="41"/>
      <c r="K271" s="41"/>
      <c r="L271" s="45"/>
      <c r="M271" s="300"/>
      <c r="N271" s="301"/>
      <c r="O271" s="92"/>
      <c r="P271" s="92"/>
      <c r="Q271" s="92"/>
      <c r="R271" s="92"/>
      <c r="S271" s="92"/>
      <c r="T271" s="93"/>
      <c r="U271" s="39"/>
      <c r="V271" s="39"/>
      <c r="W271" s="39"/>
      <c r="X271" s="39"/>
      <c r="Y271" s="39"/>
      <c r="Z271" s="39"/>
      <c r="AA271" s="39"/>
      <c r="AB271" s="39"/>
      <c r="AC271" s="39"/>
      <c r="AD271" s="39"/>
      <c r="AE271" s="39"/>
      <c r="AT271" s="18" t="s">
        <v>1237</v>
      </c>
      <c r="AU271" s="18" t="s">
        <v>87</v>
      </c>
    </row>
    <row r="272" s="2" customFormat="1" ht="33" customHeight="1">
      <c r="A272" s="39"/>
      <c r="B272" s="40"/>
      <c r="C272" s="219" t="s">
        <v>1765</v>
      </c>
      <c r="D272" s="219" t="s">
        <v>161</v>
      </c>
      <c r="E272" s="220" t="s">
        <v>6542</v>
      </c>
      <c r="F272" s="221" t="s">
        <v>6543</v>
      </c>
      <c r="G272" s="222" t="s">
        <v>215</v>
      </c>
      <c r="H272" s="223">
        <v>2</v>
      </c>
      <c r="I272" s="224"/>
      <c r="J272" s="225">
        <f>ROUND(I272*H272,2)</f>
        <v>0</v>
      </c>
      <c r="K272" s="221" t="s">
        <v>165</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235</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235</v>
      </c>
      <c r="BM272" s="230" t="s">
        <v>6546</v>
      </c>
    </row>
    <row r="273" s="2" customFormat="1">
      <c r="A273" s="39"/>
      <c r="B273" s="40"/>
      <c r="C273" s="41"/>
      <c r="D273" s="234" t="s">
        <v>1237</v>
      </c>
      <c r="E273" s="41"/>
      <c r="F273" s="298" t="s">
        <v>6547</v>
      </c>
      <c r="G273" s="41"/>
      <c r="H273" s="41"/>
      <c r="I273" s="299"/>
      <c r="J273" s="41"/>
      <c r="K273" s="41"/>
      <c r="L273" s="45"/>
      <c r="M273" s="300"/>
      <c r="N273" s="301"/>
      <c r="O273" s="92"/>
      <c r="P273" s="92"/>
      <c r="Q273" s="92"/>
      <c r="R273" s="92"/>
      <c r="S273" s="92"/>
      <c r="T273" s="93"/>
      <c r="U273" s="39"/>
      <c r="V273" s="39"/>
      <c r="W273" s="39"/>
      <c r="X273" s="39"/>
      <c r="Y273" s="39"/>
      <c r="Z273" s="39"/>
      <c r="AA273" s="39"/>
      <c r="AB273" s="39"/>
      <c r="AC273" s="39"/>
      <c r="AD273" s="39"/>
      <c r="AE273" s="39"/>
      <c r="AT273" s="18" t="s">
        <v>1237</v>
      </c>
      <c r="AU273" s="18" t="s">
        <v>87</v>
      </c>
    </row>
    <row r="274" s="2" customFormat="1" ht="33" customHeight="1">
      <c r="A274" s="39"/>
      <c r="B274" s="40"/>
      <c r="C274" s="219" t="s">
        <v>1770</v>
      </c>
      <c r="D274" s="219" t="s">
        <v>161</v>
      </c>
      <c r="E274" s="220" t="s">
        <v>6542</v>
      </c>
      <c r="F274" s="221" t="s">
        <v>6543</v>
      </c>
      <c r="G274" s="222" t="s">
        <v>215</v>
      </c>
      <c r="H274" s="223">
        <v>1</v>
      </c>
      <c r="I274" s="224"/>
      <c r="J274" s="225">
        <f>ROUND(I274*H274,2)</f>
        <v>0</v>
      </c>
      <c r="K274" s="221" t="s">
        <v>165</v>
      </c>
      <c r="L274" s="45"/>
      <c r="M274" s="226" t="s">
        <v>1</v>
      </c>
      <c r="N274" s="227" t="s">
        <v>42</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235</v>
      </c>
      <c r="AT274" s="230" t="s">
        <v>161</v>
      </c>
      <c r="AU274" s="230" t="s">
        <v>87</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235</v>
      </c>
      <c r="BM274" s="230" t="s">
        <v>6548</v>
      </c>
    </row>
    <row r="275" s="2" customFormat="1">
      <c r="A275" s="39"/>
      <c r="B275" s="40"/>
      <c r="C275" s="41"/>
      <c r="D275" s="234" t="s">
        <v>1237</v>
      </c>
      <c r="E275" s="41"/>
      <c r="F275" s="298" t="s">
        <v>6549</v>
      </c>
      <c r="G275" s="41"/>
      <c r="H275" s="41"/>
      <c r="I275" s="299"/>
      <c r="J275" s="41"/>
      <c r="K275" s="41"/>
      <c r="L275" s="45"/>
      <c r="M275" s="300"/>
      <c r="N275" s="301"/>
      <c r="O275" s="92"/>
      <c r="P275" s="92"/>
      <c r="Q275" s="92"/>
      <c r="R275" s="92"/>
      <c r="S275" s="92"/>
      <c r="T275" s="93"/>
      <c r="U275" s="39"/>
      <c r="V275" s="39"/>
      <c r="W275" s="39"/>
      <c r="X275" s="39"/>
      <c r="Y275" s="39"/>
      <c r="Z275" s="39"/>
      <c r="AA275" s="39"/>
      <c r="AB275" s="39"/>
      <c r="AC275" s="39"/>
      <c r="AD275" s="39"/>
      <c r="AE275" s="39"/>
      <c r="AT275" s="18" t="s">
        <v>1237</v>
      </c>
      <c r="AU275" s="18" t="s">
        <v>87</v>
      </c>
    </row>
    <row r="276" s="2" customFormat="1" ht="33" customHeight="1">
      <c r="A276" s="39"/>
      <c r="B276" s="40"/>
      <c r="C276" s="219" t="s">
        <v>1775</v>
      </c>
      <c r="D276" s="219" t="s">
        <v>161</v>
      </c>
      <c r="E276" s="220" t="s">
        <v>6550</v>
      </c>
      <c r="F276" s="221" t="s">
        <v>6551</v>
      </c>
      <c r="G276" s="222" t="s">
        <v>215</v>
      </c>
      <c r="H276" s="223">
        <v>1</v>
      </c>
      <c r="I276" s="224"/>
      <c r="J276" s="225">
        <f>ROUND(I276*H276,2)</f>
        <v>0</v>
      </c>
      <c r="K276" s="221" t="s">
        <v>165</v>
      </c>
      <c r="L276" s="45"/>
      <c r="M276" s="226" t="s">
        <v>1</v>
      </c>
      <c r="N276" s="227"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235</v>
      </c>
      <c r="AT276" s="230" t="s">
        <v>161</v>
      </c>
      <c r="AU276" s="230" t="s">
        <v>87</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235</v>
      </c>
      <c r="BM276" s="230" t="s">
        <v>6552</v>
      </c>
    </row>
    <row r="277" s="2" customFormat="1">
      <c r="A277" s="39"/>
      <c r="B277" s="40"/>
      <c r="C277" s="41"/>
      <c r="D277" s="234" t="s">
        <v>1237</v>
      </c>
      <c r="E277" s="41"/>
      <c r="F277" s="298" t="s">
        <v>6553</v>
      </c>
      <c r="G277" s="41"/>
      <c r="H277" s="41"/>
      <c r="I277" s="299"/>
      <c r="J277" s="41"/>
      <c r="K277" s="41"/>
      <c r="L277" s="45"/>
      <c r="M277" s="300"/>
      <c r="N277" s="301"/>
      <c r="O277" s="92"/>
      <c r="P277" s="92"/>
      <c r="Q277" s="92"/>
      <c r="R277" s="92"/>
      <c r="S277" s="92"/>
      <c r="T277" s="93"/>
      <c r="U277" s="39"/>
      <c r="V277" s="39"/>
      <c r="W277" s="39"/>
      <c r="X277" s="39"/>
      <c r="Y277" s="39"/>
      <c r="Z277" s="39"/>
      <c r="AA277" s="39"/>
      <c r="AB277" s="39"/>
      <c r="AC277" s="39"/>
      <c r="AD277" s="39"/>
      <c r="AE277" s="39"/>
      <c r="AT277" s="18" t="s">
        <v>1237</v>
      </c>
      <c r="AU277" s="18" t="s">
        <v>87</v>
      </c>
    </row>
    <row r="278" s="2" customFormat="1" ht="33" customHeight="1">
      <c r="A278" s="39"/>
      <c r="B278" s="40"/>
      <c r="C278" s="219" t="s">
        <v>1779</v>
      </c>
      <c r="D278" s="219" t="s">
        <v>161</v>
      </c>
      <c r="E278" s="220" t="s">
        <v>6550</v>
      </c>
      <c r="F278" s="221" t="s">
        <v>6551</v>
      </c>
      <c r="G278" s="222" t="s">
        <v>215</v>
      </c>
      <c r="H278" s="223">
        <v>9</v>
      </c>
      <c r="I278" s="224"/>
      <c r="J278" s="225">
        <f>ROUND(I278*H278,2)</f>
        <v>0</v>
      </c>
      <c r="K278" s="221" t="s">
        <v>165</v>
      </c>
      <c r="L278" s="45"/>
      <c r="M278" s="226" t="s">
        <v>1</v>
      </c>
      <c r="N278" s="227"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235</v>
      </c>
      <c r="AT278" s="230" t="s">
        <v>161</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6554</v>
      </c>
    </row>
    <row r="279" s="2" customFormat="1">
      <c r="A279" s="39"/>
      <c r="B279" s="40"/>
      <c r="C279" s="41"/>
      <c r="D279" s="234" t="s">
        <v>1237</v>
      </c>
      <c r="E279" s="41"/>
      <c r="F279" s="298" t="s">
        <v>6555</v>
      </c>
      <c r="G279" s="41"/>
      <c r="H279" s="41"/>
      <c r="I279" s="299"/>
      <c r="J279" s="41"/>
      <c r="K279" s="41"/>
      <c r="L279" s="45"/>
      <c r="M279" s="300"/>
      <c r="N279" s="301"/>
      <c r="O279" s="92"/>
      <c r="P279" s="92"/>
      <c r="Q279" s="92"/>
      <c r="R279" s="92"/>
      <c r="S279" s="92"/>
      <c r="T279" s="93"/>
      <c r="U279" s="39"/>
      <c r="V279" s="39"/>
      <c r="W279" s="39"/>
      <c r="X279" s="39"/>
      <c r="Y279" s="39"/>
      <c r="Z279" s="39"/>
      <c r="AA279" s="39"/>
      <c r="AB279" s="39"/>
      <c r="AC279" s="39"/>
      <c r="AD279" s="39"/>
      <c r="AE279" s="39"/>
      <c r="AT279" s="18" t="s">
        <v>1237</v>
      </c>
      <c r="AU279" s="18" t="s">
        <v>87</v>
      </c>
    </row>
    <row r="280" s="2" customFormat="1" ht="33" customHeight="1">
      <c r="A280" s="39"/>
      <c r="B280" s="40"/>
      <c r="C280" s="219" t="s">
        <v>1783</v>
      </c>
      <c r="D280" s="219" t="s">
        <v>161</v>
      </c>
      <c r="E280" s="220" t="s">
        <v>6550</v>
      </c>
      <c r="F280" s="221" t="s">
        <v>6551</v>
      </c>
      <c r="G280" s="222" t="s">
        <v>215</v>
      </c>
      <c r="H280" s="223">
        <v>3</v>
      </c>
      <c r="I280" s="224"/>
      <c r="J280" s="225">
        <f>ROUND(I280*H280,2)</f>
        <v>0</v>
      </c>
      <c r="K280" s="221" t="s">
        <v>165</v>
      </c>
      <c r="L280" s="45"/>
      <c r="M280" s="226" t="s">
        <v>1</v>
      </c>
      <c r="N280" s="227"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235</v>
      </c>
      <c r="AT280" s="230" t="s">
        <v>161</v>
      </c>
      <c r="AU280" s="230" t="s">
        <v>87</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235</v>
      </c>
      <c r="BM280" s="230" t="s">
        <v>6556</v>
      </c>
    </row>
    <row r="281" s="2" customFormat="1">
      <c r="A281" s="39"/>
      <c r="B281" s="40"/>
      <c r="C281" s="41"/>
      <c r="D281" s="234" t="s">
        <v>1237</v>
      </c>
      <c r="E281" s="41"/>
      <c r="F281" s="298" t="s">
        <v>6557</v>
      </c>
      <c r="G281" s="41"/>
      <c r="H281" s="41"/>
      <c r="I281" s="299"/>
      <c r="J281" s="41"/>
      <c r="K281" s="41"/>
      <c r="L281" s="45"/>
      <c r="M281" s="300"/>
      <c r="N281" s="301"/>
      <c r="O281" s="92"/>
      <c r="P281" s="92"/>
      <c r="Q281" s="92"/>
      <c r="R281" s="92"/>
      <c r="S281" s="92"/>
      <c r="T281" s="93"/>
      <c r="U281" s="39"/>
      <c r="V281" s="39"/>
      <c r="W281" s="39"/>
      <c r="X281" s="39"/>
      <c r="Y281" s="39"/>
      <c r="Z281" s="39"/>
      <c r="AA281" s="39"/>
      <c r="AB281" s="39"/>
      <c r="AC281" s="39"/>
      <c r="AD281" s="39"/>
      <c r="AE281" s="39"/>
      <c r="AT281" s="18" t="s">
        <v>1237</v>
      </c>
      <c r="AU281" s="18" t="s">
        <v>87</v>
      </c>
    </row>
    <row r="282" s="2" customFormat="1" ht="33" customHeight="1">
      <c r="A282" s="39"/>
      <c r="B282" s="40"/>
      <c r="C282" s="219" t="s">
        <v>1787</v>
      </c>
      <c r="D282" s="219" t="s">
        <v>161</v>
      </c>
      <c r="E282" s="220" t="s">
        <v>6558</v>
      </c>
      <c r="F282" s="221" t="s">
        <v>6559</v>
      </c>
      <c r="G282" s="222" t="s">
        <v>215</v>
      </c>
      <c r="H282" s="223">
        <v>72</v>
      </c>
      <c r="I282" s="224"/>
      <c r="J282" s="225">
        <f>ROUND(I282*H282,2)</f>
        <v>0</v>
      </c>
      <c r="K282" s="221" t="s">
        <v>165</v>
      </c>
      <c r="L282" s="45"/>
      <c r="M282" s="226" t="s">
        <v>1</v>
      </c>
      <c r="N282" s="227"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235</v>
      </c>
      <c r="AT282" s="230" t="s">
        <v>161</v>
      </c>
      <c r="AU282" s="230" t="s">
        <v>87</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235</v>
      </c>
      <c r="BM282" s="230" t="s">
        <v>6560</v>
      </c>
    </row>
    <row r="283" s="2" customFormat="1">
      <c r="A283" s="39"/>
      <c r="B283" s="40"/>
      <c r="C283" s="41"/>
      <c r="D283" s="234" t="s">
        <v>1237</v>
      </c>
      <c r="E283" s="41"/>
      <c r="F283" s="298" t="s">
        <v>6561</v>
      </c>
      <c r="G283" s="41"/>
      <c r="H283" s="41"/>
      <c r="I283" s="299"/>
      <c r="J283" s="41"/>
      <c r="K283" s="41"/>
      <c r="L283" s="45"/>
      <c r="M283" s="300"/>
      <c r="N283" s="301"/>
      <c r="O283" s="92"/>
      <c r="P283" s="92"/>
      <c r="Q283" s="92"/>
      <c r="R283" s="92"/>
      <c r="S283" s="92"/>
      <c r="T283" s="93"/>
      <c r="U283" s="39"/>
      <c r="V283" s="39"/>
      <c r="W283" s="39"/>
      <c r="X283" s="39"/>
      <c r="Y283" s="39"/>
      <c r="Z283" s="39"/>
      <c r="AA283" s="39"/>
      <c r="AB283" s="39"/>
      <c r="AC283" s="39"/>
      <c r="AD283" s="39"/>
      <c r="AE283" s="39"/>
      <c r="AT283" s="18" t="s">
        <v>1237</v>
      </c>
      <c r="AU283" s="18" t="s">
        <v>87</v>
      </c>
    </row>
    <row r="284" s="2" customFormat="1" ht="33" customHeight="1">
      <c r="A284" s="39"/>
      <c r="B284" s="40"/>
      <c r="C284" s="219" t="s">
        <v>1791</v>
      </c>
      <c r="D284" s="219" t="s">
        <v>161</v>
      </c>
      <c r="E284" s="220" t="s">
        <v>6558</v>
      </c>
      <c r="F284" s="221" t="s">
        <v>6559</v>
      </c>
      <c r="G284" s="222" t="s">
        <v>215</v>
      </c>
      <c r="H284" s="223">
        <v>21</v>
      </c>
      <c r="I284" s="224"/>
      <c r="J284" s="225">
        <f>ROUND(I284*H284,2)</f>
        <v>0</v>
      </c>
      <c r="K284" s="221" t="s">
        <v>165</v>
      </c>
      <c r="L284" s="45"/>
      <c r="M284" s="226" t="s">
        <v>1</v>
      </c>
      <c r="N284" s="227"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235</v>
      </c>
      <c r="AT284" s="230" t="s">
        <v>161</v>
      </c>
      <c r="AU284" s="230" t="s">
        <v>87</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235</v>
      </c>
      <c r="BM284" s="230" t="s">
        <v>6562</v>
      </c>
    </row>
    <row r="285" s="2" customFormat="1">
      <c r="A285" s="39"/>
      <c r="B285" s="40"/>
      <c r="C285" s="41"/>
      <c r="D285" s="234" t="s">
        <v>1237</v>
      </c>
      <c r="E285" s="41"/>
      <c r="F285" s="298" t="s">
        <v>6563</v>
      </c>
      <c r="G285" s="41"/>
      <c r="H285" s="41"/>
      <c r="I285" s="299"/>
      <c r="J285" s="41"/>
      <c r="K285" s="41"/>
      <c r="L285" s="45"/>
      <c r="M285" s="300"/>
      <c r="N285" s="301"/>
      <c r="O285" s="92"/>
      <c r="P285" s="92"/>
      <c r="Q285" s="92"/>
      <c r="R285" s="92"/>
      <c r="S285" s="92"/>
      <c r="T285" s="93"/>
      <c r="U285" s="39"/>
      <c r="V285" s="39"/>
      <c r="W285" s="39"/>
      <c r="X285" s="39"/>
      <c r="Y285" s="39"/>
      <c r="Z285" s="39"/>
      <c r="AA285" s="39"/>
      <c r="AB285" s="39"/>
      <c r="AC285" s="39"/>
      <c r="AD285" s="39"/>
      <c r="AE285" s="39"/>
      <c r="AT285" s="18" t="s">
        <v>1237</v>
      </c>
      <c r="AU285" s="18" t="s">
        <v>87</v>
      </c>
    </row>
    <row r="286" s="2" customFormat="1" ht="33" customHeight="1">
      <c r="A286" s="39"/>
      <c r="B286" s="40"/>
      <c r="C286" s="219" t="s">
        <v>1796</v>
      </c>
      <c r="D286" s="219" t="s">
        <v>161</v>
      </c>
      <c r="E286" s="220" t="s">
        <v>6558</v>
      </c>
      <c r="F286" s="221" t="s">
        <v>6559</v>
      </c>
      <c r="G286" s="222" t="s">
        <v>215</v>
      </c>
      <c r="H286" s="223">
        <v>15</v>
      </c>
      <c r="I286" s="224"/>
      <c r="J286" s="225">
        <f>ROUND(I286*H286,2)</f>
        <v>0</v>
      </c>
      <c r="K286" s="221" t="s">
        <v>165</v>
      </c>
      <c r="L286" s="45"/>
      <c r="M286" s="226" t="s">
        <v>1</v>
      </c>
      <c r="N286" s="227"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235</v>
      </c>
      <c r="AT286" s="230" t="s">
        <v>161</v>
      </c>
      <c r="AU286" s="230" t="s">
        <v>87</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235</v>
      </c>
      <c r="BM286" s="230" t="s">
        <v>6564</v>
      </c>
    </row>
    <row r="287" s="2" customFormat="1">
      <c r="A287" s="39"/>
      <c r="B287" s="40"/>
      <c r="C287" s="41"/>
      <c r="D287" s="234" t="s">
        <v>1237</v>
      </c>
      <c r="E287" s="41"/>
      <c r="F287" s="298" t="s">
        <v>6565</v>
      </c>
      <c r="G287" s="41"/>
      <c r="H287" s="41"/>
      <c r="I287" s="299"/>
      <c r="J287" s="41"/>
      <c r="K287" s="41"/>
      <c r="L287" s="45"/>
      <c r="M287" s="300"/>
      <c r="N287" s="301"/>
      <c r="O287" s="92"/>
      <c r="P287" s="92"/>
      <c r="Q287" s="92"/>
      <c r="R287" s="92"/>
      <c r="S287" s="92"/>
      <c r="T287" s="93"/>
      <c r="U287" s="39"/>
      <c r="V287" s="39"/>
      <c r="W287" s="39"/>
      <c r="X287" s="39"/>
      <c r="Y287" s="39"/>
      <c r="Z287" s="39"/>
      <c r="AA287" s="39"/>
      <c r="AB287" s="39"/>
      <c r="AC287" s="39"/>
      <c r="AD287" s="39"/>
      <c r="AE287" s="39"/>
      <c r="AT287" s="18" t="s">
        <v>1237</v>
      </c>
      <c r="AU287" s="18" t="s">
        <v>87</v>
      </c>
    </row>
    <row r="288" s="2" customFormat="1" ht="24.15" customHeight="1">
      <c r="A288" s="39"/>
      <c r="B288" s="40"/>
      <c r="C288" s="219" t="s">
        <v>1801</v>
      </c>
      <c r="D288" s="219" t="s">
        <v>161</v>
      </c>
      <c r="E288" s="220" t="s">
        <v>6566</v>
      </c>
      <c r="F288" s="221" t="s">
        <v>6567</v>
      </c>
      <c r="G288" s="222" t="s">
        <v>268</v>
      </c>
      <c r="H288" s="223">
        <v>70</v>
      </c>
      <c r="I288" s="224"/>
      <c r="J288" s="225">
        <f>ROUND(I288*H288,2)</f>
        <v>0</v>
      </c>
      <c r="K288" s="221" t="s">
        <v>165</v>
      </c>
      <c r="L288" s="45"/>
      <c r="M288" s="226" t="s">
        <v>1</v>
      </c>
      <c r="N288" s="227"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235</v>
      </c>
      <c r="AT288" s="230" t="s">
        <v>161</v>
      </c>
      <c r="AU288" s="230" t="s">
        <v>87</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235</v>
      </c>
      <c r="BM288" s="230" t="s">
        <v>6568</v>
      </c>
    </row>
    <row r="289" s="2" customFormat="1">
      <c r="A289" s="39"/>
      <c r="B289" s="40"/>
      <c r="C289" s="41"/>
      <c r="D289" s="234" t="s">
        <v>1237</v>
      </c>
      <c r="E289" s="41"/>
      <c r="F289" s="298" t="s">
        <v>6569</v>
      </c>
      <c r="G289" s="41"/>
      <c r="H289" s="41"/>
      <c r="I289" s="299"/>
      <c r="J289" s="41"/>
      <c r="K289" s="41"/>
      <c r="L289" s="45"/>
      <c r="M289" s="300"/>
      <c r="N289" s="301"/>
      <c r="O289" s="92"/>
      <c r="P289" s="92"/>
      <c r="Q289" s="92"/>
      <c r="R289" s="92"/>
      <c r="S289" s="92"/>
      <c r="T289" s="93"/>
      <c r="U289" s="39"/>
      <c r="V289" s="39"/>
      <c r="W289" s="39"/>
      <c r="X289" s="39"/>
      <c r="Y289" s="39"/>
      <c r="Z289" s="39"/>
      <c r="AA289" s="39"/>
      <c r="AB289" s="39"/>
      <c r="AC289" s="39"/>
      <c r="AD289" s="39"/>
      <c r="AE289" s="39"/>
      <c r="AT289" s="18" t="s">
        <v>1237</v>
      </c>
      <c r="AU289" s="18" t="s">
        <v>87</v>
      </c>
    </row>
    <row r="290" s="2" customFormat="1" ht="24.15" customHeight="1">
      <c r="A290" s="39"/>
      <c r="B290" s="40"/>
      <c r="C290" s="219" t="s">
        <v>1807</v>
      </c>
      <c r="D290" s="219" t="s">
        <v>161</v>
      </c>
      <c r="E290" s="220" t="s">
        <v>6566</v>
      </c>
      <c r="F290" s="221" t="s">
        <v>6567</v>
      </c>
      <c r="G290" s="222" t="s">
        <v>268</v>
      </c>
      <c r="H290" s="223">
        <v>93</v>
      </c>
      <c r="I290" s="224"/>
      <c r="J290" s="225">
        <f>ROUND(I290*H290,2)</f>
        <v>0</v>
      </c>
      <c r="K290" s="221" t="s">
        <v>165</v>
      </c>
      <c r="L290" s="45"/>
      <c r="M290" s="226" t="s">
        <v>1</v>
      </c>
      <c r="N290" s="227" t="s">
        <v>42</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235</v>
      </c>
      <c r="AT290" s="230" t="s">
        <v>161</v>
      </c>
      <c r="AU290" s="230" t="s">
        <v>87</v>
      </c>
      <c r="AY290" s="18" t="s">
        <v>159</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235</v>
      </c>
      <c r="BM290" s="230" t="s">
        <v>6570</v>
      </c>
    </row>
    <row r="291" s="2" customFormat="1">
      <c r="A291" s="39"/>
      <c r="B291" s="40"/>
      <c r="C291" s="41"/>
      <c r="D291" s="234" t="s">
        <v>1237</v>
      </c>
      <c r="E291" s="41"/>
      <c r="F291" s="298" t="s">
        <v>6571</v>
      </c>
      <c r="G291" s="41"/>
      <c r="H291" s="41"/>
      <c r="I291" s="299"/>
      <c r="J291" s="41"/>
      <c r="K291" s="41"/>
      <c r="L291" s="45"/>
      <c r="M291" s="300"/>
      <c r="N291" s="301"/>
      <c r="O291" s="92"/>
      <c r="P291" s="92"/>
      <c r="Q291" s="92"/>
      <c r="R291" s="92"/>
      <c r="S291" s="92"/>
      <c r="T291" s="93"/>
      <c r="U291" s="39"/>
      <c r="V291" s="39"/>
      <c r="W291" s="39"/>
      <c r="X291" s="39"/>
      <c r="Y291" s="39"/>
      <c r="Z291" s="39"/>
      <c r="AA291" s="39"/>
      <c r="AB291" s="39"/>
      <c r="AC291" s="39"/>
      <c r="AD291" s="39"/>
      <c r="AE291" s="39"/>
      <c r="AT291" s="18" t="s">
        <v>1237</v>
      </c>
      <c r="AU291" s="18" t="s">
        <v>87</v>
      </c>
    </row>
    <row r="292" s="2" customFormat="1" ht="24.15" customHeight="1">
      <c r="A292" s="39"/>
      <c r="B292" s="40"/>
      <c r="C292" s="219" t="s">
        <v>1813</v>
      </c>
      <c r="D292" s="219" t="s">
        <v>161</v>
      </c>
      <c r="E292" s="220" t="s">
        <v>6566</v>
      </c>
      <c r="F292" s="221" t="s">
        <v>6567</v>
      </c>
      <c r="G292" s="222" t="s">
        <v>268</v>
      </c>
      <c r="H292" s="223">
        <v>12</v>
      </c>
      <c r="I292" s="224"/>
      <c r="J292" s="225">
        <f>ROUND(I292*H292,2)</f>
        <v>0</v>
      </c>
      <c r="K292" s="221" t="s">
        <v>165</v>
      </c>
      <c r="L292" s="45"/>
      <c r="M292" s="226" t="s">
        <v>1</v>
      </c>
      <c r="N292" s="227"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235</v>
      </c>
      <c r="AT292" s="230" t="s">
        <v>161</v>
      </c>
      <c r="AU292" s="230" t="s">
        <v>87</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235</v>
      </c>
      <c r="BM292" s="230" t="s">
        <v>6572</v>
      </c>
    </row>
    <row r="293" s="2" customFormat="1">
      <c r="A293" s="39"/>
      <c r="B293" s="40"/>
      <c r="C293" s="41"/>
      <c r="D293" s="234" t="s">
        <v>1237</v>
      </c>
      <c r="E293" s="41"/>
      <c r="F293" s="298" t="s">
        <v>6573</v>
      </c>
      <c r="G293" s="41"/>
      <c r="H293" s="41"/>
      <c r="I293" s="299"/>
      <c r="J293" s="41"/>
      <c r="K293" s="41"/>
      <c r="L293" s="45"/>
      <c r="M293" s="300"/>
      <c r="N293" s="301"/>
      <c r="O293" s="92"/>
      <c r="P293" s="92"/>
      <c r="Q293" s="92"/>
      <c r="R293" s="92"/>
      <c r="S293" s="92"/>
      <c r="T293" s="93"/>
      <c r="U293" s="39"/>
      <c r="V293" s="39"/>
      <c r="W293" s="39"/>
      <c r="X293" s="39"/>
      <c r="Y293" s="39"/>
      <c r="Z293" s="39"/>
      <c r="AA293" s="39"/>
      <c r="AB293" s="39"/>
      <c r="AC293" s="39"/>
      <c r="AD293" s="39"/>
      <c r="AE293" s="39"/>
      <c r="AT293" s="18" t="s">
        <v>1237</v>
      </c>
      <c r="AU293" s="18" t="s">
        <v>87</v>
      </c>
    </row>
    <row r="294" s="2" customFormat="1" ht="24.15" customHeight="1">
      <c r="A294" s="39"/>
      <c r="B294" s="40"/>
      <c r="C294" s="219" t="s">
        <v>1817</v>
      </c>
      <c r="D294" s="219" t="s">
        <v>161</v>
      </c>
      <c r="E294" s="220" t="s">
        <v>6566</v>
      </c>
      <c r="F294" s="221" t="s">
        <v>6567</v>
      </c>
      <c r="G294" s="222" t="s">
        <v>268</v>
      </c>
      <c r="H294" s="223">
        <v>22</v>
      </c>
      <c r="I294" s="224"/>
      <c r="J294" s="225">
        <f>ROUND(I294*H294,2)</f>
        <v>0</v>
      </c>
      <c r="K294" s="221" t="s">
        <v>165</v>
      </c>
      <c r="L294" s="45"/>
      <c r="M294" s="226" t="s">
        <v>1</v>
      </c>
      <c r="N294" s="227" t="s">
        <v>42</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235</v>
      </c>
      <c r="AT294" s="230" t="s">
        <v>161</v>
      </c>
      <c r="AU294" s="230" t="s">
        <v>87</v>
      </c>
      <c r="AY294" s="18" t="s">
        <v>159</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235</v>
      </c>
      <c r="BM294" s="230" t="s">
        <v>6574</v>
      </c>
    </row>
    <row r="295" s="2" customFormat="1">
      <c r="A295" s="39"/>
      <c r="B295" s="40"/>
      <c r="C295" s="41"/>
      <c r="D295" s="234" t="s">
        <v>1237</v>
      </c>
      <c r="E295" s="41"/>
      <c r="F295" s="298" t="s">
        <v>6575</v>
      </c>
      <c r="G295" s="41"/>
      <c r="H295" s="41"/>
      <c r="I295" s="299"/>
      <c r="J295" s="41"/>
      <c r="K295" s="41"/>
      <c r="L295" s="45"/>
      <c r="M295" s="300"/>
      <c r="N295" s="301"/>
      <c r="O295" s="92"/>
      <c r="P295" s="92"/>
      <c r="Q295" s="92"/>
      <c r="R295" s="92"/>
      <c r="S295" s="92"/>
      <c r="T295" s="93"/>
      <c r="U295" s="39"/>
      <c r="V295" s="39"/>
      <c r="W295" s="39"/>
      <c r="X295" s="39"/>
      <c r="Y295" s="39"/>
      <c r="Z295" s="39"/>
      <c r="AA295" s="39"/>
      <c r="AB295" s="39"/>
      <c r="AC295" s="39"/>
      <c r="AD295" s="39"/>
      <c r="AE295" s="39"/>
      <c r="AT295" s="18" t="s">
        <v>1237</v>
      </c>
      <c r="AU295" s="18" t="s">
        <v>87</v>
      </c>
    </row>
    <row r="296" s="2" customFormat="1" ht="24.15" customHeight="1">
      <c r="A296" s="39"/>
      <c r="B296" s="40"/>
      <c r="C296" s="219" t="s">
        <v>1822</v>
      </c>
      <c r="D296" s="219" t="s">
        <v>161</v>
      </c>
      <c r="E296" s="220" t="s">
        <v>6566</v>
      </c>
      <c r="F296" s="221" t="s">
        <v>6567</v>
      </c>
      <c r="G296" s="222" t="s">
        <v>268</v>
      </c>
      <c r="H296" s="223">
        <v>60</v>
      </c>
      <c r="I296" s="224"/>
      <c r="J296" s="225">
        <f>ROUND(I296*H296,2)</f>
        <v>0</v>
      </c>
      <c r="K296" s="221" t="s">
        <v>165</v>
      </c>
      <c r="L296" s="45"/>
      <c r="M296" s="226" t="s">
        <v>1</v>
      </c>
      <c r="N296" s="227" t="s">
        <v>42</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235</v>
      </c>
      <c r="AT296" s="230" t="s">
        <v>161</v>
      </c>
      <c r="AU296" s="230" t="s">
        <v>87</v>
      </c>
      <c r="AY296" s="18" t="s">
        <v>159</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235</v>
      </c>
      <c r="BM296" s="230" t="s">
        <v>6576</v>
      </c>
    </row>
    <row r="297" s="2" customFormat="1">
      <c r="A297" s="39"/>
      <c r="B297" s="40"/>
      <c r="C297" s="41"/>
      <c r="D297" s="234" t="s">
        <v>1237</v>
      </c>
      <c r="E297" s="41"/>
      <c r="F297" s="298" t="s">
        <v>6577</v>
      </c>
      <c r="G297" s="41"/>
      <c r="H297" s="41"/>
      <c r="I297" s="299"/>
      <c r="J297" s="41"/>
      <c r="K297" s="41"/>
      <c r="L297" s="45"/>
      <c r="M297" s="300"/>
      <c r="N297" s="301"/>
      <c r="O297" s="92"/>
      <c r="P297" s="92"/>
      <c r="Q297" s="92"/>
      <c r="R297" s="92"/>
      <c r="S297" s="92"/>
      <c r="T297" s="93"/>
      <c r="U297" s="39"/>
      <c r="V297" s="39"/>
      <c r="W297" s="39"/>
      <c r="X297" s="39"/>
      <c r="Y297" s="39"/>
      <c r="Z297" s="39"/>
      <c r="AA297" s="39"/>
      <c r="AB297" s="39"/>
      <c r="AC297" s="39"/>
      <c r="AD297" s="39"/>
      <c r="AE297" s="39"/>
      <c r="AT297" s="18" t="s">
        <v>1237</v>
      </c>
      <c r="AU297" s="18" t="s">
        <v>87</v>
      </c>
    </row>
    <row r="298" s="2" customFormat="1" ht="33" customHeight="1">
      <c r="A298" s="39"/>
      <c r="B298" s="40"/>
      <c r="C298" s="219" t="s">
        <v>1826</v>
      </c>
      <c r="D298" s="219" t="s">
        <v>161</v>
      </c>
      <c r="E298" s="220" t="s">
        <v>6578</v>
      </c>
      <c r="F298" s="221" t="s">
        <v>6579</v>
      </c>
      <c r="G298" s="222" t="s">
        <v>215</v>
      </c>
      <c r="H298" s="223">
        <v>23</v>
      </c>
      <c r="I298" s="224"/>
      <c r="J298" s="225">
        <f>ROUND(I298*H298,2)</f>
        <v>0</v>
      </c>
      <c r="K298" s="221" t="s">
        <v>165</v>
      </c>
      <c r="L298" s="45"/>
      <c r="M298" s="226" t="s">
        <v>1</v>
      </c>
      <c r="N298" s="227" t="s">
        <v>42</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235</v>
      </c>
      <c r="AT298" s="230" t="s">
        <v>161</v>
      </c>
      <c r="AU298" s="230" t="s">
        <v>87</v>
      </c>
      <c r="AY298" s="18" t="s">
        <v>159</v>
      </c>
      <c r="BE298" s="231">
        <f>IF(N298="základní",J298,0)</f>
        <v>0</v>
      </c>
      <c r="BF298" s="231">
        <f>IF(N298="snížená",J298,0)</f>
        <v>0</v>
      </c>
      <c r="BG298" s="231">
        <f>IF(N298="zákl. přenesená",J298,0)</f>
        <v>0</v>
      </c>
      <c r="BH298" s="231">
        <f>IF(N298="sníž. přenesená",J298,0)</f>
        <v>0</v>
      </c>
      <c r="BI298" s="231">
        <f>IF(N298="nulová",J298,0)</f>
        <v>0</v>
      </c>
      <c r="BJ298" s="18" t="s">
        <v>85</v>
      </c>
      <c r="BK298" s="231">
        <f>ROUND(I298*H298,2)</f>
        <v>0</v>
      </c>
      <c r="BL298" s="18" t="s">
        <v>235</v>
      </c>
      <c r="BM298" s="230" t="s">
        <v>6580</v>
      </c>
    </row>
    <row r="299" s="2" customFormat="1">
      <c r="A299" s="39"/>
      <c r="B299" s="40"/>
      <c r="C299" s="41"/>
      <c r="D299" s="234" t="s">
        <v>1237</v>
      </c>
      <c r="E299" s="41"/>
      <c r="F299" s="298" t="s">
        <v>6581</v>
      </c>
      <c r="G299" s="41"/>
      <c r="H299" s="41"/>
      <c r="I299" s="299"/>
      <c r="J299" s="41"/>
      <c r="K299" s="41"/>
      <c r="L299" s="45"/>
      <c r="M299" s="300"/>
      <c r="N299" s="301"/>
      <c r="O299" s="92"/>
      <c r="P299" s="92"/>
      <c r="Q299" s="92"/>
      <c r="R299" s="92"/>
      <c r="S299" s="92"/>
      <c r="T299" s="93"/>
      <c r="U299" s="39"/>
      <c r="V299" s="39"/>
      <c r="W299" s="39"/>
      <c r="X299" s="39"/>
      <c r="Y299" s="39"/>
      <c r="Z299" s="39"/>
      <c r="AA299" s="39"/>
      <c r="AB299" s="39"/>
      <c r="AC299" s="39"/>
      <c r="AD299" s="39"/>
      <c r="AE299" s="39"/>
      <c r="AT299" s="18" t="s">
        <v>1237</v>
      </c>
      <c r="AU299" s="18" t="s">
        <v>87</v>
      </c>
    </row>
    <row r="300" s="2" customFormat="1" ht="33" customHeight="1">
      <c r="A300" s="39"/>
      <c r="B300" s="40"/>
      <c r="C300" s="219" t="s">
        <v>1843</v>
      </c>
      <c r="D300" s="219" t="s">
        <v>161</v>
      </c>
      <c r="E300" s="220" t="s">
        <v>6578</v>
      </c>
      <c r="F300" s="221" t="s">
        <v>6579</v>
      </c>
      <c r="G300" s="222" t="s">
        <v>215</v>
      </c>
      <c r="H300" s="223">
        <v>42</v>
      </c>
      <c r="I300" s="224"/>
      <c r="J300" s="225">
        <f>ROUND(I300*H300,2)</f>
        <v>0</v>
      </c>
      <c r="K300" s="221" t="s">
        <v>165</v>
      </c>
      <c r="L300" s="45"/>
      <c r="M300" s="226" t="s">
        <v>1</v>
      </c>
      <c r="N300" s="227" t="s">
        <v>42</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235</v>
      </c>
      <c r="AT300" s="230" t="s">
        <v>161</v>
      </c>
      <c r="AU300" s="230" t="s">
        <v>87</v>
      </c>
      <c r="AY300" s="18" t="s">
        <v>159</v>
      </c>
      <c r="BE300" s="231">
        <f>IF(N300="základní",J300,0)</f>
        <v>0</v>
      </c>
      <c r="BF300" s="231">
        <f>IF(N300="snížená",J300,0)</f>
        <v>0</v>
      </c>
      <c r="BG300" s="231">
        <f>IF(N300="zákl. přenesená",J300,0)</f>
        <v>0</v>
      </c>
      <c r="BH300" s="231">
        <f>IF(N300="sníž. přenesená",J300,0)</f>
        <v>0</v>
      </c>
      <c r="BI300" s="231">
        <f>IF(N300="nulová",J300,0)</f>
        <v>0</v>
      </c>
      <c r="BJ300" s="18" t="s">
        <v>85</v>
      </c>
      <c r="BK300" s="231">
        <f>ROUND(I300*H300,2)</f>
        <v>0</v>
      </c>
      <c r="BL300" s="18" t="s">
        <v>235</v>
      </c>
      <c r="BM300" s="230" t="s">
        <v>6582</v>
      </c>
    </row>
    <row r="301" s="2" customFormat="1">
      <c r="A301" s="39"/>
      <c r="B301" s="40"/>
      <c r="C301" s="41"/>
      <c r="D301" s="234" t="s">
        <v>1237</v>
      </c>
      <c r="E301" s="41"/>
      <c r="F301" s="298" t="s">
        <v>6583</v>
      </c>
      <c r="G301" s="41"/>
      <c r="H301" s="41"/>
      <c r="I301" s="299"/>
      <c r="J301" s="41"/>
      <c r="K301" s="41"/>
      <c r="L301" s="45"/>
      <c r="M301" s="300"/>
      <c r="N301" s="301"/>
      <c r="O301" s="92"/>
      <c r="P301" s="92"/>
      <c r="Q301" s="92"/>
      <c r="R301" s="92"/>
      <c r="S301" s="92"/>
      <c r="T301" s="93"/>
      <c r="U301" s="39"/>
      <c r="V301" s="39"/>
      <c r="W301" s="39"/>
      <c r="X301" s="39"/>
      <c r="Y301" s="39"/>
      <c r="Z301" s="39"/>
      <c r="AA301" s="39"/>
      <c r="AB301" s="39"/>
      <c r="AC301" s="39"/>
      <c r="AD301" s="39"/>
      <c r="AE301" s="39"/>
      <c r="AT301" s="18" t="s">
        <v>1237</v>
      </c>
      <c r="AU301" s="18" t="s">
        <v>87</v>
      </c>
    </row>
    <row r="302" s="2" customFormat="1" ht="33" customHeight="1">
      <c r="A302" s="39"/>
      <c r="B302" s="40"/>
      <c r="C302" s="219" t="s">
        <v>1846</v>
      </c>
      <c r="D302" s="219" t="s">
        <v>161</v>
      </c>
      <c r="E302" s="220" t="s">
        <v>6578</v>
      </c>
      <c r="F302" s="221" t="s">
        <v>6579</v>
      </c>
      <c r="G302" s="222" t="s">
        <v>215</v>
      </c>
      <c r="H302" s="223">
        <v>15</v>
      </c>
      <c r="I302" s="224"/>
      <c r="J302" s="225">
        <f>ROUND(I302*H302,2)</f>
        <v>0</v>
      </c>
      <c r="K302" s="221" t="s">
        <v>165</v>
      </c>
      <c r="L302" s="45"/>
      <c r="M302" s="226" t="s">
        <v>1</v>
      </c>
      <c r="N302" s="227" t="s">
        <v>42</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235</v>
      </c>
      <c r="AT302" s="230" t="s">
        <v>161</v>
      </c>
      <c r="AU302" s="230" t="s">
        <v>87</v>
      </c>
      <c r="AY302" s="18" t="s">
        <v>159</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235</v>
      </c>
      <c r="BM302" s="230" t="s">
        <v>6584</v>
      </c>
    </row>
    <row r="303" s="2" customFormat="1">
      <c r="A303" s="39"/>
      <c r="B303" s="40"/>
      <c r="C303" s="41"/>
      <c r="D303" s="234" t="s">
        <v>1237</v>
      </c>
      <c r="E303" s="41"/>
      <c r="F303" s="298" t="s">
        <v>6585</v>
      </c>
      <c r="G303" s="41"/>
      <c r="H303" s="41"/>
      <c r="I303" s="299"/>
      <c r="J303" s="41"/>
      <c r="K303" s="41"/>
      <c r="L303" s="45"/>
      <c r="M303" s="300"/>
      <c r="N303" s="301"/>
      <c r="O303" s="92"/>
      <c r="P303" s="92"/>
      <c r="Q303" s="92"/>
      <c r="R303" s="92"/>
      <c r="S303" s="92"/>
      <c r="T303" s="93"/>
      <c r="U303" s="39"/>
      <c r="V303" s="39"/>
      <c r="W303" s="39"/>
      <c r="X303" s="39"/>
      <c r="Y303" s="39"/>
      <c r="Z303" s="39"/>
      <c r="AA303" s="39"/>
      <c r="AB303" s="39"/>
      <c r="AC303" s="39"/>
      <c r="AD303" s="39"/>
      <c r="AE303" s="39"/>
      <c r="AT303" s="18" t="s">
        <v>1237</v>
      </c>
      <c r="AU303" s="18" t="s">
        <v>87</v>
      </c>
    </row>
    <row r="304" s="2" customFormat="1" ht="33" customHeight="1">
      <c r="A304" s="39"/>
      <c r="B304" s="40"/>
      <c r="C304" s="219" t="s">
        <v>1860</v>
      </c>
      <c r="D304" s="219" t="s">
        <v>161</v>
      </c>
      <c r="E304" s="220" t="s">
        <v>6578</v>
      </c>
      <c r="F304" s="221" t="s">
        <v>6579</v>
      </c>
      <c r="G304" s="222" t="s">
        <v>215</v>
      </c>
      <c r="H304" s="223">
        <v>9</v>
      </c>
      <c r="I304" s="224"/>
      <c r="J304" s="225">
        <f>ROUND(I304*H304,2)</f>
        <v>0</v>
      </c>
      <c r="K304" s="221" t="s">
        <v>165</v>
      </c>
      <c r="L304" s="45"/>
      <c r="M304" s="226" t="s">
        <v>1</v>
      </c>
      <c r="N304" s="227" t="s">
        <v>42</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235</v>
      </c>
      <c r="AT304" s="230" t="s">
        <v>161</v>
      </c>
      <c r="AU304" s="230" t="s">
        <v>87</v>
      </c>
      <c r="AY304" s="18" t="s">
        <v>159</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235</v>
      </c>
      <c r="BM304" s="230" t="s">
        <v>6586</v>
      </c>
    </row>
    <row r="305" s="2" customFormat="1">
      <c r="A305" s="39"/>
      <c r="B305" s="40"/>
      <c r="C305" s="41"/>
      <c r="D305" s="234" t="s">
        <v>1237</v>
      </c>
      <c r="E305" s="41"/>
      <c r="F305" s="298" t="s">
        <v>6587</v>
      </c>
      <c r="G305" s="41"/>
      <c r="H305" s="41"/>
      <c r="I305" s="299"/>
      <c r="J305" s="41"/>
      <c r="K305" s="41"/>
      <c r="L305" s="45"/>
      <c r="M305" s="300"/>
      <c r="N305" s="301"/>
      <c r="O305" s="92"/>
      <c r="P305" s="92"/>
      <c r="Q305" s="92"/>
      <c r="R305" s="92"/>
      <c r="S305" s="92"/>
      <c r="T305" s="93"/>
      <c r="U305" s="39"/>
      <c r="V305" s="39"/>
      <c r="W305" s="39"/>
      <c r="X305" s="39"/>
      <c r="Y305" s="39"/>
      <c r="Z305" s="39"/>
      <c r="AA305" s="39"/>
      <c r="AB305" s="39"/>
      <c r="AC305" s="39"/>
      <c r="AD305" s="39"/>
      <c r="AE305" s="39"/>
      <c r="AT305" s="18" t="s">
        <v>1237</v>
      </c>
      <c r="AU305" s="18" t="s">
        <v>87</v>
      </c>
    </row>
    <row r="306" s="2" customFormat="1" ht="33" customHeight="1">
      <c r="A306" s="39"/>
      <c r="B306" s="40"/>
      <c r="C306" s="219" t="s">
        <v>1950</v>
      </c>
      <c r="D306" s="219" t="s">
        <v>161</v>
      </c>
      <c r="E306" s="220" t="s">
        <v>6578</v>
      </c>
      <c r="F306" s="221" t="s">
        <v>6579</v>
      </c>
      <c r="G306" s="222" t="s">
        <v>215</v>
      </c>
      <c r="H306" s="223">
        <v>7</v>
      </c>
      <c r="I306" s="224"/>
      <c r="J306" s="225">
        <f>ROUND(I306*H306,2)</f>
        <v>0</v>
      </c>
      <c r="K306" s="221" t="s">
        <v>165</v>
      </c>
      <c r="L306" s="45"/>
      <c r="M306" s="226" t="s">
        <v>1</v>
      </c>
      <c r="N306" s="227" t="s">
        <v>42</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235</v>
      </c>
      <c r="AT306" s="230" t="s">
        <v>161</v>
      </c>
      <c r="AU306" s="230" t="s">
        <v>87</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235</v>
      </c>
      <c r="BM306" s="230" t="s">
        <v>6588</v>
      </c>
    </row>
    <row r="307" s="2" customFormat="1">
      <c r="A307" s="39"/>
      <c r="B307" s="40"/>
      <c r="C307" s="41"/>
      <c r="D307" s="234" t="s">
        <v>1237</v>
      </c>
      <c r="E307" s="41"/>
      <c r="F307" s="298" t="s">
        <v>6589</v>
      </c>
      <c r="G307" s="41"/>
      <c r="H307" s="41"/>
      <c r="I307" s="299"/>
      <c r="J307" s="41"/>
      <c r="K307" s="41"/>
      <c r="L307" s="45"/>
      <c r="M307" s="300"/>
      <c r="N307" s="301"/>
      <c r="O307" s="92"/>
      <c r="P307" s="92"/>
      <c r="Q307" s="92"/>
      <c r="R307" s="92"/>
      <c r="S307" s="92"/>
      <c r="T307" s="93"/>
      <c r="U307" s="39"/>
      <c r="V307" s="39"/>
      <c r="W307" s="39"/>
      <c r="X307" s="39"/>
      <c r="Y307" s="39"/>
      <c r="Z307" s="39"/>
      <c r="AA307" s="39"/>
      <c r="AB307" s="39"/>
      <c r="AC307" s="39"/>
      <c r="AD307" s="39"/>
      <c r="AE307" s="39"/>
      <c r="AT307" s="18" t="s">
        <v>1237</v>
      </c>
      <c r="AU307" s="18" t="s">
        <v>87</v>
      </c>
    </row>
    <row r="308" s="2" customFormat="1" ht="33" customHeight="1">
      <c r="A308" s="39"/>
      <c r="B308" s="40"/>
      <c r="C308" s="219" t="s">
        <v>1956</v>
      </c>
      <c r="D308" s="219" t="s">
        <v>161</v>
      </c>
      <c r="E308" s="220" t="s">
        <v>6578</v>
      </c>
      <c r="F308" s="221" t="s">
        <v>6579</v>
      </c>
      <c r="G308" s="222" t="s">
        <v>215</v>
      </c>
      <c r="H308" s="223">
        <v>4</v>
      </c>
      <c r="I308" s="224"/>
      <c r="J308" s="225">
        <f>ROUND(I308*H308,2)</f>
        <v>0</v>
      </c>
      <c r="K308" s="221" t="s">
        <v>165</v>
      </c>
      <c r="L308" s="45"/>
      <c r="M308" s="226" t="s">
        <v>1</v>
      </c>
      <c r="N308" s="227" t="s">
        <v>42</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235</v>
      </c>
      <c r="AT308" s="230" t="s">
        <v>161</v>
      </c>
      <c r="AU308" s="230" t="s">
        <v>87</v>
      </c>
      <c r="AY308" s="18" t="s">
        <v>159</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235</v>
      </c>
      <c r="BM308" s="230" t="s">
        <v>6590</v>
      </c>
    </row>
    <row r="309" s="2" customFormat="1">
      <c r="A309" s="39"/>
      <c r="B309" s="40"/>
      <c r="C309" s="41"/>
      <c r="D309" s="234" t="s">
        <v>1237</v>
      </c>
      <c r="E309" s="41"/>
      <c r="F309" s="298" t="s">
        <v>6591</v>
      </c>
      <c r="G309" s="41"/>
      <c r="H309" s="41"/>
      <c r="I309" s="299"/>
      <c r="J309" s="41"/>
      <c r="K309" s="41"/>
      <c r="L309" s="45"/>
      <c r="M309" s="300"/>
      <c r="N309" s="301"/>
      <c r="O309" s="92"/>
      <c r="P309" s="92"/>
      <c r="Q309" s="92"/>
      <c r="R309" s="92"/>
      <c r="S309" s="92"/>
      <c r="T309" s="93"/>
      <c r="U309" s="39"/>
      <c r="V309" s="39"/>
      <c r="W309" s="39"/>
      <c r="X309" s="39"/>
      <c r="Y309" s="39"/>
      <c r="Z309" s="39"/>
      <c r="AA309" s="39"/>
      <c r="AB309" s="39"/>
      <c r="AC309" s="39"/>
      <c r="AD309" s="39"/>
      <c r="AE309" s="39"/>
      <c r="AT309" s="18" t="s">
        <v>1237</v>
      </c>
      <c r="AU309" s="18" t="s">
        <v>87</v>
      </c>
    </row>
    <row r="310" s="2" customFormat="1" ht="37.8" customHeight="1">
      <c r="A310" s="39"/>
      <c r="B310" s="40"/>
      <c r="C310" s="219" t="s">
        <v>1967</v>
      </c>
      <c r="D310" s="219" t="s">
        <v>161</v>
      </c>
      <c r="E310" s="220" t="s">
        <v>6592</v>
      </c>
      <c r="F310" s="221" t="s">
        <v>6593</v>
      </c>
      <c r="G310" s="222" t="s">
        <v>215</v>
      </c>
      <c r="H310" s="223">
        <v>3</v>
      </c>
      <c r="I310" s="224"/>
      <c r="J310" s="225">
        <f>ROUND(I310*H310,2)</f>
        <v>0</v>
      </c>
      <c r="K310" s="221" t="s">
        <v>165</v>
      </c>
      <c r="L310" s="45"/>
      <c r="M310" s="226" t="s">
        <v>1</v>
      </c>
      <c r="N310" s="227" t="s">
        <v>42</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235</v>
      </c>
      <c r="AT310" s="230" t="s">
        <v>161</v>
      </c>
      <c r="AU310" s="230" t="s">
        <v>87</v>
      </c>
      <c r="AY310" s="18" t="s">
        <v>159</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235</v>
      </c>
      <c r="BM310" s="230" t="s">
        <v>6594</v>
      </c>
    </row>
    <row r="311" s="2" customFormat="1">
      <c r="A311" s="39"/>
      <c r="B311" s="40"/>
      <c r="C311" s="41"/>
      <c r="D311" s="234" t="s">
        <v>1237</v>
      </c>
      <c r="E311" s="41"/>
      <c r="F311" s="298" t="s">
        <v>6595</v>
      </c>
      <c r="G311" s="41"/>
      <c r="H311" s="41"/>
      <c r="I311" s="299"/>
      <c r="J311" s="41"/>
      <c r="K311" s="41"/>
      <c r="L311" s="45"/>
      <c r="M311" s="300"/>
      <c r="N311" s="301"/>
      <c r="O311" s="92"/>
      <c r="P311" s="92"/>
      <c r="Q311" s="92"/>
      <c r="R311" s="92"/>
      <c r="S311" s="92"/>
      <c r="T311" s="93"/>
      <c r="U311" s="39"/>
      <c r="V311" s="39"/>
      <c r="W311" s="39"/>
      <c r="X311" s="39"/>
      <c r="Y311" s="39"/>
      <c r="Z311" s="39"/>
      <c r="AA311" s="39"/>
      <c r="AB311" s="39"/>
      <c r="AC311" s="39"/>
      <c r="AD311" s="39"/>
      <c r="AE311" s="39"/>
      <c r="AT311" s="18" t="s">
        <v>1237</v>
      </c>
      <c r="AU311" s="18" t="s">
        <v>87</v>
      </c>
    </row>
    <row r="312" s="2" customFormat="1" ht="33" customHeight="1">
      <c r="A312" s="39"/>
      <c r="B312" s="40"/>
      <c r="C312" s="219" t="s">
        <v>1976</v>
      </c>
      <c r="D312" s="219" t="s">
        <v>161</v>
      </c>
      <c r="E312" s="220" t="s">
        <v>6596</v>
      </c>
      <c r="F312" s="221" t="s">
        <v>6597</v>
      </c>
      <c r="G312" s="222" t="s">
        <v>215</v>
      </c>
      <c r="H312" s="223">
        <v>1</v>
      </c>
      <c r="I312" s="224"/>
      <c r="J312" s="225">
        <f>ROUND(I312*H312,2)</f>
        <v>0</v>
      </c>
      <c r="K312" s="221" t="s">
        <v>165</v>
      </c>
      <c r="L312" s="45"/>
      <c r="M312" s="226" t="s">
        <v>1</v>
      </c>
      <c r="N312" s="227" t="s">
        <v>42</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235</v>
      </c>
      <c r="AT312" s="230" t="s">
        <v>161</v>
      </c>
      <c r="AU312" s="230" t="s">
        <v>87</v>
      </c>
      <c r="AY312" s="18" t="s">
        <v>159</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235</v>
      </c>
      <c r="BM312" s="230" t="s">
        <v>6598</v>
      </c>
    </row>
    <row r="313" s="2" customFormat="1" ht="24.15" customHeight="1">
      <c r="A313" s="39"/>
      <c r="B313" s="40"/>
      <c r="C313" s="255" t="s">
        <v>1981</v>
      </c>
      <c r="D313" s="255" t="s">
        <v>218</v>
      </c>
      <c r="E313" s="256" t="s">
        <v>6599</v>
      </c>
      <c r="F313" s="257" t="s">
        <v>6600</v>
      </c>
      <c r="G313" s="258" t="s">
        <v>215</v>
      </c>
      <c r="H313" s="259">
        <v>1</v>
      </c>
      <c r="I313" s="260"/>
      <c r="J313" s="261">
        <f>ROUND(I313*H313,2)</f>
        <v>0</v>
      </c>
      <c r="K313" s="257" t="s">
        <v>1</v>
      </c>
      <c r="L313" s="262"/>
      <c r="M313" s="263" t="s">
        <v>1</v>
      </c>
      <c r="N313" s="264" t="s">
        <v>42</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316</v>
      </c>
      <c r="AT313" s="230" t="s">
        <v>218</v>
      </c>
      <c r="AU313" s="230" t="s">
        <v>87</v>
      </c>
      <c r="AY313" s="18" t="s">
        <v>159</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235</v>
      </c>
      <c r="BM313" s="230" t="s">
        <v>6601</v>
      </c>
    </row>
    <row r="314" s="2" customFormat="1" ht="24.15" customHeight="1">
      <c r="A314" s="39"/>
      <c r="B314" s="40"/>
      <c r="C314" s="219" t="s">
        <v>1986</v>
      </c>
      <c r="D314" s="219" t="s">
        <v>161</v>
      </c>
      <c r="E314" s="220" t="s">
        <v>6602</v>
      </c>
      <c r="F314" s="221" t="s">
        <v>6603</v>
      </c>
      <c r="G314" s="222" t="s">
        <v>215</v>
      </c>
      <c r="H314" s="223">
        <v>2</v>
      </c>
      <c r="I314" s="224"/>
      <c r="J314" s="225">
        <f>ROUND(I314*H314,2)</f>
        <v>0</v>
      </c>
      <c r="K314" s="221" t="s">
        <v>165</v>
      </c>
      <c r="L314" s="45"/>
      <c r="M314" s="226" t="s">
        <v>1</v>
      </c>
      <c r="N314" s="227" t="s">
        <v>42</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235</v>
      </c>
      <c r="AT314" s="230" t="s">
        <v>161</v>
      </c>
      <c r="AU314" s="230" t="s">
        <v>87</v>
      </c>
      <c r="AY314" s="18" t="s">
        <v>159</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235</v>
      </c>
      <c r="BM314" s="230" t="s">
        <v>6604</v>
      </c>
    </row>
    <row r="315" s="2" customFormat="1">
      <c r="A315" s="39"/>
      <c r="B315" s="40"/>
      <c r="C315" s="41"/>
      <c r="D315" s="234" t="s">
        <v>1237</v>
      </c>
      <c r="E315" s="41"/>
      <c r="F315" s="298" t="s">
        <v>6605</v>
      </c>
      <c r="G315" s="41"/>
      <c r="H315" s="41"/>
      <c r="I315" s="299"/>
      <c r="J315" s="41"/>
      <c r="K315" s="41"/>
      <c r="L315" s="45"/>
      <c r="M315" s="300"/>
      <c r="N315" s="301"/>
      <c r="O315" s="92"/>
      <c r="P315" s="92"/>
      <c r="Q315" s="92"/>
      <c r="R315" s="92"/>
      <c r="S315" s="92"/>
      <c r="T315" s="93"/>
      <c r="U315" s="39"/>
      <c r="V315" s="39"/>
      <c r="W315" s="39"/>
      <c r="X315" s="39"/>
      <c r="Y315" s="39"/>
      <c r="Z315" s="39"/>
      <c r="AA315" s="39"/>
      <c r="AB315" s="39"/>
      <c r="AC315" s="39"/>
      <c r="AD315" s="39"/>
      <c r="AE315" s="39"/>
      <c r="AT315" s="18" t="s">
        <v>1237</v>
      </c>
      <c r="AU315" s="18" t="s">
        <v>87</v>
      </c>
    </row>
    <row r="316" s="2" customFormat="1" ht="24.15" customHeight="1">
      <c r="A316" s="39"/>
      <c r="B316" s="40"/>
      <c r="C316" s="219" t="s">
        <v>1992</v>
      </c>
      <c r="D316" s="219" t="s">
        <v>161</v>
      </c>
      <c r="E316" s="220" t="s">
        <v>6602</v>
      </c>
      <c r="F316" s="221" t="s">
        <v>6603</v>
      </c>
      <c r="G316" s="222" t="s">
        <v>215</v>
      </c>
      <c r="H316" s="223">
        <v>7</v>
      </c>
      <c r="I316" s="224"/>
      <c r="J316" s="225">
        <f>ROUND(I316*H316,2)</f>
        <v>0</v>
      </c>
      <c r="K316" s="221" t="s">
        <v>165</v>
      </c>
      <c r="L316" s="45"/>
      <c r="M316" s="226" t="s">
        <v>1</v>
      </c>
      <c r="N316" s="227" t="s">
        <v>42</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235</v>
      </c>
      <c r="AT316" s="230" t="s">
        <v>161</v>
      </c>
      <c r="AU316" s="230" t="s">
        <v>87</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235</v>
      </c>
      <c r="BM316" s="230" t="s">
        <v>6606</v>
      </c>
    </row>
    <row r="317" s="2" customFormat="1">
      <c r="A317" s="39"/>
      <c r="B317" s="40"/>
      <c r="C317" s="41"/>
      <c r="D317" s="234" t="s">
        <v>1237</v>
      </c>
      <c r="E317" s="41"/>
      <c r="F317" s="298" t="s">
        <v>6607</v>
      </c>
      <c r="G317" s="41"/>
      <c r="H317" s="41"/>
      <c r="I317" s="299"/>
      <c r="J317" s="41"/>
      <c r="K317" s="41"/>
      <c r="L317" s="45"/>
      <c r="M317" s="300"/>
      <c r="N317" s="301"/>
      <c r="O317" s="92"/>
      <c r="P317" s="92"/>
      <c r="Q317" s="92"/>
      <c r="R317" s="92"/>
      <c r="S317" s="92"/>
      <c r="T317" s="93"/>
      <c r="U317" s="39"/>
      <c r="V317" s="39"/>
      <c r="W317" s="39"/>
      <c r="X317" s="39"/>
      <c r="Y317" s="39"/>
      <c r="Z317" s="39"/>
      <c r="AA317" s="39"/>
      <c r="AB317" s="39"/>
      <c r="AC317" s="39"/>
      <c r="AD317" s="39"/>
      <c r="AE317" s="39"/>
      <c r="AT317" s="18" t="s">
        <v>1237</v>
      </c>
      <c r="AU317" s="18" t="s">
        <v>87</v>
      </c>
    </row>
    <row r="318" s="2" customFormat="1" ht="33" customHeight="1">
      <c r="A318" s="39"/>
      <c r="B318" s="40"/>
      <c r="C318" s="219" t="s">
        <v>1997</v>
      </c>
      <c r="D318" s="219" t="s">
        <v>161</v>
      </c>
      <c r="E318" s="220" t="s">
        <v>6608</v>
      </c>
      <c r="F318" s="221" t="s">
        <v>6609</v>
      </c>
      <c r="G318" s="222" t="s">
        <v>215</v>
      </c>
      <c r="H318" s="223">
        <v>1</v>
      </c>
      <c r="I318" s="224"/>
      <c r="J318" s="225">
        <f>ROUND(I318*H318,2)</f>
        <v>0</v>
      </c>
      <c r="K318" s="221" t="s">
        <v>165</v>
      </c>
      <c r="L318" s="45"/>
      <c r="M318" s="226" t="s">
        <v>1</v>
      </c>
      <c r="N318" s="227" t="s">
        <v>42</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235</v>
      </c>
      <c r="AT318" s="230" t="s">
        <v>161</v>
      </c>
      <c r="AU318" s="230" t="s">
        <v>87</v>
      </c>
      <c r="AY318" s="18" t="s">
        <v>159</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235</v>
      </c>
      <c r="BM318" s="230" t="s">
        <v>6610</v>
      </c>
    </row>
    <row r="319" s="2" customFormat="1">
      <c r="A319" s="39"/>
      <c r="B319" s="40"/>
      <c r="C319" s="41"/>
      <c r="D319" s="234" t="s">
        <v>1237</v>
      </c>
      <c r="E319" s="41"/>
      <c r="F319" s="298" t="s">
        <v>6611</v>
      </c>
      <c r="G319" s="41"/>
      <c r="H319" s="41"/>
      <c r="I319" s="299"/>
      <c r="J319" s="41"/>
      <c r="K319" s="41"/>
      <c r="L319" s="45"/>
      <c r="M319" s="300"/>
      <c r="N319" s="301"/>
      <c r="O319" s="92"/>
      <c r="P319" s="92"/>
      <c r="Q319" s="92"/>
      <c r="R319" s="92"/>
      <c r="S319" s="92"/>
      <c r="T319" s="93"/>
      <c r="U319" s="39"/>
      <c r="V319" s="39"/>
      <c r="W319" s="39"/>
      <c r="X319" s="39"/>
      <c r="Y319" s="39"/>
      <c r="Z319" s="39"/>
      <c r="AA319" s="39"/>
      <c r="AB319" s="39"/>
      <c r="AC319" s="39"/>
      <c r="AD319" s="39"/>
      <c r="AE319" s="39"/>
      <c r="AT319" s="18" t="s">
        <v>1237</v>
      </c>
      <c r="AU319" s="18" t="s">
        <v>87</v>
      </c>
    </row>
    <row r="320" s="2" customFormat="1" ht="24.15" customHeight="1">
      <c r="A320" s="39"/>
      <c r="B320" s="40"/>
      <c r="C320" s="219" t="s">
        <v>2003</v>
      </c>
      <c r="D320" s="219" t="s">
        <v>161</v>
      </c>
      <c r="E320" s="220" t="s">
        <v>6612</v>
      </c>
      <c r="F320" s="221" t="s">
        <v>6613</v>
      </c>
      <c r="G320" s="222" t="s">
        <v>215</v>
      </c>
      <c r="H320" s="223">
        <v>17</v>
      </c>
      <c r="I320" s="224"/>
      <c r="J320" s="225">
        <f>ROUND(I320*H320,2)</f>
        <v>0</v>
      </c>
      <c r="K320" s="221" t="s">
        <v>165</v>
      </c>
      <c r="L320" s="45"/>
      <c r="M320" s="226" t="s">
        <v>1</v>
      </c>
      <c r="N320" s="227" t="s">
        <v>42</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235</v>
      </c>
      <c r="AT320" s="230" t="s">
        <v>161</v>
      </c>
      <c r="AU320" s="230" t="s">
        <v>87</v>
      </c>
      <c r="AY320" s="18" t="s">
        <v>159</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235</v>
      </c>
      <c r="BM320" s="230" t="s">
        <v>6614</v>
      </c>
    </row>
    <row r="321" s="2" customFormat="1">
      <c r="A321" s="39"/>
      <c r="B321" s="40"/>
      <c r="C321" s="41"/>
      <c r="D321" s="234" t="s">
        <v>1237</v>
      </c>
      <c r="E321" s="41"/>
      <c r="F321" s="298" t="s">
        <v>6615</v>
      </c>
      <c r="G321" s="41"/>
      <c r="H321" s="41"/>
      <c r="I321" s="299"/>
      <c r="J321" s="41"/>
      <c r="K321" s="41"/>
      <c r="L321" s="45"/>
      <c r="M321" s="300"/>
      <c r="N321" s="301"/>
      <c r="O321" s="92"/>
      <c r="P321" s="92"/>
      <c r="Q321" s="92"/>
      <c r="R321" s="92"/>
      <c r="S321" s="92"/>
      <c r="T321" s="93"/>
      <c r="U321" s="39"/>
      <c r="V321" s="39"/>
      <c r="W321" s="39"/>
      <c r="X321" s="39"/>
      <c r="Y321" s="39"/>
      <c r="Z321" s="39"/>
      <c r="AA321" s="39"/>
      <c r="AB321" s="39"/>
      <c r="AC321" s="39"/>
      <c r="AD321" s="39"/>
      <c r="AE321" s="39"/>
      <c r="AT321" s="18" t="s">
        <v>1237</v>
      </c>
      <c r="AU321" s="18" t="s">
        <v>87</v>
      </c>
    </row>
    <row r="322" s="2" customFormat="1" ht="16.5" customHeight="1">
      <c r="A322" s="39"/>
      <c r="B322" s="40"/>
      <c r="C322" s="219" t="s">
        <v>2013</v>
      </c>
      <c r="D322" s="219" t="s">
        <v>161</v>
      </c>
      <c r="E322" s="220" t="s">
        <v>6616</v>
      </c>
      <c r="F322" s="221" t="s">
        <v>6617</v>
      </c>
      <c r="G322" s="222" t="s">
        <v>215</v>
      </c>
      <c r="H322" s="223">
        <v>11</v>
      </c>
      <c r="I322" s="224"/>
      <c r="J322" s="225">
        <f>ROUND(I322*H322,2)</f>
        <v>0</v>
      </c>
      <c r="K322" s="221" t="s">
        <v>165</v>
      </c>
      <c r="L322" s="45"/>
      <c r="M322" s="226" t="s">
        <v>1</v>
      </c>
      <c r="N322" s="227" t="s">
        <v>42</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235</v>
      </c>
      <c r="AT322" s="230" t="s">
        <v>161</v>
      </c>
      <c r="AU322" s="230" t="s">
        <v>87</v>
      </c>
      <c r="AY322" s="18" t="s">
        <v>159</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235</v>
      </c>
      <c r="BM322" s="230" t="s">
        <v>6618</v>
      </c>
    </row>
    <row r="323" s="2" customFormat="1">
      <c r="A323" s="39"/>
      <c r="B323" s="40"/>
      <c r="C323" s="41"/>
      <c r="D323" s="234" t="s">
        <v>1237</v>
      </c>
      <c r="E323" s="41"/>
      <c r="F323" s="298" t="s">
        <v>6619</v>
      </c>
      <c r="G323" s="41"/>
      <c r="H323" s="41"/>
      <c r="I323" s="299"/>
      <c r="J323" s="41"/>
      <c r="K323" s="41"/>
      <c r="L323" s="45"/>
      <c r="M323" s="300"/>
      <c r="N323" s="301"/>
      <c r="O323" s="92"/>
      <c r="P323" s="92"/>
      <c r="Q323" s="92"/>
      <c r="R323" s="92"/>
      <c r="S323" s="92"/>
      <c r="T323" s="93"/>
      <c r="U323" s="39"/>
      <c r="V323" s="39"/>
      <c r="W323" s="39"/>
      <c r="X323" s="39"/>
      <c r="Y323" s="39"/>
      <c r="Z323" s="39"/>
      <c r="AA323" s="39"/>
      <c r="AB323" s="39"/>
      <c r="AC323" s="39"/>
      <c r="AD323" s="39"/>
      <c r="AE323" s="39"/>
      <c r="AT323" s="18" t="s">
        <v>1237</v>
      </c>
      <c r="AU323" s="18" t="s">
        <v>87</v>
      </c>
    </row>
    <row r="324" s="2" customFormat="1" ht="16.5" customHeight="1">
      <c r="A324" s="39"/>
      <c r="B324" s="40"/>
      <c r="C324" s="219" t="s">
        <v>2027</v>
      </c>
      <c r="D324" s="219" t="s">
        <v>161</v>
      </c>
      <c r="E324" s="220" t="s">
        <v>6616</v>
      </c>
      <c r="F324" s="221" t="s">
        <v>6617</v>
      </c>
      <c r="G324" s="222" t="s">
        <v>215</v>
      </c>
      <c r="H324" s="223">
        <v>48</v>
      </c>
      <c r="I324" s="224"/>
      <c r="J324" s="225">
        <f>ROUND(I324*H324,2)</f>
        <v>0</v>
      </c>
      <c r="K324" s="221" t="s">
        <v>165</v>
      </c>
      <c r="L324" s="45"/>
      <c r="M324" s="226" t="s">
        <v>1</v>
      </c>
      <c r="N324" s="227" t="s">
        <v>42</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235</v>
      </c>
      <c r="AT324" s="230" t="s">
        <v>161</v>
      </c>
      <c r="AU324" s="230" t="s">
        <v>87</v>
      </c>
      <c r="AY324" s="18" t="s">
        <v>159</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235</v>
      </c>
      <c r="BM324" s="230" t="s">
        <v>6620</v>
      </c>
    </row>
    <row r="325" s="2" customFormat="1">
      <c r="A325" s="39"/>
      <c r="B325" s="40"/>
      <c r="C325" s="41"/>
      <c r="D325" s="234" t="s">
        <v>1237</v>
      </c>
      <c r="E325" s="41"/>
      <c r="F325" s="298" t="s">
        <v>6621</v>
      </c>
      <c r="G325" s="41"/>
      <c r="H325" s="41"/>
      <c r="I325" s="299"/>
      <c r="J325" s="41"/>
      <c r="K325" s="41"/>
      <c r="L325" s="45"/>
      <c r="M325" s="300"/>
      <c r="N325" s="301"/>
      <c r="O325" s="92"/>
      <c r="P325" s="92"/>
      <c r="Q325" s="92"/>
      <c r="R325" s="92"/>
      <c r="S325" s="92"/>
      <c r="T325" s="93"/>
      <c r="U325" s="39"/>
      <c r="V325" s="39"/>
      <c r="W325" s="39"/>
      <c r="X325" s="39"/>
      <c r="Y325" s="39"/>
      <c r="Z325" s="39"/>
      <c r="AA325" s="39"/>
      <c r="AB325" s="39"/>
      <c r="AC325" s="39"/>
      <c r="AD325" s="39"/>
      <c r="AE325" s="39"/>
      <c r="AT325" s="18" t="s">
        <v>1237</v>
      </c>
      <c r="AU325" s="18" t="s">
        <v>87</v>
      </c>
    </row>
    <row r="326" s="2" customFormat="1" ht="16.5" customHeight="1">
      <c r="A326" s="39"/>
      <c r="B326" s="40"/>
      <c r="C326" s="219" t="s">
        <v>2037</v>
      </c>
      <c r="D326" s="219" t="s">
        <v>161</v>
      </c>
      <c r="E326" s="220" t="s">
        <v>6616</v>
      </c>
      <c r="F326" s="221" t="s">
        <v>6617</v>
      </c>
      <c r="G326" s="222" t="s">
        <v>215</v>
      </c>
      <c r="H326" s="223">
        <v>1</v>
      </c>
      <c r="I326" s="224"/>
      <c r="J326" s="225">
        <f>ROUND(I326*H326,2)</f>
        <v>0</v>
      </c>
      <c r="K326" s="221" t="s">
        <v>165</v>
      </c>
      <c r="L326" s="45"/>
      <c r="M326" s="226" t="s">
        <v>1</v>
      </c>
      <c r="N326" s="227" t="s">
        <v>42</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235</v>
      </c>
      <c r="AT326" s="230" t="s">
        <v>161</v>
      </c>
      <c r="AU326" s="230" t="s">
        <v>87</v>
      </c>
      <c r="AY326" s="18" t="s">
        <v>159</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235</v>
      </c>
      <c r="BM326" s="230" t="s">
        <v>6622</v>
      </c>
    </row>
    <row r="327" s="2" customFormat="1">
      <c r="A327" s="39"/>
      <c r="B327" s="40"/>
      <c r="C327" s="41"/>
      <c r="D327" s="234" t="s">
        <v>1237</v>
      </c>
      <c r="E327" s="41"/>
      <c r="F327" s="298" t="s">
        <v>6623</v>
      </c>
      <c r="G327" s="41"/>
      <c r="H327" s="41"/>
      <c r="I327" s="299"/>
      <c r="J327" s="41"/>
      <c r="K327" s="41"/>
      <c r="L327" s="45"/>
      <c r="M327" s="300"/>
      <c r="N327" s="301"/>
      <c r="O327" s="92"/>
      <c r="P327" s="92"/>
      <c r="Q327" s="92"/>
      <c r="R327" s="92"/>
      <c r="S327" s="92"/>
      <c r="T327" s="93"/>
      <c r="U327" s="39"/>
      <c r="V327" s="39"/>
      <c r="W327" s="39"/>
      <c r="X327" s="39"/>
      <c r="Y327" s="39"/>
      <c r="Z327" s="39"/>
      <c r="AA327" s="39"/>
      <c r="AB327" s="39"/>
      <c r="AC327" s="39"/>
      <c r="AD327" s="39"/>
      <c r="AE327" s="39"/>
      <c r="AT327" s="18" t="s">
        <v>1237</v>
      </c>
      <c r="AU327" s="18" t="s">
        <v>87</v>
      </c>
    </row>
    <row r="328" s="2" customFormat="1" ht="16.5" customHeight="1">
      <c r="A328" s="39"/>
      <c r="B328" s="40"/>
      <c r="C328" s="219" t="s">
        <v>2041</v>
      </c>
      <c r="D328" s="219" t="s">
        <v>161</v>
      </c>
      <c r="E328" s="220" t="s">
        <v>6616</v>
      </c>
      <c r="F328" s="221" t="s">
        <v>6617</v>
      </c>
      <c r="G328" s="222" t="s">
        <v>215</v>
      </c>
      <c r="H328" s="223">
        <v>6</v>
      </c>
      <c r="I328" s="224"/>
      <c r="J328" s="225">
        <f>ROUND(I328*H328,2)</f>
        <v>0</v>
      </c>
      <c r="K328" s="221" t="s">
        <v>165</v>
      </c>
      <c r="L328" s="45"/>
      <c r="M328" s="226" t="s">
        <v>1</v>
      </c>
      <c r="N328" s="227" t="s">
        <v>42</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235</v>
      </c>
      <c r="AT328" s="230" t="s">
        <v>161</v>
      </c>
      <c r="AU328" s="230" t="s">
        <v>87</v>
      </c>
      <c r="AY328" s="18" t="s">
        <v>159</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235</v>
      </c>
      <c r="BM328" s="230" t="s">
        <v>6624</v>
      </c>
    </row>
    <row r="329" s="2" customFormat="1">
      <c r="A329" s="39"/>
      <c r="B329" s="40"/>
      <c r="C329" s="41"/>
      <c r="D329" s="234" t="s">
        <v>1237</v>
      </c>
      <c r="E329" s="41"/>
      <c r="F329" s="298" t="s">
        <v>6625</v>
      </c>
      <c r="G329" s="41"/>
      <c r="H329" s="41"/>
      <c r="I329" s="299"/>
      <c r="J329" s="41"/>
      <c r="K329" s="41"/>
      <c r="L329" s="45"/>
      <c r="M329" s="300"/>
      <c r="N329" s="301"/>
      <c r="O329" s="92"/>
      <c r="P329" s="92"/>
      <c r="Q329" s="92"/>
      <c r="R329" s="92"/>
      <c r="S329" s="92"/>
      <c r="T329" s="93"/>
      <c r="U329" s="39"/>
      <c r="V329" s="39"/>
      <c r="W329" s="39"/>
      <c r="X329" s="39"/>
      <c r="Y329" s="39"/>
      <c r="Z329" s="39"/>
      <c r="AA329" s="39"/>
      <c r="AB329" s="39"/>
      <c r="AC329" s="39"/>
      <c r="AD329" s="39"/>
      <c r="AE329" s="39"/>
      <c r="AT329" s="18" t="s">
        <v>1237</v>
      </c>
      <c r="AU329" s="18" t="s">
        <v>87</v>
      </c>
    </row>
    <row r="330" s="2" customFormat="1" ht="16.5" customHeight="1">
      <c r="A330" s="39"/>
      <c r="B330" s="40"/>
      <c r="C330" s="219" t="s">
        <v>2047</v>
      </c>
      <c r="D330" s="219" t="s">
        <v>161</v>
      </c>
      <c r="E330" s="220" t="s">
        <v>6616</v>
      </c>
      <c r="F330" s="221" t="s">
        <v>6617</v>
      </c>
      <c r="G330" s="222" t="s">
        <v>215</v>
      </c>
      <c r="H330" s="223">
        <v>8</v>
      </c>
      <c r="I330" s="224"/>
      <c r="J330" s="225">
        <f>ROUND(I330*H330,2)</f>
        <v>0</v>
      </c>
      <c r="K330" s="221" t="s">
        <v>165</v>
      </c>
      <c r="L330" s="45"/>
      <c r="M330" s="226" t="s">
        <v>1</v>
      </c>
      <c r="N330" s="227" t="s">
        <v>42</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235</v>
      </c>
      <c r="AT330" s="230" t="s">
        <v>161</v>
      </c>
      <c r="AU330" s="230" t="s">
        <v>87</v>
      </c>
      <c r="AY330" s="18" t="s">
        <v>159</v>
      </c>
      <c r="BE330" s="231">
        <f>IF(N330="základní",J330,0)</f>
        <v>0</v>
      </c>
      <c r="BF330" s="231">
        <f>IF(N330="snížená",J330,0)</f>
        <v>0</v>
      </c>
      <c r="BG330" s="231">
        <f>IF(N330="zákl. přenesená",J330,0)</f>
        <v>0</v>
      </c>
      <c r="BH330" s="231">
        <f>IF(N330="sníž. přenesená",J330,0)</f>
        <v>0</v>
      </c>
      <c r="BI330" s="231">
        <f>IF(N330="nulová",J330,0)</f>
        <v>0</v>
      </c>
      <c r="BJ330" s="18" t="s">
        <v>85</v>
      </c>
      <c r="BK330" s="231">
        <f>ROUND(I330*H330,2)</f>
        <v>0</v>
      </c>
      <c r="BL330" s="18" t="s">
        <v>235</v>
      </c>
      <c r="BM330" s="230" t="s">
        <v>6626</v>
      </c>
    </row>
    <row r="331" s="2" customFormat="1">
      <c r="A331" s="39"/>
      <c r="B331" s="40"/>
      <c r="C331" s="41"/>
      <c r="D331" s="234" t="s">
        <v>1237</v>
      </c>
      <c r="E331" s="41"/>
      <c r="F331" s="298" t="s">
        <v>6627</v>
      </c>
      <c r="G331" s="41"/>
      <c r="H331" s="41"/>
      <c r="I331" s="299"/>
      <c r="J331" s="41"/>
      <c r="K331" s="41"/>
      <c r="L331" s="45"/>
      <c r="M331" s="300"/>
      <c r="N331" s="301"/>
      <c r="O331" s="92"/>
      <c r="P331" s="92"/>
      <c r="Q331" s="92"/>
      <c r="R331" s="92"/>
      <c r="S331" s="92"/>
      <c r="T331" s="93"/>
      <c r="U331" s="39"/>
      <c r="V331" s="39"/>
      <c r="W331" s="39"/>
      <c r="X331" s="39"/>
      <c r="Y331" s="39"/>
      <c r="Z331" s="39"/>
      <c r="AA331" s="39"/>
      <c r="AB331" s="39"/>
      <c r="AC331" s="39"/>
      <c r="AD331" s="39"/>
      <c r="AE331" s="39"/>
      <c r="AT331" s="18" t="s">
        <v>1237</v>
      </c>
      <c r="AU331" s="18" t="s">
        <v>87</v>
      </c>
    </row>
    <row r="332" s="2" customFormat="1" ht="16.5" customHeight="1">
      <c r="A332" s="39"/>
      <c r="B332" s="40"/>
      <c r="C332" s="219" t="s">
        <v>2052</v>
      </c>
      <c r="D332" s="219" t="s">
        <v>161</v>
      </c>
      <c r="E332" s="220" t="s">
        <v>6616</v>
      </c>
      <c r="F332" s="221" t="s">
        <v>6617</v>
      </c>
      <c r="G332" s="222" t="s">
        <v>215</v>
      </c>
      <c r="H332" s="223">
        <v>2</v>
      </c>
      <c r="I332" s="224"/>
      <c r="J332" s="225">
        <f>ROUND(I332*H332,2)</f>
        <v>0</v>
      </c>
      <c r="K332" s="221" t="s">
        <v>165</v>
      </c>
      <c r="L332" s="45"/>
      <c r="M332" s="226" t="s">
        <v>1</v>
      </c>
      <c r="N332" s="227" t="s">
        <v>42</v>
      </c>
      <c r="O332" s="92"/>
      <c r="P332" s="228">
        <f>O332*H332</f>
        <v>0</v>
      </c>
      <c r="Q332" s="228">
        <v>0</v>
      </c>
      <c r="R332" s="228">
        <f>Q332*H332</f>
        <v>0</v>
      </c>
      <c r="S332" s="228">
        <v>0</v>
      </c>
      <c r="T332" s="229">
        <f>S332*H332</f>
        <v>0</v>
      </c>
      <c r="U332" s="39"/>
      <c r="V332" s="39"/>
      <c r="W332" s="39"/>
      <c r="X332" s="39"/>
      <c r="Y332" s="39"/>
      <c r="Z332" s="39"/>
      <c r="AA332" s="39"/>
      <c r="AB332" s="39"/>
      <c r="AC332" s="39"/>
      <c r="AD332" s="39"/>
      <c r="AE332" s="39"/>
      <c r="AR332" s="230" t="s">
        <v>235</v>
      </c>
      <c r="AT332" s="230" t="s">
        <v>161</v>
      </c>
      <c r="AU332" s="230" t="s">
        <v>87</v>
      </c>
      <c r="AY332" s="18" t="s">
        <v>159</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235</v>
      </c>
      <c r="BM332" s="230" t="s">
        <v>6628</v>
      </c>
    </row>
    <row r="333" s="2" customFormat="1">
      <c r="A333" s="39"/>
      <c r="B333" s="40"/>
      <c r="C333" s="41"/>
      <c r="D333" s="234" t="s">
        <v>1237</v>
      </c>
      <c r="E333" s="41"/>
      <c r="F333" s="298" t="s">
        <v>6629</v>
      </c>
      <c r="G333" s="41"/>
      <c r="H333" s="41"/>
      <c r="I333" s="299"/>
      <c r="J333" s="41"/>
      <c r="K333" s="41"/>
      <c r="L333" s="45"/>
      <c r="M333" s="300"/>
      <c r="N333" s="301"/>
      <c r="O333" s="92"/>
      <c r="P333" s="92"/>
      <c r="Q333" s="92"/>
      <c r="R333" s="92"/>
      <c r="S333" s="92"/>
      <c r="T333" s="93"/>
      <c r="U333" s="39"/>
      <c r="V333" s="39"/>
      <c r="W333" s="39"/>
      <c r="X333" s="39"/>
      <c r="Y333" s="39"/>
      <c r="Z333" s="39"/>
      <c r="AA333" s="39"/>
      <c r="AB333" s="39"/>
      <c r="AC333" s="39"/>
      <c r="AD333" s="39"/>
      <c r="AE333" s="39"/>
      <c r="AT333" s="18" t="s">
        <v>1237</v>
      </c>
      <c r="AU333" s="18" t="s">
        <v>87</v>
      </c>
    </row>
    <row r="334" s="2" customFormat="1" ht="24.15" customHeight="1">
      <c r="A334" s="39"/>
      <c r="B334" s="40"/>
      <c r="C334" s="219" t="s">
        <v>2058</v>
      </c>
      <c r="D334" s="219" t="s">
        <v>161</v>
      </c>
      <c r="E334" s="220" t="s">
        <v>6630</v>
      </c>
      <c r="F334" s="221" t="s">
        <v>6631</v>
      </c>
      <c r="G334" s="222" t="s">
        <v>215</v>
      </c>
      <c r="H334" s="223">
        <v>3</v>
      </c>
      <c r="I334" s="224"/>
      <c r="J334" s="225">
        <f>ROUND(I334*H334,2)</f>
        <v>0</v>
      </c>
      <c r="K334" s="221" t="s">
        <v>165</v>
      </c>
      <c r="L334" s="45"/>
      <c r="M334" s="226" t="s">
        <v>1</v>
      </c>
      <c r="N334" s="227" t="s">
        <v>42</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235</v>
      </c>
      <c r="AT334" s="230" t="s">
        <v>161</v>
      </c>
      <c r="AU334" s="230" t="s">
        <v>87</v>
      </c>
      <c r="AY334" s="18" t="s">
        <v>159</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235</v>
      </c>
      <c r="BM334" s="230" t="s">
        <v>6632</v>
      </c>
    </row>
    <row r="335" s="2" customFormat="1">
      <c r="A335" s="39"/>
      <c r="B335" s="40"/>
      <c r="C335" s="41"/>
      <c r="D335" s="234" t="s">
        <v>1237</v>
      </c>
      <c r="E335" s="41"/>
      <c r="F335" s="298" t="s">
        <v>6633</v>
      </c>
      <c r="G335" s="41"/>
      <c r="H335" s="41"/>
      <c r="I335" s="299"/>
      <c r="J335" s="41"/>
      <c r="K335" s="41"/>
      <c r="L335" s="45"/>
      <c r="M335" s="300"/>
      <c r="N335" s="301"/>
      <c r="O335" s="92"/>
      <c r="P335" s="92"/>
      <c r="Q335" s="92"/>
      <c r="R335" s="92"/>
      <c r="S335" s="92"/>
      <c r="T335" s="93"/>
      <c r="U335" s="39"/>
      <c r="V335" s="39"/>
      <c r="W335" s="39"/>
      <c r="X335" s="39"/>
      <c r="Y335" s="39"/>
      <c r="Z335" s="39"/>
      <c r="AA335" s="39"/>
      <c r="AB335" s="39"/>
      <c r="AC335" s="39"/>
      <c r="AD335" s="39"/>
      <c r="AE335" s="39"/>
      <c r="AT335" s="18" t="s">
        <v>1237</v>
      </c>
      <c r="AU335" s="18" t="s">
        <v>87</v>
      </c>
    </row>
    <row r="336" s="2" customFormat="1" ht="24.15" customHeight="1">
      <c r="A336" s="39"/>
      <c r="B336" s="40"/>
      <c r="C336" s="219" t="s">
        <v>2070</v>
      </c>
      <c r="D336" s="219" t="s">
        <v>161</v>
      </c>
      <c r="E336" s="220" t="s">
        <v>6634</v>
      </c>
      <c r="F336" s="221" t="s">
        <v>6635</v>
      </c>
      <c r="G336" s="222" t="s">
        <v>268</v>
      </c>
      <c r="H336" s="223">
        <v>4</v>
      </c>
      <c r="I336" s="224"/>
      <c r="J336" s="225">
        <f>ROUND(I336*H336,2)</f>
        <v>0</v>
      </c>
      <c r="K336" s="221" t="s">
        <v>165</v>
      </c>
      <c r="L336" s="45"/>
      <c r="M336" s="226" t="s">
        <v>1</v>
      </c>
      <c r="N336" s="227" t="s">
        <v>42</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235</v>
      </c>
      <c r="AT336" s="230" t="s">
        <v>161</v>
      </c>
      <c r="AU336" s="230" t="s">
        <v>87</v>
      </c>
      <c r="AY336" s="18" t="s">
        <v>159</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235</v>
      </c>
      <c r="BM336" s="230" t="s">
        <v>6636</v>
      </c>
    </row>
    <row r="337" s="2" customFormat="1">
      <c r="A337" s="39"/>
      <c r="B337" s="40"/>
      <c r="C337" s="41"/>
      <c r="D337" s="234" t="s">
        <v>1237</v>
      </c>
      <c r="E337" s="41"/>
      <c r="F337" s="298" t="s">
        <v>6637</v>
      </c>
      <c r="G337" s="41"/>
      <c r="H337" s="41"/>
      <c r="I337" s="299"/>
      <c r="J337" s="41"/>
      <c r="K337" s="41"/>
      <c r="L337" s="45"/>
      <c r="M337" s="300"/>
      <c r="N337" s="301"/>
      <c r="O337" s="92"/>
      <c r="P337" s="92"/>
      <c r="Q337" s="92"/>
      <c r="R337" s="92"/>
      <c r="S337" s="92"/>
      <c r="T337" s="93"/>
      <c r="U337" s="39"/>
      <c r="V337" s="39"/>
      <c r="W337" s="39"/>
      <c r="X337" s="39"/>
      <c r="Y337" s="39"/>
      <c r="Z337" s="39"/>
      <c r="AA337" s="39"/>
      <c r="AB337" s="39"/>
      <c r="AC337" s="39"/>
      <c r="AD337" s="39"/>
      <c r="AE337" s="39"/>
      <c r="AT337" s="18" t="s">
        <v>1237</v>
      </c>
      <c r="AU337" s="18" t="s">
        <v>87</v>
      </c>
    </row>
    <row r="338" s="2" customFormat="1" ht="24.15" customHeight="1">
      <c r="A338" s="39"/>
      <c r="B338" s="40"/>
      <c r="C338" s="219" t="s">
        <v>2087</v>
      </c>
      <c r="D338" s="219" t="s">
        <v>161</v>
      </c>
      <c r="E338" s="220" t="s">
        <v>6638</v>
      </c>
      <c r="F338" s="221" t="s">
        <v>6639</v>
      </c>
      <c r="G338" s="222" t="s">
        <v>215</v>
      </c>
      <c r="H338" s="223">
        <v>63</v>
      </c>
      <c r="I338" s="224"/>
      <c r="J338" s="225">
        <f>ROUND(I338*H338,2)</f>
        <v>0</v>
      </c>
      <c r="K338" s="221" t="s">
        <v>165</v>
      </c>
      <c r="L338" s="45"/>
      <c r="M338" s="226" t="s">
        <v>1</v>
      </c>
      <c r="N338" s="227" t="s">
        <v>42</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235</v>
      </c>
      <c r="AT338" s="230" t="s">
        <v>161</v>
      </c>
      <c r="AU338" s="230" t="s">
        <v>87</v>
      </c>
      <c r="AY338" s="18" t="s">
        <v>159</v>
      </c>
      <c r="BE338" s="231">
        <f>IF(N338="základní",J338,0)</f>
        <v>0</v>
      </c>
      <c r="BF338" s="231">
        <f>IF(N338="snížená",J338,0)</f>
        <v>0</v>
      </c>
      <c r="BG338" s="231">
        <f>IF(N338="zákl. přenesená",J338,0)</f>
        <v>0</v>
      </c>
      <c r="BH338" s="231">
        <f>IF(N338="sníž. přenesená",J338,0)</f>
        <v>0</v>
      </c>
      <c r="BI338" s="231">
        <f>IF(N338="nulová",J338,0)</f>
        <v>0</v>
      </c>
      <c r="BJ338" s="18" t="s">
        <v>85</v>
      </c>
      <c r="BK338" s="231">
        <f>ROUND(I338*H338,2)</f>
        <v>0</v>
      </c>
      <c r="BL338" s="18" t="s">
        <v>235</v>
      </c>
      <c r="BM338" s="230" t="s">
        <v>6640</v>
      </c>
    </row>
    <row r="339" s="2" customFormat="1">
      <c r="A339" s="39"/>
      <c r="B339" s="40"/>
      <c r="C339" s="41"/>
      <c r="D339" s="234" t="s">
        <v>1237</v>
      </c>
      <c r="E339" s="41"/>
      <c r="F339" s="298" t="s">
        <v>6641</v>
      </c>
      <c r="G339" s="41"/>
      <c r="H339" s="41"/>
      <c r="I339" s="299"/>
      <c r="J339" s="41"/>
      <c r="K339" s="41"/>
      <c r="L339" s="45"/>
      <c r="M339" s="300"/>
      <c r="N339" s="301"/>
      <c r="O339" s="92"/>
      <c r="P339" s="92"/>
      <c r="Q339" s="92"/>
      <c r="R339" s="92"/>
      <c r="S339" s="92"/>
      <c r="T339" s="93"/>
      <c r="U339" s="39"/>
      <c r="V339" s="39"/>
      <c r="W339" s="39"/>
      <c r="X339" s="39"/>
      <c r="Y339" s="39"/>
      <c r="Z339" s="39"/>
      <c r="AA339" s="39"/>
      <c r="AB339" s="39"/>
      <c r="AC339" s="39"/>
      <c r="AD339" s="39"/>
      <c r="AE339" s="39"/>
      <c r="AT339" s="18" t="s">
        <v>1237</v>
      </c>
      <c r="AU339" s="18" t="s">
        <v>87</v>
      </c>
    </row>
    <row r="340" s="2" customFormat="1" ht="21.75" customHeight="1">
      <c r="A340" s="39"/>
      <c r="B340" s="40"/>
      <c r="C340" s="219" t="s">
        <v>2093</v>
      </c>
      <c r="D340" s="219" t="s">
        <v>161</v>
      </c>
      <c r="E340" s="220" t="s">
        <v>6642</v>
      </c>
      <c r="F340" s="221" t="s">
        <v>6643</v>
      </c>
      <c r="G340" s="222" t="s">
        <v>215</v>
      </c>
      <c r="H340" s="223">
        <v>20</v>
      </c>
      <c r="I340" s="224"/>
      <c r="J340" s="225">
        <f>ROUND(I340*H340,2)</f>
        <v>0</v>
      </c>
      <c r="K340" s="221" t="s">
        <v>165</v>
      </c>
      <c r="L340" s="45"/>
      <c r="M340" s="226" t="s">
        <v>1</v>
      </c>
      <c r="N340" s="227" t="s">
        <v>42</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235</v>
      </c>
      <c r="AT340" s="230" t="s">
        <v>161</v>
      </c>
      <c r="AU340" s="230" t="s">
        <v>87</v>
      </c>
      <c r="AY340" s="18" t="s">
        <v>159</v>
      </c>
      <c r="BE340" s="231">
        <f>IF(N340="základní",J340,0)</f>
        <v>0</v>
      </c>
      <c r="BF340" s="231">
        <f>IF(N340="snížená",J340,0)</f>
        <v>0</v>
      </c>
      <c r="BG340" s="231">
        <f>IF(N340="zákl. přenesená",J340,0)</f>
        <v>0</v>
      </c>
      <c r="BH340" s="231">
        <f>IF(N340="sníž. přenesená",J340,0)</f>
        <v>0</v>
      </c>
      <c r="BI340" s="231">
        <f>IF(N340="nulová",J340,0)</f>
        <v>0</v>
      </c>
      <c r="BJ340" s="18" t="s">
        <v>85</v>
      </c>
      <c r="BK340" s="231">
        <f>ROUND(I340*H340,2)</f>
        <v>0</v>
      </c>
      <c r="BL340" s="18" t="s">
        <v>235</v>
      </c>
      <c r="BM340" s="230" t="s">
        <v>6644</v>
      </c>
    </row>
    <row r="341" s="2" customFormat="1">
      <c r="A341" s="39"/>
      <c r="B341" s="40"/>
      <c r="C341" s="41"/>
      <c r="D341" s="234" t="s">
        <v>1237</v>
      </c>
      <c r="E341" s="41"/>
      <c r="F341" s="298" t="s">
        <v>6645</v>
      </c>
      <c r="G341" s="41"/>
      <c r="H341" s="41"/>
      <c r="I341" s="299"/>
      <c r="J341" s="41"/>
      <c r="K341" s="41"/>
      <c r="L341" s="45"/>
      <c r="M341" s="300"/>
      <c r="N341" s="301"/>
      <c r="O341" s="92"/>
      <c r="P341" s="92"/>
      <c r="Q341" s="92"/>
      <c r="R341" s="92"/>
      <c r="S341" s="92"/>
      <c r="T341" s="93"/>
      <c r="U341" s="39"/>
      <c r="V341" s="39"/>
      <c r="W341" s="39"/>
      <c r="X341" s="39"/>
      <c r="Y341" s="39"/>
      <c r="Z341" s="39"/>
      <c r="AA341" s="39"/>
      <c r="AB341" s="39"/>
      <c r="AC341" s="39"/>
      <c r="AD341" s="39"/>
      <c r="AE341" s="39"/>
      <c r="AT341" s="18" t="s">
        <v>1237</v>
      </c>
      <c r="AU341" s="18" t="s">
        <v>87</v>
      </c>
    </row>
    <row r="342" s="2" customFormat="1" ht="24.15" customHeight="1">
      <c r="A342" s="39"/>
      <c r="B342" s="40"/>
      <c r="C342" s="219" t="s">
        <v>2107</v>
      </c>
      <c r="D342" s="219" t="s">
        <v>161</v>
      </c>
      <c r="E342" s="220" t="s">
        <v>6646</v>
      </c>
      <c r="F342" s="221" t="s">
        <v>6647</v>
      </c>
      <c r="G342" s="222" t="s">
        <v>215</v>
      </c>
      <c r="H342" s="223">
        <v>7</v>
      </c>
      <c r="I342" s="224"/>
      <c r="J342" s="225">
        <f>ROUND(I342*H342,2)</f>
        <v>0</v>
      </c>
      <c r="K342" s="221" t="s">
        <v>165</v>
      </c>
      <c r="L342" s="45"/>
      <c r="M342" s="226" t="s">
        <v>1</v>
      </c>
      <c r="N342" s="227" t="s">
        <v>42</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235</v>
      </c>
      <c r="AT342" s="230" t="s">
        <v>161</v>
      </c>
      <c r="AU342" s="230" t="s">
        <v>87</v>
      </c>
      <c r="AY342" s="18" t="s">
        <v>159</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235</v>
      </c>
      <c r="BM342" s="230" t="s">
        <v>6648</v>
      </c>
    </row>
    <row r="343" s="2" customFormat="1" ht="16.5" customHeight="1">
      <c r="A343" s="39"/>
      <c r="B343" s="40"/>
      <c r="C343" s="255" t="s">
        <v>2115</v>
      </c>
      <c r="D343" s="255" t="s">
        <v>218</v>
      </c>
      <c r="E343" s="256" t="s">
        <v>6649</v>
      </c>
      <c r="F343" s="257" t="s">
        <v>6650</v>
      </c>
      <c r="G343" s="258" t="s">
        <v>215</v>
      </c>
      <c r="H343" s="259">
        <v>7</v>
      </c>
      <c r="I343" s="260"/>
      <c r="J343" s="261">
        <f>ROUND(I343*H343,2)</f>
        <v>0</v>
      </c>
      <c r="K343" s="257" t="s">
        <v>165</v>
      </c>
      <c r="L343" s="262"/>
      <c r="M343" s="263" t="s">
        <v>1</v>
      </c>
      <c r="N343" s="264" t="s">
        <v>42</v>
      </c>
      <c r="O343" s="92"/>
      <c r="P343" s="228">
        <f>O343*H343</f>
        <v>0</v>
      </c>
      <c r="Q343" s="228">
        <v>0.001</v>
      </c>
      <c r="R343" s="228">
        <f>Q343*H343</f>
        <v>0.0070000000000000001</v>
      </c>
      <c r="S343" s="228">
        <v>0</v>
      </c>
      <c r="T343" s="229">
        <f>S343*H343</f>
        <v>0</v>
      </c>
      <c r="U343" s="39"/>
      <c r="V343" s="39"/>
      <c r="W343" s="39"/>
      <c r="X343" s="39"/>
      <c r="Y343" s="39"/>
      <c r="Z343" s="39"/>
      <c r="AA343" s="39"/>
      <c r="AB343" s="39"/>
      <c r="AC343" s="39"/>
      <c r="AD343" s="39"/>
      <c r="AE343" s="39"/>
      <c r="AR343" s="230" t="s">
        <v>316</v>
      </c>
      <c r="AT343" s="230" t="s">
        <v>218</v>
      </c>
      <c r="AU343" s="230" t="s">
        <v>87</v>
      </c>
      <c r="AY343" s="18" t="s">
        <v>159</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235</v>
      </c>
      <c r="BM343" s="230" t="s">
        <v>6651</v>
      </c>
    </row>
    <row r="344" s="2" customFormat="1" ht="16.5" customHeight="1">
      <c r="A344" s="39"/>
      <c r="B344" s="40"/>
      <c r="C344" s="219" t="s">
        <v>2122</v>
      </c>
      <c r="D344" s="219" t="s">
        <v>161</v>
      </c>
      <c r="E344" s="220" t="s">
        <v>6652</v>
      </c>
      <c r="F344" s="221" t="s">
        <v>6653</v>
      </c>
      <c r="G344" s="222" t="s">
        <v>215</v>
      </c>
      <c r="H344" s="223">
        <v>28</v>
      </c>
      <c r="I344" s="224"/>
      <c r="J344" s="225">
        <f>ROUND(I344*H344,2)</f>
        <v>0</v>
      </c>
      <c r="K344" s="221" t="s">
        <v>165</v>
      </c>
      <c r="L344" s="45"/>
      <c r="M344" s="226" t="s">
        <v>1</v>
      </c>
      <c r="N344" s="227" t="s">
        <v>42</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235</v>
      </c>
      <c r="AT344" s="230" t="s">
        <v>161</v>
      </c>
      <c r="AU344" s="230" t="s">
        <v>87</v>
      </c>
      <c r="AY344" s="18" t="s">
        <v>159</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235</v>
      </c>
      <c r="BM344" s="230" t="s">
        <v>6654</v>
      </c>
    </row>
    <row r="345" s="2" customFormat="1" ht="16.5" customHeight="1">
      <c r="A345" s="39"/>
      <c r="B345" s="40"/>
      <c r="C345" s="255" t="s">
        <v>2127</v>
      </c>
      <c r="D345" s="255" t="s">
        <v>218</v>
      </c>
      <c r="E345" s="256" t="s">
        <v>6655</v>
      </c>
      <c r="F345" s="257" t="s">
        <v>6656</v>
      </c>
      <c r="G345" s="258" t="s">
        <v>215</v>
      </c>
      <c r="H345" s="259">
        <v>28</v>
      </c>
      <c r="I345" s="260"/>
      <c r="J345" s="261">
        <f>ROUND(I345*H345,2)</f>
        <v>0</v>
      </c>
      <c r="K345" s="257" t="s">
        <v>165</v>
      </c>
      <c r="L345" s="262"/>
      <c r="M345" s="263" t="s">
        <v>1</v>
      </c>
      <c r="N345" s="264" t="s">
        <v>42</v>
      </c>
      <c r="O345" s="92"/>
      <c r="P345" s="228">
        <f>O345*H345</f>
        <v>0</v>
      </c>
      <c r="Q345" s="228">
        <v>0.0022000000000000001</v>
      </c>
      <c r="R345" s="228">
        <f>Q345*H345</f>
        <v>0.061600000000000002</v>
      </c>
      <c r="S345" s="228">
        <v>0</v>
      </c>
      <c r="T345" s="229">
        <f>S345*H345</f>
        <v>0</v>
      </c>
      <c r="U345" s="39"/>
      <c r="V345" s="39"/>
      <c r="W345" s="39"/>
      <c r="X345" s="39"/>
      <c r="Y345" s="39"/>
      <c r="Z345" s="39"/>
      <c r="AA345" s="39"/>
      <c r="AB345" s="39"/>
      <c r="AC345" s="39"/>
      <c r="AD345" s="39"/>
      <c r="AE345" s="39"/>
      <c r="AR345" s="230" t="s">
        <v>316</v>
      </c>
      <c r="AT345" s="230" t="s">
        <v>218</v>
      </c>
      <c r="AU345" s="230" t="s">
        <v>87</v>
      </c>
      <c r="AY345" s="18" t="s">
        <v>159</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235</v>
      </c>
      <c r="BM345" s="230" t="s">
        <v>6657</v>
      </c>
    </row>
    <row r="346" s="2" customFormat="1" ht="21.75" customHeight="1">
      <c r="A346" s="39"/>
      <c r="B346" s="40"/>
      <c r="C346" s="219" t="s">
        <v>2131</v>
      </c>
      <c r="D346" s="219" t="s">
        <v>161</v>
      </c>
      <c r="E346" s="220" t="s">
        <v>6658</v>
      </c>
      <c r="F346" s="221" t="s">
        <v>6659</v>
      </c>
      <c r="G346" s="222" t="s">
        <v>215</v>
      </c>
      <c r="H346" s="223">
        <v>7</v>
      </c>
      <c r="I346" s="224"/>
      <c r="J346" s="225">
        <f>ROUND(I346*H346,2)</f>
        <v>0</v>
      </c>
      <c r="K346" s="221" t="s">
        <v>165</v>
      </c>
      <c r="L346" s="45"/>
      <c r="M346" s="226" t="s">
        <v>1</v>
      </c>
      <c r="N346" s="227" t="s">
        <v>42</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235</v>
      </c>
      <c r="AT346" s="230" t="s">
        <v>161</v>
      </c>
      <c r="AU346" s="230" t="s">
        <v>87</v>
      </c>
      <c r="AY346" s="18" t="s">
        <v>159</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235</v>
      </c>
      <c r="BM346" s="230" t="s">
        <v>6660</v>
      </c>
    </row>
    <row r="347" s="2" customFormat="1" ht="16.5" customHeight="1">
      <c r="A347" s="39"/>
      <c r="B347" s="40"/>
      <c r="C347" s="255" t="s">
        <v>2137</v>
      </c>
      <c r="D347" s="255" t="s">
        <v>218</v>
      </c>
      <c r="E347" s="256" t="s">
        <v>6661</v>
      </c>
      <c r="F347" s="257" t="s">
        <v>6662</v>
      </c>
      <c r="G347" s="258" t="s">
        <v>215</v>
      </c>
      <c r="H347" s="259">
        <v>7</v>
      </c>
      <c r="I347" s="260"/>
      <c r="J347" s="261">
        <f>ROUND(I347*H347,2)</f>
        <v>0</v>
      </c>
      <c r="K347" s="257" t="s">
        <v>165</v>
      </c>
      <c r="L347" s="262"/>
      <c r="M347" s="263" t="s">
        <v>1</v>
      </c>
      <c r="N347" s="264" t="s">
        <v>42</v>
      </c>
      <c r="O347" s="92"/>
      <c r="P347" s="228">
        <f>O347*H347</f>
        <v>0</v>
      </c>
      <c r="Q347" s="228">
        <v>0.0023500000000000001</v>
      </c>
      <c r="R347" s="228">
        <f>Q347*H347</f>
        <v>0.016449999999999999</v>
      </c>
      <c r="S347" s="228">
        <v>0</v>
      </c>
      <c r="T347" s="229">
        <f>S347*H347</f>
        <v>0</v>
      </c>
      <c r="U347" s="39"/>
      <c r="V347" s="39"/>
      <c r="W347" s="39"/>
      <c r="X347" s="39"/>
      <c r="Y347" s="39"/>
      <c r="Z347" s="39"/>
      <c r="AA347" s="39"/>
      <c r="AB347" s="39"/>
      <c r="AC347" s="39"/>
      <c r="AD347" s="39"/>
      <c r="AE347" s="39"/>
      <c r="AR347" s="230" t="s">
        <v>316</v>
      </c>
      <c r="AT347" s="230" t="s">
        <v>218</v>
      </c>
      <c r="AU347" s="230" t="s">
        <v>87</v>
      </c>
      <c r="AY347" s="18" t="s">
        <v>159</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235</v>
      </c>
      <c r="BM347" s="230" t="s">
        <v>6663</v>
      </c>
    </row>
    <row r="348" s="2" customFormat="1" ht="24.15" customHeight="1">
      <c r="A348" s="39"/>
      <c r="B348" s="40"/>
      <c r="C348" s="219" t="s">
        <v>2142</v>
      </c>
      <c r="D348" s="219" t="s">
        <v>161</v>
      </c>
      <c r="E348" s="220" t="s">
        <v>6664</v>
      </c>
      <c r="F348" s="221" t="s">
        <v>6665</v>
      </c>
      <c r="G348" s="222" t="s">
        <v>215</v>
      </c>
      <c r="H348" s="223">
        <v>1</v>
      </c>
      <c r="I348" s="224"/>
      <c r="J348" s="225">
        <f>ROUND(I348*H348,2)</f>
        <v>0</v>
      </c>
      <c r="K348" s="221" t="s">
        <v>165</v>
      </c>
      <c r="L348" s="45"/>
      <c r="M348" s="226" t="s">
        <v>1</v>
      </c>
      <c r="N348" s="227" t="s">
        <v>42</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235</v>
      </c>
      <c r="AT348" s="230" t="s">
        <v>161</v>
      </c>
      <c r="AU348" s="230" t="s">
        <v>87</v>
      </c>
      <c r="AY348" s="18" t="s">
        <v>159</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235</v>
      </c>
      <c r="BM348" s="230" t="s">
        <v>6666</v>
      </c>
    </row>
    <row r="349" s="2" customFormat="1" ht="24.15" customHeight="1">
      <c r="A349" s="39"/>
      <c r="B349" s="40"/>
      <c r="C349" s="219" t="s">
        <v>2181</v>
      </c>
      <c r="D349" s="219" t="s">
        <v>161</v>
      </c>
      <c r="E349" s="220" t="s">
        <v>6667</v>
      </c>
      <c r="F349" s="221" t="s">
        <v>6668</v>
      </c>
      <c r="G349" s="222" t="s">
        <v>215</v>
      </c>
      <c r="H349" s="223">
        <v>4</v>
      </c>
      <c r="I349" s="224"/>
      <c r="J349" s="225">
        <f>ROUND(I349*H349,2)</f>
        <v>0</v>
      </c>
      <c r="K349" s="221" t="s">
        <v>165</v>
      </c>
      <c r="L349" s="45"/>
      <c r="M349" s="226" t="s">
        <v>1</v>
      </c>
      <c r="N349" s="227" t="s">
        <v>42</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235</v>
      </c>
      <c r="AT349" s="230" t="s">
        <v>161</v>
      </c>
      <c r="AU349" s="230" t="s">
        <v>87</v>
      </c>
      <c r="AY349" s="18" t="s">
        <v>159</v>
      </c>
      <c r="BE349" s="231">
        <f>IF(N349="základní",J349,0)</f>
        <v>0</v>
      </c>
      <c r="BF349" s="231">
        <f>IF(N349="snížená",J349,0)</f>
        <v>0</v>
      </c>
      <c r="BG349" s="231">
        <f>IF(N349="zákl. přenesená",J349,0)</f>
        <v>0</v>
      </c>
      <c r="BH349" s="231">
        <f>IF(N349="sníž. přenesená",J349,0)</f>
        <v>0</v>
      </c>
      <c r="BI349" s="231">
        <f>IF(N349="nulová",J349,0)</f>
        <v>0</v>
      </c>
      <c r="BJ349" s="18" t="s">
        <v>85</v>
      </c>
      <c r="BK349" s="231">
        <f>ROUND(I349*H349,2)</f>
        <v>0</v>
      </c>
      <c r="BL349" s="18" t="s">
        <v>235</v>
      </c>
      <c r="BM349" s="230" t="s">
        <v>6669</v>
      </c>
    </row>
    <row r="350" s="2" customFormat="1" ht="16.5" customHeight="1">
      <c r="A350" s="39"/>
      <c r="B350" s="40"/>
      <c r="C350" s="219" t="s">
        <v>2189</v>
      </c>
      <c r="D350" s="219" t="s">
        <v>161</v>
      </c>
      <c r="E350" s="220" t="s">
        <v>6670</v>
      </c>
      <c r="F350" s="221" t="s">
        <v>6671</v>
      </c>
      <c r="G350" s="222" t="s">
        <v>215</v>
      </c>
      <c r="H350" s="223">
        <v>1</v>
      </c>
      <c r="I350" s="224"/>
      <c r="J350" s="225">
        <f>ROUND(I350*H350,2)</f>
        <v>0</v>
      </c>
      <c r="K350" s="221" t="s">
        <v>165</v>
      </c>
      <c r="L350" s="45"/>
      <c r="M350" s="226" t="s">
        <v>1</v>
      </c>
      <c r="N350" s="227" t="s">
        <v>42</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235</v>
      </c>
      <c r="AT350" s="230" t="s">
        <v>161</v>
      </c>
      <c r="AU350" s="230" t="s">
        <v>87</v>
      </c>
      <c r="AY350" s="18" t="s">
        <v>159</v>
      </c>
      <c r="BE350" s="231">
        <f>IF(N350="základní",J350,0)</f>
        <v>0</v>
      </c>
      <c r="BF350" s="231">
        <f>IF(N350="snížená",J350,0)</f>
        <v>0</v>
      </c>
      <c r="BG350" s="231">
        <f>IF(N350="zákl. přenesená",J350,0)</f>
        <v>0</v>
      </c>
      <c r="BH350" s="231">
        <f>IF(N350="sníž. přenesená",J350,0)</f>
        <v>0</v>
      </c>
      <c r="BI350" s="231">
        <f>IF(N350="nulová",J350,0)</f>
        <v>0</v>
      </c>
      <c r="BJ350" s="18" t="s">
        <v>85</v>
      </c>
      <c r="BK350" s="231">
        <f>ROUND(I350*H350,2)</f>
        <v>0</v>
      </c>
      <c r="BL350" s="18" t="s">
        <v>235</v>
      </c>
      <c r="BM350" s="230" t="s">
        <v>6672</v>
      </c>
    </row>
    <row r="351" s="2" customFormat="1" ht="16.5" customHeight="1">
      <c r="A351" s="39"/>
      <c r="B351" s="40"/>
      <c r="C351" s="219" t="s">
        <v>2196</v>
      </c>
      <c r="D351" s="219" t="s">
        <v>161</v>
      </c>
      <c r="E351" s="220" t="s">
        <v>6673</v>
      </c>
      <c r="F351" s="221" t="s">
        <v>6674</v>
      </c>
      <c r="G351" s="222" t="s">
        <v>1235</v>
      </c>
      <c r="H351" s="223">
        <v>4</v>
      </c>
      <c r="I351" s="224"/>
      <c r="J351" s="225">
        <f>ROUND(I351*H351,2)</f>
        <v>0</v>
      </c>
      <c r="K351" s="221" t="s">
        <v>165</v>
      </c>
      <c r="L351" s="45"/>
      <c r="M351" s="226" t="s">
        <v>1</v>
      </c>
      <c r="N351" s="227" t="s">
        <v>42</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235</v>
      </c>
      <c r="AT351" s="230" t="s">
        <v>161</v>
      </c>
      <c r="AU351" s="230" t="s">
        <v>87</v>
      </c>
      <c r="AY351" s="18" t="s">
        <v>159</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235</v>
      </c>
      <c r="BM351" s="230" t="s">
        <v>6675</v>
      </c>
    </row>
    <row r="352" s="2" customFormat="1" ht="24.15" customHeight="1">
      <c r="A352" s="39"/>
      <c r="B352" s="40"/>
      <c r="C352" s="219" t="s">
        <v>2200</v>
      </c>
      <c r="D352" s="219" t="s">
        <v>161</v>
      </c>
      <c r="E352" s="220" t="s">
        <v>6676</v>
      </c>
      <c r="F352" s="221" t="s">
        <v>6677</v>
      </c>
      <c r="G352" s="222" t="s">
        <v>215</v>
      </c>
      <c r="H352" s="223">
        <v>153</v>
      </c>
      <c r="I352" s="224"/>
      <c r="J352" s="225">
        <f>ROUND(I352*H352,2)</f>
        <v>0</v>
      </c>
      <c r="K352" s="221" t="s">
        <v>1</v>
      </c>
      <c r="L352" s="45"/>
      <c r="M352" s="226" t="s">
        <v>1</v>
      </c>
      <c r="N352" s="227" t="s">
        <v>42</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235</v>
      </c>
      <c r="AT352" s="230" t="s">
        <v>161</v>
      </c>
      <c r="AU352" s="230" t="s">
        <v>87</v>
      </c>
      <c r="AY352" s="18" t="s">
        <v>159</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235</v>
      </c>
      <c r="BM352" s="230" t="s">
        <v>6678</v>
      </c>
    </row>
    <row r="353" s="2" customFormat="1" ht="24.15" customHeight="1">
      <c r="A353" s="39"/>
      <c r="B353" s="40"/>
      <c r="C353" s="219" t="s">
        <v>2204</v>
      </c>
      <c r="D353" s="219" t="s">
        <v>161</v>
      </c>
      <c r="E353" s="220" t="s">
        <v>6679</v>
      </c>
      <c r="F353" s="221" t="s">
        <v>6680</v>
      </c>
      <c r="G353" s="222" t="s">
        <v>268</v>
      </c>
      <c r="H353" s="223">
        <v>80</v>
      </c>
      <c r="I353" s="224"/>
      <c r="J353" s="225">
        <f>ROUND(I353*H353,2)</f>
        <v>0</v>
      </c>
      <c r="K353" s="221" t="s">
        <v>165</v>
      </c>
      <c r="L353" s="45"/>
      <c r="M353" s="226" t="s">
        <v>1</v>
      </c>
      <c r="N353" s="227" t="s">
        <v>42</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235</v>
      </c>
      <c r="AT353" s="230" t="s">
        <v>161</v>
      </c>
      <c r="AU353" s="230" t="s">
        <v>87</v>
      </c>
      <c r="AY353" s="18" t="s">
        <v>159</v>
      </c>
      <c r="BE353" s="231">
        <f>IF(N353="základní",J353,0)</f>
        <v>0</v>
      </c>
      <c r="BF353" s="231">
        <f>IF(N353="snížená",J353,0)</f>
        <v>0</v>
      </c>
      <c r="BG353" s="231">
        <f>IF(N353="zákl. přenesená",J353,0)</f>
        <v>0</v>
      </c>
      <c r="BH353" s="231">
        <f>IF(N353="sníž. přenesená",J353,0)</f>
        <v>0</v>
      </c>
      <c r="BI353" s="231">
        <f>IF(N353="nulová",J353,0)</f>
        <v>0</v>
      </c>
      <c r="BJ353" s="18" t="s">
        <v>85</v>
      </c>
      <c r="BK353" s="231">
        <f>ROUND(I353*H353,2)</f>
        <v>0</v>
      </c>
      <c r="BL353" s="18" t="s">
        <v>235</v>
      </c>
      <c r="BM353" s="230" t="s">
        <v>6681</v>
      </c>
    </row>
    <row r="354" s="2" customFormat="1" ht="16.5" customHeight="1">
      <c r="A354" s="39"/>
      <c r="B354" s="40"/>
      <c r="C354" s="255" t="s">
        <v>2209</v>
      </c>
      <c r="D354" s="255" t="s">
        <v>218</v>
      </c>
      <c r="E354" s="256" t="s">
        <v>6682</v>
      </c>
      <c r="F354" s="257" t="s">
        <v>6683</v>
      </c>
      <c r="G354" s="258" t="s">
        <v>575</v>
      </c>
      <c r="H354" s="259">
        <v>80</v>
      </c>
      <c r="I354" s="260"/>
      <c r="J354" s="261">
        <f>ROUND(I354*H354,2)</f>
        <v>0</v>
      </c>
      <c r="K354" s="257" t="s">
        <v>165</v>
      </c>
      <c r="L354" s="262"/>
      <c r="M354" s="263" t="s">
        <v>1</v>
      </c>
      <c r="N354" s="264" t="s">
        <v>42</v>
      </c>
      <c r="O354" s="92"/>
      <c r="P354" s="228">
        <f>O354*H354</f>
        <v>0</v>
      </c>
      <c r="Q354" s="228">
        <v>0.001</v>
      </c>
      <c r="R354" s="228">
        <f>Q354*H354</f>
        <v>0.080000000000000002</v>
      </c>
      <c r="S354" s="228">
        <v>0</v>
      </c>
      <c r="T354" s="229">
        <f>S354*H354</f>
        <v>0</v>
      </c>
      <c r="U354" s="39"/>
      <c r="V354" s="39"/>
      <c r="W354" s="39"/>
      <c r="X354" s="39"/>
      <c r="Y354" s="39"/>
      <c r="Z354" s="39"/>
      <c r="AA354" s="39"/>
      <c r="AB354" s="39"/>
      <c r="AC354" s="39"/>
      <c r="AD354" s="39"/>
      <c r="AE354" s="39"/>
      <c r="AR354" s="230" t="s">
        <v>316</v>
      </c>
      <c r="AT354" s="230" t="s">
        <v>218</v>
      </c>
      <c r="AU354" s="230" t="s">
        <v>87</v>
      </c>
      <c r="AY354" s="18" t="s">
        <v>159</v>
      </c>
      <c r="BE354" s="231">
        <f>IF(N354="základní",J354,0)</f>
        <v>0</v>
      </c>
      <c r="BF354" s="231">
        <f>IF(N354="snížená",J354,0)</f>
        <v>0</v>
      </c>
      <c r="BG354" s="231">
        <f>IF(N354="zákl. přenesená",J354,0)</f>
        <v>0</v>
      </c>
      <c r="BH354" s="231">
        <f>IF(N354="sníž. přenesená",J354,0)</f>
        <v>0</v>
      </c>
      <c r="BI354" s="231">
        <f>IF(N354="nulová",J354,0)</f>
        <v>0</v>
      </c>
      <c r="BJ354" s="18" t="s">
        <v>85</v>
      </c>
      <c r="BK354" s="231">
        <f>ROUND(I354*H354,2)</f>
        <v>0</v>
      </c>
      <c r="BL354" s="18" t="s">
        <v>235</v>
      </c>
      <c r="BM354" s="230" t="s">
        <v>6684</v>
      </c>
    </row>
    <row r="355" s="2" customFormat="1" ht="24.15" customHeight="1">
      <c r="A355" s="39"/>
      <c r="B355" s="40"/>
      <c r="C355" s="219" t="s">
        <v>2214</v>
      </c>
      <c r="D355" s="219" t="s">
        <v>161</v>
      </c>
      <c r="E355" s="220" t="s">
        <v>6685</v>
      </c>
      <c r="F355" s="221" t="s">
        <v>6686</v>
      </c>
      <c r="G355" s="222" t="s">
        <v>268</v>
      </c>
      <c r="H355" s="223">
        <v>35</v>
      </c>
      <c r="I355" s="224"/>
      <c r="J355" s="225">
        <f>ROUND(I355*H355,2)</f>
        <v>0</v>
      </c>
      <c r="K355" s="221" t="s">
        <v>165</v>
      </c>
      <c r="L355" s="45"/>
      <c r="M355" s="226" t="s">
        <v>1</v>
      </c>
      <c r="N355" s="227" t="s">
        <v>42</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235</v>
      </c>
      <c r="AT355" s="230" t="s">
        <v>161</v>
      </c>
      <c r="AU355" s="230" t="s">
        <v>87</v>
      </c>
      <c r="AY355" s="18" t="s">
        <v>159</v>
      </c>
      <c r="BE355" s="231">
        <f>IF(N355="základní",J355,0)</f>
        <v>0</v>
      </c>
      <c r="BF355" s="231">
        <f>IF(N355="snížená",J355,0)</f>
        <v>0</v>
      </c>
      <c r="BG355" s="231">
        <f>IF(N355="zákl. přenesená",J355,0)</f>
        <v>0</v>
      </c>
      <c r="BH355" s="231">
        <f>IF(N355="sníž. přenesená",J355,0)</f>
        <v>0</v>
      </c>
      <c r="BI355" s="231">
        <f>IF(N355="nulová",J355,0)</f>
        <v>0</v>
      </c>
      <c r="BJ355" s="18" t="s">
        <v>85</v>
      </c>
      <c r="BK355" s="231">
        <f>ROUND(I355*H355,2)</f>
        <v>0</v>
      </c>
      <c r="BL355" s="18" t="s">
        <v>235</v>
      </c>
      <c r="BM355" s="230" t="s">
        <v>6687</v>
      </c>
    </row>
    <row r="356" s="2" customFormat="1" ht="16.5" customHeight="1">
      <c r="A356" s="39"/>
      <c r="B356" s="40"/>
      <c r="C356" s="255" t="s">
        <v>2221</v>
      </c>
      <c r="D356" s="255" t="s">
        <v>218</v>
      </c>
      <c r="E356" s="256" t="s">
        <v>6688</v>
      </c>
      <c r="F356" s="257" t="s">
        <v>6689</v>
      </c>
      <c r="G356" s="258" t="s">
        <v>575</v>
      </c>
      <c r="H356" s="259">
        <v>21.699999999999999</v>
      </c>
      <c r="I356" s="260"/>
      <c r="J356" s="261">
        <f>ROUND(I356*H356,2)</f>
        <v>0</v>
      </c>
      <c r="K356" s="257" t="s">
        <v>165</v>
      </c>
      <c r="L356" s="262"/>
      <c r="M356" s="263" t="s">
        <v>1</v>
      </c>
      <c r="N356" s="264" t="s">
        <v>42</v>
      </c>
      <c r="O356" s="92"/>
      <c r="P356" s="228">
        <f>O356*H356</f>
        <v>0</v>
      </c>
      <c r="Q356" s="228">
        <v>0.001</v>
      </c>
      <c r="R356" s="228">
        <f>Q356*H356</f>
        <v>0.021700000000000001</v>
      </c>
      <c r="S356" s="228">
        <v>0</v>
      </c>
      <c r="T356" s="229">
        <f>S356*H356</f>
        <v>0</v>
      </c>
      <c r="U356" s="39"/>
      <c r="V356" s="39"/>
      <c r="W356" s="39"/>
      <c r="X356" s="39"/>
      <c r="Y356" s="39"/>
      <c r="Z356" s="39"/>
      <c r="AA356" s="39"/>
      <c r="AB356" s="39"/>
      <c r="AC356" s="39"/>
      <c r="AD356" s="39"/>
      <c r="AE356" s="39"/>
      <c r="AR356" s="230" t="s">
        <v>316</v>
      </c>
      <c r="AT356" s="230" t="s">
        <v>218</v>
      </c>
      <c r="AU356" s="230" t="s">
        <v>87</v>
      </c>
      <c r="AY356" s="18" t="s">
        <v>159</v>
      </c>
      <c r="BE356" s="231">
        <f>IF(N356="základní",J356,0)</f>
        <v>0</v>
      </c>
      <c r="BF356" s="231">
        <f>IF(N356="snížená",J356,0)</f>
        <v>0</v>
      </c>
      <c r="BG356" s="231">
        <f>IF(N356="zákl. přenesená",J356,0)</f>
        <v>0</v>
      </c>
      <c r="BH356" s="231">
        <f>IF(N356="sníž. přenesená",J356,0)</f>
        <v>0</v>
      </c>
      <c r="BI356" s="231">
        <f>IF(N356="nulová",J356,0)</f>
        <v>0</v>
      </c>
      <c r="BJ356" s="18" t="s">
        <v>85</v>
      </c>
      <c r="BK356" s="231">
        <f>ROUND(I356*H356,2)</f>
        <v>0</v>
      </c>
      <c r="BL356" s="18" t="s">
        <v>235</v>
      </c>
      <c r="BM356" s="230" t="s">
        <v>6690</v>
      </c>
    </row>
    <row r="357" s="13" customFormat="1">
      <c r="A357" s="13"/>
      <c r="B357" s="232"/>
      <c r="C357" s="233"/>
      <c r="D357" s="234" t="s">
        <v>168</v>
      </c>
      <c r="E357" s="233"/>
      <c r="F357" s="236" t="s">
        <v>6691</v>
      </c>
      <c r="G357" s="233"/>
      <c r="H357" s="237">
        <v>21.699999999999999</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168</v>
      </c>
      <c r="AU357" s="243" t="s">
        <v>87</v>
      </c>
      <c r="AV357" s="13" t="s">
        <v>87</v>
      </c>
      <c r="AW357" s="13" t="s">
        <v>4</v>
      </c>
      <c r="AX357" s="13" t="s">
        <v>85</v>
      </c>
      <c r="AY357" s="243" t="s">
        <v>159</v>
      </c>
    </row>
    <row r="358" s="2" customFormat="1" ht="24.15" customHeight="1">
      <c r="A358" s="39"/>
      <c r="B358" s="40"/>
      <c r="C358" s="219" t="s">
        <v>2226</v>
      </c>
      <c r="D358" s="219" t="s">
        <v>161</v>
      </c>
      <c r="E358" s="220" t="s">
        <v>6692</v>
      </c>
      <c r="F358" s="221" t="s">
        <v>6693</v>
      </c>
      <c r="G358" s="222" t="s">
        <v>268</v>
      </c>
      <c r="H358" s="223">
        <v>1</v>
      </c>
      <c r="I358" s="224"/>
      <c r="J358" s="225">
        <f>ROUND(I358*H358,2)</f>
        <v>0</v>
      </c>
      <c r="K358" s="221" t="s">
        <v>165</v>
      </c>
      <c r="L358" s="45"/>
      <c r="M358" s="226" t="s">
        <v>1</v>
      </c>
      <c r="N358" s="227" t="s">
        <v>42</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235</v>
      </c>
      <c r="AT358" s="230" t="s">
        <v>161</v>
      </c>
      <c r="AU358" s="230" t="s">
        <v>87</v>
      </c>
      <c r="AY358" s="18" t="s">
        <v>159</v>
      </c>
      <c r="BE358" s="231">
        <f>IF(N358="základní",J358,0)</f>
        <v>0</v>
      </c>
      <c r="BF358" s="231">
        <f>IF(N358="snížená",J358,0)</f>
        <v>0</v>
      </c>
      <c r="BG358" s="231">
        <f>IF(N358="zákl. přenesená",J358,0)</f>
        <v>0</v>
      </c>
      <c r="BH358" s="231">
        <f>IF(N358="sníž. přenesená",J358,0)</f>
        <v>0</v>
      </c>
      <c r="BI358" s="231">
        <f>IF(N358="nulová",J358,0)</f>
        <v>0</v>
      </c>
      <c r="BJ358" s="18" t="s">
        <v>85</v>
      </c>
      <c r="BK358" s="231">
        <f>ROUND(I358*H358,2)</f>
        <v>0</v>
      </c>
      <c r="BL358" s="18" t="s">
        <v>235</v>
      </c>
      <c r="BM358" s="230" t="s">
        <v>6694</v>
      </c>
    </row>
    <row r="359" s="2" customFormat="1" ht="24.15" customHeight="1">
      <c r="A359" s="39"/>
      <c r="B359" s="40"/>
      <c r="C359" s="255" t="s">
        <v>2234</v>
      </c>
      <c r="D359" s="255" t="s">
        <v>218</v>
      </c>
      <c r="E359" s="256" t="s">
        <v>6695</v>
      </c>
      <c r="F359" s="257" t="s">
        <v>6696</v>
      </c>
      <c r="G359" s="258" t="s">
        <v>215</v>
      </c>
      <c r="H359" s="259">
        <v>1</v>
      </c>
      <c r="I359" s="260"/>
      <c r="J359" s="261">
        <f>ROUND(I359*H359,2)</f>
        <v>0</v>
      </c>
      <c r="K359" s="257" t="s">
        <v>165</v>
      </c>
      <c r="L359" s="262"/>
      <c r="M359" s="263" t="s">
        <v>1</v>
      </c>
      <c r="N359" s="264" t="s">
        <v>42</v>
      </c>
      <c r="O359" s="92"/>
      <c r="P359" s="228">
        <f>O359*H359</f>
        <v>0</v>
      </c>
      <c r="Q359" s="228">
        <v>0.00068000000000000005</v>
      </c>
      <c r="R359" s="228">
        <f>Q359*H359</f>
        <v>0.00068000000000000005</v>
      </c>
      <c r="S359" s="228">
        <v>0</v>
      </c>
      <c r="T359" s="229">
        <f>S359*H359</f>
        <v>0</v>
      </c>
      <c r="U359" s="39"/>
      <c r="V359" s="39"/>
      <c r="W359" s="39"/>
      <c r="X359" s="39"/>
      <c r="Y359" s="39"/>
      <c r="Z359" s="39"/>
      <c r="AA359" s="39"/>
      <c r="AB359" s="39"/>
      <c r="AC359" s="39"/>
      <c r="AD359" s="39"/>
      <c r="AE359" s="39"/>
      <c r="AR359" s="230" t="s">
        <v>316</v>
      </c>
      <c r="AT359" s="230" t="s">
        <v>218</v>
      </c>
      <c r="AU359" s="230" t="s">
        <v>87</v>
      </c>
      <c r="AY359" s="18" t="s">
        <v>159</v>
      </c>
      <c r="BE359" s="231">
        <f>IF(N359="základní",J359,0)</f>
        <v>0</v>
      </c>
      <c r="BF359" s="231">
        <f>IF(N359="snížená",J359,0)</f>
        <v>0</v>
      </c>
      <c r="BG359" s="231">
        <f>IF(N359="zákl. přenesená",J359,0)</f>
        <v>0</v>
      </c>
      <c r="BH359" s="231">
        <f>IF(N359="sníž. přenesená",J359,0)</f>
        <v>0</v>
      </c>
      <c r="BI359" s="231">
        <f>IF(N359="nulová",J359,0)</f>
        <v>0</v>
      </c>
      <c r="BJ359" s="18" t="s">
        <v>85</v>
      </c>
      <c r="BK359" s="231">
        <f>ROUND(I359*H359,2)</f>
        <v>0</v>
      </c>
      <c r="BL359" s="18" t="s">
        <v>235</v>
      </c>
      <c r="BM359" s="230" t="s">
        <v>6697</v>
      </c>
    </row>
    <row r="360" s="2" customFormat="1" ht="24.15" customHeight="1">
      <c r="A360" s="39"/>
      <c r="B360" s="40"/>
      <c r="C360" s="219" t="s">
        <v>2239</v>
      </c>
      <c r="D360" s="219" t="s">
        <v>161</v>
      </c>
      <c r="E360" s="220" t="s">
        <v>6698</v>
      </c>
      <c r="F360" s="221" t="s">
        <v>6699</v>
      </c>
      <c r="G360" s="222" t="s">
        <v>268</v>
      </c>
      <c r="H360" s="223">
        <v>257</v>
      </c>
      <c r="I360" s="224"/>
      <c r="J360" s="225">
        <f>ROUND(I360*H360,2)</f>
        <v>0</v>
      </c>
      <c r="K360" s="221" t="s">
        <v>165</v>
      </c>
      <c r="L360" s="45"/>
      <c r="M360" s="226" t="s">
        <v>1</v>
      </c>
      <c r="N360" s="227" t="s">
        <v>42</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235</v>
      </c>
      <c r="AT360" s="230" t="s">
        <v>161</v>
      </c>
      <c r="AU360" s="230" t="s">
        <v>87</v>
      </c>
      <c r="AY360" s="18" t="s">
        <v>159</v>
      </c>
      <c r="BE360" s="231">
        <f>IF(N360="základní",J360,0)</f>
        <v>0</v>
      </c>
      <c r="BF360" s="231">
        <f>IF(N360="snížená",J360,0)</f>
        <v>0</v>
      </c>
      <c r="BG360" s="231">
        <f>IF(N360="zákl. přenesená",J360,0)</f>
        <v>0</v>
      </c>
      <c r="BH360" s="231">
        <f>IF(N360="sníž. přenesená",J360,0)</f>
        <v>0</v>
      </c>
      <c r="BI360" s="231">
        <f>IF(N360="nulová",J360,0)</f>
        <v>0</v>
      </c>
      <c r="BJ360" s="18" t="s">
        <v>85</v>
      </c>
      <c r="BK360" s="231">
        <f>ROUND(I360*H360,2)</f>
        <v>0</v>
      </c>
      <c r="BL360" s="18" t="s">
        <v>235</v>
      </c>
      <c r="BM360" s="230" t="s">
        <v>6700</v>
      </c>
    </row>
    <row r="361" s="2" customFormat="1" ht="16.5" customHeight="1">
      <c r="A361" s="39"/>
      <c r="B361" s="40"/>
      <c r="C361" s="255" t="s">
        <v>2245</v>
      </c>
      <c r="D361" s="255" t="s">
        <v>218</v>
      </c>
      <c r="E361" s="256" t="s">
        <v>6701</v>
      </c>
      <c r="F361" s="257" t="s">
        <v>6702</v>
      </c>
      <c r="G361" s="258" t="s">
        <v>575</v>
      </c>
      <c r="H361" s="259">
        <v>115.65000000000001</v>
      </c>
      <c r="I361" s="260"/>
      <c r="J361" s="261">
        <f>ROUND(I361*H361,2)</f>
        <v>0</v>
      </c>
      <c r="K361" s="257" t="s">
        <v>165</v>
      </c>
      <c r="L361" s="262"/>
      <c r="M361" s="263" t="s">
        <v>1</v>
      </c>
      <c r="N361" s="264" t="s">
        <v>42</v>
      </c>
      <c r="O361" s="92"/>
      <c r="P361" s="228">
        <f>O361*H361</f>
        <v>0</v>
      </c>
      <c r="Q361" s="228">
        <v>0.001</v>
      </c>
      <c r="R361" s="228">
        <f>Q361*H361</f>
        <v>0.11565</v>
      </c>
      <c r="S361" s="228">
        <v>0</v>
      </c>
      <c r="T361" s="229">
        <f>S361*H361</f>
        <v>0</v>
      </c>
      <c r="U361" s="39"/>
      <c r="V361" s="39"/>
      <c r="W361" s="39"/>
      <c r="X361" s="39"/>
      <c r="Y361" s="39"/>
      <c r="Z361" s="39"/>
      <c r="AA361" s="39"/>
      <c r="AB361" s="39"/>
      <c r="AC361" s="39"/>
      <c r="AD361" s="39"/>
      <c r="AE361" s="39"/>
      <c r="AR361" s="230" t="s">
        <v>316</v>
      </c>
      <c r="AT361" s="230" t="s">
        <v>218</v>
      </c>
      <c r="AU361" s="230" t="s">
        <v>87</v>
      </c>
      <c r="AY361" s="18" t="s">
        <v>159</v>
      </c>
      <c r="BE361" s="231">
        <f>IF(N361="základní",J361,0)</f>
        <v>0</v>
      </c>
      <c r="BF361" s="231">
        <f>IF(N361="snížená",J361,0)</f>
        <v>0</v>
      </c>
      <c r="BG361" s="231">
        <f>IF(N361="zákl. přenesená",J361,0)</f>
        <v>0</v>
      </c>
      <c r="BH361" s="231">
        <f>IF(N361="sníž. přenesená",J361,0)</f>
        <v>0</v>
      </c>
      <c r="BI361" s="231">
        <f>IF(N361="nulová",J361,0)</f>
        <v>0</v>
      </c>
      <c r="BJ361" s="18" t="s">
        <v>85</v>
      </c>
      <c r="BK361" s="231">
        <f>ROUND(I361*H361,2)</f>
        <v>0</v>
      </c>
      <c r="BL361" s="18" t="s">
        <v>235</v>
      </c>
      <c r="BM361" s="230" t="s">
        <v>6703</v>
      </c>
    </row>
    <row r="362" s="13" customFormat="1">
      <c r="A362" s="13"/>
      <c r="B362" s="232"/>
      <c r="C362" s="233"/>
      <c r="D362" s="234" t="s">
        <v>168</v>
      </c>
      <c r="E362" s="233"/>
      <c r="F362" s="236" t="s">
        <v>6704</v>
      </c>
      <c r="G362" s="233"/>
      <c r="H362" s="237">
        <v>115.65000000000001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168</v>
      </c>
      <c r="AU362" s="243" t="s">
        <v>87</v>
      </c>
      <c r="AV362" s="13" t="s">
        <v>87</v>
      </c>
      <c r="AW362" s="13" t="s">
        <v>4</v>
      </c>
      <c r="AX362" s="13" t="s">
        <v>85</v>
      </c>
      <c r="AY362" s="243" t="s">
        <v>159</v>
      </c>
    </row>
    <row r="363" s="2" customFormat="1" ht="16.5" customHeight="1">
      <c r="A363" s="39"/>
      <c r="B363" s="40"/>
      <c r="C363" s="219" t="s">
        <v>2251</v>
      </c>
      <c r="D363" s="219" t="s">
        <v>161</v>
      </c>
      <c r="E363" s="220" t="s">
        <v>6705</v>
      </c>
      <c r="F363" s="221" t="s">
        <v>6706</v>
      </c>
      <c r="G363" s="222" t="s">
        <v>215</v>
      </c>
      <c r="H363" s="223">
        <v>95</v>
      </c>
      <c r="I363" s="224"/>
      <c r="J363" s="225">
        <f>ROUND(I363*H363,2)</f>
        <v>0</v>
      </c>
      <c r="K363" s="221" t="s">
        <v>165</v>
      </c>
      <c r="L363" s="45"/>
      <c r="M363" s="226" t="s">
        <v>1</v>
      </c>
      <c r="N363" s="227" t="s">
        <v>42</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235</v>
      </c>
      <c r="AT363" s="230" t="s">
        <v>161</v>
      </c>
      <c r="AU363" s="230" t="s">
        <v>87</v>
      </c>
      <c r="AY363" s="18" t="s">
        <v>159</v>
      </c>
      <c r="BE363" s="231">
        <f>IF(N363="základní",J363,0)</f>
        <v>0</v>
      </c>
      <c r="BF363" s="231">
        <f>IF(N363="snížená",J363,0)</f>
        <v>0</v>
      </c>
      <c r="BG363" s="231">
        <f>IF(N363="zákl. přenesená",J363,0)</f>
        <v>0</v>
      </c>
      <c r="BH363" s="231">
        <f>IF(N363="sníž. přenesená",J363,0)</f>
        <v>0</v>
      </c>
      <c r="BI363" s="231">
        <f>IF(N363="nulová",J363,0)</f>
        <v>0</v>
      </c>
      <c r="BJ363" s="18" t="s">
        <v>85</v>
      </c>
      <c r="BK363" s="231">
        <f>ROUND(I363*H363,2)</f>
        <v>0</v>
      </c>
      <c r="BL363" s="18" t="s">
        <v>235</v>
      </c>
      <c r="BM363" s="230" t="s">
        <v>6707</v>
      </c>
    </row>
    <row r="364" s="2" customFormat="1" ht="16.5" customHeight="1">
      <c r="A364" s="39"/>
      <c r="B364" s="40"/>
      <c r="C364" s="255" t="s">
        <v>2256</v>
      </c>
      <c r="D364" s="255" t="s">
        <v>218</v>
      </c>
      <c r="E364" s="256" t="s">
        <v>6708</v>
      </c>
      <c r="F364" s="257" t="s">
        <v>6709</v>
      </c>
      <c r="G364" s="258" t="s">
        <v>215</v>
      </c>
      <c r="H364" s="259">
        <v>23</v>
      </c>
      <c r="I364" s="260"/>
      <c r="J364" s="261">
        <f>ROUND(I364*H364,2)</f>
        <v>0</v>
      </c>
      <c r="K364" s="257" t="s">
        <v>165</v>
      </c>
      <c r="L364" s="262"/>
      <c r="M364" s="263" t="s">
        <v>1</v>
      </c>
      <c r="N364" s="264" t="s">
        <v>42</v>
      </c>
      <c r="O364" s="92"/>
      <c r="P364" s="228">
        <f>O364*H364</f>
        <v>0</v>
      </c>
      <c r="Q364" s="228">
        <v>0.00027999999999999998</v>
      </c>
      <c r="R364" s="228">
        <f>Q364*H364</f>
        <v>0.0064399999999999995</v>
      </c>
      <c r="S364" s="228">
        <v>0</v>
      </c>
      <c r="T364" s="229">
        <f>S364*H364</f>
        <v>0</v>
      </c>
      <c r="U364" s="39"/>
      <c r="V364" s="39"/>
      <c r="W364" s="39"/>
      <c r="X364" s="39"/>
      <c r="Y364" s="39"/>
      <c r="Z364" s="39"/>
      <c r="AA364" s="39"/>
      <c r="AB364" s="39"/>
      <c r="AC364" s="39"/>
      <c r="AD364" s="39"/>
      <c r="AE364" s="39"/>
      <c r="AR364" s="230" t="s">
        <v>316</v>
      </c>
      <c r="AT364" s="230" t="s">
        <v>218</v>
      </c>
      <c r="AU364" s="230" t="s">
        <v>87</v>
      </c>
      <c r="AY364" s="18" t="s">
        <v>159</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235</v>
      </c>
      <c r="BM364" s="230" t="s">
        <v>6710</v>
      </c>
    </row>
    <row r="365" s="2" customFormat="1" ht="16.5" customHeight="1">
      <c r="A365" s="39"/>
      <c r="B365" s="40"/>
      <c r="C365" s="255" t="s">
        <v>2259</v>
      </c>
      <c r="D365" s="255" t="s">
        <v>218</v>
      </c>
      <c r="E365" s="256" t="s">
        <v>6711</v>
      </c>
      <c r="F365" s="257" t="s">
        <v>6712</v>
      </c>
      <c r="G365" s="258" t="s">
        <v>215</v>
      </c>
      <c r="H365" s="259">
        <v>7</v>
      </c>
      <c r="I365" s="260"/>
      <c r="J365" s="261">
        <f>ROUND(I365*H365,2)</f>
        <v>0</v>
      </c>
      <c r="K365" s="257" t="s">
        <v>165</v>
      </c>
      <c r="L365" s="262"/>
      <c r="M365" s="263" t="s">
        <v>1</v>
      </c>
      <c r="N365" s="264" t="s">
        <v>42</v>
      </c>
      <c r="O365" s="92"/>
      <c r="P365" s="228">
        <f>O365*H365</f>
        <v>0</v>
      </c>
      <c r="Q365" s="228">
        <v>0.00020000000000000001</v>
      </c>
      <c r="R365" s="228">
        <f>Q365*H365</f>
        <v>0.0014</v>
      </c>
      <c r="S365" s="228">
        <v>0</v>
      </c>
      <c r="T365" s="229">
        <f>S365*H365</f>
        <v>0</v>
      </c>
      <c r="U365" s="39"/>
      <c r="V365" s="39"/>
      <c r="W365" s="39"/>
      <c r="X365" s="39"/>
      <c r="Y365" s="39"/>
      <c r="Z365" s="39"/>
      <c r="AA365" s="39"/>
      <c r="AB365" s="39"/>
      <c r="AC365" s="39"/>
      <c r="AD365" s="39"/>
      <c r="AE365" s="39"/>
      <c r="AR365" s="230" t="s">
        <v>316</v>
      </c>
      <c r="AT365" s="230" t="s">
        <v>218</v>
      </c>
      <c r="AU365" s="230" t="s">
        <v>87</v>
      </c>
      <c r="AY365" s="18" t="s">
        <v>159</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235</v>
      </c>
      <c r="BM365" s="230" t="s">
        <v>6713</v>
      </c>
    </row>
    <row r="366" s="2" customFormat="1" ht="16.5" customHeight="1">
      <c r="A366" s="39"/>
      <c r="B366" s="40"/>
      <c r="C366" s="255" t="s">
        <v>2263</v>
      </c>
      <c r="D366" s="255" t="s">
        <v>218</v>
      </c>
      <c r="E366" s="256" t="s">
        <v>6714</v>
      </c>
      <c r="F366" s="257" t="s">
        <v>6715</v>
      </c>
      <c r="G366" s="258" t="s">
        <v>215</v>
      </c>
      <c r="H366" s="259">
        <v>7</v>
      </c>
      <c r="I366" s="260"/>
      <c r="J366" s="261">
        <f>ROUND(I366*H366,2)</f>
        <v>0</v>
      </c>
      <c r="K366" s="257" t="s">
        <v>165</v>
      </c>
      <c r="L366" s="262"/>
      <c r="M366" s="263" t="s">
        <v>1</v>
      </c>
      <c r="N366" s="264" t="s">
        <v>42</v>
      </c>
      <c r="O366" s="92"/>
      <c r="P366" s="228">
        <f>O366*H366</f>
        <v>0</v>
      </c>
      <c r="Q366" s="228">
        <v>0.00024000000000000001</v>
      </c>
      <c r="R366" s="228">
        <f>Q366*H366</f>
        <v>0.0016800000000000001</v>
      </c>
      <c r="S366" s="228">
        <v>0</v>
      </c>
      <c r="T366" s="229">
        <f>S366*H366</f>
        <v>0</v>
      </c>
      <c r="U366" s="39"/>
      <c r="V366" s="39"/>
      <c r="W366" s="39"/>
      <c r="X366" s="39"/>
      <c r="Y366" s="39"/>
      <c r="Z366" s="39"/>
      <c r="AA366" s="39"/>
      <c r="AB366" s="39"/>
      <c r="AC366" s="39"/>
      <c r="AD366" s="39"/>
      <c r="AE366" s="39"/>
      <c r="AR366" s="230" t="s">
        <v>316</v>
      </c>
      <c r="AT366" s="230" t="s">
        <v>218</v>
      </c>
      <c r="AU366" s="230" t="s">
        <v>87</v>
      </c>
      <c r="AY366" s="18" t="s">
        <v>159</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235</v>
      </c>
      <c r="BM366" s="230" t="s">
        <v>6716</v>
      </c>
    </row>
    <row r="367" s="2" customFormat="1" ht="16.5" customHeight="1">
      <c r="A367" s="39"/>
      <c r="B367" s="40"/>
      <c r="C367" s="255" t="s">
        <v>2268</v>
      </c>
      <c r="D367" s="255" t="s">
        <v>218</v>
      </c>
      <c r="E367" s="256" t="s">
        <v>6717</v>
      </c>
      <c r="F367" s="257" t="s">
        <v>6718</v>
      </c>
      <c r="G367" s="258" t="s">
        <v>215</v>
      </c>
      <c r="H367" s="259">
        <v>7</v>
      </c>
      <c r="I367" s="260"/>
      <c r="J367" s="261">
        <f>ROUND(I367*H367,2)</f>
        <v>0</v>
      </c>
      <c r="K367" s="257" t="s">
        <v>165</v>
      </c>
      <c r="L367" s="262"/>
      <c r="M367" s="263" t="s">
        <v>1</v>
      </c>
      <c r="N367" s="264" t="s">
        <v>42</v>
      </c>
      <c r="O367" s="92"/>
      <c r="P367" s="228">
        <f>O367*H367</f>
        <v>0</v>
      </c>
      <c r="Q367" s="228">
        <v>0.00023000000000000001</v>
      </c>
      <c r="R367" s="228">
        <f>Q367*H367</f>
        <v>0.0016100000000000001</v>
      </c>
      <c r="S367" s="228">
        <v>0</v>
      </c>
      <c r="T367" s="229">
        <f>S367*H367</f>
        <v>0</v>
      </c>
      <c r="U367" s="39"/>
      <c r="V367" s="39"/>
      <c r="W367" s="39"/>
      <c r="X367" s="39"/>
      <c r="Y367" s="39"/>
      <c r="Z367" s="39"/>
      <c r="AA367" s="39"/>
      <c r="AB367" s="39"/>
      <c r="AC367" s="39"/>
      <c r="AD367" s="39"/>
      <c r="AE367" s="39"/>
      <c r="AR367" s="230" t="s">
        <v>316</v>
      </c>
      <c r="AT367" s="230" t="s">
        <v>218</v>
      </c>
      <c r="AU367" s="230" t="s">
        <v>87</v>
      </c>
      <c r="AY367" s="18" t="s">
        <v>159</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235</v>
      </c>
      <c r="BM367" s="230" t="s">
        <v>6719</v>
      </c>
    </row>
    <row r="368" s="2" customFormat="1" ht="16.5" customHeight="1">
      <c r="A368" s="39"/>
      <c r="B368" s="40"/>
      <c r="C368" s="255" t="s">
        <v>2272</v>
      </c>
      <c r="D368" s="255" t="s">
        <v>218</v>
      </c>
      <c r="E368" s="256" t="s">
        <v>6720</v>
      </c>
      <c r="F368" s="257" t="s">
        <v>6721</v>
      </c>
      <c r="G368" s="258" t="s">
        <v>215</v>
      </c>
      <c r="H368" s="259">
        <v>30</v>
      </c>
      <c r="I368" s="260"/>
      <c r="J368" s="261">
        <f>ROUND(I368*H368,2)</f>
        <v>0</v>
      </c>
      <c r="K368" s="257" t="s">
        <v>165</v>
      </c>
      <c r="L368" s="262"/>
      <c r="M368" s="263" t="s">
        <v>1</v>
      </c>
      <c r="N368" s="264" t="s">
        <v>42</v>
      </c>
      <c r="O368" s="92"/>
      <c r="P368" s="228">
        <f>O368*H368</f>
        <v>0</v>
      </c>
      <c r="Q368" s="228">
        <v>0.00012</v>
      </c>
      <c r="R368" s="228">
        <f>Q368*H368</f>
        <v>0.0035999999999999999</v>
      </c>
      <c r="S368" s="228">
        <v>0</v>
      </c>
      <c r="T368" s="229">
        <f>S368*H368</f>
        <v>0</v>
      </c>
      <c r="U368" s="39"/>
      <c r="V368" s="39"/>
      <c r="W368" s="39"/>
      <c r="X368" s="39"/>
      <c r="Y368" s="39"/>
      <c r="Z368" s="39"/>
      <c r="AA368" s="39"/>
      <c r="AB368" s="39"/>
      <c r="AC368" s="39"/>
      <c r="AD368" s="39"/>
      <c r="AE368" s="39"/>
      <c r="AR368" s="230" t="s">
        <v>316</v>
      </c>
      <c r="AT368" s="230" t="s">
        <v>218</v>
      </c>
      <c r="AU368" s="230" t="s">
        <v>87</v>
      </c>
      <c r="AY368" s="18" t="s">
        <v>159</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235</v>
      </c>
      <c r="BM368" s="230" t="s">
        <v>6722</v>
      </c>
    </row>
    <row r="369" s="2" customFormat="1" ht="16.5" customHeight="1">
      <c r="A369" s="39"/>
      <c r="B369" s="40"/>
      <c r="C369" s="255" t="s">
        <v>2276</v>
      </c>
      <c r="D369" s="255" t="s">
        <v>218</v>
      </c>
      <c r="E369" s="256" t="s">
        <v>6723</v>
      </c>
      <c r="F369" s="257" t="s">
        <v>6724</v>
      </c>
      <c r="G369" s="258" t="s">
        <v>215</v>
      </c>
      <c r="H369" s="259">
        <v>7</v>
      </c>
      <c r="I369" s="260"/>
      <c r="J369" s="261">
        <f>ROUND(I369*H369,2)</f>
        <v>0</v>
      </c>
      <c r="K369" s="257" t="s">
        <v>165</v>
      </c>
      <c r="L369" s="262"/>
      <c r="M369" s="263" t="s">
        <v>1</v>
      </c>
      <c r="N369" s="264" t="s">
        <v>42</v>
      </c>
      <c r="O369" s="92"/>
      <c r="P369" s="228">
        <f>O369*H369</f>
        <v>0</v>
      </c>
      <c r="Q369" s="228">
        <v>0.00025999999999999998</v>
      </c>
      <c r="R369" s="228">
        <f>Q369*H369</f>
        <v>0.0018199999999999998</v>
      </c>
      <c r="S369" s="228">
        <v>0</v>
      </c>
      <c r="T369" s="229">
        <f>S369*H369</f>
        <v>0</v>
      </c>
      <c r="U369" s="39"/>
      <c r="V369" s="39"/>
      <c r="W369" s="39"/>
      <c r="X369" s="39"/>
      <c r="Y369" s="39"/>
      <c r="Z369" s="39"/>
      <c r="AA369" s="39"/>
      <c r="AB369" s="39"/>
      <c r="AC369" s="39"/>
      <c r="AD369" s="39"/>
      <c r="AE369" s="39"/>
      <c r="AR369" s="230" t="s">
        <v>316</v>
      </c>
      <c r="AT369" s="230" t="s">
        <v>218</v>
      </c>
      <c r="AU369" s="230" t="s">
        <v>87</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235</v>
      </c>
      <c r="BM369" s="230" t="s">
        <v>6725</v>
      </c>
    </row>
    <row r="370" s="2" customFormat="1" ht="24.15" customHeight="1">
      <c r="A370" s="39"/>
      <c r="B370" s="40"/>
      <c r="C370" s="255" t="s">
        <v>2280</v>
      </c>
      <c r="D370" s="255" t="s">
        <v>218</v>
      </c>
      <c r="E370" s="256" t="s">
        <v>6726</v>
      </c>
      <c r="F370" s="257" t="s">
        <v>6727</v>
      </c>
      <c r="G370" s="258" t="s">
        <v>215</v>
      </c>
      <c r="H370" s="259">
        <v>14</v>
      </c>
      <c r="I370" s="260"/>
      <c r="J370" s="261">
        <f>ROUND(I370*H370,2)</f>
        <v>0</v>
      </c>
      <c r="K370" s="257" t="s">
        <v>165</v>
      </c>
      <c r="L370" s="262"/>
      <c r="M370" s="263" t="s">
        <v>1</v>
      </c>
      <c r="N370" s="264" t="s">
        <v>42</v>
      </c>
      <c r="O370" s="92"/>
      <c r="P370" s="228">
        <f>O370*H370</f>
        <v>0</v>
      </c>
      <c r="Q370" s="228">
        <v>0.00017000000000000001</v>
      </c>
      <c r="R370" s="228">
        <f>Q370*H370</f>
        <v>0.0023800000000000002</v>
      </c>
      <c r="S370" s="228">
        <v>0</v>
      </c>
      <c r="T370" s="229">
        <f>S370*H370</f>
        <v>0</v>
      </c>
      <c r="U370" s="39"/>
      <c r="V370" s="39"/>
      <c r="W370" s="39"/>
      <c r="X370" s="39"/>
      <c r="Y370" s="39"/>
      <c r="Z370" s="39"/>
      <c r="AA370" s="39"/>
      <c r="AB370" s="39"/>
      <c r="AC370" s="39"/>
      <c r="AD370" s="39"/>
      <c r="AE370" s="39"/>
      <c r="AR370" s="230" t="s">
        <v>316</v>
      </c>
      <c r="AT370" s="230" t="s">
        <v>218</v>
      </c>
      <c r="AU370" s="230" t="s">
        <v>87</v>
      </c>
      <c r="AY370" s="18" t="s">
        <v>159</v>
      </c>
      <c r="BE370" s="231">
        <f>IF(N370="základní",J370,0)</f>
        <v>0</v>
      </c>
      <c r="BF370" s="231">
        <f>IF(N370="snížená",J370,0)</f>
        <v>0</v>
      </c>
      <c r="BG370" s="231">
        <f>IF(N370="zákl. přenesená",J370,0)</f>
        <v>0</v>
      </c>
      <c r="BH370" s="231">
        <f>IF(N370="sníž. přenesená",J370,0)</f>
        <v>0</v>
      </c>
      <c r="BI370" s="231">
        <f>IF(N370="nulová",J370,0)</f>
        <v>0</v>
      </c>
      <c r="BJ370" s="18" t="s">
        <v>85</v>
      </c>
      <c r="BK370" s="231">
        <f>ROUND(I370*H370,2)</f>
        <v>0</v>
      </c>
      <c r="BL370" s="18" t="s">
        <v>235</v>
      </c>
      <c r="BM370" s="230" t="s">
        <v>6728</v>
      </c>
    </row>
    <row r="371" s="2" customFormat="1" ht="24.15" customHeight="1">
      <c r="A371" s="39"/>
      <c r="B371" s="40"/>
      <c r="C371" s="219" t="s">
        <v>2288</v>
      </c>
      <c r="D371" s="219" t="s">
        <v>161</v>
      </c>
      <c r="E371" s="220" t="s">
        <v>6729</v>
      </c>
      <c r="F371" s="221" t="s">
        <v>6730</v>
      </c>
      <c r="G371" s="222" t="s">
        <v>215</v>
      </c>
      <c r="H371" s="223">
        <v>7</v>
      </c>
      <c r="I371" s="224"/>
      <c r="J371" s="225">
        <f>ROUND(I371*H371,2)</f>
        <v>0</v>
      </c>
      <c r="K371" s="221" t="s">
        <v>165</v>
      </c>
      <c r="L371" s="45"/>
      <c r="M371" s="226" t="s">
        <v>1</v>
      </c>
      <c r="N371" s="227" t="s">
        <v>42</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235</v>
      </c>
      <c r="AT371" s="230" t="s">
        <v>161</v>
      </c>
      <c r="AU371" s="230" t="s">
        <v>87</v>
      </c>
      <c r="AY371" s="18" t="s">
        <v>159</v>
      </c>
      <c r="BE371" s="231">
        <f>IF(N371="základní",J371,0)</f>
        <v>0</v>
      </c>
      <c r="BF371" s="231">
        <f>IF(N371="snížená",J371,0)</f>
        <v>0</v>
      </c>
      <c r="BG371" s="231">
        <f>IF(N371="zákl. přenesená",J371,0)</f>
        <v>0</v>
      </c>
      <c r="BH371" s="231">
        <f>IF(N371="sníž. přenesená",J371,0)</f>
        <v>0</v>
      </c>
      <c r="BI371" s="231">
        <f>IF(N371="nulová",J371,0)</f>
        <v>0</v>
      </c>
      <c r="BJ371" s="18" t="s">
        <v>85</v>
      </c>
      <c r="BK371" s="231">
        <f>ROUND(I371*H371,2)</f>
        <v>0</v>
      </c>
      <c r="BL371" s="18" t="s">
        <v>235</v>
      </c>
      <c r="BM371" s="230" t="s">
        <v>6731</v>
      </c>
    </row>
    <row r="372" s="2" customFormat="1" ht="21.75" customHeight="1">
      <c r="A372" s="39"/>
      <c r="B372" s="40"/>
      <c r="C372" s="255" t="s">
        <v>2292</v>
      </c>
      <c r="D372" s="255" t="s">
        <v>218</v>
      </c>
      <c r="E372" s="256" t="s">
        <v>6732</v>
      </c>
      <c r="F372" s="257" t="s">
        <v>6733</v>
      </c>
      <c r="G372" s="258" t="s">
        <v>215</v>
      </c>
      <c r="H372" s="259">
        <v>7</v>
      </c>
      <c r="I372" s="260"/>
      <c r="J372" s="261">
        <f>ROUND(I372*H372,2)</f>
        <v>0</v>
      </c>
      <c r="K372" s="257" t="s">
        <v>165</v>
      </c>
      <c r="L372" s="262"/>
      <c r="M372" s="263" t="s">
        <v>1</v>
      </c>
      <c r="N372" s="264" t="s">
        <v>42</v>
      </c>
      <c r="O372" s="92"/>
      <c r="P372" s="228">
        <f>O372*H372</f>
        <v>0</v>
      </c>
      <c r="Q372" s="228">
        <v>0.0025999999999999999</v>
      </c>
      <c r="R372" s="228">
        <f>Q372*H372</f>
        <v>0.018200000000000001</v>
      </c>
      <c r="S372" s="228">
        <v>0</v>
      </c>
      <c r="T372" s="229">
        <f>S372*H372</f>
        <v>0</v>
      </c>
      <c r="U372" s="39"/>
      <c r="V372" s="39"/>
      <c r="W372" s="39"/>
      <c r="X372" s="39"/>
      <c r="Y372" s="39"/>
      <c r="Z372" s="39"/>
      <c r="AA372" s="39"/>
      <c r="AB372" s="39"/>
      <c r="AC372" s="39"/>
      <c r="AD372" s="39"/>
      <c r="AE372" s="39"/>
      <c r="AR372" s="230" t="s">
        <v>316</v>
      </c>
      <c r="AT372" s="230" t="s">
        <v>218</v>
      </c>
      <c r="AU372" s="230" t="s">
        <v>87</v>
      </c>
      <c r="AY372" s="18" t="s">
        <v>159</v>
      </c>
      <c r="BE372" s="231">
        <f>IF(N372="základní",J372,0)</f>
        <v>0</v>
      </c>
      <c r="BF372" s="231">
        <f>IF(N372="snížená",J372,0)</f>
        <v>0</v>
      </c>
      <c r="BG372" s="231">
        <f>IF(N372="zákl. přenesená",J372,0)</f>
        <v>0</v>
      </c>
      <c r="BH372" s="231">
        <f>IF(N372="sníž. přenesená",J372,0)</f>
        <v>0</v>
      </c>
      <c r="BI372" s="231">
        <f>IF(N372="nulová",J372,0)</f>
        <v>0</v>
      </c>
      <c r="BJ372" s="18" t="s">
        <v>85</v>
      </c>
      <c r="BK372" s="231">
        <f>ROUND(I372*H372,2)</f>
        <v>0</v>
      </c>
      <c r="BL372" s="18" t="s">
        <v>235</v>
      </c>
      <c r="BM372" s="230" t="s">
        <v>6734</v>
      </c>
    </row>
    <row r="373" s="2" customFormat="1" ht="16.5" customHeight="1">
      <c r="A373" s="39"/>
      <c r="B373" s="40"/>
      <c r="C373" s="219" t="s">
        <v>2294</v>
      </c>
      <c r="D373" s="219" t="s">
        <v>161</v>
      </c>
      <c r="E373" s="220" t="s">
        <v>6735</v>
      </c>
      <c r="F373" s="221" t="s">
        <v>6736</v>
      </c>
      <c r="G373" s="222" t="s">
        <v>215</v>
      </c>
      <c r="H373" s="223">
        <v>8</v>
      </c>
      <c r="I373" s="224"/>
      <c r="J373" s="225">
        <f>ROUND(I373*H373,2)</f>
        <v>0</v>
      </c>
      <c r="K373" s="221" t="s">
        <v>165</v>
      </c>
      <c r="L373" s="45"/>
      <c r="M373" s="226" t="s">
        <v>1</v>
      </c>
      <c r="N373" s="227" t="s">
        <v>42</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235</v>
      </c>
      <c r="AT373" s="230" t="s">
        <v>161</v>
      </c>
      <c r="AU373" s="230" t="s">
        <v>87</v>
      </c>
      <c r="AY373" s="18" t="s">
        <v>159</v>
      </c>
      <c r="BE373" s="231">
        <f>IF(N373="základní",J373,0)</f>
        <v>0</v>
      </c>
      <c r="BF373" s="231">
        <f>IF(N373="snížená",J373,0)</f>
        <v>0</v>
      </c>
      <c r="BG373" s="231">
        <f>IF(N373="zákl. přenesená",J373,0)</f>
        <v>0</v>
      </c>
      <c r="BH373" s="231">
        <f>IF(N373="sníž. přenesená",J373,0)</f>
        <v>0</v>
      </c>
      <c r="BI373" s="231">
        <f>IF(N373="nulová",J373,0)</f>
        <v>0</v>
      </c>
      <c r="BJ373" s="18" t="s">
        <v>85</v>
      </c>
      <c r="BK373" s="231">
        <f>ROUND(I373*H373,2)</f>
        <v>0</v>
      </c>
      <c r="BL373" s="18" t="s">
        <v>235</v>
      </c>
      <c r="BM373" s="230" t="s">
        <v>6737</v>
      </c>
    </row>
    <row r="374" s="2" customFormat="1" ht="16.5" customHeight="1">
      <c r="A374" s="39"/>
      <c r="B374" s="40"/>
      <c r="C374" s="219" t="s">
        <v>2297</v>
      </c>
      <c r="D374" s="219" t="s">
        <v>161</v>
      </c>
      <c r="E374" s="220" t="s">
        <v>6738</v>
      </c>
      <c r="F374" s="221" t="s">
        <v>6739</v>
      </c>
      <c r="G374" s="222" t="s">
        <v>215</v>
      </c>
      <c r="H374" s="223">
        <v>7</v>
      </c>
      <c r="I374" s="224"/>
      <c r="J374" s="225">
        <f>ROUND(I374*H374,2)</f>
        <v>0</v>
      </c>
      <c r="K374" s="221" t="s">
        <v>165</v>
      </c>
      <c r="L374" s="45"/>
      <c r="M374" s="226" t="s">
        <v>1</v>
      </c>
      <c r="N374" s="227" t="s">
        <v>42</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235</v>
      </c>
      <c r="AT374" s="230" t="s">
        <v>161</v>
      </c>
      <c r="AU374" s="230" t="s">
        <v>87</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235</v>
      </c>
      <c r="BM374" s="230" t="s">
        <v>6740</v>
      </c>
    </row>
    <row r="375" s="2" customFormat="1" ht="16.5" customHeight="1">
      <c r="A375" s="39"/>
      <c r="B375" s="40"/>
      <c r="C375" s="255" t="s">
        <v>2302</v>
      </c>
      <c r="D375" s="255" t="s">
        <v>218</v>
      </c>
      <c r="E375" s="256" t="s">
        <v>6741</v>
      </c>
      <c r="F375" s="257" t="s">
        <v>6742</v>
      </c>
      <c r="G375" s="258" t="s">
        <v>215</v>
      </c>
      <c r="H375" s="259">
        <v>7</v>
      </c>
      <c r="I375" s="260"/>
      <c r="J375" s="261">
        <f>ROUND(I375*H375,2)</f>
        <v>0</v>
      </c>
      <c r="K375" s="257" t="s">
        <v>165</v>
      </c>
      <c r="L375" s="262"/>
      <c r="M375" s="263" t="s">
        <v>1</v>
      </c>
      <c r="N375" s="264" t="s">
        <v>42</v>
      </c>
      <c r="O375" s="92"/>
      <c r="P375" s="228">
        <f>O375*H375</f>
        <v>0</v>
      </c>
      <c r="Q375" s="228">
        <v>0.0037799999999999999</v>
      </c>
      <c r="R375" s="228">
        <f>Q375*H375</f>
        <v>0.026460000000000001</v>
      </c>
      <c r="S375" s="228">
        <v>0</v>
      </c>
      <c r="T375" s="229">
        <f>S375*H375</f>
        <v>0</v>
      </c>
      <c r="U375" s="39"/>
      <c r="V375" s="39"/>
      <c r="W375" s="39"/>
      <c r="X375" s="39"/>
      <c r="Y375" s="39"/>
      <c r="Z375" s="39"/>
      <c r="AA375" s="39"/>
      <c r="AB375" s="39"/>
      <c r="AC375" s="39"/>
      <c r="AD375" s="39"/>
      <c r="AE375" s="39"/>
      <c r="AR375" s="230" t="s">
        <v>316</v>
      </c>
      <c r="AT375" s="230" t="s">
        <v>218</v>
      </c>
      <c r="AU375" s="230" t="s">
        <v>87</v>
      </c>
      <c r="AY375" s="18" t="s">
        <v>159</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235</v>
      </c>
      <c r="BM375" s="230" t="s">
        <v>6743</v>
      </c>
    </row>
    <row r="376" s="12" customFormat="1" ht="22.8" customHeight="1">
      <c r="A376" s="12"/>
      <c r="B376" s="203"/>
      <c r="C376" s="204"/>
      <c r="D376" s="205" t="s">
        <v>76</v>
      </c>
      <c r="E376" s="217" t="s">
        <v>6744</v>
      </c>
      <c r="F376" s="217" t="s">
        <v>6745</v>
      </c>
      <c r="G376" s="204"/>
      <c r="H376" s="204"/>
      <c r="I376" s="207"/>
      <c r="J376" s="218">
        <f>BK376</f>
        <v>0</v>
      </c>
      <c r="K376" s="204"/>
      <c r="L376" s="209"/>
      <c r="M376" s="210"/>
      <c r="N376" s="211"/>
      <c r="O376" s="211"/>
      <c r="P376" s="212">
        <f>SUM(P377:P465)</f>
        <v>0</v>
      </c>
      <c r="Q376" s="211"/>
      <c r="R376" s="212">
        <f>SUM(R377:R465)</f>
        <v>1.7366300000000001</v>
      </c>
      <c r="S376" s="211"/>
      <c r="T376" s="213">
        <f>SUM(T377:T465)</f>
        <v>0</v>
      </c>
      <c r="U376" s="12"/>
      <c r="V376" s="12"/>
      <c r="W376" s="12"/>
      <c r="X376" s="12"/>
      <c r="Y376" s="12"/>
      <c r="Z376" s="12"/>
      <c r="AA376" s="12"/>
      <c r="AB376" s="12"/>
      <c r="AC376" s="12"/>
      <c r="AD376" s="12"/>
      <c r="AE376" s="12"/>
      <c r="AR376" s="214" t="s">
        <v>87</v>
      </c>
      <c r="AT376" s="215" t="s">
        <v>76</v>
      </c>
      <c r="AU376" s="215" t="s">
        <v>85</v>
      </c>
      <c r="AY376" s="214" t="s">
        <v>159</v>
      </c>
      <c r="BK376" s="216">
        <f>SUM(BK377:BK465)</f>
        <v>0</v>
      </c>
    </row>
    <row r="377" s="2" customFormat="1" ht="24.15" customHeight="1">
      <c r="A377" s="39"/>
      <c r="B377" s="40"/>
      <c r="C377" s="219" t="s">
        <v>2307</v>
      </c>
      <c r="D377" s="219" t="s">
        <v>161</v>
      </c>
      <c r="E377" s="220" t="s">
        <v>6746</v>
      </c>
      <c r="F377" s="221" t="s">
        <v>6747</v>
      </c>
      <c r="G377" s="222" t="s">
        <v>268</v>
      </c>
      <c r="H377" s="223">
        <v>1620</v>
      </c>
      <c r="I377" s="224"/>
      <c r="J377" s="225">
        <f>ROUND(I377*H377,2)</f>
        <v>0</v>
      </c>
      <c r="K377" s="221" t="s">
        <v>165</v>
      </c>
      <c r="L377" s="45"/>
      <c r="M377" s="226" t="s">
        <v>1</v>
      </c>
      <c r="N377" s="227" t="s">
        <v>42</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235</v>
      </c>
      <c r="AT377" s="230" t="s">
        <v>161</v>
      </c>
      <c r="AU377" s="230" t="s">
        <v>87</v>
      </c>
      <c r="AY377" s="18" t="s">
        <v>159</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235</v>
      </c>
      <c r="BM377" s="230" t="s">
        <v>6748</v>
      </c>
    </row>
    <row r="378" s="2" customFormat="1" ht="21.75" customHeight="1">
      <c r="A378" s="39"/>
      <c r="B378" s="40"/>
      <c r="C378" s="255" t="s">
        <v>2310</v>
      </c>
      <c r="D378" s="255" t="s">
        <v>218</v>
      </c>
      <c r="E378" s="256" t="s">
        <v>6214</v>
      </c>
      <c r="F378" s="257" t="s">
        <v>6215</v>
      </c>
      <c r="G378" s="258" t="s">
        <v>268</v>
      </c>
      <c r="H378" s="259">
        <v>1701</v>
      </c>
      <c r="I378" s="260"/>
      <c r="J378" s="261">
        <f>ROUND(I378*H378,2)</f>
        <v>0</v>
      </c>
      <c r="K378" s="257" t="s">
        <v>165</v>
      </c>
      <c r="L378" s="262"/>
      <c r="M378" s="263" t="s">
        <v>1</v>
      </c>
      <c r="N378" s="264" t="s">
        <v>42</v>
      </c>
      <c r="O378" s="92"/>
      <c r="P378" s="228">
        <f>O378*H378</f>
        <v>0</v>
      </c>
      <c r="Q378" s="228">
        <v>0.00010000000000000001</v>
      </c>
      <c r="R378" s="228">
        <f>Q378*H378</f>
        <v>0.1701</v>
      </c>
      <c r="S378" s="228">
        <v>0</v>
      </c>
      <c r="T378" s="229">
        <f>S378*H378</f>
        <v>0</v>
      </c>
      <c r="U378" s="39"/>
      <c r="V378" s="39"/>
      <c r="W378" s="39"/>
      <c r="X378" s="39"/>
      <c r="Y378" s="39"/>
      <c r="Z378" s="39"/>
      <c r="AA378" s="39"/>
      <c r="AB378" s="39"/>
      <c r="AC378" s="39"/>
      <c r="AD378" s="39"/>
      <c r="AE378" s="39"/>
      <c r="AR378" s="230" t="s">
        <v>316</v>
      </c>
      <c r="AT378" s="230" t="s">
        <v>218</v>
      </c>
      <c r="AU378" s="230" t="s">
        <v>87</v>
      </c>
      <c r="AY378" s="18" t="s">
        <v>159</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235</v>
      </c>
      <c r="BM378" s="230" t="s">
        <v>6749</v>
      </c>
    </row>
    <row r="379" s="13" customFormat="1">
      <c r="A379" s="13"/>
      <c r="B379" s="232"/>
      <c r="C379" s="233"/>
      <c r="D379" s="234" t="s">
        <v>168</v>
      </c>
      <c r="E379" s="233"/>
      <c r="F379" s="236" t="s">
        <v>6750</v>
      </c>
      <c r="G379" s="233"/>
      <c r="H379" s="237">
        <v>1701</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168</v>
      </c>
      <c r="AU379" s="243" t="s">
        <v>87</v>
      </c>
      <c r="AV379" s="13" t="s">
        <v>87</v>
      </c>
      <c r="AW379" s="13" t="s">
        <v>4</v>
      </c>
      <c r="AX379" s="13" t="s">
        <v>85</v>
      </c>
      <c r="AY379" s="243" t="s">
        <v>159</v>
      </c>
    </row>
    <row r="380" s="2" customFormat="1" ht="24.15" customHeight="1">
      <c r="A380" s="39"/>
      <c r="B380" s="40"/>
      <c r="C380" s="219" t="s">
        <v>2315</v>
      </c>
      <c r="D380" s="219" t="s">
        <v>161</v>
      </c>
      <c r="E380" s="220" t="s">
        <v>6746</v>
      </c>
      <c r="F380" s="221" t="s">
        <v>6747</v>
      </c>
      <c r="G380" s="222" t="s">
        <v>268</v>
      </c>
      <c r="H380" s="223">
        <v>5550</v>
      </c>
      <c r="I380" s="224"/>
      <c r="J380" s="225">
        <f>ROUND(I380*H380,2)</f>
        <v>0</v>
      </c>
      <c r="K380" s="221" t="s">
        <v>165</v>
      </c>
      <c r="L380" s="45"/>
      <c r="M380" s="226" t="s">
        <v>1</v>
      </c>
      <c r="N380" s="227" t="s">
        <v>42</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235</v>
      </c>
      <c r="AT380" s="230" t="s">
        <v>161</v>
      </c>
      <c r="AU380" s="230" t="s">
        <v>87</v>
      </c>
      <c r="AY380" s="18" t="s">
        <v>159</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235</v>
      </c>
      <c r="BM380" s="230" t="s">
        <v>6751</v>
      </c>
    </row>
    <row r="381" s="2" customFormat="1" ht="21.75" customHeight="1">
      <c r="A381" s="39"/>
      <c r="B381" s="40"/>
      <c r="C381" s="255" t="s">
        <v>2319</v>
      </c>
      <c r="D381" s="255" t="s">
        <v>218</v>
      </c>
      <c r="E381" s="256" t="s">
        <v>6209</v>
      </c>
      <c r="F381" s="257" t="s">
        <v>6210</v>
      </c>
      <c r="G381" s="258" t="s">
        <v>268</v>
      </c>
      <c r="H381" s="259">
        <v>210</v>
      </c>
      <c r="I381" s="260"/>
      <c r="J381" s="261">
        <f>ROUND(I381*H381,2)</f>
        <v>0</v>
      </c>
      <c r="K381" s="257" t="s">
        <v>165</v>
      </c>
      <c r="L381" s="262"/>
      <c r="M381" s="263" t="s">
        <v>1</v>
      </c>
      <c r="N381" s="264" t="s">
        <v>42</v>
      </c>
      <c r="O381" s="92"/>
      <c r="P381" s="228">
        <f>O381*H381</f>
        <v>0</v>
      </c>
      <c r="Q381" s="228">
        <v>6.9999999999999994E-05</v>
      </c>
      <c r="R381" s="228">
        <f>Q381*H381</f>
        <v>0.0147</v>
      </c>
      <c r="S381" s="228">
        <v>0</v>
      </c>
      <c r="T381" s="229">
        <f>S381*H381</f>
        <v>0</v>
      </c>
      <c r="U381" s="39"/>
      <c r="V381" s="39"/>
      <c r="W381" s="39"/>
      <c r="X381" s="39"/>
      <c r="Y381" s="39"/>
      <c r="Z381" s="39"/>
      <c r="AA381" s="39"/>
      <c r="AB381" s="39"/>
      <c r="AC381" s="39"/>
      <c r="AD381" s="39"/>
      <c r="AE381" s="39"/>
      <c r="AR381" s="230" t="s">
        <v>316</v>
      </c>
      <c r="AT381" s="230" t="s">
        <v>218</v>
      </c>
      <c r="AU381" s="230" t="s">
        <v>87</v>
      </c>
      <c r="AY381" s="18" t="s">
        <v>159</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235</v>
      </c>
      <c r="BM381" s="230" t="s">
        <v>6752</v>
      </c>
    </row>
    <row r="382" s="13" customFormat="1">
      <c r="A382" s="13"/>
      <c r="B382" s="232"/>
      <c r="C382" s="233"/>
      <c r="D382" s="234" t="s">
        <v>168</v>
      </c>
      <c r="E382" s="233"/>
      <c r="F382" s="236" t="s">
        <v>6193</v>
      </c>
      <c r="G382" s="233"/>
      <c r="H382" s="237">
        <v>210</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168</v>
      </c>
      <c r="AU382" s="243" t="s">
        <v>87</v>
      </c>
      <c r="AV382" s="13" t="s">
        <v>87</v>
      </c>
      <c r="AW382" s="13" t="s">
        <v>4</v>
      </c>
      <c r="AX382" s="13" t="s">
        <v>85</v>
      </c>
      <c r="AY382" s="243" t="s">
        <v>159</v>
      </c>
    </row>
    <row r="383" s="2" customFormat="1" ht="21.75" customHeight="1">
      <c r="A383" s="39"/>
      <c r="B383" s="40"/>
      <c r="C383" s="255" t="s">
        <v>2321</v>
      </c>
      <c r="D383" s="255" t="s">
        <v>218</v>
      </c>
      <c r="E383" s="256" t="s">
        <v>6214</v>
      </c>
      <c r="F383" s="257" t="s">
        <v>6215</v>
      </c>
      <c r="G383" s="258" t="s">
        <v>268</v>
      </c>
      <c r="H383" s="259">
        <v>4095</v>
      </c>
      <c r="I383" s="260"/>
      <c r="J383" s="261">
        <f>ROUND(I383*H383,2)</f>
        <v>0</v>
      </c>
      <c r="K383" s="257" t="s">
        <v>165</v>
      </c>
      <c r="L383" s="262"/>
      <c r="M383" s="263" t="s">
        <v>1</v>
      </c>
      <c r="N383" s="264" t="s">
        <v>42</v>
      </c>
      <c r="O383" s="92"/>
      <c r="P383" s="228">
        <f>O383*H383</f>
        <v>0</v>
      </c>
      <c r="Q383" s="228">
        <v>0.00010000000000000001</v>
      </c>
      <c r="R383" s="228">
        <f>Q383*H383</f>
        <v>0.40950000000000003</v>
      </c>
      <c r="S383" s="228">
        <v>0</v>
      </c>
      <c r="T383" s="229">
        <f>S383*H383</f>
        <v>0</v>
      </c>
      <c r="U383" s="39"/>
      <c r="V383" s="39"/>
      <c r="W383" s="39"/>
      <c r="X383" s="39"/>
      <c r="Y383" s="39"/>
      <c r="Z383" s="39"/>
      <c r="AA383" s="39"/>
      <c r="AB383" s="39"/>
      <c r="AC383" s="39"/>
      <c r="AD383" s="39"/>
      <c r="AE383" s="39"/>
      <c r="AR383" s="230" t="s">
        <v>316</v>
      </c>
      <c r="AT383" s="230" t="s">
        <v>218</v>
      </c>
      <c r="AU383" s="230" t="s">
        <v>87</v>
      </c>
      <c r="AY383" s="18" t="s">
        <v>159</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235</v>
      </c>
      <c r="BM383" s="230" t="s">
        <v>6753</v>
      </c>
    </row>
    <row r="384" s="13" customFormat="1">
      <c r="A384" s="13"/>
      <c r="B384" s="232"/>
      <c r="C384" s="233"/>
      <c r="D384" s="234" t="s">
        <v>168</v>
      </c>
      <c r="E384" s="233"/>
      <c r="F384" s="236" t="s">
        <v>6754</v>
      </c>
      <c r="G384" s="233"/>
      <c r="H384" s="237">
        <v>4095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168</v>
      </c>
      <c r="AU384" s="243" t="s">
        <v>87</v>
      </c>
      <c r="AV384" s="13" t="s">
        <v>87</v>
      </c>
      <c r="AW384" s="13" t="s">
        <v>4</v>
      </c>
      <c r="AX384" s="13" t="s">
        <v>85</v>
      </c>
      <c r="AY384" s="243" t="s">
        <v>159</v>
      </c>
    </row>
    <row r="385" s="2" customFormat="1" ht="21.75" customHeight="1">
      <c r="A385" s="39"/>
      <c r="B385" s="40"/>
      <c r="C385" s="255" t="s">
        <v>2327</v>
      </c>
      <c r="D385" s="255" t="s">
        <v>218</v>
      </c>
      <c r="E385" s="256" t="s">
        <v>6221</v>
      </c>
      <c r="F385" s="257" t="s">
        <v>6222</v>
      </c>
      <c r="G385" s="258" t="s">
        <v>268</v>
      </c>
      <c r="H385" s="259">
        <v>1522.5</v>
      </c>
      <c r="I385" s="260"/>
      <c r="J385" s="261">
        <f>ROUND(I385*H385,2)</f>
        <v>0</v>
      </c>
      <c r="K385" s="257" t="s">
        <v>165</v>
      </c>
      <c r="L385" s="262"/>
      <c r="M385" s="263" t="s">
        <v>1</v>
      </c>
      <c r="N385" s="264" t="s">
        <v>42</v>
      </c>
      <c r="O385" s="92"/>
      <c r="P385" s="228">
        <f>O385*H385</f>
        <v>0</v>
      </c>
      <c r="Q385" s="228">
        <v>0.00012</v>
      </c>
      <c r="R385" s="228">
        <f>Q385*H385</f>
        <v>0.1827</v>
      </c>
      <c r="S385" s="228">
        <v>0</v>
      </c>
      <c r="T385" s="229">
        <f>S385*H385</f>
        <v>0</v>
      </c>
      <c r="U385" s="39"/>
      <c r="V385" s="39"/>
      <c r="W385" s="39"/>
      <c r="X385" s="39"/>
      <c r="Y385" s="39"/>
      <c r="Z385" s="39"/>
      <c r="AA385" s="39"/>
      <c r="AB385" s="39"/>
      <c r="AC385" s="39"/>
      <c r="AD385" s="39"/>
      <c r="AE385" s="39"/>
      <c r="AR385" s="230" t="s">
        <v>316</v>
      </c>
      <c r="AT385" s="230" t="s">
        <v>218</v>
      </c>
      <c r="AU385" s="230" t="s">
        <v>87</v>
      </c>
      <c r="AY385" s="18" t="s">
        <v>159</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235</v>
      </c>
      <c r="BM385" s="230" t="s">
        <v>6755</v>
      </c>
    </row>
    <row r="386" s="13" customFormat="1">
      <c r="A386" s="13"/>
      <c r="B386" s="232"/>
      <c r="C386" s="233"/>
      <c r="D386" s="234" t="s">
        <v>168</v>
      </c>
      <c r="E386" s="233"/>
      <c r="F386" s="236" t="s">
        <v>6756</v>
      </c>
      <c r="G386" s="233"/>
      <c r="H386" s="237">
        <v>1522.5</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168</v>
      </c>
      <c r="AU386" s="243" t="s">
        <v>87</v>
      </c>
      <c r="AV386" s="13" t="s">
        <v>87</v>
      </c>
      <c r="AW386" s="13" t="s">
        <v>4</v>
      </c>
      <c r="AX386" s="13" t="s">
        <v>85</v>
      </c>
      <c r="AY386" s="243" t="s">
        <v>159</v>
      </c>
    </row>
    <row r="387" s="2" customFormat="1" ht="24.15" customHeight="1">
      <c r="A387" s="39"/>
      <c r="B387" s="40"/>
      <c r="C387" s="219" t="s">
        <v>2333</v>
      </c>
      <c r="D387" s="219" t="s">
        <v>161</v>
      </c>
      <c r="E387" s="220" t="s">
        <v>6757</v>
      </c>
      <c r="F387" s="221" t="s">
        <v>6758</v>
      </c>
      <c r="G387" s="222" t="s">
        <v>268</v>
      </c>
      <c r="H387" s="223">
        <v>50</v>
      </c>
      <c r="I387" s="224"/>
      <c r="J387" s="225">
        <f>ROUND(I387*H387,2)</f>
        <v>0</v>
      </c>
      <c r="K387" s="221" t="s">
        <v>165</v>
      </c>
      <c r="L387" s="45"/>
      <c r="M387" s="226" t="s">
        <v>1</v>
      </c>
      <c r="N387" s="227" t="s">
        <v>42</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235</v>
      </c>
      <c r="AT387" s="230" t="s">
        <v>161</v>
      </c>
      <c r="AU387" s="230" t="s">
        <v>87</v>
      </c>
      <c r="AY387" s="18" t="s">
        <v>159</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235</v>
      </c>
      <c r="BM387" s="230" t="s">
        <v>6759</v>
      </c>
    </row>
    <row r="388" s="2" customFormat="1" ht="24.15" customHeight="1">
      <c r="A388" s="39"/>
      <c r="B388" s="40"/>
      <c r="C388" s="255" t="s">
        <v>2338</v>
      </c>
      <c r="D388" s="255" t="s">
        <v>218</v>
      </c>
      <c r="E388" s="256" t="s">
        <v>6760</v>
      </c>
      <c r="F388" s="257" t="s">
        <v>6761</v>
      </c>
      <c r="G388" s="258" t="s">
        <v>268</v>
      </c>
      <c r="H388" s="259">
        <v>52.5</v>
      </c>
      <c r="I388" s="260"/>
      <c r="J388" s="261">
        <f>ROUND(I388*H388,2)</f>
        <v>0</v>
      </c>
      <c r="K388" s="257" t="s">
        <v>165</v>
      </c>
      <c r="L388" s="262"/>
      <c r="M388" s="263" t="s">
        <v>1</v>
      </c>
      <c r="N388" s="264" t="s">
        <v>42</v>
      </c>
      <c r="O388" s="92"/>
      <c r="P388" s="228">
        <f>O388*H388</f>
        <v>0</v>
      </c>
      <c r="Q388" s="228">
        <v>0.00025999999999999998</v>
      </c>
      <c r="R388" s="228">
        <f>Q388*H388</f>
        <v>0.013649999999999999</v>
      </c>
      <c r="S388" s="228">
        <v>0</v>
      </c>
      <c r="T388" s="229">
        <f>S388*H388</f>
        <v>0</v>
      </c>
      <c r="U388" s="39"/>
      <c r="V388" s="39"/>
      <c r="W388" s="39"/>
      <c r="X388" s="39"/>
      <c r="Y388" s="39"/>
      <c r="Z388" s="39"/>
      <c r="AA388" s="39"/>
      <c r="AB388" s="39"/>
      <c r="AC388" s="39"/>
      <c r="AD388" s="39"/>
      <c r="AE388" s="39"/>
      <c r="AR388" s="230" t="s">
        <v>316</v>
      </c>
      <c r="AT388" s="230" t="s">
        <v>218</v>
      </c>
      <c r="AU388" s="230" t="s">
        <v>87</v>
      </c>
      <c r="AY388" s="18" t="s">
        <v>159</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235</v>
      </c>
      <c r="BM388" s="230" t="s">
        <v>6762</v>
      </c>
    </row>
    <row r="389" s="13" customFormat="1">
      <c r="A389" s="13"/>
      <c r="B389" s="232"/>
      <c r="C389" s="233"/>
      <c r="D389" s="234" t="s">
        <v>168</v>
      </c>
      <c r="E389" s="233"/>
      <c r="F389" s="236" t="s">
        <v>6763</v>
      </c>
      <c r="G389" s="233"/>
      <c r="H389" s="237">
        <v>52.5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168</v>
      </c>
      <c r="AU389" s="243" t="s">
        <v>87</v>
      </c>
      <c r="AV389" s="13" t="s">
        <v>87</v>
      </c>
      <c r="AW389" s="13" t="s">
        <v>4</v>
      </c>
      <c r="AX389" s="13" t="s">
        <v>85</v>
      </c>
      <c r="AY389" s="243" t="s">
        <v>159</v>
      </c>
    </row>
    <row r="390" s="2" customFormat="1" ht="24.15" customHeight="1">
      <c r="A390" s="39"/>
      <c r="B390" s="40"/>
      <c r="C390" s="219" t="s">
        <v>2347</v>
      </c>
      <c r="D390" s="219" t="s">
        <v>161</v>
      </c>
      <c r="E390" s="220" t="s">
        <v>6764</v>
      </c>
      <c r="F390" s="221" t="s">
        <v>6765</v>
      </c>
      <c r="G390" s="222" t="s">
        <v>268</v>
      </c>
      <c r="H390" s="223">
        <v>330</v>
      </c>
      <c r="I390" s="224"/>
      <c r="J390" s="225">
        <f>ROUND(I390*H390,2)</f>
        <v>0</v>
      </c>
      <c r="K390" s="221" t="s">
        <v>165</v>
      </c>
      <c r="L390" s="45"/>
      <c r="M390" s="226" t="s">
        <v>1</v>
      </c>
      <c r="N390" s="227" t="s">
        <v>42</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235</v>
      </c>
      <c r="AT390" s="230" t="s">
        <v>161</v>
      </c>
      <c r="AU390" s="230" t="s">
        <v>87</v>
      </c>
      <c r="AY390" s="18" t="s">
        <v>159</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235</v>
      </c>
      <c r="BM390" s="230" t="s">
        <v>6766</v>
      </c>
    </row>
    <row r="391" s="2" customFormat="1" ht="16.5" customHeight="1">
      <c r="A391" s="39"/>
      <c r="B391" s="40"/>
      <c r="C391" s="255" t="s">
        <v>2353</v>
      </c>
      <c r="D391" s="255" t="s">
        <v>218</v>
      </c>
      <c r="E391" s="256" t="s">
        <v>6767</v>
      </c>
      <c r="F391" s="257" t="s">
        <v>6768</v>
      </c>
      <c r="G391" s="258" t="s">
        <v>268</v>
      </c>
      <c r="H391" s="259">
        <v>330</v>
      </c>
      <c r="I391" s="260"/>
      <c r="J391" s="261">
        <f>ROUND(I391*H391,2)</f>
        <v>0</v>
      </c>
      <c r="K391" s="257" t="s">
        <v>1</v>
      </c>
      <c r="L391" s="262"/>
      <c r="M391" s="263" t="s">
        <v>1</v>
      </c>
      <c r="N391" s="264" t="s">
        <v>42</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316</v>
      </c>
      <c r="AT391" s="230" t="s">
        <v>218</v>
      </c>
      <c r="AU391" s="230" t="s">
        <v>87</v>
      </c>
      <c r="AY391" s="18" t="s">
        <v>159</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235</v>
      </c>
      <c r="BM391" s="230" t="s">
        <v>6769</v>
      </c>
    </row>
    <row r="392" s="2" customFormat="1" ht="24.15" customHeight="1">
      <c r="A392" s="39"/>
      <c r="B392" s="40"/>
      <c r="C392" s="219" t="s">
        <v>2359</v>
      </c>
      <c r="D392" s="219" t="s">
        <v>161</v>
      </c>
      <c r="E392" s="220" t="s">
        <v>6770</v>
      </c>
      <c r="F392" s="221" t="s">
        <v>6771</v>
      </c>
      <c r="G392" s="222" t="s">
        <v>215</v>
      </c>
      <c r="H392" s="223">
        <v>330</v>
      </c>
      <c r="I392" s="224"/>
      <c r="J392" s="225">
        <f>ROUND(I392*H392,2)</f>
        <v>0</v>
      </c>
      <c r="K392" s="221" t="s">
        <v>165</v>
      </c>
      <c r="L392" s="45"/>
      <c r="M392" s="226" t="s">
        <v>1</v>
      </c>
      <c r="N392" s="227" t="s">
        <v>42</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235</v>
      </c>
      <c r="AT392" s="230" t="s">
        <v>161</v>
      </c>
      <c r="AU392" s="230" t="s">
        <v>87</v>
      </c>
      <c r="AY392" s="18" t="s">
        <v>159</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235</v>
      </c>
      <c r="BM392" s="230" t="s">
        <v>6772</v>
      </c>
    </row>
    <row r="393" s="2" customFormat="1" ht="16.5" customHeight="1">
      <c r="A393" s="39"/>
      <c r="B393" s="40"/>
      <c r="C393" s="255" t="s">
        <v>2362</v>
      </c>
      <c r="D393" s="255" t="s">
        <v>218</v>
      </c>
      <c r="E393" s="256" t="s">
        <v>6773</v>
      </c>
      <c r="F393" s="257" t="s">
        <v>6774</v>
      </c>
      <c r="G393" s="258" t="s">
        <v>215</v>
      </c>
      <c r="H393" s="259">
        <v>330</v>
      </c>
      <c r="I393" s="260"/>
      <c r="J393" s="261">
        <f>ROUND(I393*H393,2)</f>
        <v>0</v>
      </c>
      <c r="K393" s="257" t="s">
        <v>1</v>
      </c>
      <c r="L393" s="262"/>
      <c r="M393" s="263" t="s">
        <v>1</v>
      </c>
      <c r="N393" s="264" t="s">
        <v>42</v>
      </c>
      <c r="O393" s="92"/>
      <c r="P393" s="228">
        <f>O393*H393</f>
        <v>0</v>
      </c>
      <c r="Q393" s="228">
        <v>0.00024000000000000001</v>
      </c>
      <c r="R393" s="228">
        <f>Q393*H393</f>
        <v>0.079200000000000007</v>
      </c>
      <c r="S393" s="228">
        <v>0</v>
      </c>
      <c r="T393" s="229">
        <f>S393*H393</f>
        <v>0</v>
      </c>
      <c r="U393" s="39"/>
      <c r="V393" s="39"/>
      <c r="W393" s="39"/>
      <c r="X393" s="39"/>
      <c r="Y393" s="39"/>
      <c r="Z393" s="39"/>
      <c r="AA393" s="39"/>
      <c r="AB393" s="39"/>
      <c r="AC393" s="39"/>
      <c r="AD393" s="39"/>
      <c r="AE393" s="39"/>
      <c r="AR393" s="230" t="s">
        <v>316</v>
      </c>
      <c r="AT393" s="230" t="s">
        <v>218</v>
      </c>
      <c r="AU393" s="230" t="s">
        <v>87</v>
      </c>
      <c r="AY393" s="18" t="s">
        <v>159</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235</v>
      </c>
      <c r="BM393" s="230" t="s">
        <v>6775</v>
      </c>
    </row>
    <row r="394" s="2" customFormat="1" ht="24.15" customHeight="1">
      <c r="A394" s="39"/>
      <c r="B394" s="40"/>
      <c r="C394" s="219" t="s">
        <v>2370</v>
      </c>
      <c r="D394" s="219" t="s">
        <v>161</v>
      </c>
      <c r="E394" s="220" t="s">
        <v>6776</v>
      </c>
      <c r="F394" s="221" t="s">
        <v>6777</v>
      </c>
      <c r="G394" s="222" t="s">
        <v>215</v>
      </c>
      <c r="H394" s="223">
        <v>8</v>
      </c>
      <c r="I394" s="224"/>
      <c r="J394" s="225">
        <f>ROUND(I394*H394,2)</f>
        <v>0</v>
      </c>
      <c r="K394" s="221" t="s">
        <v>165</v>
      </c>
      <c r="L394" s="45"/>
      <c r="M394" s="226" t="s">
        <v>1</v>
      </c>
      <c r="N394" s="227" t="s">
        <v>42</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235</v>
      </c>
      <c r="AT394" s="230" t="s">
        <v>161</v>
      </c>
      <c r="AU394" s="230" t="s">
        <v>87</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235</v>
      </c>
      <c r="BM394" s="230" t="s">
        <v>6778</v>
      </c>
    </row>
    <row r="395" s="2" customFormat="1" ht="24.15" customHeight="1">
      <c r="A395" s="39"/>
      <c r="B395" s="40"/>
      <c r="C395" s="255" t="s">
        <v>2374</v>
      </c>
      <c r="D395" s="255" t="s">
        <v>218</v>
      </c>
      <c r="E395" s="256" t="s">
        <v>6779</v>
      </c>
      <c r="F395" s="257" t="s">
        <v>6780</v>
      </c>
      <c r="G395" s="258" t="s">
        <v>215</v>
      </c>
      <c r="H395" s="259">
        <v>8</v>
      </c>
      <c r="I395" s="260"/>
      <c r="J395" s="261">
        <f>ROUND(I395*H395,2)</f>
        <v>0</v>
      </c>
      <c r="K395" s="257" t="s">
        <v>1</v>
      </c>
      <c r="L395" s="262"/>
      <c r="M395" s="263" t="s">
        <v>1</v>
      </c>
      <c r="N395" s="264" t="s">
        <v>42</v>
      </c>
      <c r="O395" s="92"/>
      <c r="P395" s="228">
        <f>O395*H395</f>
        <v>0</v>
      </c>
      <c r="Q395" s="228">
        <v>0.0044999999999999997</v>
      </c>
      <c r="R395" s="228">
        <f>Q395*H395</f>
        <v>0.035999999999999997</v>
      </c>
      <c r="S395" s="228">
        <v>0</v>
      </c>
      <c r="T395" s="229">
        <f>S395*H395</f>
        <v>0</v>
      </c>
      <c r="U395" s="39"/>
      <c r="V395" s="39"/>
      <c r="W395" s="39"/>
      <c r="X395" s="39"/>
      <c r="Y395" s="39"/>
      <c r="Z395" s="39"/>
      <c r="AA395" s="39"/>
      <c r="AB395" s="39"/>
      <c r="AC395" s="39"/>
      <c r="AD395" s="39"/>
      <c r="AE395" s="39"/>
      <c r="AR395" s="230" t="s">
        <v>316</v>
      </c>
      <c r="AT395" s="230" t="s">
        <v>218</v>
      </c>
      <c r="AU395" s="230" t="s">
        <v>87</v>
      </c>
      <c r="AY395" s="18" t="s">
        <v>159</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235</v>
      </c>
      <c r="BM395" s="230" t="s">
        <v>6781</v>
      </c>
    </row>
    <row r="396" s="2" customFormat="1" ht="24.15" customHeight="1">
      <c r="A396" s="39"/>
      <c r="B396" s="40"/>
      <c r="C396" s="255" t="s">
        <v>2379</v>
      </c>
      <c r="D396" s="255" t="s">
        <v>218</v>
      </c>
      <c r="E396" s="256" t="s">
        <v>6782</v>
      </c>
      <c r="F396" s="257" t="s">
        <v>6783</v>
      </c>
      <c r="G396" s="258" t="s">
        <v>215</v>
      </c>
      <c r="H396" s="259">
        <v>8</v>
      </c>
      <c r="I396" s="260"/>
      <c r="J396" s="261">
        <f>ROUND(I396*H396,2)</f>
        <v>0</v>
      </c>
      <c r="K396" s="257" t="s">
        <v>1</v>
      </c>
      <c r="L396" s="262"/>
      <c r="M396" s="263" t="s">
        <v>1</v>
      </c>
      <c r="N396" s="264" t="s">
        <v>42</v>
      </c>
      <c r="O396" s="92"/>
      <c r="P396" s="228">
        <f>O396*H396</f>
        <v>0</v>
      </c>
      <c r="Q396" s="228">
        <v>0.0020500000000000002</v>
      </c>
      <c r="R396" s="228">
        <f>Q396*H396</f>
        <v>0.016400000000000001</v>
      </c>
      <c r="S396" s="228">
        <v>0</v>
      </c>
      <c r="T396" s="229">
        <f>S396*H396</f>
        <v>0</v>
      </c>
      <c r="U396" s="39"/>
      <c r="V396" s="39"/>
      <c r="W396" s="39"/>
      <c r="X396" s="39"/>
      <c r="Y396" s="39"/>
      <c r="Z396" s="39"/>
      <c r="AA396" s="39"/>
      <c r="AB396" s="39"/>
      <c r="AC396" s="39"/>
      <c r="AD396" s="39"/>
      <c r="AE396" s="39"/>
      <c r="AR396" s="230" t="s">
        <v>316</v>
      </c>
      <c r="AT396" s="230" t="s">
        <v>218</v>
      </c>
      <c r="AU396" s="230" t="s">
        <v>87</v>
      </c>
      <c r="AY396" s="18" t="s">
        <v>159</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235</v>
      </c>
      <c r="BM396" s="230" t="s">
        <v>6784</v>
      </c>
    </row>
    <row r="397" s="2" customFormat="1" ht="21.75" customHeight="1">
      <c r="A397" s="39"/>
      <c r="B397" s="40"/>
      <c r="C397" s="219" t="s">
        <v>2383</v>
      </c>
      <c r="D397" s="219" t="s">
        <v>161</v>
      </c>
      <c r="E397" s="220" t="s">
        <v>6785</v>
      </c>
      <c r="F397" s="221" t="s">
        <v>6786</v>
      </c>
      <c r="G397" s="222" t="s">
        <v>268</v>
      </c>
      <c r="H397" s="223">
        <v>2980</v>
      </c>
      <c r="I397" s="224"/>
      <c r="J397" s="225">
        <f>ROUND(I397*H397,2)</f>
        <v>0</v>
      </c>
      <c r="K397" s="221" t="s">
        <v>165</v>
      </c>
      <c r="L397" s="45"/>
      <c r="M397" s="226" t="s">
        <v>1</v>
      </c>
      <c r="N397" s="227" t="s">
        <v>42</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235</v>
      </c>
      <c r="AT397" s="230" t="s">
        <v>161</v>
      </c>
      <c r="AU397" s="230" t="s">
        <v>87</v>
      </c>
      <c r="AY397" s="18" t="s">
        <v>159</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235</v>
      </c>
      <c r="BM397" s="230" t="s">
        <v>6787</v>
      </c>
    </row>
    <row r="398" s="2" customFormat="1" ht="24.15" customHeight="1">
      <c r="A398" s="39"/>
      <c r="B398" s="40"/>
      <c r="C398" s="255" t="s">
        <v>2388</v>
      </c>
      <c r="D398" s="255" t="s">
        <v>218</v>
      </c>
      <c r="E398" s="256" t="s">
        <v>6788</v>
      </c>
      <c r="F398" s="257" t="s">
        <v>6789</v>
      </c>
      <c r="G398" s="258" t="s">
        <v>268</v>
      </c>
      <c r="H398" s="259">
        <v>3576</v>
      </c>
      <c r="I398" s="260"/>
      <c r="J398" s="261">
        <f>ROUND(I398*H398,2)</f>
        <v>0</v>
      </c>
      <c r="K398" s="257" t="s">
        <v>165</v>
      </c>
      <c r="L398" s="262"/>
      <c r="M398" s="263" t="s">
        <v>1</v>
      </c>
      <c r="N398" s="264" t="s">
        <v>42</v>
      </c>
      <c r="O398" s="92"/>
      <c r="P398" s="228">
        <f>O398*H398</f>
        <v>0</v>
      </c>
      <c r="Q398" s="228">
        <v>4.0000000000000003E-05</v>
      </c>
      <c r="R398" s="228">
        <f>Q398*H398</f>
        <v>0.14304</v>
      </c>
      <c r="S398" s="228">
        <v>0</v>
      </c>
      <c r="T398" s="229">
        <f>S398*H398</f>
        <v>0</v>
      </c>
      <c r="U398" s="39"/>
      <c r="V398" s="39"/>
      <c r="W398" s="39"/>
      <c r="X398" s="39"/>
      <c r="Y398" s="39"/>
      <c r="Z398" s="39"/>
      <c r="AA398" s="39"/>
      <c r="AB398" s="39"/>
      <c r="AC398" s="39"/>
      <c r="AD398" s="39"/>
      <c r="AE398" s="39"/>
      <c r="AR398" s="230" t="s">
        <v>316</v>
      </c>
      <c r="AT398" s="230" t="s">
        <v>218</v>
      </c>
      <c r="AU398" s="230" t="s">
        <v>87</v>
      </c>
      <c r="AY398" s="18" t="s">
        <v>159</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235</v>
      </c>
      <c r="BM398" s="230" t="s">
        <v>6790</v>
      </c>
    </row>
    <row r="399" s="13" customFormat="1">
      <c r="A399" s="13"/>
      <c r="B399" s="232"/>
      <c r="C399" s="233"/>
      <c r="D399" s="234" t="s">
        <v>168</v>
      </c>
      <c r="E399" s="233"/>
      <c r="F399" s="236" t="s">
        <v>6791</v>
      </c>
      <c r="G399" s="233"/>
      <c r="H399" s="237">
        <v>3576</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168</v>
      </c>
      <c r="AU399" s="243" t="s">
        <v>87</v>
      </c>
      <c r="AV399" s="13" t="s">
        <v>87</v>
      </c>
      <c r="AW399" s="13" t="s">
        <v>4</v>
      </c>
      <c r="AX399" s="13" t="s">
        <v>85</v>
      </c>
      <c r="AY399" s="243" t="s">
        <v>159</v>
      </c>
    </row>
    <row r="400" s="2" customFormat="1" ht="21.75" customHeight="1">
      <c r="A400" s="39"/>
      <c r="B400" s="40"/>
      <c r="C400" s="219" t="s">
        <v>2392</v>
      </c>
      <c r="D400" s="219" t="s">
        <v>161</v>
      </c>
      <c r="E400" s="220" t="s">
        <v>6785</v>
      </c>
      <c r="F400" s="221" t="s">
        <v>6786</v>
      </c>
      <c r="G400" s="222" t="s">
        <v>268</v>
      </c>
      <c r="H400" s="223">
        <v>450</v>
      </c>
      <c r="I400" s="224"/>
      <c r="J400" s="225">
        <f>ROUND(I400*H400,2)</f>
        <v>0</v>
      </c>
      <c r="K400" s="221" t="s">
        <v>165</v>
      </c>
      <c r="L400" s="45"/>
      <c r="M400" s="226" t="s">
        <v>1</v>
      </c>
      <c r="N400" s="227" t="s">
        <v>42</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235</v>
      </c>
      <c r="AT400" s="230" t="s">
        <v>161</v>
      </c>
      <c r="AU400" s="230" t="s">
        <v>87</v>
      </c>
      <c r="AY400" s="18" t="s">
        <v>159</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235</v>
      </c>
      <c r="BM400" s="230" t="s">
        <v>6792</v>
      </c>
    </row>
    <row r="401" s="2" customFormat="1" ht="37.8" customHeight="1">
      <c r="A401" s="39"/>
      <c r="B401" s="40"/>
      <c r="C401" s="255" t="s">
        <v>2396</v>
      </c>
      <c r="D401" s="255" t="s">
        <v>218</v>
      </c>
      <c r="E401" s="256" t="s">
        <v>6793</v>
      </c>
      <c r="F401" s="257" t="s">
        <v>6794</v>
      </c>
      <c r="G401" s="258" t="s">
        <v>268</v>
      </c>
      <c r="H401" s="259">
        <v>540</v>
      </c>
      <c r="I401" s="260"/>
      <c r="J401" s="261">
        <f>ROUND(I401*H401,2)</f>
        <v>0</v>
      </c>
      <c r="K401" s="257" t="s">
        <v>165</v>
      </c>
      <c r="L401" s="262"/>
      <c r="M401" s="263" t="s">
        <v>1</v>
      </c>
      <c r="N401" s="264" t="s">
        <v>42</v>
      </c>
      <c r="O401" s="92"/>
      <c r="P401" s="228">
        <f>O401*H401</f>
        <v>0</v>
      </c>
      <c r="Q401" s="228">
        <v>0.00011</v>
      </c>
      <c r="R401" s="228">
        <f>Q401*H401</f>
        <v>0.059400000000000001</v>
      </c>
      <c r="S401" s="228">
        <v>0</v>
      </c>
      <c r="T401" s="229">
        <f>S401*H401</f>
        <v>0</v>
      </c>
      <c r="U401" s="39"/>
      <c r="V401" s="39"/>
      <c r="W401" s="39"/>
      <c r="X401" s="39"/>
      <c r="Y401" s="39"/>
      <c r="Z401" s="39"/>
      <c r="AA401" s="39"/>
      <c r="AB401" s="39"/>
      <c r="AC401" s="39"/>
      <c r="AD401" s="39"/>
      <c r="AE401" s="39"/>
      <c r="AR401" s="230" t="s">
        <v>316</v>
      </c>
      <c r="AT401" s="230" t="s">
        <v>218</v>
      </c>
      <c r="AU401" s="230" t="s">
        <v>87</v>
      </c>
      <c r="AY401" s="18" t="s">
        <v>159</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235</v>
      </c>
      <c r="BM401" s="230" t="s">
        <v>6795</v>
      </c>
    </row>
    <row r="402" s="13" customFormat="1">
      <c r="A402" s="13"/>
      <c r="B402" s="232"/>
      <c r="C402" s="233"/>
      <c r="D402" s="234" t="s">
        <v>168</v>
      </c>
      <c r="E402" s="233"/>
      <c r="F402" s="236" t="s">
        <v>6796</v>
      </c>
      <c r="G402" s="233"/>
      <c r="H402" s="237">
        <v>540</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168</v>
      </c>
      <c r="AU402" s="243" t="s">
        <v>87</v>
      </c>
      <c r="AV402" s="13" t="s">
        <v>87</v>
      </c>
      <c r="AW402" s="13" t="s">
        <v>4</v>
      </c>
      <c r="AX402" s="13" t="s">
        <v>85</v>
      </c>
      <c r="AY402" s="243" t="s">
        <v>159</v>
      </c>
    </row>
    <row r="403" s="2" customFormat="1" ht="21.75" customHeight="1">
      <c r="A403" s="39"/>
      <c r="B403" s="40"/>
      <c r="C403" s="219" t="s">
        <v>2400</v>
      </c>
      <c r="D403" s="219" t="s">
        <v>161</v>
      </c>
      <c r="E403" s="220" t="s">
        <v>6785</v>
      </c>
      <c r="F403" s="221" t="s">
        <v>6786</v>
      </c>
      <c r="G403" s="222" t="s">
        <v>268</v>
      </c>
      <c r="H403" s="223">
        <v>10220</v>
      </c>
      <c r="I403" s="224"/>
      <c r="J403" s="225">
        <f>ROUND(I403*H403,2)</f>
        <v>0</v>
      </c>
      <c r="K403" s="221" t="s">
        <v>165</v>
      </c>
      <c r="L403" s="45"/>
      <c r="M403" s="226" t="s">
        <v>1</v>
      </c>
      <c r="N403" s="227" t="s">
        <v>42</v>
      </c>
      <c r="O403" s="92"/>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235</v>
      </c>
      <c r="AT403" s="230" t="s">
        <v>161</v>
      </c>
      <c r="AU403" s="230" t="s">
        <v>87</v>
      </c>
      <c r="AY403" s="18" t="s">
        <v>159</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235</v>
      </c>
      <c r="BM403" s="230" t="s">
        <v>6797</v>
      </c>
    </row>
    <row r="404" s="2" customFormat="1" ht="24.15" customHeight="1">
      <c r="A404" s="39"/>
      <c r="B404" s="40"/>
      <c r="C404" s="255" t="s">
        <v>2404</v>
      </c>
      <c r="D404" s="255" t="s">
        <v>218</v>
      </c>
      <c r="E404" s="256" t="s">
        <v>6798</v>
      </c>
      <c r="F404" s="257" t="s">
        <v>6799</v>
      </c>
      <c r="G404" s="258" t="s">
        <v>268</v>
      </c>
      <c r="H404" s="259">
        <v>12264</v>
      </c>
      <c r="I404" s="260"/>
      <c r="J404" s="261">
        <f>ROUND(I404*H404,2)</f>
        <v>0</v>
      </c>
      <c r="K404" s="257" t="s">
        <v>165</v>
      </c>
      <c r="L404" s="262"/>
      <c r="M404" s="263" t="s">
        <v>1</v>
      </c>
      <c r="N404" s="264" t="s">
        <v>42</v>
      </c>
      <c r="O404" s="92"/>
      <c r="P404" s="228">
        <f>O404*H404</f>
        <v>0</v>
      </c>
      <c r="Q404" s="228">
        <v>4.0000000000000003E-05</v>
      </c>
      <c r="R404" s="228">
        <f>Q404*H404</f>
        <v>0.49056000000000005</v>
      </c>
      <c r="S404" s="228">
        <v>0</v>
      </c>
      <c r="T404" s="229">
        <f>S404*H404</f>
        <v>0</v>
      </c>
      <c r="U404" s="39"/>
      <c r="V404" s="39"/>
      <c r="W404" s="39"/>
      <c r="X404" s="39"/>
      <c r="Y404" s="39"/>
      <c r="Z404" s="39"/>
      <c r="AA404" s="39"/>
      <c r="AB404" s="39"/>
      <c r="AC404" s="39"/>
      <c r="AD404" s="39"/>
      <c r="AE404" s="39"/>
      <c r="AR404" s="230" t="s">
        <v>316</v>
      </c>
      <c r="AT404" s="230" t="s">
        <v>218</v>
      </c>
      <c r="AU404" s="230" t="s">
        <v>87</v>
      </c>
      <c r="AY404" s="18" t="s">
        <v>159</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235</v>
      </c>
      <c r="BM404" s="230" t="s">
        <v>6800</v>
      </c>
    </row>
    <row r="405" s="13" customFormat="1">
      <c r="A405" s="13"/>
      <c r="B405" s="232"/>
      <c r="C405" s="233"/>
      <c r="D405" s="234" t="s">
        <v>168</v>
      </c>
      <c r="E405" s="233"/>
      <c r="F405" s="236" t="s">
        <v>6801</v>
      </c>
      <c r="G405" s="233"/>
      <c r="H405" s="237">
        <v>12264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87</v>
      </c>
      <c r="AV405" s="13" t="s">
        <v>87</v>
      </c>
      <c r="AW405" s="13" t="s">
        <v>4</v>
      </c>
      <c r="AX405" s="13" t="s">
        <v>85</v>
      </c>
      <c r="AY405" s="243" t="s">
        <v>159</v>
      </c>
    </row>
    <row r="406" s="2" customFormat="1" ht="21.75" customHeight="1">
      <c r="A406" s="39"/>
      <c r="B406" s="40"/>
      <c r="C406" s="219" t="s">
        <v>2408</v>
      </c>
      <c r="D406" s="219" t="s">
        <v>161</v>
      </c>
      <c r="E406" s="220" t="s">
        <v>6785</v>
      </c>
      <c r="F406" s="221" t="s">
        <v>6786</v>
      </c>
      <c r="G406" s="222" t="s">
        <v>268</v>
      </c>
      <c r="H406" s="223">
        <v>880</v>
      </c>
      <c r="I406" s="224"/>
      <c r="J406" s="225">
        <f>ROUND(I406*H406,2)</f>
        <v>0</v>
      </c>
      <c r="K406" s="221" t="s">
        <v>165</v>
      </c>
      <c r="L406" s="45"/>
      <c r="M406" s="226" t="s">
        <v>1</v>
      </c>
      <c r="N406" s="227" t="s">
        <v>42</v>
      </c>
      <c r="O406" s="92"/>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235</v>
      </c>
      <c r="AT406" s="230" t="s">
        <v>161</v>
      </c>
      <c r="AU406" s="230" t="s">
        <v>87</v>
      </c>
      <c r="AY406" s="18" t="s">
        <v>159</v>
      </c>
      <c r="BE406" s="231">
        <f>IF(N406="základní",J406,0)</f>
        <v>0</v>
      </c>
      <c r="BF406" s="231">
        <f>IF(N406="snížená",J406,0)</f>
        <v>0</v>
      </c>
      <c r="BG406" s="231">
        <f>IF(N406="zákl. přenesená",J406,0)</f>
        <v>0</v>
      </c>
      <c r="BH406" s="231">
        <f>IF(N406="sníž. přenesená",J406,0)</f>
        <v>0</v>
      </c>
      <c r="BI406" s="231">
        <f>IF(N406="nulová",J406,0)</f>
        <v>0</v>
      </c>
      <c r="BJ406" s="18" t="s">
        <v>85</v>
      </c>
      <c r="BK406" s="231">
        <f>ROUND(I406*H406,2)</f>
        <v>0</v>
      </c>
      <c r="BL406" s="18" t="s">
        <v>235</v>
      </c>
      <c r="BM406" s="230" t="s">
        <v>6802</v>
      </c>
    </row>
    <row r="407" s="2" customFormat="1" ht="24.15" customHeight="1">
      <c r="A407" s="39"/>
      <c r="B407" s="40"/>
      <c r="C407" s="255" t="s">
        <v>2414</v>
      </c>
      <c r="D407" s="255" t="s">
        <v>218</v>
      </c>
      <c r="E407" s="256" t="s">
        <v>6803</v>
      </c>
      <c r="F407" s="257" t="s">
        <v>6804</v>
      </c>
      <c r="G407" s="258" t="s">
        <v>268</v>
      </c>
      <c r="H407" s="259">
        <v>1056</v>
      </c>
      <c r="I407" s="260"/>
      <c r="J407" s="261">
        <f>ROUND(I407*H407,2)</f>
        <v>0</v>
      </c>
      <c r="K407" s="257" t="s">
        <v>165</v>
      </c>
      <c r="L407" s="262"/>
      <c r="M407" s="263" t="s">
        <v>1</v>
      </c>
      <c r="N407" s="264" t="s">
        <v>42</v>
      </c>
      <c r="O407" s="92"/>
      <c r="P407" s="228">
        <f>O407*H407</f>
        <v>0</v>
      </c>
      <c r="Q407" s="228">
        <v>6.0000000000000002E-05</v>
      </c>
      <c r="R407" s="228">
        <f>Q407*H407</f>
        <v>0.06336</v>
      </c>
      <c r="S407" s="228">
        <v>0</v>
      </c>
      <c r="T407" s="229">
        <f>S407*H407</f>
        <v>0</v>
      </c>
      <c r="U407" s="39"/>
      <c r="V407" s="39"/>
      <c r="W407" s="39"/>
      <c r="X407" s="39"/>
      <c r="Y407" s="39"/>
      <c r="Z407" s="39"/>
      <c r="AA407" s="39"/>
      <c r="AB407" s="39"/>
      <c r="AC407" s="39"/>
      <c r="AD407" s="39"/>
      <c r="AE407" s="39"/>
      <c r="AR407" s="230" t="s">
        <v>316</v>
      </c>
      <c r="AT407" s="230" t="s">
        <v>218</v>
      </c>
      <c r="AU407" s="230" t="s">
        <v>87</v>
      </c>
      <c r="AY407" s="18" t="s">
        <v>159</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235</v>
      </c>
      <c r="BM407" s="230" t="s">
        <v>6805</v>
      </c>
    </row>
    <row r="408" s="13" customFormat="1">
      <c r="A408" s="13"/>
      <c r="B408" s="232"/>
      <c r="C408" s="233"/>
      <c r="D408" s="234" t="s">
        <v>168</v>
      </c>
      <c r="E408" s="233"/>
      <c r="F408" s="236" t="s">
        <v>6806</v>
      </c>
      <c r="G408" s="233"/>
      <c r="H408" s="237">
        <v>1056</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168</v>
      </c>
      <c r="AU408" s="243" t="s">
        <v>87</v>
      </c>
      <c r="AV408" s="13" t="s">
        <v>87</v>
      </c>
      <c r="AW408" s="13" t="s">
        <v>4</v>
      </c>
      <c r="AX408" s="13" t="s">
        <v>85</v>
      </c>
      <c r="AY408" s="243" t="s">
        <v>159</v>
      </c>
    </row>
    <row r="409" s="2" customFormat="1" ht="21.75" customHeight="1">
      <c r="A409" s="39"/>
      <c r="B409" s="40"/>
      <c r="C409" s="219" t="s">
        <v>2420</v>
      </c>
      <c r="D409" s="219" t="s">
        <v>161</v>
      </c>
      <c r="E409" s="220" t="s">
        <v>6785</v>
      </c>
      <c r="F409" s="221" t="s">
        <v>6786</v>
      </c>
      <c r="G409" s="222" t="s">
        <v>268</v>
      </c>
      <c r="H409" s="223">
        <v>60</v>
      </c>
      <c r="I409" s="224"/>
      <c r="J409" s="225">
        <f>ROUND(I409*H409,2)</f>
        <v>0</v>
      </c>
      <c r="K409" s="221" t="s">
        <v>165</v>
      </c>
      <c r="L409" s="45"/>
      <c r="M409" s="226" t="s">
        <v>1</v>
      </c>
      <c r="N409" s="227" t="s">
        <v>42</v>
      </c>
      <c r="O409" s="92"/>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235</v>
      </c>
      <c r="AT409" s="230" t="s">
        <v>161</v>
      </c>
      <c r="AU409" s="230" t="s">
        <v>87</v>
      </c>
      <c r="AY409" s="18" t="s">
        <v>159</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235</v>
      </c>
      <c r="BM409" s="230" t="s">
        <v>6807</v>
      </c>
    </row>
    <row r="410" s="2" customFormat="1" ht="24.15" customHeight="1">
      <c r="A410" s="39"/>
      <c r="B410" s="40"/>
      <c r="C410" s="255" t="s">
        <v>2423</v>
      </c>
      <c r="D410" s="255" t="s">
        <v>218</v>
      </c>
      <c r="E410" s="256" t="s">
        <v>6808</v>
      </c>
      <c r="F410" s="257" t="s">
        <v>6809</v>
      </c>
      <c r="G410" s="258" t="s">
        <v>268</v>
      </c>
      <c r="H410" s="259">
        <v>60</v>
      </c>
      <c r="I410" s="260"/>
      <c r="J410" s="261">
        <f>ROUND(I410*H410,2)</f>
        <v>0</v>
      </c>
      <c r="K410" s="257" t="s">
        <v>165</v>
      </c>
      <c r="L410" s="262"/>
      <c r="M410" s="263" t="s">
        <v>1</v>
      </c>
      <c r="N410" s="264" t="s">
        <v>42</v>
      </c>
      <c r="O410" s="92"/>
      <c r="P410" s="228">
        <f>O410*H410</f>
        <v>0</v>
      </c>
      <c r="Q410" s="228">
        <v>1.0000000000000001E-05</v>
      </c>
      <c r="R410" s="228">
        <f>Q410*H410</f>
        <v>0.00060000000000000006</v>
      </c>
      <c r="S410" s="228">
        <v>0</v>
      </c>
      <c r="T410" s="229">
        <f>S410*H410</f>
        <v>0</v>
      </c>
      <c r="U410" s="39"/>
      <c r="V410" s="39"/>
      <c r="W410" s="39"/>
      <c r="X410" s="39"/>
      <c r="Y410" s="39"/>
      <c r="Z410" s="39"/>
      <c r="AA410" s="39"/>
      <c r="AB410" s="39"/>
      <c r="AC410" s="39"/>
      <c r="AD410" s="39"/>
      <c r="AE410" s="39"/>
      <c r="AR410" s="230" t="s">
        <v>316</v>
      </c>
      <c r="AT410" s="230" t="s">
        <v>218</v>
      </c>
      <c r="AU410" s="230" t="s">
        <v>87</v>
      </c>
      <c r="AY410" s="18" t="s">
        <v>159</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235</v>
      </c>
      <c r="BM410" s="230" t="s">
        <v>6810</v>
      </c>
    </row>
    <row r="411" s="2" customFormat="1" ht="24.15" customHeight="1">
      <c r="A411" s="39"/>
      <c r="B411" s="40"/>
      <c r="C411" s="219" t="s">
        <v>2427</v>
      </c>
      <c r="D411" s="219" t="s">
        <v>161</v>
      </c>
      <c r="E411" s="220" t="s">
        <v>6811</v>
      </c>
      <c r="F411" s="221" t="s">
        <v>6812</v>
      </c>
      <c r="G411" s="222" t="s">
        <v>268</v>
      </c>
      <c r="H411" s="223">
        <v>40</v>
      </c>
      <c r="I411" s="224"/>
      <c r="J411" s="225">
        <f>ROUND(I411*H411,2)</f>
        <v>0</v>
      </c>
      <c r="K411" s="221" t="s">
        <v>165</v>
      </c>
      <c r="L411" s="45"/>
      <c r="M411" s="226" t="s">
        <v>1</v>
      </c>
      <c r="N411" s="227" t="s">
        <v>42</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235</v>
      </c>
      <c r="AT411" s="230" t="s">
        <v>161</v>
      </c>
      <c r="AU411" s="230" t="s">
        <v>87</v>
      </c>
      <c r="AY411" s="18" t="s">
        <v>159</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235</v>
      </c>
      <c r="BM411" s="230" t="s">
        <v>6813</v>
      </c>
    </row>
    <row r="412" s="2" customFormat="1" ht="37.8" customHeight="1">
      <c r="A412" s="39"/>
      <c r="B412" s="40"/>
      <c r="C412" s="255" t="s">
        <v>2432</v>
      </c>
      <c r="D412" s="255" t="s">
        <v>218</v>
      </c>
      <c r="E412" s="256" t="s">
        <v>6814</v>
      </c>
      <c r="F412" s="257" t="s">
        <v>6815</v>
      </c>
      <c r="G412" s="258" t="s">
        <v>268</v>
      </c>
      <c r="H412" s="259">
        <v>48</v>
      </c>
      <c r="I412" s="260"/>
      <c r="J412" s="261">
        <f>ROUND(I412*H412,2)</f>
        <v>0</v>
      </c>
      <c r="K412" s="257" t="s">
        <v>165</v>
      </c>
      <c r="L412" s="262"/>
      <c r="M412" s="263" t="s">
        <v>1</v>
      </c>
      <c r="N412" s="264" t="s">
        <v>42</v>
      </c>
      <c r="O412" s="92"/>
      <c r="P412" s="228">
        <f>O412*H412</f>
        <v>0</v>
      </c>
      <c r="Q412" s="228">
        <v>0.00013999999999999999</v>
      </c>
      <c r="R412" s="228">
        <f>Q412*H412</f>
        <v>0.0067199999999999994</v>
      </c>
      <c r="S412" s="228">
        <v>0</v>
      </c>
      <c r="T412" s="229">
        <f>S412*H412</f>
        <v>0</v>
      </c>
      <c r="U412" s="39"/>
      <c r="V412" s="39"/>
      <c r="W412" s="39"/>
      <c r="X412" s="39"/>
      <c r="Y412" s="39"/>
      <c r="Z412" s="39"/>
      <c r="AA412" s="39"/>
      <c r="AB412" s="39"/>
      <c r="AC412" s="39"/>
      <c r="AD412" s="39"/>
      <c r="AE412" s="39"/>
      <c r="AR412" s="230" t="s">
        <v>316</v>
      </c>
      <c r="AT412" s="230" t="s">
        <v>218</v>
      </c>
      <c r="AU412" s="230" t="s">
        <v>87</v>
      </c>
      <c r="AY412" s="18" t="s">
        <v>159</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235</v>
      </c>
      <c r="BM412" s="230" t="s">
        <v>6816</v>
      </c>
    </row>
    <row r="413" s="13" customFormat="1">
      <c r="A413" s="13"/>
      <c r="B413" s="232"/>
      <c r="C413" s="233"/>
      <c r="D413" s="234" t="s">
        <v>168</v>
      </c>
      <c r="E413" s="233"/>
      <c r="F413" s="236" t="s">
        <v>6817</v>
      </c>
      <c r="G413" s="233"/>
      <c r="H413" s="237">
        <v>48</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168</v>
      </c>
      <c r="AU413" s="243" t="s">
        <v>87</v>
      </c>
      <c r="AV413" s="13" t="s">
        <v>87</v>
      </c>
      <c r="AW413" s="13" t="s">
        <v>4</v>
      </c>
      <c r="AX413" s="13" t="s">
        <v>85</v>
      </c>
      <c r="AY413" s="243" t="s">
        <v>159</v>
      </c>
    </row>
    <row r="414" s="2" customFormat="1" ht="21.75" customHeight="1">
      <c r="A414" s="39"/>
      <c r="B414" s="40"/>
      <c r="C414" s="219" t="s">
        <v>2436</v>
      </c>
      <c r="D414" s="219" t="s">
        <v>161</v>
      </c>
      <c r="E414" s="220" t="s">
        <v>6818</v>
      </c>
      <c r="F414" s="221" t="s">
        <v>6819</v>
      </c>
      <c r="G414" s="222" t="s">
        <v>215</v>
      </c>
      <c r="H414" s="223">
        <v>5</v>
      </c>
      <c r="I414" s="224"/>
      <c r="J414" s="225">
        <f>ROUND(I414*H414,2)</f>
        <v>0</v>
      </c>
      <c r="K414" s="221" t="s">
        <v>165</v>
      </c>
      <c r="L414" s="45"/>
      <c r="M414" s="226" t="s">
        <v>1</v>
      </c>
      <c r="N414" s="227" t="s">
        <v>42</v>
      </c>
      <c r="O414" s="92"/>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235</v>
      </c>
      <c r="AT414" s="230" t="s">
        <v>161</v>
      </c>
      <c r="AU414" s="230" t="s">
        <v>87</v>
      </c>
      <c r="AY414" s="18" t="s">
        <v>159</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235</v>
      </c>
      <c r="BM414" s="230" t="s">
        <v>6820</v>
      </c>
    </row>
    <row r="415" s="2" customFormat="1" ht="16.5" customHeight="1">
      <c r="A415" s="39"/>
      <c r="B415" s="40"/>
      <c r="C415" s="219" t="s">
        <v>2439</v>
      </c>
      <c r="D415" s="219" t="s">
        <v>161</v>
      </c>
      <c r="E415" s="220" t="s">
        <v>6821</v>
      </c>
      <c r="F415" s="221" t="s">
        <v>6822</v>
      </c>
      <c r="G415" s="222" t="s">
        <v>215</v>
      </c>
      <c r="H415" s="223">
        <v>86</v>
      </c>
      <c r="I415" s="224"/>
      <c r="J415" s="225">
        <f>ROUND(I415*H415,2)</f>
        <v>0</v>
      </c>
      <c r="K415" s="221" t="s">
        <v>165</v>
      </c>
      <c r="L415" s="45"/>
      <c r="M415" s="226" t="s">
        <v>1</v>
      </c>
      <c r="N415" s="227" t="s">
        <v>42</v>
      </c>
      <c r="O415" s="92"/>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235</v>
      </c>
      <c r="AT415" s="230" t="s">
        <v>161</v>
      </c>
      <c r="AU415" s="230" t="s">
        <v>87</v>
      </c>
      <c r="AY415" s="18" t="s">
        <v>159</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235</v>
      </c>
      <c r="BM415" s="230" t="s">
        <v>6823</v>
      </c>
    </row>
    <row r="416" s="2" customFormat="1" ht="16.5" customHeight="1">
      <c r="A416" s="39"/>
      <c r="B416" s="40"/>
      <c r="C416" s="219" t="s">
        <v>2443</v>
      </c>
      <c r="D416" s="219" t="s">
        <v>161</v>
      </c>
      <c r="E416" s="220" t="s">
        <v>6824</v>
      </c>
      <c r="F416" s="221" t="s">
        <v>6825</v>
      </c>
      <c r="G416" s="222" t="s">
        <v>215</v>
      </c>
      <c r="H416" s="223">
        <v>86</v>
      </c>
      <c r="I416" s="224"/>
      <c r="J416" s="225">
        <f>ROUND(I416*H416,2)</f>
        <v>0</v>
      </c>
      <c r="K416" s="221" t="s">
        <v>165</v>
      </c>
      <c r="L416" s="45"/>
      <c r="M416" s="226" t="s">
        <v>1</v>
      </c>
      <c r="N416" s="227" t="s">
        <v>42</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235</v>
      </c>
      <c r="AT416" s="230" t="s">
        <v>161</v>
      </c>
      <c r="AU416" s="230" t="s">
        <v>87</v>
      </c>
      <c r="AY416" s="18" t="s">
        <v>159</v>
      </c>
      <c r="BE416" s="231">
        <f>IF(N416="základní",J416,0)</f>
        <v>0</v>
      </c>
      <c r="BF416" s="231">
        <f>IF(N416="snížená",J416,0)</f>
        <v>0</v>
      </c>
      <c r="BG416" s="231">
        <f>IF(N416="zákl. přenesená",J416,0)</f>
        <v>0</v>
      </c>
      <c r="BH416" s="231">
        <f>IF(N416="sníž. přenesená",J416,0)</f>
        <v>0</v>
      </c>
      <c r="BI416" s="231">
        <f>IF(N416="nulová",J416,0)</f>
        <v>0</v>
      </c>
      <c r="BJ416" s="18" t="s">
        <v>85</v>
      </c>
      <c r="BK416" s="231">
        <f>ROUND(I416*H416,2)</f>
        <v>0</v>
      </c>
      <c r="BL416" s="18" t="s">
        <v>235</v>
      </c>
      <c r="BM416" s="230" t="s">
        <v>6826</v>
      </c>
    </row>
    <row r="417" s="2" customFormat="1" ht="16.5" customHeight="1">
      <c r="A417" s="39"/>
      <c r="B417" s="40"/>
      <c r="C417" s="219" t="s">
        <v>2448</v>
      </c>
      <c r="D417" s="219" t="s">
        <v>161</v>
      </c>
      <c r="E417" s="220" t="s">
        <v>6827</v>
      </c>
      <c r="F417" s="221" t="s">
        <v>6828</v>
      </c>
      <c r="G417" s="222" t="s">
        <v>215</v>
      </c>
      <c r="H417" s="223">
        <v>1</v>
      </c>
      <c r="I417" s="224"/>
      <c r="J417" s="225">
        <f>ROUND(I417*H417,2)</f>
        <v>0</v>
      </c>
      <c r="K417" s="221" t="s">
        <v>165</v>
      </c>
      <c r="L417" s="45"/>
      <c r="M417" s="226" t="s">
        <v>1</v>
      </c>
      <c r="N417" s="227" t="s">
        <v>42</v>
      </c>
      <c r="O417" s="92"/>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235</v>
      </c>
      <c r="AT417" s="230" t="s">
        <v>161</v>
      </c>
      <c r="AU417" s="230" t="s">
        <v>87</v>
      </c>
      <c r="AY417" s="18" t="s">
        <v>159</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235</v>
      </c>
      <c r="BM417" s="230" t="s">
        <v>6829</v>
      </c>
    </row>
    <row r="418" s="2" customFormat="1" ht="16.5" customHeight="1">
      <c r="A418" s="39"/>
      <c r="B418" s="40"/>
      <c r="C418" s="219" t="s">
        <v>2452</v>
      </c>
      <c r="D418" s="219" t="s">
        <v>161</v>
      </c>
      <c r="E418" s="220" t="s">
        <v>6830</v>
      </c>
      <c r="F418" s="221" t="s">
        <v>6831</v>
      </c>
      <c r="G418" s="222" t="s">
        <v>215</v>
      </c>
      <c r="H418" s="223">
        <v>1</v>
      </c>
      <c r="I418" s="224"/>
      <c r="J418" s="225">
        <f>ROUND(I418*H418,2)</f>
        <v>0</v>
      </c>
      <c r="K418" s="221" t="s">
        <v>165</v>
      </c>
      <c r="L418" s="45"/>
      <c r="M418" s="226" t="s">
        <v>1</v>
      </c>
      <c r="N418" s="227" t="s">
        <v>42</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235</v>
      </c>
      <c r="AT418" s="230" t="s">
        <v>161</v>
      </c>
      <c r="AU418" s="230" t="s">
        <v>87</v>
      </c>
      <c r="AY418" s="18" t="s">
        <v>159</v>
      </c>
      <c r="BE418" s="231">
        <f>IF(N418="základní",J418,0)</f>
        <v>0</v>
      </c>
      <c r="BF418" s="231">
        <f>IF(N418="snížená",J418,0)</f>
        <v>0</v>
      </c>
      <c r="BG418" s="231">
        <f>IF(N418="zákl. přenesená",J418,0)</f>
        <v>0</v>
      </c>
      <c r="BH418" s="231">
        <f>IF(N418="sníž. přenesená",J418,0)</f>
        <v>0</v>
      </c>
      <c r="BI418" s="231">
        <f>IF(N418="nulová",J418,0)</f>
        <v>0</v>
      </c>
      <c r="BJ418" s="18" t="s">
        <v>85</v>
      </c>
      <c r="BK418" s="231">
        <f>ROUND(I418*H418,2)</f>
        <v>0</v>
      </c>
      <c r="BL418" s="18" t="s">
        <v>235</v>
      </c>
      <c r="BM418" s="230" t="s">
        <v>6832</v>
      </c>
    </row>
    <row r="419" s="2" customFormat="1" ht="16.5" customHeight="1">
      <c r="A419" s="39"/>
      <c r="B419" s="40"/>
      <c r="C419" s="255" t="s">
        <v>2457</v>
      </c>
      <c r="D419" s="255" t="s">
        <v>218</v>
      </c>
      <c r="E419" s="256" t="s">
        <v>6833</v>
      </c>
      <c r="F419" s="257" t="s">
        <v>6834</v>
      </c>
      <c r="G419" s="258" t="s">
        <v>215</v>
      </c>
      <c r="H419" s="259">
        <v>1</v>
      </c>
      <c r="I419" s="260"/>
      <c r="J419" s="261">
        <f>ROUND(I419*H419,2)</f>
        <v>0</v>
      </c>
      <c r="K419" s="257" t="s">
        <v>1</v>
      </c>
      <c r="L419" s="262"/>
      <c r="M419" s="263" t="s">
        <v>1</v>
      </c>
      <c r="N419" s="264" t="s">
        <v>42</v>
      </c>
      <c r="O419" s="92"/>
      <c r="P419" s="228">
        <f>O419*H419</f>
        <v>0</v>
      </c>
      <c r="Q419" s="228">
        <v>0.01112</v>
      </c>
      <c r="R419" s="228">
        <f>Q419*H419</f>
        <v>0.01112</v>
      </c>
      <c r="S419" s="228">
        <v>0</v>
      </c>
      <c r="T419" s="229">
        <f>S419*H419</f>
        <v>0</v>
      </c>
      <c r="U419" s="39"/>
      <c r="V419" s="39"/>
      <c r="W419" s="39"/>
      <c r="X419" s="39"/>
      <c r="Y419" s="39"/>
      <c r="Z419" s="39"/>
      <c r="AA419" s="39"/>
      <c r="AB419" s="39"/>
      <c r="AC419" s="39"/>
      <c r="AD419" s="39"/>
      <c r="AE419" s="39"/>
      <c r="AR419" s="230" t="s">
        <v>316</v>
      </c>
      <c r="AT419" s="230" t="s">
        <v>218</v>
      </c>
      <c r="AU419" s="230" t="s">
        <v>87</v>
      </c>
      <c r="AY419" s="18" t="s">
        <v>159</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235</v>
      </c>
      <c r="BM419" s="230" t="s">
        <v>6835</v>
      </c>
    </row>
    <row r="420" s="2" customFormat="1" ht="16.5" customHeight="1">
      <c r="A420" s="39"/>
      <c r="B420" s="40"/>
      <c r="C420" s="255" t="s">
        <v>2461</v>
      </c>
      <c r="D420" s="255" t="s">
        <v>218</v>
      </c>
      <c r="E420" s="256" t="s">
        <v>6836</v>
      </c>
      <c r="F420" s="257" t="s">
        <v>6837</v>
      </c>
      <c r="G420" s="258" t="s">
        <v>215</v>
      </c>
      <c r="H420" s="259">
        <v>3</v>
      </c>
      <c r="I420" s="260"/>
      <c r="J420" s="261">
        <f>ROUND(I420*H420,2)</f>
        <v>0</v>
      </c>
      <c r="K420" s="257" t="s">
        <v>1</v>
      </c>
      <c r="L420" s="262"/>
      <c r="M420" s="263" t="s">
        <v>1</v>
      </c>
      <c r="N420" s="264" t="s">
        <v>42</v>
      </c>
      <c r="O420" s="92"/>
      <c r="P420" s="228">
        <f>O420*H420</f>
        <v>0</v>
      </c>
      <c r="Q420" s="228">
        <v>0.00029999999999999997</v>
      </c>
      <c r="R420" s="228">
        <f>Q420*H420</f>
        <v>0.00089999999999999998</v>
      </c>
      <c r="S420" s="228">
        <v>0</v>
      </c>
      <c r="T420" s="229">
        <f>S420*H420</f>
        <v>0</v>
      </c>
      <c r="U420" s="39"/>
      <c r="V420" s="39"/>
      <c r="W420" s="39"/>
      <c r="X420" s="39"/>
      <c r="Y420" s="39"/>
      <c r="Z420" s="39"/>
      <c r="AA420" s="39"/>
      <c r="AB420" s="39"/>
      <c r="AC420" s="39"/>
      <c r="AD420" s="39"/>
      <c r="AE420" s="39"/>
      <c r="AR420" s="230" t="s">
        <v>316</v>
      </c>
      <c r="AT420" s="230" t="s">
        <v>218</v>
      </c>
      <c r="AU420" s="230" t="s">
        <v>87</v>
      </c>
      <c r="AY420" s="18" t="s">
        <v>159</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235</v>
      </c>
      <c r="BM420" s="230" t="s">
        <v>6838</v>
      </c>
    </row>
    <row r="421" s="2" customFormat="1" ht="16.5" customHeight="1">
      <c r="A421" s="39"/>
      <c r="B421" s="40"/>
      <c r="C421" s="255" t="s">
        <v>2465</v>
      </c>
      <c r="D421" s="255" t="s">
        <v>218</v>
      </c>
      <c r="E421" s="256" t="s">
        <v>6839</v>
      </c>
      <c r="F421" s="257" t="s">
        <v>6840</v>
      </c>
      <c r="G421" s="258" t="s">
        <v>215</v>
      </c>
      <c r="H421" s="259">
        <v>1</v>
      </c>
      <c r="I421" s="260"/>
      <c r="J421" s="261">
        <f>ROUND(I421*H421,2)</f>
        <v>0</v>
      </c>
      <c r="K421" s="257" t="s">
        <v>165</v>
      </c>
      <c r="L421" s="262"/>
      <c r="M421" s="263" t="s">
        <v>1</v>
      </c>
      <c r="N421" s="264" t="s">
        <v>42</v>
      </c>
      <c r="O421" s="92"/>
      <c r="P421" s="228">
        <f>O421*H421</f>
        <v>0</v>
      </c>
      <c r="Q421" s="228">
        <v>0.00016000000000000001</v>
      </c>
      <c r="R421" s="228">
        <f>Q421*H421</f>
        <v>0.00016000000000000001</v>
      </c>
      <c r="S421" s="228">
        <v>0</v>
      </c>
      <c r="T421" s="229">
        <f>S421*H421</f>
        <v>0</v>
      </c>
      <c r="U421" s="39"/>
      <c r="V421" s="39"/>
      <c r="W421" s="39"/>
      <c r="X421" s="39"/>
      <c r="Y421" s="39"/>
      <c r="Z421" s="39"/>
      <c r="AA421" s="39"/>
      <c r="AB421" s="39"/>
      <c r="AC421" s="39"/>
      <c r="AD421" s="39"/>
      <c r="AE421" s="39"/>
      <c r="AR421" s="230" t="s">
        <v>316</v>
      </c>
      <c r="AT421" s="230" t="s">
        <v>218</v>
      </c>
      <c r="AU421" s="230" t="s">
        <v>87</v>
      </c>
      <c r="AY421" s="18" t="s">
        <v>159</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235</v>
      </c>
      <c r="BM421" s="230" t="s">
        <v>6841</v>
      </c>
    </row>
    <row r="422" s="2" customFormat="1" ht="37.8" customHeight="1">
      <c r="A422" s="39"/>
      <c r="B422" s="40"/>
      <c r="C422" s="255" t="s">
        <v>2469</v>
      </c>
      <c r="D422" s="255" t="s">
        <v>218</v>
      </c>
      <c r="E422" s="256" t="s">
        <v>6842</v>
      </c>
      <c r="F422" s="257" t="s">
        <v>6843</v>
      </c>
      <c r="G422" s="258" t="s">
        <v>215</v>
      </c>
      <c r="H422" s="259">
        <v>1</v>
      </c>
      <c r="I422" s="260"/>
      <c r="J422" s="261">
        <f>ROUND(I422*H422,2)</f>
        <v>0</v>
      </c>
      <c r="K422" s="257" t="s">
        <v>1</v>
      </c>
      <c r="L422" s="262"/>
      <c r="M422" s="263" t="s">
        <v>1</v>
      </c>
      <c r="N422" s="264" t="s">
        <v>42</v>
      </c>
      <c r="O422" s="92"/>
      <c r="P422" s="228">
        <f>O422*H422</f>
        <v>0</v>
      </c>
      <c r="Q422" s="228">
        <v>0</v>
      </c>
      <c r="R422" s="228">
        <f>Q422*H422</f>
        <v>0</v>
      </c>
      <c r="S422" s="228">
        <v>0</v>
      </c>
      <c r="T422" s="229">
        <f>S422*H422</f>
        <v>0</v>
      </c>
      <c r="U422" s="39"/>
      <c r="V422" s="39"/>
      <c r="W422" s="39"/>
      <c r="X422" s="39"/>
      <c r="Y422" s="39"/>
      <c r="Z422" s="39"/>
      <c r="AA422" s="39"/>
      <c r="AB422" s="39"/>
      <c r="AC422" s="39"/>
      <c r="AD422" s="39"/>
      <c r="AE422" s="39"/>
      <c r="AR422" s="230" t="s">
        <v>316</v>
      </c>
      <c r="AT422" s="230" t="s">
        <v>218</v>
      </c>
      <c r="AU422" s="230" t="s">
        <v>87</v>
      </c>
      <c r="AY422" s="18" t="s">
        <v>159</v>
      </c>
      <c r="BE422" s="231">
        <f>IF(N422="základní",J422,0)</f>
        <v>0</v>
      </c>
      <c r="BF422" s="231">
        <f>IF(N422="snížená",J422,0)</f>
        <v>0</v>
      </c>
      <c r="BG422" s="231">
        <f>IF(N422="zákl. přenesená",J422,0)</f>
        <v>0</v>
      </c>
      <c r="BH422" s="231">
        <f>IF(N422="sníž. přenesená",J422,0)</f>
        <v>0</v>
      </c>
      <c r="BI422" s="231">
        <f>IF(N422="nulová",J422,0)</f>
        <v>0</v>
      </c>
      <c r="BJ422" s="18" t="s">
        <v>85</v>
      </c>
      <c r="BK422" s="231">
        <f>ROUND(I422*H422,2)</f>
        <v>0</v>
      </c>
      <c r="BL422" s="18" t="s">
        <v>235</v>
      </c>
      <c r="BM422" s="230" t="s">
        <v>6844</v>
      </c>
    </row>
    <row r="423" s="2" customFormat="1" ht="16.5" customHeight="1">
      <c r="A423" s="39"/>
      <c r="B423" s="40"/>
      <c r="C423" s="219" t="s">
        <v>2475</v>
      </c>
      <c r="D423" s="219" t="s">
        <v>161</v>
      </c>
      <c r="E423" s="220" t="s">
        <v>6845</v>
      </c>
      <c r="F423" s="221" t="s">
        <v>6846</v>
      </c>
      <c r="G423" s="222" t="s">
        <v>215</v>
      </c>
      <c r="H423" s="223">
        <v>2</v>
      </c>
      <c r="I423" s="224"/>
      <c r="J423" s="225">
        <f>ROUND(I423*H423,2)</f>
        <v>0</v>
      </c>
      <c r="K423" s="221" t="s">
        <v>262</v>
      </c>
      <c r="L423" s="45"/>
      <c r="M423" s="226" t="s">
        <v>1</v>
      </c>
      <c r="N423" s="227" t="s">
        <v>42</v>
      </c>
      <c r="O423" s="92"/>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235</v>
      </c>
      <c r="AT423" s="230" t="s">
        <v>161</v>
      </c>
      <c r="AU423" s="230" t="s">
        <v>87</v>
      </c>
      <c r="AY423" s="18" t="s">
        <v>159</v>
      </c>
      <c r="BE423" s="231">
        <f>IF(N423="základní",J423,0)</f>
        <v>0</v>
      </c>
      <c r="BF423" s="231">
        <f>IF(N423="snížená",J423,0)</f>
        <v>0</v>
      </c>
      <c r="BG423" s="231">
        <f>IF(N423="zákl. přenesená",J423,0)</f>
        <v>0</v>
      </c>
      <c r="BH423" s="231">
        <f>IF(N423="sníž. přenesená",J423,0)</f>
        <v>0</v>
      </c>
      <c r="BI423" s="231">
        <f>IF(N423="nulová",J423,0)</f>
        <v>0</v>
      </c>
      <c r="BJ423" s="18" t="s">
        <v>85</v>
      </c>
      <c r="BK423" s="231">
        <f>ROUND(I423*H423,2)</f>
        <v>0</v>
      </c>
      <c r="BL423" s="18" t="s">
        <v>235</v>
      </c>
      <c r="BM423" s="230" t="s">
        <v>6847</v>
      </c>
    </row>
    <row r="424" s="2" customFormat="1" ht="16.5" customHeight="1">
      <c r="A424" s="39"/>
      <c r="B424" s="40"/>
      <c r="C424" s="255" t="s">
        <v>2479</v>
      </c>
      <c r="D424" s="255" t="s">
        <v>218</v>
      </c>
      <c r="E424" s="256" t="s">
        <v>6848</v>
      </c>
      <c r="F424" s="257" t="s">
        <v>6849</v>
      </c>
      <c r="G424" s="258" t="s">
        <v>215</v>
      </c>
      <c r="H424" s="259">
        <v>2</v>
      </c>
      <c r="I424" s="260"/>
      <c r="J424" s="261">
        <f>ROUND(I424*H424,2)</f>
        <v>0</v>
      </c>
      <c r="K424" s="257" t="s">
        <v>1</v>
      </c>
      <c r="L424" s="262"/>
      <c r="M424" s="263" t="s">
        <v>1</v>
      </c>
      <c r="N424" s="264" t="s">
        <v>42</v>
      </c>
      <c r="O424" s="92"/>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316</v>
      </c>
      <c r="AT424" s="230" t="s">
        <v>218</v>
      </c>
      <c r="AU424" s="230" t="s">
        <v>87</v>
      </c>
      <c r="AY424" s="18" t="s">
        <v>159</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235</v>
      </c>
      <c r="BM424" s="230" t="s">
        <v>6850</v>
      </c>
    </row>
    <row r="425" s="2" customFormat="1" ht="16.5" customHeight="1">
      <c r="A425" s="39"/>
      <c r="B425" s="40"/>
      <c r="C425" s="219" t="s">
        <v>2484</v>
      </c>
      <c r="D425" s="219" t="s">
        <v>161</v>
      </c>
      <c r="E425" s="220" t="s">
        <v>6851</v>
      </c>
      <c r="F425" s="221" t="s">
        <v>6852</v>
      </c>
      <c r="G425" s="222" t="s">
        <v>215</v>
      </c>
      <c r="H425" s="223">
        <v>12</v>
      </c>
      <c r="I425" s="224"/>
      <c r="J425" s="225">
        <f>ROUND(I425*H425,2)</f>
        <v>0</v>
      </c>
      <c r="K425" s="221" t="s">
        <v>165</v>
      </c>
      <c r="L425" s="45"/>
      <c r="M425" s="226" t="s">
        <v>1</v>
      </c>
      <c r="N425" s="227" t="s">
        <v>42</v>
      </c>
      <c r="O425" s="92"/>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235</v>
      </c>
      <c r="AT425" s="230" t="s">
        <v>161</v>
      </c>
      <c r="AU425" s="230" t="s">
        <v>87</v>
      </c>
      <c r="AY425" s="18" t="s">
        <v>159</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235</v>
      </c>
      <c r="BM425" s="230" t="s">
        <v>6853</v>
      </c>
    </row>
    <row r="426" s="2" customFormat="1" ht="24.15" customHeight="1">
      <c r="A426" s="39"/>
      <c r="B426" s="40"/>
      <c r="C426" s="255" t="s">
        <v>2488</v>
      </c>
      <c r="D426" s="255" t="s">
        <v>218</v>
      </c>
      <c r="E426" s="256" t="s">
        <v>6854</v>
      </c>
      <c r="F426" s="257" t="s">
        <v>6855</v>
      </c>
      <c r="G426" s="258" t="s">
        <v>215</v>
      </c>
      <c r="H426" s="259">
        <v>12</v>
      </c>
      <c r="I426" s="260"/>
      <c r="J426" s="261">
        <f>ROUND(I426*H426,2)</f>
        <v>0</v>
      </c>
      <c r="K426" s="257" t="s">
        <v>1</v>
      </c>
      <c r="L426" s="262"/>
      <c r="M426" s="263" t="s">
        <v>1</v>
      </c>
      <c r="N426" s="264" t="s">
        <v>42</v>
      </c>
      <c r="O426" s="92"/>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316</v>
      </c>
      <c r="AT426" s="230" t="s">
        <v>218</v>
      </c>
      <c r="AU426" s="230" t="s">
        <v>87</v>
      </c>
      <c r="AY426" s="18" t="s">
        <v>159</v>
      </c>
      <c r="BE426" s="231">
        <f>IF(N426="základní",J426,0)</f>
        <v>0</v>
      </c>
      <c r="BF426" s="231">
        <f>IF(N426="snížená",J426,0)</f>
        <v>0</v>
      </c>
      <c r="BG426" s="231">
        <f>IF(N426="zákl. přenesená",J426,0)</f>
        <v>0</v>
      </c>
      <c r="BH426" s="231">
        <f>IF(N426="sníž. přenesená",J426,0)</f>
        <v>0</v>
      </c>
      <c r="BI426" s="231">
        <f>IF(N426="nulová",J426,0)</f>
        <v>0</v>
      </c>
      <c r="BJ426" s="18" t="s">
        <v>85</v>
      </c>
      <c r="BK426" s="231">
        <f>ROUND(I426*H426,2)</f>
        <v>0</v>
      </c>
      <c r="BL426" s="18" t="s">
        <v>235</v>
      </c>
      <c r="BM426" s="230" t="s">
        <v>6856</v>
      </c>
    </row>
    <row r="427" s="2" customFormat="1" ht="16.5" customHeight="1">
      <c r="A427" s="39"/>
      <c r="B427" s="40"/>
      <c r="C427" s="219" t="s">
        <v>2493</v>
      </c>
      <c r="D427" s="219" t="s">
        <v>161</v>
      </c>
      <c r="E427" s="220" t="s">
        <v>6857</v>
      </c>
      <c r="F427" s="221" t="s">
        <v>6858</v>
      </c>
      <c r="G427" s="222" t="s">
        <v>215</v>
      </c>
      <c r="H427" s="223">
        <v>12</v>
      </c>
      <c r="I427" s="224"/>
      <c r="J427" s="225">
        <f>ROUND(I427*H427,2)</f>
        <v>0</v>
      </c>
      <c r="K427" s="221" t="s">
        <v>165</v>
      </c>
      <c r="L427" s="45"/>
      <c r="M427" s="226" t="s">
        <v>1</v>
      </c>
      <c r="N427" s="227" t="s">
        <v>42</v>
      </c>
      <c r="O427" s="92"/>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235</v>
      </c>
      <c r="AT427" s="230" t="s">
        <v>161</v>
      </c>
      <c r="AU427" s="230" t="s">
        <v>87</v>
      </c>
      <c r="AY427" s="18" t="s">
        <v>159</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235</v>
      </c>
      <c r="BM427" s="230" t="s">
        <v>6859</v>
      </c>
    </row>
    <row r="428" s="2" customFormat="1" ht="16.5" customHeight="1">
      <c r="A428" s="39"/>
      <c r="B428" s="40"/>
      <c r="C428" s="255" t="s">
        <v>2499</v>
      </c>
      <c r="D428" s="255" t="s">
        <v>218</v>
      </c>
      <c r="E428" s="256" t="s">
        <v>6860</v>
      </c>
      <c r="F428" s="257" t="s">
        <v>6861</v>
      </c>
      <c r="G428" s="258" t="s">
        <v>215</v>
      </c>
      <c r="H428" s="259">
        <v>12</v>
      </c>
      <c r="I428" s="260"/>
      <c r="J428" s="261">
        <f>ROUND(I428*H428,2)</f>
        <v>0</v>
      </c>
      <c r="K428" s="257" t="s">
        <v>1</v>
      </c>
      <c r="L428" s="262"/>
      <c r="M428" s="263" t="s">
        <v>1</v>
      </c>
      <c r="N428" s="264" t="s">
        <v>42</v>
      </c>
      <c r="O428" s="92"/>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316</v>
      </c>
      <c r="AT428" s="230" t="s">
        <v>218</v>
      </c>
      <c r="AU428" s="230" t="s">
        <v>87</v>
      </c>
      <c r="AY428" s="18" t="s">
        <v>159</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235</v>
      </c>
      <c r="BM428" s="230" t="s">
        <v>6862</v>
      </c>
    </row>
    <row r="429" s="2" customFormat="1" ht="16.5" customHeight="1">
      <c r="A429" s="39"/>
      <c r="B429" s="40"/>
      <c r="C429" s="219" t="s">
        <v>2504</v>
      </c>
      <c r="D429" s="219" t="s">
        <v>161</v>
      </c>
      <c r="E429" s="220" t="s">
        <v>6863</v>
      </c>
      <c r="F429" s="221" t="s">
        <v>6864</v>
      </c>
      <c r="G429" s="222" t="s">
        <v>215</v>
      </c>
      <c r="H429" s="223">
        <v>1</v>
      </c>
      <c r="I429" s="224"/>
      <c r="J429" s="225">
        <f>ROUND(I429*H429,2)</f>
        <v>0</v>
      </c>
      <c r="K429" s="221" t="s">
        <v>165</v>
      </c>
      <c r="L429" s="45"/>
      <c r="M429" s="226" t="s">
        <v>1</v>
      </c>
      <c r="N429" s="227" t="s">
        <v>42</v>
      </c>
      <c r="O429" s="92"/>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235</v>
      </c>
      <c r="AT429" s="230" t="s">
        <v>161</v>
      </c>
      <c r="AU429" s="230" t="s">
        <v>87</v>
      </c>
      <c r="AY429" s="18" t="s">
        <v>159</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235</v>
      </c>
      <c r="BM429" s="230" t="s">
        <v>6865</v>
      </c>
    </row>
    <row r="430" s="2" customFormat="1" ht="16.5" customHeight="1">
      <c r="A430" s="39"/>
      <c r="B430" s="40"/>
      <c r="C430" s="219" t="s">
        <v>2510</v>
      </c>
      <c r="D430" s="219" t="s">
        <v>161</v>
      </c>
      <c r="E430" s="220" t="s">
        <v>6866</v>
      </c>
      <c r="F430" s="221" t="s">
        <v>6867</v>
      </c>
      <c r="G430" s="222" t="s">
        <v>215</v>
      </c>
      <c r="H430" s="223">
        <v>25</v>
      </c>
      <c r="I430" s="224"/>
      <c r="J430" s="225">
        <f>ROUND(I430*H430,2)</f>
        <v>0</v>
      </c>
      <c r="K430" s="221" t="s">
        <v>165</v>
      </c>
      <c r="L430" s="45"/>
      <c r="M430" s="226" t="s">
        <v>1</v>
      </c>
      <c r="N430" s="227" t="s">
        <v>42</v>
      </c>
      <c r="O430" s="92"/>
      <c r="P430" s="228">
        <f>O430*H430</f>
        <v>0</v>
      </c>
      <c r="Q430" s="228">
        <v>0</v>
      </c>
      <c r="R430" s="228">
        <f>Q430*H430</f>
        <v>0</v>
      </c>
      <c r="S430" s="228">
        <v>0</v>
      </c>
      <c r="T430" s="229">
        <f>S430*H430</f>
        <v>0</v>
      </c>
      <c r="U430" s="39"/>
      <c r="V430" s="39"/>
      <c r="W430" s="39"/>
      <c r="X430" s="39"/>
      <c r="Y430" s="39"/>
      <c r="Z430" s="39"/>
      <c r="AA430" s="39"/>
      <c r="AB430" s="39"/>
      <c r="AC430" s="39"/>
      <c r="AD430" s="39"/>
      <c r="AE430" s="39"/>
      <c r="AR430" s="230" t="s">
        <v>235</v>
      </c>
      <c r="AT430" s="230" t="s">
        <v>161</v>
      </c>
      <c r="AU430" s="230" t="s">
        <v>87</v>
      </c>
      <c r="AY430" s="18" t="s">
        <v>159</v>
      </c>
      <c r="BE430" s="231">
        <f>IF(N430="základní",J430,0)</f>
        <v>0</v>
      </c>
      <c r="BF430" s="231">
        <f>IF(N430="snížená",J430,0)</f>
        <v>0</v>
      </c>
      <c r="BG430" s="231">
        <f>IF(N430="zákl. přenesená",J430,0)</f>
        <v>0</v>
      </c>
      <c r="BH430" s="231">
        <f>IF(N430="sníž. přenesená",J430,0)</f>
        <v>0</v>
      </c>
      <c r="BI430" s="231">
        <f>IF(N430="nulová",J430,0)</f>
        <v>0</v>
      </c>
      <c r="BJ430" s="18" t="s">
        <v>85</v>
      </c>
      <c r="BK430" s="231">
        <f>ROUND(I430*H430,2)</f>
        <v>0</v>
      </c>
      <c r="BL430" s="18" t="s">
        <v>235</v>
      </c>
      <c r="BM430" s="230" t="s">
        <v>6868</v>
      </c>
    </row>
    <row r="431" s="2" customFormat="1" ht="24.15" customHeight="1">
      <c r="A431" s="39"/>
      <c r="B431" s="40"/>
      <c r="C431" s="255" t="s">
        <v>2513</v>
      </c>
      <c r="D431" s="255" t="s">
        <v>218</v>
      </c>
      <c r="E431" s="256" t="s">
        <v>6869</v>
      </c>
      <c r="F431" s="257" t="s">
        <v>6870</v>
      </c>
      <c r="G431" s="258" t="s">
        <v>215</v>
      </c>
      <c r="H431" s="259">
        <v>25</v>
      </c>
      <c r="I431" s="260"/>
      <c r="J431" s="261">
        <f>ROUND(I431*H431,2)</f>
        <v>0</v>
      </c>
      <c r="K431" s="257" t="s">
        <v>1</v>
      </c>
      <c r="L431" s="262"/>
      <c r="M431" s="263" t="s">
        <v>1</v>
      </c>
      <c r="N431" s="264" t="s">
        <v>42</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316</v>
      </c>
      <c r="AT431" s="230" t="s">
        <v>218</v>
      </c>
      <c r="AU431" s="230" t="s">
        <v>87</v>
      </c>
      <c r="AY431" s="18" t="s">
        <v>159</v>
      </c>
      <c r="BE431" s="231">
        <f>IF(N431="základní",J431,0)</f>
        <v>0</v>
      </c>
      <c r="BF431" s="231">
        <f>IF(N431="snížená",J431,0)</f>
        <v>0</v>
      </c>
      <c r="BG431" s="231">
        <f>IF(N431="zákl. přenesená",J431,0)</f>
        <v>0</v>
      </c>
      <c r="BH431" s="231">
        <f>IF(N431="sníž. přenesená",J431,0)</f>
        <v>0</v>
      </c>
      <c r="BI431" s="231">
        <f>IF(N431="nulová",J431,0)</f>
        <v>0</v>
      </c>
      <c r="BJ431" s="18" t="s">
        <v>85</v>
      </c>
      <c r="BK431" s="231">
        <f>ROUND(I431*H431,2)</f>
        <v>0</v>
      </c>
      <c r="BL431" s="18" t="s">
        <v>235</v>
      </c>
      <c r="BM431" s="230" t="s">
        <v>6871</v>
      </c>
    </row>
    <row r="432" s="2" customFormat="1" ht="16.5" customHeight="1">
      <c r="A432" s="39"/>
      <c r="B432" s="40"/>
      <c r="C432" s="219" t="s">
        <v>2522</v>
      </c>
      <c r="D432" s="219" t="s">
        <v>161</v>
      </c>
      <c r="E432" s="220" t="s">
        <v>6872</v>
      </c>
      <c r="F432" s="221" t="s">
        <v>6873</v>
      </c>
      <c r="G432" s="222" t="s">
        <v>215</v>
      </c>
      <c r="H432" s="223">
        <v>120</v>
      </c>
      <c r="I432" s="224"/>
      <c r="J432" s="225">
        <f>ROUND(I432*H432,2)</f>
        <v>0</v>
      </c>
      <c r="K432" s="221" t="s">
        <v>165</v>
      </c>
      <c r="L432" s="45"/>
      <c r="M432" s="226" t="s">
        <v>1</v>
      </c>
      <c r="N432" s="227" t="s">
        <v>42</v>
      </c>
      <c r="O432" s="92"/>
      <c r="P432" s="228">
        <f>O432*H432</f>
        <v>0</v>
      </c>
      <c r="Q432" s="228">
        <v>0</v>
      </c>
      <c r="R432" s="228">
        <f>Q432*H432</f>
        <v>0</v>
      </c>
      <c r="S432" s="228">
        <v>0</v>
      </c>
      <c r="T432" s="229">
        <f>S432*H432</f>
        <v>0</v>
      </c>
      <c r="U432" s="39"/>
      <c r="V432" s="39"/>
      <c r="W432" s="39"/>
      <c r="X432" s="39"/>
      <c r="Y432" s="39"/>
      <c r="Z432" s="39"/>
      <c r="AA432" s="39"/>
      <c r="AB432" s="39"/>
      <c r="AC432" s="39"/>
      <c r="AD432" s="39"/>
      <c r="AE432" s="39"/>
      <c r="AR432" s="230" t="s">
        <v>235</v>
      </c>
      <c r="AT432" s="230" t="s">
        <v>161</v>
      </c>
      <c r="AU432" s="230" t="s">
        <v>87</v>
      </c>
      <c r="AY432" s="18" t="s">
        <v>159</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235</v>
      </c>
      <c r="BM432" s="230" t="s">
        <v>6874</v>
      </c>
    </row>
    <row r="433" s="2" customFormat="1" ht="24.15" customHeight="1">
      <c r="A433" s="39"/>
      <c r="B433" s="40"/>
      <c r="C433" s="255" t="s">
        <v>2527</v>
      </c>
      <c r="D433" s="255" t="s">
        <v>218</v>
      </c>
      <c r="E433" s="256" t="s">
        <v>6875</v>
      </c>
      <c r="F433" s="257" t="s">
        <v>6876</v>
      </c>
      <c r="G433" s="258" t="s">
        <v>215</v>
      </c>
      <c r="H433" s="259">
        <v>120</v>
      </c>
      <c r="I433" s="260"/>
      <c r="J433" s="261">
        <f>ROUND(I433*H433,2)</f>
        <v>0</v>
      </c>
      <c r="K433" s="257" t="s">
        <v>1</v>
      </c>
      <c r="L433" s="262"/>
      <c r="M433" s="263" t="s">
        <v>1</v>
      </c>
      <c r="N433" s="264" t="s">
        <v>42</v>
      </c>
      <c r="O433" s="92"/>
      <c r="P433" s="228">
        <f>O433*H433</f>
        <v>0</v>
      </c>
      <c r="Q433" s="228">
        <v>0.00012</v>
      </c>
      <c r="R433" s="228">
        <f>Q433*H433</f>
        <v>0.0144</v>
      </c>
      <c r="S433" s="228">
        <v>0</v>
      </c>
      <c r="T433" s="229">
        <f>S433*H433</f>
        <v>0</v>
      </c>
      <c r="U433" s="39"/>
      <c r="V433" s="39"/>
      <c r="W433" s="39"/>
      <c r="X433" s="39"/>
      <c r="Y433" s="39"/>
      <c r="Z433" s="39"/>
      <c r="AA433" s="39"/>
      <c r="AB433" s="39"/>
      <c r="AC433" s="39"/>
      <c r="AD433" s="39"/>
      <c r="AE433" s="39"/>
      <c r="AR433" s="230" t="s">
        <v>316</v>
      </c>
      <c r="AT433" s="230" t="s">
        <v>218</v>
      </c>
      <c r="AU433" s="230" t="s">
        <v>87</v>
      </c>
      <c r="AY433" s="18" t="s">
        <v>159</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235</v>
      </c>
      <c r="BM433" s="230" t="s">
        <v>6877</v>
      </c>
    </row>
    <row r="434" s="2" customFormat="1" ht="16.5" customHeight="1">
      <c r="A434" s="39"/>
      <c r="B434" s="40"/>
      <c r="C434" s="219" t="s">
        <v>2531</v>
      </c>
      <c r="D434" s="219" t="s">
        <v>161</v>
      </c>
      <c r="E434" s="220" t="s">
        <v>6878</v>
      </c>
      <c r="F434" s="221" t="s">
        <v>6879</v>
      </c>
      <c r="G434" s="222" t="s">
        <v>215</v>
      </c>
      <c r="H434" s="223">
        <v>265</v>
      </c>
      <c r="I434" s="224"/>
      <c r="J434" s="225">
        <f>ROUND(I434*H434,2)</f>
        <v>0</v>
      </c>
      <c r="K434" s="221" t="s">
        <v>165</v>
      </c>
      <c r="L434" s="45"/>
      <c r="M434" s="226" t="s">
        <v>1</v>
      </c>
      <c r="N434" s="227" t="s">
        <v>42</v>
      </c>
      <c r="O434" s="92"/>
      <c r="P434" s="228">
        <f>O434*H434</f>
        <v>0</v>
      </c>
      <c r="Q434" s="228">
        <v>0</v>
      </c>
      <c r="R434" s="228">
        <f>Q434*H434</f>
        <v>0</v>
      </c>
      <c r="S434" s="228">
        <v>0</v>
      </c>
      <c r="T434" s="229">
        <f>S434*H434</f>
        <v>0</v>
      </c>
      <c r="U434" s="39"/>
      <c r="V434" s="39"/>
      <c r="W434" s="39"/>
      <c r="X434" s="39"/>
      <c r="Y434" s="39"/>
      <c r="Z434" s="39"/>
      <c r="AA434" s="39"/>
      <c r="AB434" s="39"/>
      <c r="AC434" s="39"/>
      <c r="AD434" s="39"/>
      <c r="AE434" s="39"/>
      <c r="AR434" s="230" t="s">
        <v>235</v>
      </c>
      <c r="AT434" s="230" t="s">
        <v>161</v>
      </c>
      <c r="AU434" s="230" t="s">
        <v>87</v>
      </c>
      <c r="AY434" s="18" t="s">
        <v>159</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235</v>
      </c>
      <c r="BM434" s="230" t="s">
        <v>6880</v>
      </c>
    </row>
    <row r="435" s="2" customFormat="1" ht="21.75" customHeight="1">
      <c r="A435" s="39"/>
      <c r="B435" s="40"/>
      <c r="C435" s="219" t="s">
        <v>2535</v>
      </c>
      <c r="D435" s="219" t="s">
        <v>161</v>
      </c>
      <c r="E435" s="220" t="s">
        <v>6881</v>
      </c>
      <c r="F435" s="221" t="s">
        <v>6882</v>
      </c>
      <c r="G435" s="222" t="s">
        <v>215</v>
      </c>
      <c r="H435" s="223">
        <v>265</v>
      </c>
      <c r="I435" s="224"/>
      <c r="J435" s="225">
        <f>ROUND(I435*H435,2)</f>
        <v>0</v>
      </c>
      <c r="K435" s="221" t="s">
        <v>165</v>
      </c>
      <c r="L435" s="45"/>
      <c r="M435" s="226" t="s">
        <v>1</v>
      </c>
      <c r="N435" s="227" t="s">
        <v>42</v>
      </c>
      <c r="O435" s="92"/>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235</v>
      </c>
      <c r="AT435" s="230" t="s">
        <v>161</v>
      </c>
      <c r="AU435" s="230" t="s">
        <v>87</v>
      </c>
      <c r="AY435" s="18" t="s">
        <v>159</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235</v>
      </c>
      <c r="BM435" s="230" t="s">
        <v>6883</v>
      </c>
    </row>
    <row r="436" s="2" customFormat="1" ht="24.15" customHeight="1">
      <c r="A436" s="39"/>
      <c r="B436" s="40"/>
      <c r="C436" s="219" t="s">
        <v>2540</v>
      </c>
      <c r="D436" s="219" t="s">
        <v>161</v>
      </c>
      <c r="E436" s="220" t="s">
        <v>6884</v>
      </c>
      <c r="F436" s="221" t="s">
        <v>6885</v>
      </c>
      <c r="G436" s="222" t="s">
        <v>215</v>
      </c>
      <c r="H436" s="223">
        <v>1</v>
      </c>
      <c r="I436" s="224"/>
      <c r="J436" s="225">
        <f>ROUND(I436*H436,2)</f>
        <v>0</v>
      </c>
      <c r="K436" s="221" t="s">
        <v>165</v>
      </c>
      <c r="L436" s="45"/>
      <c r="M436" s="226" t="s">
        <v>1</v>
      </c>
      <c r="N436" s="227" t="s">
        <v>42</v>
      </c>
      <c r="O436" s="92"/>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235</v>
      </c>
      <c r="AT436" s="230" t="s">
        <v>161</v>
      </c>
      <c r="AU436" s="230" t="s">
        <v>87</v>
      </c>
      <c r="AY436" s="18" t="s">
        <v>159</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235</v>
      </c>
      <c r="BM436" s="230" t="s">
        <v>6886</v>
      </c>
    </row>
    <row r="437" s="2" customFormat="1" ht="16.5" customHeight="1">
      <c r="A437" s="39"/>
      <c r="B437" s="40"/>
      <c r="C437" s="255" t="s">
        <v>2545</v>
      </c>
      <c r="D437" s="255" t="s">
        <v>218</v>
      </c>
      <c r="E437" s="256" t="s">
        <v>6887</v>
      </c>
      <c r="F437" s="257" t="s">
        <v>6888</v>
      </c>
      <c r="G437" s="258" t="s">
        <v>215</v>
      </c>
      <c r="H437" s="259">
        <v>1</v>
      </c>
      <c r="I437" s="260"/>
      <c r="J437" s="261">
        <f>ROUND(I437*H437,2)</f>
        <v>0</v>
      </c>
      <c r="K437" s="257" t="s">
        <v>1</v>
      </c>
      <c r="L437" s="262"/>
      <c r="M437" s="263" t="s">
        <v>1</v>
      </c>
      <c r="N437" s="264" t="s">
        <v>42</v>
      </c>
      <c r="O437" s="92"/>
      <c r="P437" s="228">
        <f>O437*H437</f>
        <v>0</v>
      </c>
      <c r="Q437" s="228">
        <v>0.00046000000000000001</v>
      </c>
      <c r="R437" s="228">
        <f>Q437*H437</f>
        <v>0.00046000000000000001</v>
      </c>
      <c r="S437" s="228">
        <v>0</v>
      </c>
      <c r="T437" s="229">
        <f>S437*H437</f>
        <v>0</v>
      </c>
      <c r="U437" s="39"/>
      <c r="V437" s="39"/>
      <c r="W437" s="39"/>
      <c r="X437" s="39"/>
      <c r="Y437" s="39"/>
      <c r="Z437" s="39"/>
      <c r="AA437" s="39"/>
      <c r="AB437" s="39"/>
      <c r="AC437" s="39"/>
      <c r="AD437" s="39"/>
      <c r="AE437" s="39"/>
      <c r="AR437" s="230" t="s">
        <v>316</v>
      </c>
      <c r="AT437" s="230" t="s">
        <v>218</v>
      </c>
      <c r="AU437" s="230" t="s">
        <v>87</v>
      </c>
      <c r="AY437" s="18" t="s">
        <v>159</v>
      </c>
      <c r="BE437" s="231">
        <f>IF(N437="základní",J437,0)</f>
        <v>0</v>
      </c>
      <c r="BF437" s="231">
        <f>IF(N437="snížená",J437,0)</f>
        <v>0</v>
      </c>
      <c r="BG437" s="231">
        <f>IF(N437="zákl. přenesená",J437,0)</f>
        <v>0</v>
      </c>
      <c r="BH437" s="231">
        <f>IF(N437="sníž. přenesená",J437,0)</f>
        <v>0</v>
      </c>
      <c r="BI437" s="231">
        <f>IF(N437="nulová",J437,0)</f>
        <v>0</v>
      </c>
      <c r="BJ437" s="18" t="s">
        <v>85</v>
      </c>
      <c r="BK437" s="231">
        <f>ROUND(I437*H437,2)</f>
        <v>0</v>
      </c>
      <c r="BL437" s="18" t="s">
        <v>235</v>
      </c>
      <c r="BM437" s="230" t="s">
        <v>6889</v>
      </c>
    </row>
    <row r="438" s="2" customFormat="1" ht="16.5" customHeight="1">
      <c r="A438" s="39"/>
      <c r="B438" s="40"/>
      <c r="C438" s="219" t="s">
        <v>2550</v>
      </c>
      <c r="D438" s="219" t="s">
        <v>161</v>
      </c>
      <c r="E438" s="220" t="s">
        <v>6890</v>
      </c>
      <c r="F438" s="221" t="s">
        <v>6891</v>
      </c>
      <c r="G438" s="222" t="s">
        <v>215</v>
      </c>
      <c r="H438" s="223">
        <v>1</v>
      </c>
      <c r="I438" s="224"/>
      <c r="J438" s="225">
        <f>ROUND(I438*H438,2)</f>
        <v>0</v>
      </c>
      <c r="K438" s="221" t="s">
        <v>165</v>
      </c>
      <c r="L438" s="45"/>
      <c r="M438" s="226" t="s">
        <v>1</v>
      </c>
      <c r="N438" s="227" t="s">
        <v>42</v>
      </c>
      <c r="O438" s="92"/>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235</v>
      </c>
      <c r="AT438" s="230" t="s">
        <v>161</v>
      </c>
      <c r="AU438" s="230" t="s">
        <v>87</v>
      </c>
      <c r="AY438" s="18" t="s">
        <v>159</v>
      </c>
      <c r="BE438" s="231">
        <f>IF(N438="základní",J438,0)</f>
        <v>0</v>
      </c>
      <c r="BF438" s="231">
        <f>IF(N438="snížená",J438,0)</f>
        <v>0</v>
      </c>
      <c r="BG438" s="231">
        <f>IF(N438="zákl. přenesená",J438,0)</f>
        <v>0</v>
      </c>
      <c r="BH438" s="231">
        <f>IF(N438="sníž. přenesená",J438,0)</f>
        <v>0</v>
      </c>
      <c r="BI438" s="231">
        <f>IF(N438="nulová",J438,0)</f>
        <v>0</v>
      </c>
      <c r="BJ438" s="18" t="s">
        <v>85</v>
      </c>
      <c r="BK438" s="231">
        <f>ROUND(I438*H438,2)</f>
        <v>0</v>
      </c>
      <c r="BL438" s="18" t="s">
        <v>235</v>
      </c>
      <c r="BM438" s="230" t="s">
        <v>6892</v>
      </c>
    </row>
    <row r="439" s="2" customFormat="1" ht="24.15" customHeight="1">
      <c r="A439" s="39"/>
      <c r="B439" s="40"/>
      <c r="C439" s="219" t="s">
        <v>2556</v>
      </c>
      <c r="D439" s="219" t="s">
        <v>161</v>
      </c>
      <c r="E439" s="220" t="s">
        <v>6893</v>
      </c>
      <c r="F439" s="221" t="s">
        <v>6894</v>
      </c>
      <c r="G439" s="222" t="s">
        <v>215</v>
      </c>
      <c r="H439" s="223">
        <v>1</v>
      </c>
      <c r="I439" s="224"/>
      <c r="J439" s="225">
        <f>ROUND(I439*H439,2)</f>
        <v>0</v>
      </c>
      <c r="K439" s="221" t="s">
        <v>165</v>
      </c>
      <c r="L439" s="45"/>
      <c r="M439" s="226" t="s">
        <v>1</v>
      </c>
      <c r="N439" s="227" t="s">
        <v>42</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235</v>
      </c>
      <c r="AT439" s="230" t="s">
        <v>161</v>
      </c>
      <c r="AU439" s="230" t="s">
        <v>87</v>
      </c>
      <c r="AY439" s="18" t="s">
        <v>159</v>
      </c>
      <c r="BE439" s="231">
        <f>IF(N439="základní",J439,0)</f>
        <v>0</v>
      </c>
      <c r="BF439" s="231">
        <f>IF(N439="snížená",J439,0)</f>
        <v>0</v>
      </c>
      <c r="BG439" s="231">
        <f>IF(N439="zákl. přenesená",J439,0)</f>
        <v>0</v>
      </c>
      <c r="BH439" s="231">
        <f>IF(N439="sníž. přenesená",J439,0)</f>
        <v>0</v>
      </c>
      <c r="BI439" s="231">
        <f>IF(N439="nulová",J439,0)</f>
        <v>0</v>
      </c>
      <c r="BJ439" s="18" t="s">
        <v>85</v>
      </c>
      <c r="BK439" s="231">
        <f>ROUND(I439*H439,2)</f>
        <v>0</v>
      </c>
      <c r="BL439" s="18" t="s">
        <v>235</v>
      </c>
      <c r="BM439" s="230" t="s">
        <v>6895</v>
      </c>
    </row>
    <row r="440" s="2" customFormat="1" ht="21.75" customHeight="1">
      <c r="A440" s="39"/>
      <c r="B440" s="40"/>
      <c r="C440" s="219" t="s">
        <v>2565</v>
      </c>
      <c r="D440" s="219" t="s">
        <v>161</v>
      </c>
      <c r="E440" s="220" t="s">
        <v>6896</v>
      </c>
      <c r="F440" s="221" t="s">
        <v>6897</v>
      </c>
      <c r="G440" s="222" t="s">
        <v>215</v>
      </c>
      <c r="H440" s="223">
        <v>1</v>
      </c>
      <c r="I440" s="224"/>
      <c r="J440" s="225">
        <f>ROUND(I440*H440,2)</f>
        <v>0</v>
      </c>
      <c r="K440" s="221" t="s">
        <v>165</v>
      </c>
      <c r="L440" s="45"/>
      <c r="M440" s="226" t="s">
        <v>1</v>
      </c>
      <c r="N440" s="227" t="s">
        <v>42</v>
      </c>
      <c r="O440" s="92"/>
      <c r="P440" s="228">
        <f>O440*H440</f>
        <v>0</v>
      </c>
      <c r="Q440" s="228">
        <v>0</v>
      </c>
      <c r="R440" s="228">
        <f>Q440*H440</f>
        <v>0</v>
      </c>
      <c r="S440" s="228">
        <v>0</v>
      </c>
      <c r="T440" s="229">
        <f>S440*H440</f>
        <v>0</v>
      </c>
      <c r="U440" s="39"/>
      <c r="V440" s="39"/>
      <c r="W440" s="39"/>
      <c r="X440" s="39"/>
      <c r="Y440" s="39"/>
      <c r="Z440" s="39"/>
      <c r="AA440" s="39"/>
      <c r="AB440" s="39"/>
      <c r="AC440" s="39"/>
      <c r="AD440" s="39"/>
      <c r="AE440" s="39"/>
      <c r="AR440" s="230" t="s">
        <v>235</v>
      </c>
      <c r="AT440" s="230" t="s">
        <v>161</v>
      </c>
      <c r="AU440" s="230" t="s">
        <v>87</v>
      </c>
      <c r="AY440" s="18" t="s">
        <v>159</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235</v>
      </c>
      <c r="BM440" s="230" t="s">
        <v>6898</v>
      </c>
    </row>
    <row r="441" s="2" customFormat="1" ht="16.5" customHeight="1">
      <c r="A441" s="39"/>
      <c r="B441" s="40"/>
      <c r="C441" s="219" t="s">
        <v>2570</v>
      </c>
      <c r="D441" s="219" t="s">
        <v>161</v>
      </c>
      <c r="E441" s="220" t="s">
        <v>6899</v>
      </c>
      <c r="F441" s="221" t="s">
        <v>6900</v>
      </c>
      <c r="G441" s="222" t="s">
        <v>215</v>
      </c>
      <c r="H441" s="223">
        <v>1</v>
      </c>
      <c r="I441" s="224"/>
      <c r="J441" s="225">
        <f>ROUND(I441*H441,2)</f>
        <v>0</v>
      </c>
      <c r="K441" s="221" t="s">
        <v>165</v>
      </c>
      <c r="L441" s="45"/>
      <c r="M441" s="226" t="s">
        <v>1</v>
      </c>
      <c r="N441" s="227" t="s">
        <v>42</v>
      </c>
      <c r="O441" s="92"/>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235</v>
      </c>
      <c r="AT441" s="230" t="s">
        <v>161</v>
      </c>
      <c r="AU441" s="230" t="s">
        <v>87</v>
      </c>
      <c r="AY441" s="18" t="s">
        <v>159</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235</v>
      </c>
      <c r="BM441" s="230" t="s">
        <v>6901</v>
      </c>
    </row>
    <row r="442" s="2" customFormat="1" ht="16.5" customHeight="1">
      <c r="A442" s="39"/>
      <c r="B442" s="40"/>
      <c r="C442" s="219" t="s">
        <v>2573</v>
      </c>
      <c r="D442" s="219" t="s">
        <v>161</v>
      </c>
      <c r="E442" s="220" t="s">
        <v>6902</v>
      </c>
      <c r="F442" s="221" t="s">
        <v>6903</v>
      </c>
      <c r="G442" s="222" t="s">
        <v>215</v>
      </c>
      <c r="H442" s="223">
        <v>13</v>
      </c>
      <c r="I442" s="224"/>
      <c r="J442" s="225">
        <f>ROUND(I442*H442,2)</f>
        <v>0</v>
      </c>
      <c r="K442" s="221" t="s">
        <v>1</v>
      </c>
      <c r="L442" s="45"/>
      <c r="M442" s="226" t="s">
        <v>1</v>
      </c>
      <c r="N442" s="227" t="s">
        <v>42</v>
      </c>
      <c r="O442" s="92"/>
      <c r="P442" s="228">
        <f>O442*H442</f>
        <v>0</v>
      </c>
      <c r="Q442" s="228">
        <v>0</v>
      </c>
      <c r="R442" s="228">
        <f>Q442*H442</f>
        <v>0</v>
      </c>
      <c r="S442" s="228">
        <v>0</v>
      </c>
      <c r="T442" s="229">
        <f>S442*H442</f>
        <v>0</v>
      </c>
      <c r="U442" s="39"/>
      <c r="V442" s="39"/>
      <c r="W442" s="39"/>
      <c r="X442" s="39"/>
      <c r="Y442" s="39"/>
      <c r="Z442" s="39"/>
      <c r="AA442" s="39"/>
      <c r="AB442" s="39"/>
      <c r="AC442" s="39"/>
      <c r="AD442" s="39"/>
      <c r="AE442" s="39"/>
      <c r="AR442" s="230" t="s">
        <v>235</v>
      </c>
      <c r="AT442" s="230" t="s">
        <v>161</v>
      </c>
      <c r="AU442" s="230" t="s">
        <v>87</v>
      </c>
      <c r="AY442" s="18" t="s">
        <v>159</v>
      </c>
      <c r="BE442" s="231">
        <f>IF(N442="základní",J442,0)</f>
        <v>0</v>
      </c>
      <c r="BF442" s="231">
        <f>IF(N442="snížená",J442,0)</f>
        <v>0</v>
      </c>
      <c r="BG442" s="231">
        <f>IF(N442="zákl. přenesená",J442,0)</f>
        <v>0</v>
      </c>
      <c r="BH442" s="231">
        <f>IF(N442="sníž. přenesená",J442,0)</f>
        <v>0</v>
      </c>
      <c r="BI442" s="231">
        <f>IF(N442="nulová",J442,0)</f>
        <v>0</v>
      </c>
      <c r="BJ442" s="18" t="s">
        <v>85</v>
      </c>
      <c r="BK442" s="231">
        <f>ROUND(I442*H442,2)</f>
        <v>0</v>
      </c>
      <c r="BL442" s="18" t="s">
        <v>235</v>
      </c>
      <c r="BM442" s="230" t="s">
        <v>6904</v>
      </c>
    </row>
    <row r="443" s="2" customFormat="1" ht="16.5" customHeight="1">
      <c r="A443" s="39"/>
      <c r="B443" s="40"/>
      <c r="C443" s="255" t="s">
        <v>2578</v>
      </c>
      <c r="D443" s="255" t="s">
        <v>218</v>
      </c>
      <c r="E443" s="256" t="s">
        <v>6905</v>
      </c>
      <c r="F443" s="257" t="s">
        <v>6906</v>
      </c>
      <c r="G443" s="258" t="s">
        <v>215</v>
      </c>
      <c r="H443" s="259">
        <v>13</v>
      </c>
      <c r="I443" s="260"/>
      <c r="J443" s="261">
        <f>ROUND(I443*H443,2)</f>
        <v>0</v>
      </c>
      <c r="K443" s="257" t="s">
        <v>1</v>
      </c>
      <c r="L443" s="262"/>
      <c r="M443" s="263" t="s">
        <v>1</v>
      </c>
      <c r="N443" s="264" t="s">
        <v>42</v>
      </c>
      <c r="O443" s="92"/>
      <c r="P443" s="228">
        <f>O443*H443</f>
        <v>0</v>
      </c>
      <c r="Q443" s="228">
        <v>0.00014999999999999999</v>
      </c>
      <c r="R443" s="228">
        <f>Q443*H443</f>
        <v>0.0019499999999999999</v>
      </c>
      <c r="S443" s="228">
        <v>0</v>
      </c>
      <c r="T443" s="229">
        <f>S443*H443</f>
        <v>0</v>
      </c>
      <c r="U443" s="39"/>
      <c r="V443" s="39"/>
      <c r="W443" s="39"/>
      <c r="X443" s="39"/>
      <c r="Y443" s="39"/>
      <c r="Z443" s="39"/>
      <c r="AA443" s="39"/>
      <c r="AB443" s="39"/>
      <c r="AC443" s="39"/>
      <c r="AD443" s="39"/>
      <c r="AE443" s="39"/>
      <c r="AR443" s="230" t="s">
        <v>316</v>
      </c>
      <c r="AT443" s="230" t="s">
        <v>218</v>
      </c>
      <c r="AU443" s="230" t="s">
        <v>87</v>
      </c>
      <c r="AY443" s="18" t="s">
        <v>159</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235</v>
      </c>
      <c r="BM443" s="230" t="s">
        <v>6907</v>
      </c>
    </row>
    <row r="444" s="2" customFormat="1" ht="33" customHeight="1">
      <c r="A444" s="39"/>
      <c r="B444" s="40"/>
      <c r="C444" s="219" t="s">
        <v>2582</v>
      </c>
      <c r="D444" s="219" t="s">
        <v>161</v>
      </c>
      <c r="E444" s="220" t="s">
        <v>6908</v>
      </c>
      <c r="F444" s="221" t="s">
        <v>6909</v>
      </c>
      <c r="G444" s="222" t="s">
        <v>215</v>
      </c>
      <c r="H444" s="223">
        <v>1</v>
      </c>
      <c r="I444" s="224"/>
      <c r="J444" s="225">
        <f>ROUND(I444*H444,2)</f>
        <v>0</v>
      </c>
      <c r="K444" s="221" t="s">
        <v>165</v>
      </c>
      <c r="L444" s="45"/>
      <c r="M444" s="226" t="s">
        <v>1</v>
      </c>
      <c r="N444" s="227" t="s">
        <v>42</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235</v>
      </c>
      <c r="AT444" s="230" t="s">
        <v>161</v>
      </c>
      <c r="AU444" s="230" t="s">
        <v>87</v>
      </c>
      <c r="AY444" s="18" t="s">
        <v>159</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235</v>
      </c>
      <c r="BM444" s="230" t="s">
        <v>6910</v>
      </c>
    </row>
    <row r="445" s="2" customFormat="1" ht="16.5" customHeight="1">
      <c r="A445" s="39"/>
      <c r="B445" s="40"/>
      <c r="C445" s="255" t="s">
        <v>2586</v>
      </c>
      <c r="D445" s="255" t="s">
        <v>218</v>
      </c>
      <c r="E445" s="256" t="s">
        <v>6911</v>
      </c>
      <c r="F445" s="257" t="s">
        <v>6912</v>
      </c>
      <c r="G445" s="258" t="s">
        <v>215</v>
      </c>
      <c r="H445" s="259">
        <v>1</v>
      </c>
      <c r="I445" s="260"/>
      <c r="J445" s="261">
        <f>ROUND(I445*H445,2)</f>
        <v>0</v>
      </c>
      <c r="K445" s="257" t="s">
        <v>165</v>
      </c>
      <c r="L445" s="262"/>
      <c r="M445" s="263" t="s">
        <v>1</v>
      </c>
      <c r="N445" s="264" t="s">
        <v>42</v>
      </c>
      <c r="O445" s="92"/>
      <c r="P445" s="228">
        <f>O445*H445</f>
        <v>0</v>
      </c>
      <c r="Q445" s="228">
        <v>0.00029999999999999997</v>
      </c>
      <c r="R445" s="228">
        <f>Q445*H445</f>
        <v>0.00029999999999999997</v>
      </c>
      <c r="S445" s="228">
        <v>0</v>
      </c>
      <c r="T445" s="229">
        <f>S445*H445</f>
        <v>0</v>
      </c>
      <c r="U445" s="39"/>
      <c r="V445" s="39"/>
      <c r="W445" s="39"/>
      <c r="X445" s="39"/>
      <c r="Y445" s="39"/>
      <c r="Z445" s="39"/>
      <c r="AA445" s="39"/>
      <c r="AB445" s="39"/>
      <c r="AC445" s="39"/>
      <c r="AD445" s="39"/>
      <c r="AE445" s="39"/>
      <c r="AR445" s="230" t="s">
        <v>316</v>
      </c>
      <c r="AT445" s="230" t="s">
        <v>218</v>
      </c>
      <c r="AU445" s="230" t="s">
        <v>87</v>
      </c>
      <c r="AY445" s="18" t="s">
        <v>159</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235</v>
      </c>
      <c r="BM445" s="230" t="s">
        <v>6913</v>
      </c>
    </row>
    <row r="446" s="2" customFormat="1" ht="16.5" customHeight="1">
      <c r="A446" s="39"/>
      <c r="B446" s="40"/>
      <c r="C446" s="219" t="s">
        <v>2588</v>
      </c>
      <c r="D446" s="219" t="s">
        <v>161</v>
      </c>
      <c r="E446" s="220" t="s">
        <v>6914</v>
      </c>
      <c r="F446" s="221" t="s">
        <v>6915</v>
      </c>
      <c r="G446" s="222" t="s">
        <v>215</v>
      </c>
      <c r="H446" s="223">
        <v>12</v>
      </c>
      <c r="I446" s="224"/>
      <c r="J446" s="225">
        <f>ROUND(I446*H446,2)</f>
        <v>0</v>
      </c>
      <c r="K446" s="221" t="s">
        <v>165</v>
      </c>
      <c r="L446" s="45"/>
      <c r="M446" s="226" t="s">
        <v>1</v>
      </c>
      <c r="N446" s="227" t="s">
        <v>42</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235</v>
      </c>
      <c r="AT446" s="230" t="s">
        <v>161</v>
      </c>
      <c r="AU446" s="230" t="s">
        <v>87</v>
      </c>
      <c r="AY446" s="18" t="s">
        <v>159</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235</v>
      </c>
      <c r="BM446" s="230" t="s">
        <v>6916</v>
      </c>
    </row>
    <row r="447" s="2" customFormat="1" ht="16.5" customHeight="1">
      <c r="A447" s="39"/>
      <c r="B447" s="40"/>
      <c r="C447" s="255" t="s">
        <v>2592</v>
      </c>
      <c r="D447" s="255" t="s">
        <v>218</v>
      </c>
      <c r="E447" s="256" t="s">
        <v>6917</v>
      </c>
      <c r="F447" s="257" t="s">
        <v>6918</v>
      </c>
      <c r="G447" s="258" t="s">
        <v>215</v>
      </c>
      <c r="H447" s="259">
        <v>12</v>
      </c>
      <c r="I447" s="260"/>
      <c r="J447" s="261">
        <f>ROUND(I447*H447,2)</f>
        <v>0</v>
      </c>
      <c r="K447" s="257" t="s">
        <v>165</v>
      </c>
      <c r="L447" s="262"/>
      <c r="M447" s="263" t="s">
        <v>1</v>
      </c>
      <c r="N447" s="264" t="s">
        <v>42</v>
      </c>
      <c r="O447" s="92"/>
      <c r="P447" s="228">
        <f>O447*H447</f>
        <v>0</v>
      </c>
      <c r="Q447" s="228">
        <v>0.00029999999999999997</v>
      </c>
      <c r="R447" s="228">
        <f>Q447*H447</f>
        <v>0.0035999999999999999</v>
      </c>
      <c r="S447" s="228">
        <v>0</v>
      </c>
      <c r="T447" s="229">
        <f>S447*H447</f>
        <v>0</v>
      </c>
      <c r="U447" s="39"/>
      <c r="V447" s="39"/>
      <c r="W447" s="39"/>
      <c r="X447" s="39"/>
      <c r="Y447" s="39"/>
      <c r="Z447" s="39"/>
      <c r="AA447" s="39"/>
      <c r="AB447" s="39"/>
      <c r="AC447" s="39"/>
      <c r="AD447" s="39"/>
      <c r="AE447" s="39"/>
      <c r="AR447" s="230" t="s">
        <v>316</v>
      </c>
      <c r="AT447" s="230" t="s">
        <v>218</v>
      </c>
      <c r="AU447" s="230" t="s">
        <v>87</v>
      </c>
      <c r="AY447" s="18" t="s">
        <v>159</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235</v>
      </c>
      <c r="BM447" s="230" t="s">
        <v>6919</v>
      </c>
    </row>
    <row r="448" s="2" customFormat="1" ht="24.15" customHeight="1">
      <c r="A448" s="39"/>
      <c r="B448" s="40"/>
      <c r="C448" s="219" t="s">
        <v>2596</v>
      </c>
      <c r="D448" s="219" t="s">
        <v>161</v>
      </c>
      <c r="E448" s="220" t="s">
        <v>6920</v>
      </c>
      <c r="F448" s="221" t="s">
        <v>6921</v>
      </c>
      <c r="G448" s="222" t="s">
        <v>215</v>
      </c>
      <c r="H448" s="223">
        <v>12</v>
      </c>
      <c r="I448" s="224"/>
      <c r="J448" s="225">
        <f>ROUND(I448*H448,2)</f>
        <v>0</v>
      </c>
      <c r="K448" s="221" t="s">
        <v>165</v>
      </c>
      <c r="L448" s="45"/>
      <c r="M448" s="226" t="s">
        <v>1</v>
      </c>
      <c r="N448" s="227" t="s">
        <v>42</v>
      </c>
      <c r="O448" s="92"/>
      <c r="P448" s="228">
        <f>O448*H448</f>
        <v>0</v>
      </c>
      <c r="Q448" s="228">
        <v>0</v>
      </c>
      <c r="R448" s="228">
        <f>Q448*H448</f>
        <v>0</v>
      </c>
      <c r="S448" s="228">
        <v>0</v>
      </c>
      <c r="T448" s="229">
        <f>S448*H448</f>
        <v>0</v>
      </c>
      <c r="U448" s="39"/>
      <c r="V448" s="39"/>
      <c r="W448" s="39"/>
      <c r="X448" s="39"/>
      <c r="Y448" s="39"/>
      <c r="Z448" s="39"/>
      <c r="AA448" s="39"/>
      <c r="AB448" s="39"/>
      <c r="AC448" s="39"/>
      <c r="AD448" s="39"/>
      <c r="AE448" s="39"/>
      <c r="AR448" s="230" t="s">
        <v>235</v>
      </c>
      <c r="AT448" s="230" t="s">
        <v>161</v>
      </c>
      <c r="AU448" s="230" t="s">
        <v>87</v>
      </c>
      <c r="AY448" s="18" t="s">
        <v>159</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235</v>
      </c>
      <c r="BM448" s="230" t="s">
        <v>6922</v>
      </c>
    </row>
    <row r="449" s="2" customFormat="1" ht="24.15" customHeight="1">
      <c r="A449" s="39"/>
      <c r="B449" s="40"/>
      <c r="C449" s="255" t="s">
        <v>2601</v>
      </c>
      <c r="D449" s="255" t="s">
        <v>218</v>
      </c>
      <c r="E449" s="256" t="s">
        <v>6923</v>
      </c>
      <c r="F449" s="257" t="s">
        <v>6924</v>
      </c>
      <c r="G449" s="258" t="s">
        <v>215</v>
      </c>
      <c r="H449" s="259">
        <v>12</v>
      </c>
      <c r="I449" s="260"/>
      <c r="J449" s="261">
        <f>ROUND(I449*H449,2)</f>
        <v>0</v>
      </c>
      <c r="K449" s="257" t="s">
        <v>165</v>
      </c>
      <c r="L449" s="262"/>
      <c r="M449" s="263" t="s">
        <v>1</v>
      </c>
      <c r="N449" s="264" t="s">
        <v>42</v>
      </c>
      <c r="O449" s="92"/>
      <c r="P449" s="228">
        <f>O449*H449</f>
        <v>0</v>
      </c>
      <c r="Q449" s="228">
        <v>0.00010000000000000001</v>
      </c>
      <c r="R449" s="228">
        <f>Q449*H449</f>
        <v>0.0012000000000000001</v>
      </c>
      <c r="S449" s="228">
        <v>0</v>
      </c>
      <c r="T449" s="229">
        <f>S449*H449</f>
        <v>0</v>
      </c>
      <c r="U449" s="39"/>
      <c r="V449" s="39"/>
      <c r="W449" s="39"/>
      <c r="X449" s="39"/>
      <c r="Y449" s="39"/>
      <c r="Z449" s="39"/>
      <c r="AA449" s="39"/>
      <c r="AB449" s="39"/>
      <c r="AC449" s="39"/>
      <c r="AD449" s="39"/>
      <c r="AE449" s="39"/>
      <c r="AR449" s="230" t="s">
        <v>316</v>
      </c>
      <c r="AT449" s="230" t="s">
        <v>218</v>
      </c>
      <c r="AU449" s="230" t="s">
        <v>87</v>
      </c>
      <c r="AY449" s="18" t="s">
        <v>159</v>
      </c>
      <c r="BE449" s="231">
        <f>IF(N449="základní",J449,0)</f>
        <v>0</v>
      </c>
      <c r="BF449" s="231">
        <f>IF(N449="snížená",J449,0)</f>
        <v>0</v>
      </c>
      <c r="BG449" s="231">
        <f>IF(N449="zákl. přenesená",J449,0)</f>
        <v>0</v>
      </c>
      <c r="BH449" s="231">
        <f>IF(N449="sníž. přenesená",J449,0)</f>
        <v>0</v>
      </c>
      <c r="BI449" s="231">
        <f>IF(N449="nulová",J449,0)</f>
        <v>0</v>
      </c>
      <c r="BJ449" s="18" t="s">
        <v>85</v>
      </c>
      <c r="BK449" s="231">
        <f>ROUND(I449*H449,2)</f>
        <v>0</v>
      </c>
      <c r="BL449" s="18" t="s">
        <v>235</v>
      </c>
      <c r="BM449" s="230" t="s">
        <v>6925</v>
      </c>
    </row>
    <row r="450" s="2" customFormat="1" ht="21.75" customHeight="1">
      <c r="A450" s="39"/>
      <c r="B450" s="40"/>
      <c r="C450" s="219" t="s">
        <v>2606</v>
      </c>
      <c r="D450" s="219" t="s">
        <v>161</v>
      </c>
      <c r="E450" s="220" t="s">
        <v>6926</v>
      </c>
      <c r="F450" s="221" t="s">
        <v>6927</v>
      </c>
      <c r="G450" s="222" t="s">
        <v>215</v>
      </c>
      <c r="H450" s="223">
        <v>25</v>
      </c>
      <c r="I450" s="224"/>
      <c r="J450" s="225">
        <f>ROUND(I450*H450,2)</f>
        <v>0</v>
      </c>
      <c r="K450" s="221" t="s">
        <v>165</v>
      </c>
      <c r="L450" s="45"/>
      <c r="M450" s="226" t="s">
        <v>1</v>
      </c>
      <c r="N450" s="227" t="s">
        <v>42</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235</v>
      </c>
      <c r="AT450" s="230" t="s">
        <v>161</v>
      </c>
      <c r="AU450" s="230" t="s">
        <v>87</v>
      </c>
      <c r="AY450" s="18" t="s">
        <v>159</v>
      </c>
      <c r="BE450" s="231">
        <f>IF(N450="základní",J450,0)</f>
        <v>0</v>
      </c>
      <c r="BF450" s="231">
        <f>IF(N450="snížená",J450,0)</f>
        <v>0</v>
      </c>
      <c r="BG450" s="231">
        <f>IF(N450="zákl. přenesená",J450,0)</f>
        <v>0</v>
      </c>
      <c r="BH450" s="231">
        <f>IF(N450="sníž. přenesená",J450,0)</f>
        <v>0</v>
      </c>
      <c r="BI450" s="231">
        <f>IF(N450="nulová",J450,0)</f>
        <v>0</v>
      </c>
      <c r="BJ450" s="18" t="s">
        <v>85</v>
      </c>
      <c r="BK450" s="231">
        <f>ROUND(I450*H450,2)</f>
        <v>0</v>
      </c>
      <c r="BL450" s="18" t="s">
        <v>235</v>
      </c>
      <c r="BM450" s="230" t="s">
        <v>6928</v>
      </c>
    </row>
    <row r="451" s="2" customFormat="1" ht="16.5" customHeight="1">
      <c r="A451" s="39"/>
      <c r="B451" s="40"/>
      <c r="C451" s="255" t="s">
        <v>2612</v>
      </c>
      <c r="D451" s="255" t="s">
        <v>218</v>
      </c>
      <c r="E451" s="256" t="s">
        <v>6929</v>
      </c>
      <c r="F451" s="257" t="s">
        <v>6930</v>
      </c>
      <c r="G451" s="258" t="s">
        <v>215</v>
      </c>
      <c r="H451" s="259">
        <v>25</v>
      </c>
      <c r="I451" s="260"/>
      <c r="J451" s="261">
        <f>ROUND(I451*H451,2)</f>
        <v>0</v>
      </c>
      <c r="K451" s="257" t="s">
        <v>165</v>
      </c>
      <c r="L451" s="262"/>
      <c r="M451" s="263" t="s">
        <v>1</v>
      </c>
      <c r="N451" s="264" t="s">
        <v>42</v>
      </c>
      <c r="O451" s="92"/>
      <c r="P451" s="228">
        <f>O451*H451</f>
        <v>0</v>
      </c>
      <c r="Q451" s="228">
        <v>0.00010000000000000001</v>
      </c>
      <c r="R451" s="228">
        <f>Q451*H451</f>
        <v>0.0025000000000000001</v>
      </c>
      <c r="S451" s="228">
        <v>0</v>
      </c>
      <c r="T451" s="229">
        <f>S451*H451</f>
        <v>0</v>
      </c>
      <c r="U451" s="39"/>
      <c r="V451" s="39"/>
      <c r="W451" s="39"/>
      <c r="X451" s="39"/>
      <c r="Y451" s="39"/>
      <c r="Z451" s="39"/>
      <c r="AA451" s="39"/>
      <c r="AB451" s="39"/>
      <c r="AC451" s="39"/>
      <c r="AD451" s="39"/>
      <c r="AE451" s="39"/>
      <c r="AR451" s="230" t="s">
        <v>316</v>
      </c>
      <c r="AT451" s="230" t="s">
        <v>218</v>
      </c>
      <c r="AU451" s="230" t="s">
        <v>87</v>
      </c>
      <c r="AY451" s="18" t="s">
        <v>159</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235</v>
      </c>
      <c r="BM451" s="230" t="s">
        <v>6931</v>
      </c>
    </row>
    <row r="452" s="2" customFormat="1" ht="24.15" customHeight="1">
      <c r="A452" s="39"/>
      <c r="B452" s="40"/>
      <c r="C452" s="219" t="s">
        <v>2616</v>
      </c>
      <c r="D452" s="219" t="s">
        <v>161</v>
      </c>
      <c r="E452" s="220" t="s">
        <v>6932</v>
      </c>
      <c r="F452" s="221" t="s">
        <v>6933</v>
      </c>
      <c r="G452" s="222" t="s">
        <v>215</v>
      </c>
      <c r="H452" s="223">
        <v>1</v>
      </c>
      <c r="I452" s="224"/>
      <c r="J452" s="225">
        <f>ROUND(I452*H452,2)</f>
        <v>0</v>
      </c>
      <c r="K452" s="221" t="s">
        <v>165</v>
      </c>
      <c r="L452" s="45"/>
      <c r="M452" s="226" t="s">
        <v>1</v>
      </c>
      <c r="N452" s="227" t="s">
        <v>42</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235</v>
      </c>
      <c r="AT452" s="230" t="s">
        <v>161</v>
      </c>
      <c r="AU452" s="230" t="s">
        <v>87</v>
      </c>
      <c r="AY452" s="18" t="s">
        <v>159</v>
      </c>
      <c r="BE452" s="231">
        <f>IF(N452="základní",J452,0)</f>
        <v>0</v>
      </c>
      <c r="BF452" s="231">
        <f>IF(N452="snížená",J452,0)</f>
        <v>0</v>
      </c>
      <c r="BG452" s="231">
        <f>IF(N452="zákl. přenesená",J452,0)</f>
        <v>0</v>
      </c>
      <c r="BH452" s="231">
        <f>IF(N452="sníž. přenesená",J452,0)</f>
        <v>0</v>
      </c>
      <c r="BI452" s="231">
        <f>IF(N452="nulová",J452,0)</f>
        <v>0</v>
      </c>
      <c r="BJ452" s="18" t="s">
        <v>85</v>
      </c>
      <c r="BK452" s="231">
        <f>ROUND(I452*H452,2)</f>
        <v>0</v>
      </c>
      <c r="BL452" s="18" t="s">
        <v>235</v>
      </c>
      <c r="BM452" s="230" t="s">
        <v>6934</v>
      </c>
    </row>
    <row r="453" s="2" customFormat="1" ht="24.15" customHeight="1">
      <c r="A453" s="39"/>
      <c r="B453" s="40"/>
      <c r="C453" s="255" t="s">
        <v>2620</v>
      </c>
      <c r="D453" s="255" t="s">
        <v>218</v>
      </c>
      <c r="E453" s="256" t="s">
        <v>6935</v>
      </c>
      <c r="F453" s="257" t="s">
        <v>6936</v>
      </c>
      <c r="G453" s="258" t="s">
        <v>215</v>
      </c>
      <c r="H453" s="259">
        <v>1</v>
      </c>
      <c r="I453" s="260"/>
      <c r="J453" s="261">
        <f>ROUND(I453*H453,2)</f>
        <v>0</v>
      </c>
      <c r="K453" s="257" t="s">
        <v>165</v>
      </c>
      <c r="L453" s="262"/>
      <c r="M453" s="263" t="s">
        <v>1</v>
      </c>
      <c r="N453" s="264" t="s">
        <v>42</v>
      </c>
      <c r="O453" s="92"/>
      <c r="P453" s="228">
        <f>O453*H453</f>
        <v>0</v>
      </c>
      <c r="Q453" s="228">
        <v>2.0000000000000002E-05</v>
      </c>
      <c r="R453" s="228">
        <f>Q453*H453</f>
        <v>2.0000000000000002E-05</v>
      </c>
      <c r="S453" s="228">
        <v>0</v>
      </c>
      <c r="T453" s="229">
        <f>S453*H453</f>
        <v>0</v>
      </c>
      <c r="U453" s="39"/>
      <c r="V453" s="39"/>
      <c r="W453" s="39"/>
      <c r="X453" s="39"/>
      <c r="Y453" s="39"/>
      <c r="Z453" s="39"/>
      <c r="AA453" s="39"/>
      <c r="AB453" s="39"/>
      <c r="AC453" s="39"/>
      <c r="AD453" s="39"/>
      <c r="AE453" s="39"/>
      <c r="AR453" s="230" t="s">
        <v>316</v>
      </c>
      <c r="AT453" s="230" t="s">
        <v>218</v>
      </c>
      <c r="AU453" s="230" t="s">
        <v>87</v>
      </c>
      <c r="AY453" s="18" t="s">
        <v>159</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235</v>
      </c>
      <c r="BM453" s="230" t="s">
        <v>6937</v>
      </c>
    </row>
    <row r="454" s="2" customFormat="1" ht="21.75" customHeight="1">
      <c r="A454" s="39"/>
      <c r="B454" s="40"/>
      <c r="C454" s="219" t="s">
        <v>2624</v>
      </c>
      <c r="D454" s="219" t="s">
        <v>161</v>
      </c>
      <c r="E454" s="220" t="s">
        <v>6938</v>
      </c>
      <c r="F454" s="221" t="s">
        <v>6939</v>
      </c>
      <c r="G454" s="222" t="s">
        <v>215</v>
      </c>
      <c r="H454" s="223">
        <v>3</v>
      </c>
      <c r="I454" s="224"/>
      <c r="J454" s="225">
        <f>ROUND(I454*H454,2)</f>
        <v>0</v>
      </c>
      <c r="K454" s="221" t="s">
        <v>165</v>
      </c>
      <c r="L454" s="45"/>
      <c r="M454" s="226" t="s">
        <v>1</v>
      </c>
      <c r="N454" s="227" t="s">
        <v>42</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235</v>
      </c>
      <c r="AT454" s="230" t="s">
        <v>161</v>
      </c>
      <c r="AU454" s="230" t="s">
        <v>87</v>
      </c>
      <c r="AY454" s="18" t="s">
        <v>159</v>
      </c>
      <c r="BE454" s="231">
        <f>IF(N454="základní",J454,0)</f>
        <v>0</v>
      </c>
      <c r="BF454" s="231">
        <f>IF(N454="snížená",J454,0)</f>
        <v>0</v>
      </c>
      <c r="BG454" s="231">
        <f>IF(N454="zákl. přenesená",J454,0)</f>
        <v>0</v>
      </c>
      <c r="BH454" s="231">
        <f>IF(N454="sníž. přenesená",J454,0)</f>
        <v>0</v>
      </c>
      <c r="BI454" s="231">
        <f>IF(N454="nulová",J454,0)</f>
        <v>0</v>
      </c>
      <c r="BJ454" s="18" t="s">
        <v>85</v>
      </c>
      <c r="BK454" s="231">
        <f>ROUND(I454*H454,2)</f>
        <v>0</v>
      </c>
      <c r="BL454" s="18" t="s">
        <v>235</v>
      </c>
      <c r="BM454" s="230" t="s">
        <v>6940</v>
      </c>
    </row>
    <row r="455" s="2" customFormat="1" ht="16.5" customHeight="1">
      <c r="A455" s="39"/>
      <c r="B455" s="40"/>
      <c r="C455" s="255" t="s">
        <v>2628</v>
      </c>
      <c r="D455" s="255" t="s">
        <v>218</v>
      </c>
      <c r="E455" s="256" t="s">
        <v>6941</v>
      </c>
      <c r="F455" s="257" t="s">
        <v>6942</v>
      </c>
      <c r="G455" s="258" t="s">
        <v>215</v>
      </c>
      <c r="H455" s="259">
        <v>3</v>
      </c>
      <c r="I455" s="260"/>
      <c r="J455" s="261">
        <f>ROUND(I455*H455,2)</f>
        <v>0</v>
      </c>
      <c r="K455" s="257" t="s">
        <v>165</v>
      </c>
      <c r="L455" s="262"/>
      <c r="M455" s="263" t="s">
        <v>1</v>
      </c>
      <c r="N455" s="264" t="s">
        <v>42</v>
      </c>
      <c r="O455" s="92"/>
      <c r="P455" s="228">
        <f>O455*H455</f>
        <v>0</v>
      </c>
      <c r="Q455" s="228">
        <v>0.00050000000000000001</v>
      </c>
      <c r="R455" s="228">
        <f>Q455*H455</f>
        <v>0.0015</v>
      </c>
      <c r="S455" s="228">
        <v>0</v>
      </c>
      <c r="T455" s="229">
        <f>S455*H455</f>
        <v>0</v>
      </c>
      <c r="U455" s="39"/>
      <c r="V455" s="39"/>
      <c r="W455" s="39"/>
      <c r="X455" s="39"/>
      <c r="Y455" s="39"/>
      <c r="Z455" s="39"/>
      <c r="AA455" s="39"/>
      <c r="AB455" s="39"/>
      <c r="AC455" s="39"/>
      <c r="AD455" s="39"/>
      <c r="AE455" s="39"/>
      <c r="AR455" s="230" t="s">
        <v>316</v>
      </c>
      <c r="AT455" s="230" t="s">
        <v>218</v>
      </c>
      <c r="AU455" s="230" t="s">
        <v>87</v>
      </c>
      <c r="AY455" s="18" t="s">
        <v>159</v>
      </c>
      <c r="BE455" s="231">
        <f>IF(N455="základní",J455,0)</f>
        <v>0</v>
      </c>
      <c r="BF455" s="231">
        <f>IF(N455="snížená",J455,0)</f>
        <v>0</v>
      </c>
      <c r="BG455" s="231">
        <f>IF(N455="zákl. přenesená",J455,0)</f>
        <v>0</v>
      </c>
      <c r="BH455" s="231">
        <f>IF(N455="sníž. přenesená",J455,0)</f>
        <v>0</v>
      </c>
      <c r="BI455" s="231">
        <f>IF(N455="nulová",J455,0)</f>
        <v>0</v>
      </c>
      <c r="BJ455" s="18" t="s">
        <v>85</v>
      </c>
      <c r="BK455" s="231">
        <f>ROUND(I455*H455,2)</f>
        <v>0</v>
      </c>
      <c r="BL455" s="18" t="s">
        <v>235</v>
      </c>
      <c r="BM455" s="230" t="s">
        <v>6943</v>
      </c>
    </row>
    <row r="456" s="2" customFormat="1" ht="16.5" customHeight="1">
      <c r="A456" s="39"/>
      <c r="B456" s="40"/>
      <c r="C456" s="219" t="s">
        <v>2632</v>
      </c>
      <c r="D456" s="219" t="s">
        <v>161</v>
      </c>
      <c r="E456" s="220" t="s">
        <v>6944</v>
      </c>
      <c r="F456" s="221" t="s">
        <v>6945</v>
      </c>
      <c r="G456" s="222" t="s">
        <v>215</v>
      </c>
      <c r="H456" s="223">
        <v>1</v>
      </c>
      <c r="I456" s="224"/>
      <c r="J456" s="225">
        <f>ROUND(I456*H456,2)</f>
        <v>0</v>
      </c>
      <c r="K456" s="221" t="s">
        <v>165</v>
      </c>
      <c r="L456" s="45"/>
      <c r="M456" s="226" t="s">
        <v>1</v>
      </c>
      <c r="N456" s="227" t="s">
        <v>42</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235</v>
      </c>
      <c r="AT456" s="230" t="s">
        <v>161</v>
      </c>
      <c r="AU456" s="230" t="s">
        <v>87</v>
      </c>
      <c r="AY456" s="18" t="s">
        <v>159</v>
      </c>
      <c r="BE456" s="231">
        <f>IF(N456="základní",J456,0)</f>
        <v>0</v>
      </c>
      <c r="BF456" s="231">
        <f>IF(N456="snížená",J456,0)</f>
        <v>0</v>
      </c>
      <c r="BG456" s="231">
        <f>IF(N456="zákl. přenesená",J456,0)</f>
        <v>0</v>
      </c>
      <c r="BH456" s="231">
        <f>IF(N456="sníž. přenesená",J456,0)</f>
        <v>0</v>
      </c>
      <c r="BI456" s="231">
        <f>IF(N456="nulová",J456,0)</f>
        <v>0</v>
      </c>
      <c r="BJ456" s="18" t="s">
        <v>85</v>
      </c>
      <c r="BK456" s="231">
        <f>ROUND(I456*H456,2)</f>
        <v>0</v>
      </c>
      <c r="BL456" s="18" t="s">
        <v>235</v>
      </c>
      <c r="BM456" s="230" t="s">
        <v>6946</v>
      </c>
    </row>
    <row r="457" s="2" customFormat="1" ht="16.5" customHeight="1">
      <c r="A457" s="39"/>
      <c r="B457" s="40"/>
      <c r="C457" s="255" t="s">
        <v>2638</v>
      </c>
      <c r="D457" s="255" t="s">
        <v>218</v>
      </c>
      <c r="E457" s="256" t="s">
        <v>6947</v>
      </c>
      <c r="F457" s="257" t="s">
        <v>6948</v>
      </c>
      <c r="G457" s="258" t="s">
        <v>215</v>
      </c>
      <c r="H457" s="259">
        <v>1</v>
      </c>
      <c r="I457" s="260"/>
      <c r="J457" s="261">
        <f>ROUND(I457*H457,2)</f>
        <v>0</v>
      </c>
      <c r="K457" s="257" t="s">
        <v>165</v>
      </c>
      <c r="L457" s="262"/>
      <c r="M457" s="263" t="s">
        <v>1</v>
      </c>
      <c r="N457" s="264" t="s">
        <v>42</v>
      </c>
      <c r="O457" s="92"/>
      <c r="P457" s="228">
        <f>O457*H457</f>
        <v>0</v>
      </c>
      <c r="Q457" s="228">
        <v>0.0044999999999999997</v>
      </c>
      <c r="R457" s="228">
        <f>Q457*H457</f>
        <v>0.0044999999999999997</v>
      </c>
      <c r="S457" s="228">
        <v>0</v>
      </c>
      <c r="T457" s="229">
        <f>S457*H457</f>
        <v>0</v>
      </c>
      <c r="U457" s="39"/>
      <c r="V457" s="39"/>
      <c r="W457" s="39"/>
      <c r="X457" s="39"/>
      <c r="Y457" s="39"/>
      <c r="Z457" s="39"/>
      <c r="AA457" s="39"/>
      <c r="AB457" s="39"/>
      <c r="AC457" s="39"/>
      <c r="AD457" s="39"/>
      <c r="AE457" s="39"/>
      <c r="AR457" s="230" t="s">
        <v>316</v>
      </c>
      <c r="AT457" s="230" t="s">
        <v>218</v>
      </c>
      <c r="AU457" s="230" t="s">
        <v>87</v>
      </c>
      <c r="AY457" s="18" t="s">
        <v>159</v>
      </c>
      <c r="BE457" s="231">
        <f>IF(N457="základní",J457,0)</f>
        <v>0</v>
      </c>
      <c r="BF457" s="231">
        <f>IF(N457="snížená",J457,0)</f>
        <v>0</v>
      </c>
      <c r="BG457" s="231">
        <f>IF(N457="zákl. přenesená",J457,0)</f>
        <v>0</v>
      </c>
      <c r="BH457" s="231">
        <f>IF(N457="sníž. přenesená",J457,0)</f>
        <v>0</v>
      </c>
      <c r="BI457" s="231">
        <f>IF(N457="nulová",J457,0)</f>
        <v>0</v>
      </c>
      <c r="BJ457" s="18" t="s">
        <v>85</v>
      </c>
      <c r="BK457" s="231">
        <f>ROUND(I457*H457,2)</f>
        <v>0</v>
      </c>
      <c r="BL457" s="18" t="s">
        <v>235</v>
      </c>
      <c r="BM457" s="230" t="s">
        <v>6949</v>
      </c>
    </row>
    <row r="458" s="2" customFormat="1" ht="16.5" customHeight="1">
      <c r="A458" s="39"/>
      <c r="B458" s="40"/>
      <c r="C458" s="219" t="s">
        <v>2646</v>
      </c>
      <c r="D458" s="219" t="s">
        <v>161</v>
      </c>
      <c r="E458" s="220" t="s">
        <v>6950</v>
      </c>
      <c r="F458" s="221" t="s">
        <v>6951</v>
      </c>
      <c r="G458" s="222" t="s">
        <v>215</v>
      </c>
      <c r="H458" s="223">
        <v>48</v>
      </c>
      <c r="I458" s="224"/>
      <c r="J458" s="225">
        <f>ROUND(I458*H458,2)</f>
        <v>0</v>
      </c>
      <c r="K458" s="221" t="s">
        <v>165</v>
      </c>
      <c r="L458" s="45"/>
      <c r="M458" s="226" t="s">
        <v>1</v>
      </c>
      <c r="N458" s="227" t="s">
        <v>42</v>
      </c>
      <c r="O458" s="92"/>
      <c r="P458" s="228">
        <f>O458*H458</f>
        <v>0</v>
      </c>
      <c r="Q458" s="228">
        <v>0</v>
      </c>
      <c r="R458" s="228">
        <f>Q458*H458</f>
        <v>0</v>
      </c>
      <c r="S458" s="228">
        <v>0</v>
      </c>
      <c r="T458" s="229">
        <f>S458*H458</f>
        <v>0</v>
      </c>
      <c r="U458" s="39"/>
      <c r="V458" s="39"/>
      <c r="W458" s="39"/>
      <c r="X458" s="39"/>
      <c r="Y458" s="39"/>
      <c r="Z458" s="39"/>
      <c r="AA458" s="39"/>
      <c r="AB458" s="39"/>
      <c r="AC458" s="39"/>
      <c r="AD458" s="39"/>
      <c r="AE458" s="39"/>
      <c r="AR458" s="230" t="s">
        <v>235</v>
      </c>
      <c r="AT458" s="230" t="s">
        <v>161</v>
      </c>
      <c r="AU458" s="230" t="s">
        <v>87</v>
      </c>
      <c r="AY458" s="18" t="s">
        <v>159</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235</v>
      </c>
      <c r="BM458" s="230" t="s">
        <v>6952</v>
      </c>
    </row>
    <row r="459" s="2" customFormat="1" ht="16.5" customHeight="1">
      <c r="A459" s="39"/>
      <c r="B459" s="40"/>
      <c r="C459" s="255" t="s">
        <v>2652</v>
      </c>
      <c r="D459" s="255" t="s">
        <v>218</v>
      </c>
      <c r="E459" s="256" t="s">
        <v>6953</v>
      </c>
      <c r="F459" s="257" t="s">
        <v>6954</v>
      </c>
      <c r="G459" s="258" t="s">
        <v>215</v>
      </c>
      <c r="H459" s="259">
        <v>48</v>
      </c>
      <c r="I459" s="260"/>
      <c r="J459" s="261">
        <f>ROUND(I459*H459,2)</f>
        <v>0</v>
      </c>
      <c r="K459" s="257" t="s">
        <v>165</v>
      </c>
      <c r="L459" s="262"/>
      <c r="M459" s="263" t="s">
        <v>1</v>
      </c>
      <c r="N459" s="264" t="s">
        <v>42</v>
      </c>
      <c r="O459" s="92"/>
      <c r="P459" s="228">
        <f>O459*H459</f>
        <v>0</v>
      </c>
      <c r="Q459" s="228">
        <v>8.0000000000000007E-05</v>
      </c>
      <c r="R459" s="228">
        <f>Q459*H459</f>
        <v>0.0038400000000000005</v>
      </c>
      <c r="S459" s="228">
        <v>0</v>
      </c>
      <c r="T459" s="229">
        <f>S459*H459</f>
        <v>0</v>
      </c>
      <c r="U459" s="39"/>
      <c r="V459" s="39"/>
      <c r="W459" s="39"/>
      <c r="X459" s="39"/>
      <c r="Y459" s="39"/>
      <c r="Z459" s="39"/>
      <c r="AA459" s="39"/>
      <c r="AB459" s="39"/>
      <c r="AC459" s="39"/>
      <c r="AD459" s="39"/>
      <c r="AE459" s="39"/>
      <c r="AR459" s="230" t="s">
        <v>316</v>
      </c>
      <c r="AT459" s="230" t="s">
        <v>218</v>
      </c>
      <c r="AU459" s="230" t="s">
        <v>87</v>
      </c>
      <c r="AY459" s="18" t="s">
        <v>159</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235</v>
      </c>
      <c r="BM459" s="230" t="s">
        <v>6955</v>
      </c>
    </row>
    <row r="460" s="2" customFormat="1" ht="21.75" customHeight="1">
      <c r="A460" s="39"/>
      <c r="B460" s="40"/>
      <c r="C460" s="219" t="s">
        <v>2657</v>
      </c>
      <c r="D460" s="219" t="s">
        <v>161</v>
      </c>
      <c r="E460" s="220" t="s">
        <v>6956</v>
      </c>
      <c r="F460" s="221" t="s">
        <v>6957</v>
      </c>
      <c r="G460" s="222" t="s">
        <v>215</v>
      </c>
      <c r="H460" s="223">
        <v>25</v>
      </c>
      <c r="I460" s="224"/>
      <c r="J460" s="225">
        <f>ROUND(I460*H460,2)</f>
        <v>0</v>
      </c>
      <c r="K460" s="221" t="s">
        <v>165</v>
      </c>
      <c r="L460" s="45"/>
      <c r="M460" s="226" t="s">
        <v>1</v>
      </c>
      <c r="N460" s="227" t="s">
        <v>42</v>
      </c>
      <c r="O460" s="92"/>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235</v>
      </c>
      <c r="AT460" s="230" t="s">
        <v>161</v>
      </c>
      <c r="AU460" s="230" t="s">
        <v>87</v>
      </c>
      <c r="AY460" s="18" t="s">
        <v>159</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235</v>
      </c>
      <c r="BM460" s="230" t="s">
        <v>6958</v>
      </c>
    </row>
    <row r="461" s="2" customFormat="1" ht="16.5" customHeight="1">
      <c r="A461" s="39"/>
      <c r="B461" s="40"/>
      <c r="C461" s="255" t="s">
        <v>2663</v>
      </c>
      <c r="D461" s="255" t="s">
        <v>218</v>
      </c>
      <c r="E461" s="256" t="s">
        <v>6959</v>
      </c>
      <c r="F461" s="257" t="s">
        <v>6960</v>
      </c>
      <c r="G461" s="258" t="s">
        <v>215</v>
      </c>
      <c r="H461" s="259">
        <v>25</v>
      </c>
      <c r="I461" s="260"/>
      <c r="J461" s="261">
        <f>ROUND(I461*H461,2)</f>
        <v>0</v>
      </c>
      <c r="K461" s="257" t="s">
        <v>165</v>
      </c>
      <c r="L461" s="262"/>
      <c r="M461" s="263" t="s">
        <v>1</v>
      </c>
      <c r="N461" s="264" t="s">
        <v>42</v>
      </c>
      <c r="O461" s="92"/>
      <c r="P461" s="228">
        <f>O461*H461</f>
        <v>0</v>
      </c>
      <c r="Q461" s="228">
        <v>8.0000000000000007E-05</v>
      </c>
      <c r="R461" s="228">
        <f>Q461*H461</f>
        <v>0.002</v>
      </c>
      <c r="S461" s="228">
        <v>0</v>
      </c>
      <c r="T461" s="229">
        <f>S461*H461</f>
        <v>0</v>
      </c>
      <c r="U461" s="39"/>
      <c r="V461" s="39"/>
      <c r="W461" s="39"/>
      <c r="X461" s="39"/>
      <c r="Y461" s="39"/>
      <c r="Z461" s="39"/>
      <c r="AA461" s="39"/>
      <c r="AB461" s="39"/>
      <c r="AC461" s="39"/>
      <c r="AD461" s="39"/>
      <c r="AE461" s="39"/>
      <c r="AR461" s="230" t="s">
        <v>316</v>
      </c>
      <c r="AT461" s="230" t="s">
        <v>218</v>
      </c>
      <c r="AU461" s="230" t="s">
        <v>87</v>
      </c>
      <c r="AY461" s="18" t="s">
        <v>159</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235</v>
      </c>
      <c r="BM461" s="230" t="s">
        <v>6961</v>
      </c>
    </row>
    <row r="462" s="2" customFormat="1" ht="16.5" customHeight="1">
      <c r="A462" s="39"/>
      <c r="B462" s="40"/>
      <c r="C462" s="219" t="s">
        <v>2666</v>
      </c>
      <c r="D462" s="219" t="s">
        <v>161</v>
      </c>
      <c r="E462" s="220" t="s">
        <v>6962</v>
      </c>
      <c r="F462" s="221" t="s">
        <v>6963</v>
      </c>
      <c r="G462" s="222" t="s">
        <v>215</v>
      </c>
      <c r="H462" s="223">
        <v>1</v>
      </c>
      <c r="I462" s="224"/>
      <c r="J462" s="225">
        <f>ROUND(I462*H462,2)</f>
        <v>0</v>
      </c>
      <c r="K462" s="221" t="s">
        <v>165</v>
      </c>
      <c r="L462" s="45"/>
      <c r="M462" s="226" t="s">
        <v>1</v>
      </c>
      <c r="N462" s="227" t="s">
        <v>42</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235</v>
      </c>
      <c r="AT462" s="230" t="s">
        <v>161</v>
      </c>
      <c r="AU462" s="230" t="s">
        <v>87</v>
      </c>
      <c r="AY462" s="18" t="s">
        <v>159</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235</v>
      </c>
      <c r="BM462" s="230" t="s">
        <v>6964</v>
      </c>
    </row>
    <row r="463" s="2" customFormat="1" ht="24.15" customHeight="1">
      <c r="A463" s="39"/>
      <c r="B463" s="40"/>
      <c r="C463" s="255" t="s">
        <v>2668</v>
      </c>
      <c r="D463" s="255" t="s">
        <v>218</v>
      </c>
      <c r="E463" s="256" t="s">
        <v>6965</v>
      </c>
      <c r="F463" s="257" t="s">
        <v>6966</v>
      </c>
      <c r="G463" s="258" t="s">
        <v>215</v>
      </c>
      <c r="H463" s="259">
        <v>1</v>
      </c>
      <c r="I463" s="260"/>
      <c r="J463" s="261">
        <f>ROUND(I463*H463,2)</f>
        <v>0</v>
      </c>
      <c r="K463" s="257" t="s">
        <v>165</v>
      </c>
      <c r="L463" s="262"/>
      <c r="M463" s="263" t="s">
        <v>1</v>
      </c>
      <c r="N463" s="264" t="s">
        <v>42</v>
      </c>
      <c r="O463" s="92"/>
      <c r="P463" s="228">
        <f>O463*H463</f>
        <v>0</v>
      </c>
      <c r="Q463" s="228">
        <v>0.00075000000000000002</v>
      </c>
      <c r="R463" s="228">
        <f>Q463*H463</f>
        <v>0.00075000000000000002</v>
      </c>
      <c r="S463" s="228">
        <v>0</v>
      </c>
      <c r="T463" s="229">
        <f>S463*H463</f>
        <v>0</v>
      </c>
      <c r="U463" s="39"/>
      <c r="V463" s="39"/>
      <c r="W463" s="39"/>
      <c r="X463" s="39"/>
      <c r="Y463" s="39"/>
      <c r="Z463" s="39"/>
      <c r="AA463" s="39"/>
      <c r="AB463" s="39"/>
      <c r="AC463" s="39"/>
      <c r="AD463" s="39"/>
      <c r="AE463" s="39"/>
      <c r="AR463" s="230" t="s">
        <v>316</v>
      </c>
      <c r="AT463" s="230" t="s">
        <v>218</v>
      </c>
      <c r="AU463" s="230" t="s">
        <v>87</v>
      </c>
      <c r="AY463" s="18" t="s">
        <v>159</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235</v>
      </c>
      <c r="BM463" s="230" t="s">
        <v>6967</v>
      </c>
    </row>
    <row r="464" s="2" customFormat="1" ht="24.15" customHeight="1">
      <c r="A464" s="39"/>
      <c r="B464" s="40"/>
      <c r="C464" s="219" t="s">
        <v>2670</v>
      </c>
      <c r="D464" s="219" t="s">
        <v>161</v>
      </c>
      <c r="E464" s="220" t="s">
        <v>6968</v>
      </c>
      <c r="F464" s="221" t="s">
        <v>6969</v>
      </c>
      <c r="G464" s="222" t="s">
        <v>215</v>
      </c>
      <c r="H464" s="223">
        <v>1</v>
      </c>
      <c r="I464" s="224"/>
      <c r="J464" s="225">
        <f>ROUND(I464*H464,2)</f>
        <v>0</v>
      </c>
      <c r="K464" s="221" t="s">
        <v>165</v>
      </c>
      <c r="L464" s="45"/>
      <c r="M464" s="226" t="s">
        <v>1</v>
      </c>
      <c r="N464" s="227" t="s">
        <v>42</v>
      </c>
      <c r="O464" s="92"/>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235</v>
      </c>
      <c r="AT464" s="230" t="s">
        <v>161</v>
      </c>
      <c r="AU464" s="230" t="s">
        <v>87</v>
      </c>
      <c r="AY464" s="18" t="s">
        <v>159</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235</v>
      </c>
      <c r="BM464" s="230" t="s">
        <v>6970</v>
      </c>
    </row>
    <row r="465" s="2" customFormat="1" ht="24.15" customHeight="1">
      <c r="A465" s="39"/>
      <c r="B465" s="40"/>
      <c r="C465" s="255" t="s">
        <v>2674</v>
      </c>
      <c r="D465" s="255" t="s">
        <v>218</v>
      </c>
      <c r="E465" s="256" t="s">
        <v>6971</v>
      </c>
      <c r="F465" s="257" t="s">
        <v>6972</v>
      </c>
      <c r="G465" s="258" t="s">
        <v>215</v>
      </c>
      <c r="H465" s="259">
        <v>1</v>
      </c>
      <c r="I465" s="260"/>
      <c r="J465" s="261">
        <f>ROUND(I465*H465,2)</f>
        <v>0</v>
      </c>
      <c r="K465" s="257" t="s">
        <v>165</v>
      </c>
      <c r="L465" s="262"/>
      <c r="M465" s="263" t="s">
        <v>1</v>
      </c>
      <c r="N465" s="264" t="s">
        <v>42</v>
      </c>
      <c r="O465" s="92"/>
      <c r="P465" s="228">
        <f>O465*H465</f>
        <v>0</v>
      </c>
      <c r="Q465" s="228">
        <v>0.0015</v>
      </c>
      <c r="R465" s="228">
        <f>Q465*H465</f>
        <v>0.0015</v>
      </c>
      <c r="S465" s="228">
        <v>0</v>
      </c>
      <c r="T465" s="229">
        <f>S465*H465</f>
        <v>0</v>
      </c>
      <c r="U465" s="39"/>
      <c r="V465" s="39"/>
      <c r="W465" s="39"/>
      <c r="X465" s="39"/>
      <c r="Y465" s="39"/>
      <c r="Z465" s="39"/>
      <c r="AA465" s="39"/>
      <c r="AB465" s="39"/>
      <c r="AC465" s="39"/>
      <c r="AD465" s="39"/>
      <c r="AE465" s="39"/>
      <c r="AR465" s="230" t="s">
        <v>316</v>
      </c>
      <c r="AT465" s="230" t="s">
        <v>218</v>
      </c>
      <c r="AU465" s="230" t="s">
        <v>87</v>
      </c>
      <c r="AY465" s="18" t="s">
        <v>159</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235</v>
      </c>
      <c r="BM465" s="230" t="s">
        <v>6973</v>
      </c>
    </row>
    <row r="466" s="12" customFormat="1" ht="25.92" customHeight="1">
      <c r="A466" s="12"/>
      <c r="B466" s="203"/>
      <c r="C466" s="204"/>
      <c r="D466" s="205" t="s">
        <v>76</v>
      </c>
      <c r="E466" s="206" t="s">
        <v>218</v>
      </c>
      <c r="F466" s="206" t="s">
        <v>4856</v>
      </c>
      <c r="G466" s="204"/>
      <c r="H466" s="204"/>
      <c r="I466" s="207"/>
      <c r="J466" s="208">
        <f>BK466</f>
        <v>0</v>
      </c>
      <c r="K466" s="204"/>
      <c r="L466" s="209"/>
      <c r="M466" s="210"/>
      <c r="N466" s="211"/>
      <c r="O466" s="211"/>
      <c r="P466" s="212">
        <f>P467</f>
        <v>0</v>
      </c>
      <c r="Q466" s="211"/>
      <c r="R466" s="212">
        <f>R467</f>
        <v>0.0093120000000000008</v>
      </c>
      <c r="S466" s="211"/>
      <c r="T466" s="213">
        <f>T467</f>
        <v>1.23935</v>
      </c>
      <c r="U466" s="12"/>
      <c r="V466" s="12"/>
      <c r="W466" s="12"/>
      <c r="X466" s="12"/>
      <c r="Y466" s="12"/>
      <c r="Z466" s="12"/>
      <c r="AA466" s="12"/>
      <c r="AB466" s="12"/>
      <c r="AC466" s="12"/>
      <c r="AD466" s="12"/>
      <c r="AE466" s="12"/>
      <c r="AR466" s="214" t="s">
        <v>175</v>
      </c>
      <c r="AT466" s="215" t="s">
        <v>76</v>
      </c>
      <c r="AU466" s="215" t="s">
        <v>77</v>
      </c>
      <c r="AY466" s="214" t="s">
        <v>159</v>
      </c>
      <c r="BK466" s="216">
        <f>BK467</f>
        <v>0</v>
      </c>
    </row>
    <row r="467" s="12" customFormat="1" ht="22.8" customHeight="1">
      <c r="A467" s="12"/>
      <c r="B467" s="203"/>
      <c r="C467" s="204"/>
      <c r="D467" s="205" t="s">
        <v>76</v>
      </c>
      <c r="E467" s="217" t="s">
        <v>6974</v>
      </c>
      <c r="F467" s="217" t="s">
        <v>6975</v>
      </c>
      <c r="G467" s="204"/>
      <c r="H467" s="204"/>
      <c r="I467" s="207"/>
      <c r="J467" s="218">
        <f>BK467</f>
        <v>0</v>
      </c>
      <c r="K467" s="204"/>
      <c r="L467" s="209"/>
      <c r="M467" s="210"/>
      <c r="N467" s="211"/>
      <c r="O467" s="211"/>
      <c r="P467" s="212">
        <f>SUM(P468:P471)</f>
        <v>0</v>
      </c>
      <c r="Q467" s="211"/>
      <c r="R467" s="212">
        <f>SUM(R468:R471)</f>
        <v>0.0093120000000000008</v>
      </c>
      <c r="S467" s="211"/>
      <c r="T467" s="213">
        <f>SUM(T468:T471)</f>
        <v>1.23935</v>
      </c>
      <c r="U467" s="12"/>
      <c r="V467" s="12"/>
      <c r="W467" s="12"/>
      <c r="X467" s="12"/>
      <c r="Y467" s="12"/>
      <c r="Z467" s="12"/>
      <c r="AA467" s="12"/>
      <c r="AB467" s="12"/>
      <c r="AC467" s="12"/>
      <c r="AD467" s="12"/>
      <c r="AE467" s="12"/>
      <c r="AR467" s="214" t="s">
        <v>175</v>
      </c>
      <c r="AT467" s="215" t="s">
        <v>76</v>
      </c>
      <c r="AU467" s="215" t="s">
        <v>85</v>
      </c>
      <c r="AY467" s="214" t="s">
        <v>159</v>
      </c>
      <c r="BK467" s="216">
        <f>SUM(BK468:BK471)</f>
        <v>0</v>
      </c>
    </row>
    <row r="468" s="2" customFormat="1" ht="33" customHeight="1">
      <c r="A468" s="39"/>
      <c r="B468" s="40"/>
      <c r="C468" s="219" t="s">
        <v>2678</v>
      </c>
      <c r="D468" s="219" t="s">
        <v>161</v>
      </c>
      <c r="E468" s="220" t="s">
        <v>6976</v>
      </c>
      <c r="F468" s="221" t="s">
        <v>6977</v>
      </c>
      <c r="G468" s="222" t="s">
        <v>215</v>
      </c>
      <c r="H468" s="223">
        <v>645</v>
      </c>
      <c r="I468" s="224"/>
      <c r="J468" s="225">
        <f>ROUND(I468*H468,2)</f>
        <v>0</v>
      </c>
      <c r="K468" s="221" t="s">
        <v>165</v>
      </c>
      <c r="L468" s="45"/>
      <c r="M468" s="226" t="s">
        <v>1</v>
      </c>
      <c r="N468" s="227" t="s">
        <v>42</v>
      </c>
      <c r="O468" s="92"/>
      <c r="P468" s="228">
        <f>O468*H468</f>
        <v>0</v>
      </c>
      <c r="Q468" s="228">
        <v>0</v>
      </c>
      <c r="R468" s="228">
        <f>Q468*H468</f>
        <v>0</v>
      </c>
      <c r="S468" s="228">
        <v>3.0000000000000001E-05</v>
      </c>
      <c r="T468" s="229">
        <f>S468*H468</f>
        <v>0.019349999999999999</v>
      </c>
      <c r="U468" s="39"/>
      <c r="V468" s="39"/>
      <c r="W468" s="39"/>
      <c r="X468" s="39"/>
      <c r="Y468" s="39"/>
      <c r="Z468" s="39"/>
      <c r="AA468" s="39"/>
      <c r="AB468" s="39"/>
      <c r="AC468" s="39"/>
      <c r="AD468" s="39"/>
      <c r="AE468" s="39"/>
      <c r="AR468" s="230" t="s">
        <v>862</v>
      </c>
      <c r="AT468" s="230" t="s">
        <v>161</v>
      </c>
      <c r="AU468" s="230" t="s">
        <v>87</v>
      </c>
      <c r="AY468" s="18" t="s">
        <v>159</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862</v>
      </c>
      <c r="BM468" s="230" t="s">
        <v>6978</v>
      </c>
    </row>
    <row r="469" s="2" customFormat="1" ht="24.15" customHeight="1">
      <c r="A469" s="39"/>
      <c r="B469" s="40"/>
      <c r="C469" s="219" t="s">
        <v>2688</v>
      </c>
      <c r="D469" s="219" t="s">
        <v>161</v>
      </c>
      <c r="E469" s="220" t="s">
        <v>6979</v>
      </c>
      <c r="F469" s="221" t="s">
        <v>6980</v>
      </c>
      <c r="G469" s="222" t="s">
        <v>268</v>
      </c>
      <c r="H469" s="223">
        <v>200</v>
      </c>
      <c r="I469" s="224"/>
      <c r="J469" s="225">
        <f>ROUND(I469*H469,2)</f>
        <v>0</v>
      </c>
      <c r="K469" s="221" t="s">
        <v>165</v>
      </c>
      <c r="L469" s="45"/>
      <c r="M469" s="226" t="s">
        <v>1</v>
      </c>
      <c r="N469" s="227" t="s">
        <v>42</v>
      </c>
      <c r="O469" s="92"/>
      <c r="P469" s="228">
        <f>O469*H469</f>
        <v>0</v>
      </c>
      <c r="Q469" s="228">
        <v>1.4399999999999999E-05</v>
      </c>
      <c r="R469" s="228">
        <f>Q469*H469</f>
        <v>0.0028799999999999997</v>
      </c>
      <c r="S469" s="228">
        <v>0.002</v>
      </c>
      <c r="T469" s="229">
        <f>S469*H469</f>
        <v>0.40000000000000002</v>
      </c>
      <c r="U469" s="39"/>
      <c r="V469" s="39"/>
      <c r="W469" s="39"/>
      <c r="X469" s="39"/>
      <c r="Y469" s="39"/>
      <c r="Z469" s="39"/>
      <c r="AA469" s="39"/>
      <c r="AB469" s="39"/>
      <c r="AC469" s="39"/>
      <c r="AD469" s="39"/>
      <c r="AE469" s="39"/>
      <c r="AR469" s="230" t="s">
        <v>862</v>
      </c>
      <c r="AT469" s="230" t="s">
        <v>161</v>
      </c>
      <c r="AU469" s="230" t="s">
        <v>87</v>
      </c>
      <c r="AY469" s="18" t="s">
        <v>159</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862</v>
      </c>
      <c r="BM469" s="230" t="s">
        <v>6981</v>
      </c>
    </row>
    <row r="470" s="2" customFormat="1" ht="24.15" customHeight="1">
      <c r="A470" s="39"/>
      <c r="B470" s="40"/>
      <c r="C470" s="219" t="s">
        <v>2695</v>
      </c>
      <c r="D470" s="219" t="s">
        <v>161</v>
      </c>
      <c r="E470" s="220" t="s">
        <v>6982</v>
      </c>
      <c r="F470" s="221" t="s">
        <v>6983</v>
      </c>
      <c r="G470" s="222" t="s">
        <v>268</v>
      </c>
      <c r="H470" s="223">
        <v>140</v>
      </c>
      <c r="I470" s="224"/>
      <c r="J470" s="225">
        <f>ROUND(I470*H470,2)</f>
        <v>0</v>
      </c>
      <c r="K470" s="221" t="s">
        <v>165</v>
      </c>
      <c r="L470" s="45"/>
      <c r="M470" s="226" t="s">
        <v>1</v>
      </c>
      <c r="N470" s="227" t="s">
        <v>42</v>
      </c>
      <c r="O470" s="92"/>
      <c r="P470" s="228">
        <f>O470*H470</f>
        <v>0</v>
      </c>
      <c r="Q470" s="228">
        <v>1.7600000000000001E-05</v>
      </c>
      <c r="R470" s="228">
        <f>Q470*H470</f>
        <v>0.002464</v>
      </c>
      <c r="S470" s="228">
        <v>0.0030000000000000001</v>
      </c>
      <c r="T470" s="229">
        <f>S470*H470</f>
        <v>0.41999999999999998</v>
      </c>
      <c r="U470" s="39"/>
      <c r="V470" s="39"/>
      <c r="W470" s="39"/>
      <c r="X470" s="39"/>
      <c r="Y470" s="39"/>
      <c r="Z470" s="39"/>
      <c r="AA470" s="39"/>
      <c r="AB470" s="39"/>
      <c r="AC470" s="39"/>
      <c r="AD470" s="39"/>
      <c r="AE470" s="39"/>
      <c r="AR470" s="230" t="s">
        <v>862</v>
      </c>
      <c r="AT470" s="230" t="s">
        <v>161</v>
      </c>
      <c r="AU470" s="230" t="s">
        <v>87</v>
      </c>
      <c r="AY470" s="18" t="s">
        <v>159</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862</v>
      </c>
      <c r="BM470" s="230" t="s">
        <v>6984</v>
      </c>
    </row>
    <row r="471" s="2" customFormat="1" ht="24.15" customHeight="1">
      <c r="A471" s="39"/>
      <c r="B471" s="40"/>
      <c r="C471" s="219" t="s">
        <v>2703</v>
      </c>
      <c r="D471" s="219" t="s">
        <v>161</v>
      </c>
      <c r="E471" s="220" t="s">
        <v>6985</v>
      </c>
      <c r="F471" s="221" t="s">
        <v>6986</v>
      </c>
      <c r="G471" s="222" t="s">
        <v>268</v>
      </c>
      <c r="H471" s="223">
        <v>80</v>
      </c>
      <c r="I471" s="224"/>
      <c r="J471" s="225">
        <f>ROUND(I471*H471,2)</f>
        <v>0</v>
      </c>
      <c r="K471" s="221" t="s">
        <v>165</v>
      </c>
      <c r="L471" s="45"/>
      <c r="M471" s="290" t="s">
        <v>1</v>
      </c>
      <c r="N471" s="291" t="s">
        <v>42</v>
      </c>
      <c r="O471" s="292"/>
      <c r="P471" s="293">
        <f>O471*H471</f>
        <v>0</v>
      </c>
      <c r="Q471" s="293">
        <v>4.9599999999999999E-05</v>
      </c>
      <c r="R471" s="293">
        <f>Q471*H471</f>
        <v>0.0039680000000000002</v>
      </c>
      <c r="S471" s="293">
        <v>0.0050000000000000001</v>
      </c>
      <c r="T471" s="294">
        <f>S471*H471</f>
        <v>0.40000000000000002</v>
      </c>
      <c r="U471" s="39"/>
      <c r="V471" s="39"/>
      <c r="W471" s="39"/>
      <c r="X471" s="39"/>
      <c r="Y471" s="39"/>
      <c r="Z471" s="39"/>
      <c r="AA471" s="39"/>
      <c r="AB471" s="39"/>
      <c r="AC471" s="39"/>
      <c r="AD471" s="39"/>
      <c r="AE471" s="39"/>
      <c r="AR471" s="230" t="s">
        <v>862</v>
      </c>
      <c r="AT471" s="230" t="s">
        <v>161</v>
      </c>
      <c r="AU471" s="230" t="s">
        <v>87</v>
      </c>
      <c r="AY471" s="18" t="s">
        <v>159</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862</v>
      </c>
      <c r="BM471" s="230" t="s">
        <v>6987</v>
      </c>
    </row>
    <row r="472" s="2" customFormat="1" ht="6.96" customHeight="1">
      <c r="A472" s="39"/>
      <c r="B472" s="67"/>
      <c r="C472" s="68"/>
      <c r="D472" s="68"/>
      <c r="E472" s="68"/>
      <c r="F472" s="68"/>
      <c r="G472" s="68"/>
      <c r="H472" s="68"/>
      <c r="I472" s="68"/>
      <c r="J472" s="68"/>
      <c r="K472" s="68"/>
      <c r="L472" s="45"/>
      <c r="M472" s="39"/>
      <c r="O472" s="39"/>
      <c r="P472" s="39"/>
      <c r="Q472" s="39"/>
      <c r="R472" s="39"/>
      <c r="S472" s="39"/>
      <c r="T472" s="39"/>
      <c r="U472" s="39"/>
      <c r="V472" s="39"/>
      <c r="W472" s="39"/>
      <c r="X472" s="39"/>
      <c r="Y472" s="39"/>
      <c r="Z472" s="39"/>
      <c r="AA472" s="39"/>
      <c r="AB472" s="39"/>
      <c r="AC472" s="39"/>
      <c r="AD472" s="39"/>
      <c r="AE472" s="39"/>
    </row>
  </sheetData>
  <sheetProtection sheet="1" autoFilter="0" formatColumns="0" formatRows="0" objects="1" scenarios="1" spinCount="100000" saltValue="oSd3BDzEuB1R7uu+W9M+kbRnlhgunIJMdBiC7mEqGMpXc5V9J3Kw6mQXa6AsYFzrek0yrPTHYb8Zyf5ZaLdQuQ==" hashValue="8hW7S7CScKdpA/b7sYfS3OLCCNhouL+3oRCm+T09/10aS0dSSVpwRwAQ21I/fJ43GSfl40MgrLvvyj3mg8Gw0Q==" algorithmName="SHA-512" password="CC35"/>
  <autoFilter ref="C120:K471"/>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6988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ROUND((SUM(BE119:BE179)),  2)</f>
        <v>0</v>
      </c>
      <c r="G33" s="39"/>
      <c r="H33" s="39"/>
      <c r="I33" s="156">
        <v>0.20999999999999999</v>
      </c>
      <c r="J33" s="155">
        <f>ROUND(((SUM(BE119:BE179))*I33),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ROUND((SUM(BF119:BF179)),  2)</f>
        <v>0</v>
      </c>
      <c r="G34" s="39"/>
      <c r="H34" s="39"/>
      <c r="I34" s="156">
        <v>0.12</v>
      </c>
      <c r="J34" s="155">
        <f>ROUND(((SUM(BF119:BF179))*I34),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ROUND((SUM(BG119:BG179)),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ROUND((SUM(BH119:BH179)),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ROUND((SUM(BI119:BI179)),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701_06 - Osvětlení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6989</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6990</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6991</v>
      </c>
      <c r="E99" s="189"/>
      <c r="F99" s="189"/>
      <c r="G99" s="189"/>
      <c r="H99" s="189"/>
      <c r="I99" s="189"/>
      <c r="J99" s="190">
        <f>J137</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144</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5" t="str">
        <f>E7</f>
        <v>Budova čp. 55 v ul. Trčků z Lípy, Chotěboř - aktual 2023</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128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 xml:space="preserve">SO 701_06 - Osvětlení </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Chotěboř</v>
      </c>
      <c r="G113" s="41"/>
      <c r="H113" s="41"/>
      <c r="I113" s="33" t="s">
        <v>22</v>
      </c>
      <c r="J113" s="80" t="str">
        <f>IF(J12="","",J12)</f>
        <v>15. 7. 2023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5.65" customHeight="1">
      <c r="A115" s="39"/>
      <c r="B115" s="40"/>
      <c r="C115" s="33" t="s">
        <v>24</v>
      </c>
      <c r="D115" s="41"/>
      <c r="E115" s="41"/>
      <c r="F115" s="28" t="str">
        <f>E15</f>
        <v>Město Chotěboř</v>
      </c>
      <c r="G115" s="41"/>
      <c r="H115" s="41"/>
      <c r="I115" s="33" t="s">
        <v>30</v>
      </c>
      <c r="J115" s="37" t="str">
        <f>E21</f>
        <v>Projektový atelier DAVID</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Bc. Zuzana Kosáková</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145</v>
      </c>
      <c r="D118" s="195" t="s">
        <v>62</v>
      </c>
      <c r="E118" s="195" t="s">
        <v>58</v>
      </c>
      <c r="F118" s="195" t="s">
        <v>59</v>
      </c>
      <c r="G118" s="195" t="s">
        <v>146</v>
      </c>
      <c r="H118" s="195" t="s">
        <v>147</v>
      </c>
      <c r="I118" s="195" t="s">
        <v>148</v>
      </c>
      <c r="J118" s="195" t="s">
        <v>132</v>
      </c>
      <c r="K118" s="196" t="s">
        <v>149</v>
      </c>
      <c r="L118" s="197"/>
      <c r="M118" s="101" t="s">
        <v>1</v>
      </c>
      <c r="N118" s="102" t="s">
        <v>41</v>
      </c>
      <c r="O118" s="102" t="s">
        <v>150</v>
      </c>
      <c r="P118" s="102" t="s">
        <v>151</v>
      </c>
      <c r="Q118" s="102" t="s">
        <v>152</v>
      </c>
      <c r="R118" s="102" t="s">
        <v>153</v>
      </c>
      <c r="S118" s="102" t="s">
        <v>154</v>
      </c>
      <c r="T118" s="103" t="s">
        <v>155</v>
      </c>
      <c r="U118" s="192"/>
      <c r="V118" s="192"/>
      <c r="W118" s="192"/>
      <c r="X118" s="192"/>
      <c r="Y118" s="192"/>
      <c r="Z118" s="192"/>
      <c r="AA118" s="192"/>
      <c r="AB118" s="192"/>
      <c r="AC118" s="192"/>
      <c r="AD118" s="192"/>
      <c r="AE118" s="192"/>
    </row>
    <row r="119" s="2" customFormat="1" ht="22.8" customHeight="1">
      <c r="A119" s="39"/>
      <c r="B119" s="40"/>
      <c r="C119" s="108" t="s">
        <v>156</v>
      </c>
      <c r="D119" s="41"/>
      <c r="E119" s="41"/>
      <c r="F119" s="41"/>
      <c r="G119" s="41"/>
      <c r="H119" s="41"/>
      <c r="I119" s="41"/>
      <c r="J119" s="198">
        <f>BK119</f>
        <v>0</v>
      </c>
      <c r="K119" s="41"/>
      <c r="L119" s="45"/>
      <c r="M119" s="104"/>
      <c r="N119" s="199"/>
      <c r="O119" s="105"/>
      <c r="P119" s="200">
        <f>P120</f>
        <v>0</v>
      </c>
      <c r="Q119" s="105"/>
      <c r="R119" s="200">
        <f>R120</f>
        <v>0</v>
      </c>
      <c r="S119" s="105"/>
      <c r="T119" s="201">
        <f>T120</f>
        <v>0</v>
      </c>
      <c r="U119" s="39"/>
      <c r="V119" s="39"/>
      <c r="W119" s="39"/>
      <c r="X119" s="39"/>
      <c r="Y119" s="39"/>
      <c r="Z119" s="39"/>
      <c r="AA119" s="39"/>
      <c r="AB119" s="39"/>
      <c r="AC119" s="39"/>
      <c r="AD119" s="39"/>
      <c r="AE119" s="39"/>
      <c r="AT119" s="18" t="s">
        <v>76</v>
      </c>
      <c r="AU119" s="18" t="s">
        <v>134</v>
      </c>
      <c r="BK119" s="202">
        <f>BK120</f>
        <v>0</v>
      </c>
    </row>
    <row r="120" s="12" customFormat="1" ht="25.92" customHeight="1">
      <c r="A120" s="12"/>
      <c r="B120" s="203"/>
      <c r="C120" s="204"/>
      <c r="D120" s="205" t="s">
        <v>76</v>
      </c>
      <c r="E120" s="206" t="s">
        <v>4881</v>
      </c>
      <c r="F120" s="206" t="s">
        <v>6992</v>
      </c>
      <c r="G120" s="204"/>
      <c r="H120" s="204"/>
      <c r="I120" s="207"/>
      <c r="J120" s="208">
        <f>BK120</f>
        <v>0</v>
      </c>
      <c r="K120" s="204"/>
      <c r="L120" s="209"/>
      <c r="M120" s="210"/>
      <c r="N120" s="211"/>
      <c r="O120" s="211"/>
      <c r="P120" s="212">
        <f>P121+P137</f>
        <v>0</v>
      </c>
      <c r="Q120" s="211"/>
      <c r="R120" s="212">
        <f>R121+R137</f>
        <v>0</v>
      </c>
      <c r="S120" s="211"/>
      <c r="T120" s="213">
        <f>T121+T137</f>
        <v>0</v>
      </c>
      <c r="U120" s="12"/>
      <c r="V120" s="12"/>
      <c r="W120" s="12"/>
      <c r="X120" s="12"/>
      <c r="Y120" s="12"/>
      <c r="Z120" s="12"/>
      <c r="AA120" s="12"/>
      <c r="AB120" s="12"/>
      <c r="AC120" s="12"/>
      <c r="AD120" s="12"/>
      <c r="AE120" s="12"/>
      <c r="AR120" s="214" t="s">
        <v>85</v>
      </c>
      <c r="AT120" s="215" t="s">
        <v>76</v>
      </c>
      <c r="AU120" s="215" t="s">
        <v>77</v>
      </c>
      <c r="AY120" s="214" t="s">
        <v>159</v>
      </c>
      <c r="BK120" s="216">
        <f>BK121+BK137</f>
        <v>0</v>
      </c>
    </row>
    <row r="121" s="12" customFormat="1" ht="22.8" customHeight="1">
      <c r="A121" s="12"/>
      <c r="B121" s="203"/>
      <c r="C121" s="204"/>
      <c r="D121" s="205" t="s">
        <v>76</v>
      </c>
      <c r="E121" s="217" t="s">
        <v>4986</v>
      </c>
      <c r="F121" s="217" t="s">
        <v>6993</v>
      </c>
      <c r="G121" s="204"/>
      <c r="H121" s="204"/>
      <c r="I121" s="207"/>
      <c r="J121" s="218">
        <f>BK121</f>
        <v>0</v>
      </c>
      <c r="K121" s="204"/>
      <c r="L121" s="209"/>
      <c r="M121" s="210"/>
      <c r="N121" s="211"/>
      <c r="O121" s="211"/>
      <c r="P121" s="212">
        <f>SUM(P122:P136)</f>
        <v>0</v>
      </c>
      <c r="Q121" s="211"/>
      <c r="R121" s="212">
        <f>SUM(R122:R136)</f>
        <v>0</v>
      </c>
      <c r="S121" s="211"/>
      <c r="T121" s="213">
        <f>SUM(T122:T136)</f>
        <v>0</v>
      </c>
      <c r="U121" s="12"/>
      <c r="V121" s="12"/>
      <c r="W121" s="12"/>
      <c r="X121" s="12"/>
      <c r="Y121" s="12"/>
      <c r="Z121" s="12"/>
      <c r="AA121" s="12"/>
      <c r="AB121" s="12"/>
      <c r="AC121" s="12"/>
      <c r="AD121" s="12"/>
      <c r="AE121" s="12"/>
      <c r="AR121" s="214" t="s">
        <v>85</v>
      </c>
      <c r="AT121" s="215" t="s">
        <v>76</v>
      </c>
      <c r="AU121" s="215" t="s">
        <v>85</v>
      </c>
      <c r="AY121" s="214" t="s">
        <v>159</v>
      </c>
      <c r="BK121" s="216">
        <f>SUM(BK122:BK136)</f>
        <v>0</v>
      </c>
    </row>
    <row r="122" s="2" customFormat="1" ht="16.5" customHeight="1">
      <c r="A122" s="39"/>
      <c r="B122" s="40"/>
      <c r="C122" s="219" t="s">
        <v>85</v>
      </c>
      <c r="D122" s="219" t="s">
        <v>161</v>
      </c>
      <c r="E122" s="220" t="s">
        <v>6994</v>
      </c>
      <c r="F122" s="221" t="s">
        <v>6995</v>
      </c>
      <c r="G122" s="222" t="s">
        <v>3939</v>
      </c>
      <c r="H122" s="223">
        <v>63</v>
      </c>
      <c r="I122" s="224"/>
      <c r="J122" s="225">
        <f>ROUND(I122*H122,2)</f>
        <v>0</v>
      </c>
      <c r="K122" s="221" t="s">
        <v>1</v>
      </c>
      <c r="L122" s="45"/>
      <c r="M122" s="226" t="s">
        <v>1</v>
      </c>
      <c r="N122" s="227" t="s">
        <v>42</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166</v>
      </c>
      <c r="AT122" s="230" t="s">
        <v>161</v>
      </c>
      <c r="AU122" s="230" t="s">
        <v>87</v>
      </c>
      <c r="AY122" s="18" t="s">
        <v>159</v>
      </c>
      <c r="BE122" s="231">
        <f>IF(N122="základní",J122,0)</f>
        <v>0</v>
      </c>
      <c r="BF122" s="231">
        <f>IF(N122="snížená",J122,0)</f>
        <v>0</v>
      </c>
      <c r="BG122" s="231">
        <f>IF(N122="zákl. přenesená",J122,0)</f>
        <v>0</v>
      </c>
      <c r="BH122" s="231">
        <f>IF(N122="sníž. přenesená",J122,0)</f>
        <v>0</v>
      </c>
      <c r="BI122" s="231">
        <f>IF(N122="nulová",J122,0)</f>
        <v>0</v>
      </c>
      <c r="BJ122" s="18" t="s">
        <v>85</v>
      </c>
      <c r="BK122" s="231">
        <f>ROUND(I122*H122,2)</f>
        <v>0</v>
      </c>
      <c r="BL122" s="18" t="s">
        <v>166</v>
      </c>
      <c r="BM122" s="230" t="s">
        <v>87</v>
      </c>
    </row>
    <row r="123" s="2" customFormat="1" ht="24.15" customHeight="1">
      <c r="A123" s="39"/>
      <c r="B123" s="40"/>
      <c r="C123" s="219" t="s">
        <v>87</v>
      </c>
      <c r="D123" s="219" t="s">
        <v>161</v>
      </c>
      <c r="E123" s="220" t="s">
        <v>6996</v>
      </c>
      <c r="F123" s="221" t="s">
        <v>6997</v>
      </c>
      <c r="G123" s="222" t="s">
        <v>3939</v>
      </c>
      <c r="H123" s="223">
        <v>20</v>
      </c>
      <c r="I123" s="224"/>
      <c r="J123" s="225">
        <f>ROUND(I123*H123,2)</f>
        <v>0</v>
      </c>
      <c r="K123" s="221" t="s">
        <v>1</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166</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166</v>
      </c>
      <c r="BM123" s="230" t="s">
        <v>166</v>
      </c>
    </row>
    <row r="124" s="2" customFormat="1" ht="24.15" customHeight="1">
      <c r="A124" s="39"/>
      <c r="B124" s="40"/>
      <c r="C124" s="219" t="s">
        <v>175</v>
      </c>
      <c r="D124" s="219" t="s">
        <v>161</v>
      </c>
      <c r="E124" s="220" t="s">
        <v>6998</v>
      </c>
      <c r="F124" s="221" t="s">
        <v>6999</v>
      </c>
      <c r="G124" s="222" t="s">
        <v>3939</v>
      </c>
      <c r="H124" s="223">
        <v>9</v>
      </c>
      <c r="I124" s="224"/>
      <c r="J124" s="225">
        <f>ROUND(I124*H124,2)</f>
        <v>0</v>
      </c>
      <c r="K124" s="221" t="s">
        <v>1</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166</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166</v>
      </c>
      <c r="BM124" s="230" t="s">
        <v>189</v>
      </c>
    </row>
    <row r="125" s="2" customFormat="1" ht="24.15" customHeight="1">
      <c r="A125" s="39"/>
      <c r="B125" s="40"/>
      <c r="C125" s="219" t="s">
        <v>166</v>
      </c>
      <c r="D125" s="219" t="s">
        <v>161</v>
      </c>
      <c r="E125" s="220" t="s">
        <v>7000</v>
      </c>
      <c r="F125" s="221" t="s">
        <v>7001</v>
      </c>
      <c r="G125" s="222" t="s">
        <v>3939</v>
      </c>
      <c r="H125" s="223">
        <v>3</v>
      </c>
      <c r="I125" s="224"/>
      <c r="J125" s="225">
        <f>ROUND(I125*H125,2)</f>
        <v>0</v>
      </c>
      <c r="K125" s="221" t="s">
        <v>1</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166</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166</v>
      </c>
      <c r="BM125" s="230" t="s">
        <v>198</v>
      </c>
    </row>
    <row r="126" s="2" customFormat="1" ht="16.5" customHeight="1">
      <c r="A126" s="39"/>
      <c r="B126" s="40"/>
      <c r="C126" s="219" t="s">
        <v>185</v>
      </c>
      <c r="D126" s="219" t="s">
        <v>161</v>
      </c>
      <c r="E126" s="220" t="s">
        <v>7002</v>
      </c>
      <c r="F126" s="221" t="s">
        <v>7003</v>
      </c>
      <c r="G126" s="222" t="s">
        <v>3939</v>
      </c>
      <c r="H126" s="223">
        <v>11</v>
      </c>
      <c r="I126" s="224"/>
      <c r="J126" s="225">
        <f>ROUND(I126*H126,2)</f>
        <v>0</v>
      </c>
      <c r="K126" s="221" t="s">
        <v>1</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166</v>
      </c>
      <c r="AT126" s="230" t="s">
        <v>161</v>
      </c>
      <c r="AU126" s="230" t="s">
        <v>87</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166</v>
      </c>
      <c r="BM126" s="230" t="s">
        <v>208</v>
      </c>
    </row>
    <row r="127" s="2" customFormat="1" ht="16.5" customHeight="1">
      <c r="A127" s="39"/>
      <c r="B127" s="40"/>
      <c r="C127" s="219" t="s">
        <v>189</v>
      </c>
      <c r="D127" s="219" t="s">
        <v>161</v>
      </c>
      <c r="E127" s="220" t="s">
        <v>7004</v>
      </c>
      <c r="F127" s="221" t="s">
        <v>7005</v>
      </c>
      <c r="G127" s="222" t="s">
        <v>3939</v>
      </c>
      <c r="H127" s="223">
        <v>48</v>
      </c>
      <c r="I127" s="224"/>
      <c r="J127" s="225">
        <f>ROUND(I127*H127,2)</f>
        <v>0</v>
      </c>
      <c r="K127" s="221" t="s">
        <v>1</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166</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166</v>
      </c>
      <c r="BM127" s="230" t="s">
        <v>8</v>
      </c>
    </row>
    <row r="128" s="2" customFormat="1" ht="16.5" customHeight="1">
      <c r="A128" s="39"/>
      <c r="B128" s="40"/>
      <c r="C128" s="219" t="s">
        <v>194</v>
      </c>
      <c r="D128" s="219" t="s">
        <v>161</v>
      </c>
      <c r="E128" s="220" t="s">
        <v>7006</v>
      </c>
      <c r="F128" s="221" t="s">
        <v>7007</v>
      </c>
      <c r="G128" s="222" t="s">
        <v>3939</v>
      </c>
      <c r="H128" s="223">
        <v>28</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166</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226</v>
      </c>
    </row>
    <row r="129" s="2" customFormat="1" ht="16.5" customHeight="1">
      <c r="A129" s="39"/>
      <c r="B129" s="40"/>
      <c r="C129" s="219" t="s">
        <v>198</v>
      </c>
      <c r="D129" s="219" t="s">
        <v>161</v>
      </c>
      <c r="E129" s="220" t="s">
        <v>7008</v>
      </c>
      <c r="F129" s="221" t="s">
        <v>7009</v>
      </c>
      <c r="G129" s="222" t="s">
        <v>3939</v>
      </c>
      <c r="H129" s="223">
        <v>1</v>
      </c>
      <c r="I129" s="224"/>
      <c r="J129" s="225">
        <f>ROUND(I129*H129,2)</f>
        <v>0</v>
      </c>
      <c r="K129" s="221" t="s">
        <v>1</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235</v>
      </c>
    </row>
    <row r="130" s="2" customFormat="1" ht="16.5" customHeight="1">
      <c r="A130" s="39"/>
      <c r="B130" s="40"/>
      <c r="C130" s="219" t="s">
        <v>204</v>
      </c>
      <c r="D130" s="219" t="s">
        <v>161</v>
      </c>
      <c r="E130" s="220" t="s">
        <v>7010</v>
      </c>
      <c r="F130" s="221" t="s">
        <v>7011</v>
      </c>
      <c r="G130" s="222" t="s">
        <v>3939</v>
      </c>
      <c r="H130" s="223">
        <v>6</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246</v>
      </c>
    </row>
    <row r="131" s="2" customFormat="1" ht="16.5" customHeight="1">
      <c r="A131" s="39"/>
      <c r="B131" s="40"/>
      <c r="C131" s="219" t="s">
        <v>208</v>
      </c>
      <c r="D131" s="219" t="s">
        <v>161</v>
      </c>
      <c r="E131" s="220" t="s">
        <v>7012</v>
      </c>
      <c r="F131" s="221" t="s">
        <v>7013</v>
      </c>
      <c r="G131" s="222" t="s">
        <v>3939</v>
      </c>
      <c r="H131" s="223">
        <v>8</v>
      </c>
      <c r="I131" s="224"/>
      <c r="J131" s="225">
        <f>ROUND(I131*H131,2)</f>
        <v>0</v>
      </c>
      <c r="K131" s="221" t="s">
        <v>1</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254</v>
      </c>
    </row>
    <row r="132" s="2" customFormat="1" ht="16.5" customHeight="1">
      <c r="A132" s="39"/>
      <c r="B132" s="40"/>
      <c r="C132" s="219" t="s">
        <v>212</v>
      </c>
      <c r="D132" s="219" t="s">
        <v>161</v>
      </c>
      <c r="E132" s="220" t="s">
        <v>7014</v>
      </c>
      <c r="F132" s="221" t="s">
        <v>7015</v>
      </c>
      <c r="G132" s="222" t="s">
        <v>3939</v>
      </c>
      <c r="H132" s="223">
        <v>2</v>
      </c>
      <c r="I132" s="224"/>
      <c r="J132" s="225">
        <f>ROUND(I132*H132,2)</f>
        <v>0</v>
      </c>
      <c r="K132" s="221" t="s">
        <v>1</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265</v>
      </c>
    </row>
    <row r="133" s="2" customFormat="1" ht="66.75" customHeight="1">
      <c r="A133" s="39"/>
      <c r="B133" s="40"/>
      <c r="C133" s="219" t="s">
        <v>8</v>
      </c>
      <c r="D133" s="219" t="s">
        <v>161</v>
      </c>
      <c r="E133" s="220" t="s">
        <v>7016</v>
      </c>
      <c r="F133" s="221" t="s">
        <v>7017</v>
      </c>
      <c r="G133" s="222" t="s">
        <v>268</v>
      </c>
      <c r="H133" s="223">
        <v>93</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166</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277</v>
      </c>
    </row>
    <row r="134" s="2" customFormat="1" ht="55.5" customHeight="1">
      <c r="A134" s="39"/>
      <c r="B134" s="40"/>
      <c r="C134" s="219" t="s">
        <v>222</v>
      </c>
      <c r="D134" s="219" t="s">
        <v>161</v>
      </c>
      <c r="E134" s="220" t="s">
        <v>7018</v>
      </c>
      <c r="F134" s="221" t="s">
        <v>7019</v>
      </c>
      <c r="G134" s="222" t="s">
        <v>268</v>
      </c>
      <c r="H134" s="223">
        <v>12</v>
      </c>
      <c r="I134" s="224"/>
      <c r="J134" s="225">
        <f>ROUND(I134*H134,2)</f>
        <v>0</v>
      </c>
      <c r="K134" s="221" t="s">
        <v>1</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287</v>
      </c>
    </row>
    <row r="135" s="2" customFormat="1" ht="55.5" customHeight="1">
      <c r="A135" s="39"/>
      <c r="B135" s="40"/>
      <c r="C135" s="219" t="s">
        <v>226</v>
      </c>
      <c r="D135" s="219" t="s">
        <v>161</v>
      </c>
      <c r="E135" s="220" t="s">
        <v>7020</v>
      </c>
      <c r="F135" s="221" t="s">
        <v>7021</v>
      </c>
      <c r="G135" s="222" t="s">
        <v>268</v>
      </c>
      <c r="H135" s="223">
        <v>22</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297</v>
      </c>
    </row>
    <row r="136" s="2" customFormat="1" ht="66.75" customHeight="1">
      <c r="A136" s="39"/>
      <c r="B136" s="40"/>
      <c r="C136" s="219" t="s">
        <v>230</v>
      </c>
      <c r="D136" s="219" t="s">
        <v>161</v>
      </c>
      <c r="E136" s="220" t="s">
        <v>7022</v>
      </c>
      <c r="F136" s="221" t="s">
        <v>7023</v>
      </c>
      <c r="G136" s="222" t="s">
        <v>268</v>
      </c>
      <c r="H136" s="223">
        <v>60</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305</v>
      </c>
    </row>
    <row r="137" s="12" customFormat="1" ht="22.8" customHeight="1">
      <c r="A137" s="12"/>
      <c r="B137" s="203"/>
      <c r="C137" s="204"/>
      <c r="D137" s="205" t="s">
        <v>76</v>
      </c>
      <c r="E137" s="217" t="s">
        <v>5020</v>
      </c>
      <c r="F137" s="217" t="s">
        <v>7024</v>
      </c>
      <c r="G137" s="204"/>
      <c r="H137" s="204"/>
      <c r="I137" s="207"/>
      <c r="J137" s="218">
        <f>BK137</f>
        <v>0</v>
      </c>
      <c r="K137" s="204"/>
      <c r="L137" s="209"/>
      <c r="M137" s="210"/>
      <c r="N137" s="211"/>
      <c r="O137" s="211"/>
      <c r="P137" s="212">
        <f>SUM(P138:P179)</f>
        <v>0</v>
      </c>
      <c r="Q137" s="211"/>
      <c r="R137" s="212">
        <f>SUM(R138:R179)</f>
        <v>0</v>
      </c>
      <c r="S137" s="211"/>
      <c r="T137" s="213">
        <f>SUM(T138:T179)</f>
        <v>0</v>
      </c>
      <c r="U137" s="12"/>
      <c r="V137" s="12"/>
      <c r="W137" s="12"/>
      <c r="X137" s="12"/>
      <c r="Y137" s="12"/>
      <c r="Z137" s="12"/>
      <c r="AA137" s="12"/>
      <c r="AB137" s="12"/>
      <c r="AC137" s="12"/>
      <c r="AD137" s="12"/>
      <c r="AE137" s="12"/>
      <c r="AR137" s="214" t="s">
        <v>85</v>
      </c>
      <c r="AT137" s="215" t="s">
        <v>76</v>
      </c>
      <c r="AU137" s="215" t="s">
        <v>85</v>
      </c>
      <c r="AY137" s="214" t="s">
        <v>159</v>
      </c>
      <c r="BK137" s="216">
        <f>SUM(BK138:BK179)</f>
        <v>0</v>
      </c>
    </row>
    <row r="138" s="2" customFormat="1" ht="37.8" customHeight="1">
      <c r="A138" s="39"/>
      <c r="B138" s="40"/>
      <c r="C138" s="219" t="s">
        <v>235</v>
      </c>
      <c r="D138" s="219" t="s">
        <v>161</v>
      </c>
      <c r="E138" s="220" t="s">
        <v>7025</v>
      </c>
      <c r="F138" s="221" t="s">
        <v>7026</v>
      </c>
      <c r="G138" s="222" t="s">
        <v>3939</v>
      </c>
      <c r="H138" s="223">
        <v>18</v>
      </c>
      <c r="I138" s="224"/>
      <c r="J138" s="225">
        <f>ROUND(I138*H138,2)</f>
        <v>0</v>
      </c>
      <c r="K138" s="221" t="s">
        <v>1</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166</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316</v>
      </c>
    </row>
    <row r="139" s="2" customFormat="1" ht="24.15" customHeight="1">
      <c r="A139" s="39"/>
      <c r="B139" s="40"/>
      <c r="C139" s="219" t="s">
        <v>241</v>
      </c>
      <c r="D139" s="219" t="s">
        <v>161</v>
      </c>
      <c r="E139" s="220" t="s">
        <v>7027</v>
      </c>
      <c r="F139" s="221" t="s">
        <v>7028</v>
      </c>
      <c r="G139" s="222" t="s">
        <v>3939</v>
      </c>
      <c r="H139" s="223">
        <v>9</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326</v>
      </c>
    </row>
    <row r="140" s="2" customFormat="1" ht="37.8" customHeight="1">
      <c r="A140" s="39"/>
      <c r="B140" s="40"/>
      <c r="C140" s="219" t="s">
        <v>246</v>
      </c>
      <c r="D140" s="219" t="s">
        <v>161</v>
      </c>
      <c r="E140" s="220" t="s">
        <v>7029</v>
      </c>
      <c r="F140" s="221" t="s">
        <v>7030</v>
      </c>
      <c r="G140" s="222" t="s">
        <v>3939</v>
      </c>
      <c r="H140" s="223">
        <v>18</v>
      </c>
      <c r="I140" s="224"/>
      <c r="J140" s="225">
        <f>ROUND(I140*H140,2)</f>
        <v>0</v>
      </c>
      <c r="K140" s="221" t="s">
        <v>1</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338</v>
      </c>
    </row>
    <row r="141" s="2" customFormat="1" ht="37.8" customHeight="1">
      <c r="A141" s="39"/>
      <c r="B141" s="40"/>
      <c r="C141" s="219" t="s">
        <v>250</v>
      </c>
      <c r="D141" s="219" t="s">
        <v>161</v>
      </c>
      <c r="E141" s="220" t="s">
        <v>7031</v>
      </c>
      <c r="F141" s="221" t="s">
        <v>7032</v>
      </c>
      <c r="G141" s="222" t="s">
        <v>3939</v>
      </c>
      <c r="H141" s="223">
        <v>9</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217</v>
      </c>
    </row>
    <row r="142" s="2" customFormat="1" ht="37.8" customHeight="1">
      <c r="A142" s="39"/>
      <c r="B142" s="40"/>
      <c r="C142" s="219" t="s">
        <v>254</v>
      </c>
      <c r="D142" s="219" t="s">
        <v>161</v>
      </c>
      <c r="E142" s="220" t="s">
        <v>7033</v>
      </c>
      <c r="F142" s="221" t="s">
        <v>7034</v>
      </c>
      <c r="G142" s="222" t="s">
        <v>3939</v>
      </c>
      <c r="H142" s="223">
        <v>27</v>
      </c>
      <c r="I142" s="224"/>
      <c r="J142" s="225">
        <f>ROUND(I142*H142,2)</f>
        <v>0</v>
      </c>
      <c r="K142" s="221" t="s">
        <v>1</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538</v>
      </c>
    </row>
    <row r="143" s="2" customFormat="1" ht="37.8" customHeight="1">
      <c r="A143" s="39"/>
      <c r="B143" s="40"/>
      <c r="C143" s="219" t="s">
        <v>7</v>
      </c>
      <c r="D143" s="219" t="s">
        <v>161</v>
      </c>
      <c r="E143" s="220" t="s">
        <v>7035</v>
      </c>
      <c r="F143" s="221" t="s">
        <v>7036</v>
      </c>
      <c r="G143" s="222" t="s">
        <v>3939</v>
      </c>
      <c r="H143" s="223">
        <v>9</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547</v>
      </c>
    </row>
    <row r="144" s="2" customFormat="1" ht="33" customHeight="1">
      <c r="A144" s="39"/>
      <c r="B144" s="40"/>
      <c r="C144" s="219" t="s">
        <v>265</v>
      </c>
      <c r="D144" s="219" t="s">
        <v>161</v>
      </c>
      <c r="E144" s="220" t="s">
        <v>7037</v>
      </c>
      <c r="F144" s="221" t="s">
        <v>7038</v>
      </c>
      <c r="G144" s="222" t="s">
        <v>3939</v>
      </c>
      <c r="H144" s="223">
        <v>4</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556</v>
      </c>
    </row>
    <row r="145" s="2" customFormat="1" ht="37.8" customHeight="1">
      <c r="A145" s="39"/>
      <c r="B145" s="40"/>
      <c r="C145" s="219" t="s">
        <v>272</v>
      </c>
      <c r="D145" s="219" t="s">
        <v>161</v>
      </c>
      <c r="E145" s="220" t="s">
        <v>7039</v>
      </c>
      <c r="F145" s="221" t="s">
        <v>7040</v>
      </c>
      <c r="G145" s="222" t="s">
        <v>3939</v>
      </c>
      <c r="H145" s="223">
        <v>4</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562</v>
      </c>
    </row>
    <row r="146" s="2" customFormat="1" ht="37.8" customHeight="1">
      <c r="A146" s="39"/>
      <c r="B146" s="40"/>
      <c r="C146" s="219" t="s">
        <v>277</v>
      </c>
      <c r="D146" s="219" t="s">
        <v>161</v>
      </c>
      <c r="E146" s="220" t="s">
        <v>7041</v>
      </c>
      <c r="F146" s="221" t="s">
        <v>7042</v>
      </c>
      <c r="G146" s="222" t="s">
        <v>3939</v>
      </c>
      <c r="H146" s="223">
        <v>2</v>
      </c>
      <c r="I146" s="224"/>
      <c r="J146" s="225">
        <f>ROUND(I146*H146,2)</f>
        <v>0</v>
      </c>
      <c r="K146" s="221" t="s">
        <v>1</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572</v>
      </c>
    </row>
    <row r="147" s="2" customFormat="1" ht="37.8" customHeight="1">
      <c r="A147" s="39"/>
      <c r="B147" s="40"/>
      <c r="C147" s="219" t="s">
        <v>282</v>
      </c>
      <c r="D147" s="219" t="s">
        <v>161</v>
      </c>
      <c r="E147" s="220" t="s">
        <v>7043</v>
      </c>
      <c r="F147" s="221" t="s">
        <v>7044</v>
      </c>
      <c r="G147" s="222" t="s">
        <v>3939</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804</v>
      </c>
    </row>
    <row r="148" s="2" customFormat="1" ht="21.75" customHeight="1">
      <c r="A148" s="39"/>
      <c r="B148" s="40"/>
      <c r="C148" s="219" t="s">
        <v>287</v>
      </c>
      <c r="D148" s="219" t="s">
        <v>161</v>
      </c>
      <c r="E148" s="220" t="s">
        <v>7045</v>
      </c>
      <c r="F148" s="221" t="s">
        <v>7046</v>
      </c>
      <c r="G148" s="222" t="s">
        <v>3939</v>
      </c>
      <c r="H148" s="223">
        <v>3</v>
      </c>
      <c r="I148" s="224"/>
      <c r="J148" s="225">
        <f>ROUND(I148*H148,2)</f>
        <v>0</v>
      </c>
      <c r="K148" s="221" t="s">
        <v>1</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812</v>
      </c>
    </row>
    <row r="149" s="2" customFormat="1" ht="44.25" customHeight="1">
      <c r="A149" s="39"/>
      <c r="B149" s="40"/>
      <c r="C149" s="219" t="s">
        <v>293</v>
      </c>
      <c r="D149" s="219" t="s">
        <v>161</v>
      </c>
      <c r="E149" s="220" t="s">
        <v>7047</v>
      </c>
      <c r="F149" s="221" t="s">
        <v>7048</v>
      </c>
      <c r="G149" s="222" t="s">
        <v>3939</v>
      </c>
      <c r="H149" s="223">
        <v>72</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820</v>
      </c>
    </row>
    <row r="150" s="2" customFormat="1" ht="24.15" customHeight="1">
      <c r="A150" s="39"/>
      <c r="B150" s="40"/>
      <c r="C150" s="219" t="s">
        <v>297</v>
      </c>
      <c r="D150" s="219" t="s">
        <v>161</v>
      </c>
      <c r="E150" s="220" t="s">
        <v>7049</v>
      </c>
      <c r="F150" s="221" t="s">
        <v>7050</v>
      </c>
      <c r="G150" s="222" t="s">
        <v>3939</v>
      </c>
      <c r="H150" s="223">
        <v>1</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828</v>
      </c>
    </row>
    <row r="151" s="2" customFormat="1" ht="37.8" customHeight="1">
      <c r="A151" s="39"/>
      <c r="B151" s="40"/>
      <c r="C151" s="219" t="s">
        <v>301</v>
      </c>
      <c r="D151" s="219" t="s">
        <v>161</v>
      </c>
      <c r="E151" s="220" t="s">
        <v>7051</v>
      </c>
      <c r="F151" s="221" t="s">
        <v>7052</v>
      </c>
      <c r="G151" s="222" t="s">
        <v>3939</v>
      </c>
      <c r="H151" s="223">
        <v>35</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837</v>
      </c>
    </row>
    <row r="152" s="2" customFormat="1" ht="37.8" customHeight="1">
      <c r="A152" s="39"/>
      <c r="B152" s="40"/>
      <c r="C152" s="219" t="s">
        <v>305</v>
      </c>
      <c r="D152" s="219" t="s">
        <v>161</v>
      </c>
      <c r="E152" s="220" t="s">
        <v>7053</v>
      </c>
      <c r="F152" s="221" t="s">
        <v>7054</v>
      </c>
      <c r="G152" s="222" t="s">
        <v>3939</v>
      </c>
      <c r="H152" s="223">
        <v>35</v>
      </c>
      <c r="I152" s="224"/>
      <c r="J152" s="225">
        <f>ROUND(I152*H152,2)</f>
        <v>0</v>
      </c>
      <c r="K152" s="221" t="s">
        <v>1</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845</v>
      </c>
    </row>
    <row r="153" s="2" customFormat="1" ht="37.8" customHeight="1">
      <c r="A153" s="39"/>
      <c r="B153" s="40"/>
      <c r="C153" s="219" t="s">
        <v>312</v>
      </c>
      <c r="D153" s="219" t="s">
        <v>161</v>
      </c>
      <c r="E153" s="220" t="s">
        <v>7055</v>
      </c>
      <c r="F153" s="221" t="s">
        <v>7056</v>
      </c>
      <c r="G153" s="222" t="s">
        <v>3939</v>
      </c>
      <c r="H153" s="223">
        <v>26</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854</v>
      </c>
    </row>
    <row r="154" s="2" customFormat="1" ht="44.25" customHeight="1">
      <c r="A154" s="39"/>
      <c r="B154" s="40"/>
      <c r="C154" s="219" t="s">
        <v>316</v>
      </c>
      <c r="D154" s="219" t="s">
        <v>161</v>
      </c>
      <c r="E154" s="220" t="s">
        <v>7057</v>
      </c>
      <c r="F154" s="221" t="s">
        <v>7058</v>
      </c>
      <c r="G154" s="222" t="s">
        <v>3939</v>
      </c>
      <c r="H154" s="223">
        <v>3</v>
      </c>
      <c r="I154" s="224"/>
      <c r="J154" s="225">
        <f>ROUND(I154*H154,2)</f>
        <v>0</v>
      </c>
      <c r="K154" s="221" t="s">
        <v>1</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166</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862</v>
      </c>
    </row>
    <row r="155" s="2" customFormat="1" ht="33" customHeight="1">
      <c r="A155" s="39"/>
      <c r="B155" s="40"/>
      <c r="C155" s="219" t="s">
        <v>321</v>
      </c>
      <c r="D155" s="219" t="s">
        <v>161</v>
      </c>
      <c r="E155" s="220" t="s">
        <v>7059</v>
      </c>
      <c r="F155" s="221" t="s">
        <v>7060</v>
      </c>
      <c r="G155" s="222" t="s">
        <v>3939</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872</v>
      </c>
    </row>
    <row r="156" s="2" customFormat="1" ht="44.25" customHeight="1">
      <c r="A156" s="39"/>
      <c r="B156" s="40"/>
      <c r="C156" s="219" t="s">
        <v>326</v>
      </c>
      <c r="D156" s="219" t="s">
        <v>161</v>
      </c>
      <c r="E156" s="220" t="s">
        <v>7061</v>
      </c>
      <c r="F156" s="221" t="s">
        <v>7062</v>
      </c>
      <c r="G156" s="222" t="s">
        <v>3939</v>
      </c>
      <c r="H156" s="223">
        <v>9</v>
      </c>
      <c r="I156" s="224"/>
      <c r="J156" s="225">
        <f>ROUND(I156*H156,2)</f>
        <v>0</v>
      </c>
      <c r="K156" s="221" t="s">
        <v>1</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880</v>
      </c>
    </row>
    <row r="157" s="2" customFormat="1" ht="44.25" customHeight="1">
      <c r="A157" s="39"/>
      <c r="B157" s="40"/>
      <c r="C157" s="219" t="s">
        <v>331</v>
      </c>
      <c r="D157" s="219" t="s">
        <v>161</v>
      </c>
      <c r="E157" s="220" t="s">
        <v>7063</v>
      </c>
      <c r="F157" s="221" t="s">
        <v>7064</v>
      </c>
      <c r="G157" s="222" t="s">
        <v>3939</v>
      </c>
      <c r="H157" s="223">
        <v>3</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890</v>
      </c>
    </row>
    <row r="158" s="2" customFormat="1" ht="24.15" customHeight="1">
      <c r="A158" s="39"/>
      <c r="B158" s="40"/>
      <c r="C158" s="219" t="s">
        <v>338</v>
      </c>
      <c r="D158" s="219" t="s">
        <v>161</v>
      </c>
      <c r="E158" s="220" t="s">
        <v>7065</v>
      </c>
      <c r="F158" s="221" t="s">
        <v>7066</v>
      </c>
      <c r="G158" s="222" t="s">
        <v>3939</v>
      </c>
      <c r="H158" s="223">
        <v>34</v>
      </c>
      <c r="I158" s="224"/>
      <c r="J158" s="225">
        <f>ROUND(I158*H158,2)</f>
        <v>0</v>
      </c>
      <c r="K158" s="221" t="s">
        <v>1</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1467</v>
      </c>
    </row>
    <row r="159" s="2" customFormat="1" ht="37.8" customHeight="1">
      <c r="A159" s="39"/>
      <c r="B159" s="40"/>
      <c r="C159" s="219" t="s">
        <v>346</v>
      </c>
      <c r="D159" s="219" t="s">
        <v>161</v>
      </c>
      <c r="E159" s="220" t="s">
        <v>7067</v>
      </c>
      <c r="F159" s="221" t="s">
        <v>7068</v>
      </c>
      <c r="G159" s="222" t="s">
        <v>3939</v>
      </c>
      <c r="H159" s="223">
        <v>30</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1478</v>
      </c>
    </row>
    <row r="160" s="2" customFormat="1" ht="37.8" customHeight="1">
      <c r="A160" s="39"/>
      <c r="B160" s="40"/>
      <c r="C160" s="219" t="s">
        <v>217</v>
      </c>
      <c r="D160" s="219" t="s">
        <v>161</v>
      </c>
      <c r="E160" s="220" t="s">
        <v>7069</v>
      </c>
      <c r="F160" s="221" t="s">
        <v>7070</v>
      </c>
      <c r="G160" s="222" t="s">
        <v>3939</v>
      </c>
      <c r="H160" s="223">
        <v>12</v>
      </c>
      <c r="I160" s="224"/>
      <c r="J160" s="225">
        <f>ROUND(I160*H160,2)</f>
        <v>0</v>
      </c>
      <c r="K160" s="221" t="s">
        <v>1</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1487</v>
      </c>
    </row>
    <row r="161" s="2" customFormat="1" ht="21.75" customHeight="1">
      <c r="A161" s="39"/>
      <c r="B161" s="40"/>
      <c r="C161" s="219" t="s">
        <v>534</v>
      </c>
      <c r="D161" s="219" t="s">
        <v>161</v>
      </c>
      <c r="E161" s="220" t="s">
        <v>7071</v>
      </c>
      <c r="F161" s="221" t="s">
        <v>7072</v>
      </c>
      <c r="G161" s="222" t="s">
        <v>3939</v>
      </c>
      <c r="H161" s="223">
        <v>2</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1495</v>
      </c>
    </row>
    <row r="162" s="2" customFormat="1" ht="37.8" customHeight="1">
      <c r="A162" s="39"/>
      <c r="B162" s="40"/>
      <c r="C162" s="219" t="s">
        <v>538</v>
      </c>
      <c r="D162" s="219" t="s">
        <v>161</v>
      </c>
      <c r="E162" s="220" t="s">
        <v>7073</v>
      </c>
      <c r="F162" s="221" t="s">
        <v>7074</v>
      </c>
      <c r="G162" s="222" t="s">
        <v>3939</v>
      </c>
      <c r="H162" s="223">
        <v>15</v>
      </c>
      <c r="I162" s="224"/>
      <c r="J162" s="225">
        <f>ROUND(I162*H162,2)</f>
        <v>0</v>
      </c>
      <c r="K162" s="221" t="s">
        <v>1</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1506</v>
      </c>
    </row>
    <row r="163" s="2" customFormat="1" ht="37.8" customHeight="1">
      <c r="A163" s="39"/>
      <c r="B163" s="40"/>
      <c r="C163" s="219" t="s">
        <v>543</v>
      </c>
      <c r="D163" s="219" t="s">
        <v>161</v>
      </c>
      <c r="E163" s="220" t="s">
        <v>7075</v>
      </c>
      <c r="F163" s="221" t="s">
        <v>7076</v>
      </c>
      <c r="G163" s="222" t="s">
        <v>3939</v>
      </c>
      <c r="H163" s="223">
        <v>9</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1540</v>
      </c>
    </row>
    <row r="164" s="2" customFormat="1" ht="37.8" customHeight="1">
      <c r="A164" s="39"/>
      <c r="B164" s="40"/>
      <c r="C164" s="219" t="s">
        <v>547</v>
      </c>
      <c r="D164" s="219" t="s">
        <v>161</v>
      </c>
      <c r="E164" s="220" t="s">
        <v>7077</v>
      </c>
      <c r="F164" s="221" t="s">
        <v>7078</v>
      </c>
      <c r="G164" s="222" t="s">
        <v>3939</v>
      </c>
      <c r="H164" s="223">
        <v>7</v>
      </c>
      <c r="I164" s="224"/>
      <c r="J164" s="225">
        <f>ROUND(I164*H164,2)</f>
        <v>0</v>
      </c>
      <c r="K164" s="221" t="s">
        <v>1</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166</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1548</v>
      </c>
    </row>
    <row r="165" s="2" customFormat="1" ht="37.8" customHeight="1">
      <c r="A165" s="39"/>
      <c r="B165" s="40"/>
      <c r="C165" s="219" t="s">
        <v>551</v>
      </c>
      <c r="D165" s="219" t="s">
        <v>161</v>
      </c>
      <c r="E165" s="220" t="s">
        <v>7079</v>
      </c>
      <c r="F165" s="221" t="s">
        <v>7080</v>
      </c>
      <c r="G165" s="222" t="s">
        <v>3939</v>
      </c>
      <c r="H165" s="223">
        <v>21</v>
      </c>
      <c r="I165" s="224"/>
      <c r="J165" s="225">
        <f>ROUND(I165*H165,2)</f>
        <v>0</v>
      </c>
      <c r="K165" s="221" t="s">
        <v>1</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1585</v>
      </c>
    </row>
    <row r="166" s="2" customFormat="1" ht="44.25" customHeight="1">
      <c r="A166" s="39"/>
      <c r="B166" s="40"/>
      <c r="C166" s="219" t="s">
        <v>556</v>
      </c>
      <c r="D166" s="219" t="s">
        <v>161</v>
      </c>
      <c r="E166" s="220" t="s">
        <v>7081</v>
      </c>
      <c r="F166" s="221" t="s">
        <v>7082</v>
      </c>
      <c r="G166" s="222" t="s">
        <v>268</v>
      </c>
      <c r="H166" s="223">
        <v>10</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1593</v>
      </c>
    </row>
    <row r="167" s="2" customFormat="1" ht="37.8" customHeight="1">
      <c r="A167" s="39"/>
      <c r="B167" s="40"/>
      <c r="C167" s="219" t="s">
        <v>560</v>
      </c>
      <c r="D167" s="219" t="s">
        <v>161</v>
      </c>
      <c r="E167" s="220" t="s">
        <v>7083</v>
      </c>
      <c r="F167" s="221" t="s">
        <v>7084</v>
      </c>
      <c r="G167" s="222" t="s">
        <v>3939</v>
      </c>
      <c r="H167" s="223">
        <v>11</v>
      </c>
      <c r="I167" s="224"/>
      <c r="J167" s="225">
        <f>ROUND(I167*H167,2)</f>
        <v>0</v>
      </c>
      <c r="K167" s="221" t="s">
        <v>1</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166</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1601</v>
      </c>
    </row>
    <row r="168" s="2" customFormat="1" ht="37.8" customHeight="1">
      <c r="A168" s="39"/>
      <c r="B168" s="40"/>
      <c r="C168" s="219" t="s">
        <v>562</v>
      </c>
      <c r="D168" s="219" t="s">
        <v>161</v>
      </c>
      <c r="E168" s="220" t="s">
        <v>7085</v>
      </c>
      <c r="F168" s="221" t="s">
        <v>7086</v>
      </c>
      <c r="G168" s="222" t="s">
        <v>3939</v>
      </c>
      <c r="H168" s="223">
        <v>2</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1611</v>
      </c>
    </row>
    <row r="169" s="2" customFormat="1" ht="37.8" customHeight="1">
      <c r="A169" s="39"/>
      <c r="B169" s="40"/>
      <c r="C169" s="219" t="s">
        <v>566</v>
      </c>
      <c r="D169" s="219" t="s">
        <v>161</v>
      </c>
      <c r="E169" s="220" t="s">
        <v>7087</v>
      </c>
      <c r="F169" s="221" t="s">
        <v>7088</v>
      </c>
      <c r="G169" s="222" t="s">
        <v>3939</v>
      </c>
      <c r="H169" s="223">
        <v>1</v>
      </c>
      <c r="I169" s="224"/>
      <c r="J169" s="225">
        <f>ROUND(I169*H169,2)</f>
        <v>0</v>
      </c>
      <c r="K169" s="221" t="s">
        <v>1</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1619</v>
      </c>
    </row>
    <row r="170" s="2" customFormat="1" ht="37.8" customHeight="1">
      <c r="A170" s="39"/>
      <c r="B170" s="40"/>
      <c r="C170" s="219" t="s">
        <v>572</v>
      </c>
      <c r="D170" s="219" t="s">
        <v>161</v>
      </c>
      <c r="E170" s="220" t="s">
        <v>7089</v>
      </c>
      <c r="F170" s="221" t="s">
        <v>7090</v>
      </c>
      <c r="G170" s="222" t="s">
        <v>3939</v>
      </c>
      <c r="H170" s="223">
        <v>7</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1629</v>
      </c>
    </row>
    <row r="171" s="2" customFormat="1" ht="37.8" customHeight="1">
      <c r="A171" s="39"/>
      <c r="B171" s="40"/>
      <c r="C171" s="219" t="s">
        <v>579</v>
      </c>
      <c r="D171" s="219" t="s">
        <v>161</v>
      </c>
      <c r="E171" s="220" t="s">
        <v>7091</v>
      </c>
      <c r="F171" s="221" t="s">
        <v>7092</v>
      </c>
      <c r="G171" s="222" t="s">
        <v>3939</v>
      </c>
      <c r="H171" s="223">
        <v>15</v>
      </c>
      <c r="I171" s="224"/>
      <c r="J171" s="225">
        <f>ROUND(I171*H171,2)</f>
        <v>0</v>
      </c>
      <c r="K171" s="221" t="s">
        <v>1</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1639</v>
      </c>
    </row>
    <row r="172" s="2" customFormat="1" ht="37.8" customHeight="1">
      <c r="A172" s="39"/>
      <c r="B172" s="40"/>
      <c r="C172" s="219" t="s">
        <v>804</v>
      </c>
      <c r="D172" s="219" t="s">
        <v>161</v>
      </c>
      <c r="E172" s="220" t="s">
        <v>7093</v>
      </c>
      <c r="F172" s="221" t="s">
        <v>7094</v>
      </c>
      <c r="G172" s="222" t="s">
        <v>3939</v>
      </c>
      <c r="H172" s="223">
        <v>4</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1653</v>
      </c>
    </row>
    <row r="173" s="2" customFormat="1" ht="37.8" customHeight="1">
      <c r="A173" s="39"/>
      <c r="B173" s="40"/>
      <c r="C173" s="219" t="s">
        <v>808</v>
      </c>
      <c r="D173" s="219" t="s">
        <v>161</v>
      </c>
      <c r="E173" s="220" t="s">
        <v>7095</v>
      </c>
      <c r="F173" s="221" t="s">
        <v>7096</v>
      </c>
      <c r="G173" s="222" t="s">
        <v>3939</v>
      </c>
      <c r="H173" s="223">
        <v>3</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1669</v>
      </c>
    </row>
    <row r="174" s="2" customFormat="1" ht="49.05" customHeight="1">
      <c r="A174" s="39"/>
      <c r="B174" s="40"/>
      <c r="C174" s="219" t="s">
        <v>812</v>
      </c>
      <c r="D174" s="219" t="s">
        <v>161</v>
      </c>
      <c r="E174" s="220" t="s">
        <v>7097</v>
      </c>
      <c r="F174" s="221" t="s">
        <v>7098</v>
      </c>
      <c r="G174" s="222" t="s">
        <v>3939</v>
      </c>
      <c r="H174" s="223">
        <v>14</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166</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1681</v>
      </c>
    </row>
    <row r="175" s="2" customFormat="1" ht="37.8" customHeight="1">
      <c r="A175" s="39"/>
      <c r="B175" s="40"/>
      <c r="C175" s="219" t="s">
        <v>816</v>
      </c>
      <c r="D175" s="219" t="s">
        <v>161</v>
      </c>
      <c r="E175" s="220" t="s">
        <v>7099</v>
      </c>
      <c r="F175" s="221" t="s">
        <v>7100</v>
      </c>
      <c r="G175" s="222" t="s">
        <v>3939</v>
      </c>
      <c r="H175" s="223">
        <v>1</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1692</v>
      </c>
    </row>
    <row r="176" s="2" customFormat="1" ht="37.8" customHeight="1">
      <c r="A176" s="39"/>
      <c r="B176" s="40"/>
      <c r="C176" s="219" t="s">
        <v>820</v>
      </c>
      <c r="D176" s="219" t="s">
        <v>161</v>
      </c>
      <c r="E176" s="220" t="s">
        <v>7101</v>
      </c>
      <c r="F176" s="221" t="s">
        <v>7102</v>
      </c>
      <c r="G176" s="222" t="s">
        <v>3939</v>
      </c>
      <c r="H176" s="223">
        <v>1</v>
      </c>
      <c r="I176" s="224"/>
      <c r="J176" s="225">
        <f>ROUND(I176*H176,2)</f>
        <v>0</v>
      </c>
      <c r="K176" s="221" t="s">
        <v>1</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166</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1704</v>
      </c>
    </row>
    <row r="177" s="2" customFormat="1" ht="37.8" customHeight="1">
      <c r="A177" s="39"/>
      <c r="B177" s="40"/>
      <c r="C177" s="219" t="s">
        <v>824</v>
      </c>
      <c r="D177" s="219" t="s">
        <v>161</v>
      </c>
      <c r="E177" s="220" t="s">
        <v>7103</v>
      </c>
      <c r="F177" s="221" t="s">
        <v>7104</v>
      </c>
      <c r="G177" s="222" t="s">
        <v>3939</v>
      </c>
      <c r="H177" s="223">
        <v>4</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1713</v>
      </c>
    </row>
    <row r="178" s="2" customFormat="1" ht="16.5" customHeight="1">
      <c r="A178" s="39"/>
      <c r="B178" s="40"/>
      <c r="C178" s="219" t="s">
        <v>828</v>
      </c>
      <c r="D178" s="219" t="s">
        <v>161</v>
      </c>
      <c r="E178" s="220" t="s">
        <v>6994</v>
      </c>
      <c r="F178" s="221" t="s">
        <v>6995</v>
      </c>
      <c r="G178" s="222" t="s">
        <v>3939</v>
      </c>
      <c r="H178" s="223">
        <v>16</v>
      </c>
      <c r="I178" s="224"/>
      <c r="J178" s="225">
        <f>ROUND(I178*H178,2)</f>
        <v>0</v>
      </c>
      <c r="K178" s="221" t="s">
        <v>1</v>
      </c>
      <c r="L178" s="45"/>
      <c r="M178" s="226" t="s">
        <v>1</v>
      </c>
      <c r="N178" s="227"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166</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1721</v>
      </c>
    </row>
    <row r="179" s="2" customFormat="1" ht="24.15" customHeight="1">
      <c r="A179" s="39"/>
      <c r="B179" s="40"/>
      <c r="C179" s="219" t="s">
        <v>832</v>
      </c>
      <c r="D179" s="219" t="s">
        <v>161</v>
      </c>
      <c r="E179" s="220" t="s">
        <v>6996</v>
      </c>
      <c r="F179" s="221" t="s">
        <v>6997</v>
      </c>
      <c r="G179" s="222" t="s">
        <v>3939</v>
      </c>
      <c r="H179" s="223">
        <v>5</v>
      </c>
      <c r="I179" s="224"/>
      <c r="J179" s="225">
        <f>ROUND(I179*H179,2)</f>
        <v>0</v>
      </c>
      <c r="K179" s="221" t="s">
        <v>1</v>
      </c>
      <c r="L179" s="45"/>
      <c r="M179" s="290" t="s">
        <v>1</v>
      </c>
      <c r="N179" s="291" t="s">
        <v>42</v>
      </c>
      <c r="O179" s="292"/>
      <c r="P179" s="293">
        <f>O179*H179</f>
        <v>0</v>
      </c>
      <c r="Q179" s="293">
        <v>0</v>
      </c>
      <c r="R179" s="293">
        <f>Q179*H179</f>
        <v>0</v>
      </c>
      <c r="S179" s="293">
        <v>0</v>
      </c>
      <c r="T179" s="294">
        <f>S179*H179</f>
        <v>0</v>
      </c>
      <c r="U179" s="39"/>
      <c r="V179" s="39"/>
      <c r="W179" s="39"/>
      <c r="X179" s="39"/>
      <c r="Y179" s="39"/>
      <c r="Z179" s="39"/>
      <c r="AA179" s="39"/>
      <c r="AB179" s="39"/>
      <c r="AC179" s="39"/>
      <c r="AD179" s="39"/>
      <c r="AE179" s="39"/>
      <c r="AR179" s="230" t="s">
        <v>166</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166</v>
      </c>
      <c r="BM179" s="230" t="s">
        <v>1725</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shSrDxuCy47Sb12t5N8EV5PoR0OClGXW+nRrszoNvu8uGR9BjHmFwSSI+bGwWWGDpQt9eqFkMK5mpXz+vZelng==" hashValue="vfnzXxr0A1MQEs/Mg0i7QftJyUhoJ+tBvl5Vd7QvOK+twRtqNfiwZ2ED5r9otySdYzvZJu9U7Kmd0e5i73cQRw==" algorithmName="SHA-512" password="CC35"/>
  <autoFilter ref="C118:K179"/>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7105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ROUND((SUM(BE124:BE251)),  2)</f>
        <v>0</v>
      </c>
      <c r="G33" s="39"/>
      <c r="H33" s="39"/>
      <c r="I33" s="156">
        <v>0.20999999999999999</v>
      </c>
      <c r="J33" s="155">
        <f>ROUND(((SUM(BE124:BE251))*I33),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ROUND((SUM(BF124:BF251)),  2)</f>
        <v>0</v>
      </c>
      <c r="G34" s="39"/>
      <c r="H34" s="39"/>
      <c r="I34" s="156">
        <v>0.12</v>
      </c>
      <c r="J34" s="155">
        <f>ROUND(((SUM(BF124:BF251))*I34),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ROUND((SUM(BG124:BG251)),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ROUND((SUM(BH124:BH251)),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ROUND((SUM(BI124:BI251)),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701_07 -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7106</v>
      </c>
      <c r="E97" s="183"/>
      <c r="F97" s="183"/>
      <c r="G97" s="183"/>
      <c r="H97" s="183"/>
      <c r="I97" s="183"/>
      <c r="J97" s="184">
        <f>J125</f>
        <v>0</v>
      </c>
      <c r="K97" s="181"/>
      <c r="L97" s="185"/>
      <c r="S97" s="9"/>
      <c r="T97" s="9"/>
      <c r="U97" s="9"/>
      <c r="V97" s="9"/>
      <c r="W97" s="9"/>
      <c r="X97" s="9"/>
      <c r="Y97" s="9"/>
      <c r="Z97" s="9"/>
      <c r="AA97" s="9"/>
      <c r="AB97" s="9"/>
      <c r="AC97" s="9"/>
      <c r="AD97" s="9"/>
      <c r="AE97" s="9"/>
    </row>
    <row r="98" s="9" customFormat="1" ht="24.96" customHeight="1">
      <c r="A98" s="9"/>
      <c r="B98" s="180"/>
      <c r="C98" s="181"/>
      <c r="D98" s="182" t="s">
        <v>7107</v>
      </c>
      <c r="E98" s="183"/>
      <c r="F98" s="183"/>
      <c r="G98" s="183"/>
      <c r="H98" s="183"/>
      <c r="I98" s="183"/>
      <c r="J98" s="184">
        <f>J145</f>
        <v>0</v>
      </c>
      <c r="K98" s="181"/>
      <c r="L98" s="185"/>
      <c r="S98" s="9"/>
      <c r="T98" s="9"/>
      <c r="U98" s="9"/>
      <c r="V98" s="9"/>
      <c r="W98" s="9"/>
      <c r="X98" s="9"/>
      <c r="Y98" s="9"/>
      <c r="Z98" s="9"/>
      <c r="AA98" s="9"/>
      <c r="AB98" s="9"/>
      <c r="AC98" s="9"/>
      <c r="AD98" s="9"/>
      <c r="AE98" s="9"/>
    </row>
    <row r="99" s="9" customFormat="1" ht="24.96" customHeight="1">
      <c r="A99" s="9"/>
      <c r="B99" s="180"/>
      <c r="C99" s="181"/>
      <c r="D99" s="182" t="s">
        <v>7108</v>
      </c>
      <c r="E99" s="183"/>
      <c r="F99" s="183"/>
      <c r="G99" s="183"/>
      <c r="H99" s="183"/>
      <c r="I99" s="183"/>
      <c r="J99" s="184">
        <f>J162</f>
        <v>0</v>
      </c>
      <c r="K99" s="181"/>
      <c r="L99" s="185"/>
      <c r="S99" s="9"/>
      <c r="T99" s="9"/>
      <c r="U99" s="9"/>
      <c r="V99" s="9"/>
      <c r="W99" s="9"/>
      <c r="X99" s="9"/>
      <c r="Y99" s="9"/>
      <c r="Z99" s="9"/>
      <c r="AA99" s="9"/>
      <c r="AB99" s="9"/>
      <c r="AC99" s="9"/>
      <c r="AD99" s="9"/>
      <c r="AE99" s="9"/>
    </row>
    <row r="100" s="9" customFormat="1" ht="24.96" customHeight="1">
      <c r="A100" s="9"/>
      <c r="B100" s="180"/>
      <c r="C100" s="181"/>
      <c r="D100" s="182" t="s">
        <v>7109</v>
      </c>
      <c r="E100" s="183"/>
      <c r="F100" s="183"/>
      <c r="G100" s="183"/>
      <c r="H100" s="183"/>
      <c r="I100" s="183"/>
      <c r="J100" s="184">
        <f>J179</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7110</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7111</v>
      </c>
      <c r="E102" s="183"/>
      <c r="F102" s="183"/>
      <c r="G102" s="183"/>
      <c r="H102" s="183"/>
      <c r="I102" s="183"/>
      <c r="J102" s="184">
        <f>J208</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7112</v>
      </c>
      <c r="E103" s="183"/>
      <c r="F103" s="183"/>
      <c r="G103" s="183"/>
      <c r="H103" s="183"/>
      <c r="I103" s="183"/>
      <c r="J103" s="184">
        <f>J236</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7113</v>
      </c>
      <c r="E104" s="183"/>
      <c r="F104" s="183"/>
      <c r="G104" s="183"/>
      <c r="H104" s="183"/>
      <c r="I104" s="183"/>
      <c r="J104" s="184">
        <f>J239</f>
        <v>0</v>
      </c>
      <c r="K104" s="181"/>
      <c r="L104" s="18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144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Budova čp. 55 v ul. Trčků z Lípy, Chotěboř - aktual 2023</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SO 701_07 - Vzduchotechnika</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Chotěboř</v>
      </c>
      <c r="G118" s="41"/>
      <c r="H118" s="41"/>
      <c r="I118" s="33" t="s">
        <v>22</v>
      </c>
      <c r="J118" s="80" t="str">
        <f>IF(J12="","",J12)</f>
        <v>15. 7. 2023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Město Chotěboř</v>
      </c>
      <c r="G120" s="41"/>
      <c r="H120" s="41"/>
      <c r="I120" s="33" t="s">
        <v>30</v>
      </c>
      <c r="J120" s="37" t="str">
        <f>E21</f>
        <v>Projektový atelier DAVID</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Bc. Zuzana Kosáková</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145</v>
      </c>
      <c r="D123" s="195" t="s">
        <v>62</v>
      </c>
      <c r="E123" s="195" t="s">
        <v>58</v>
      </c>
      <c r="F123" s="195" t="s">
        <v>59</v>
      </c>
      <c r="G123" s="195" t="s">
        <v>146</v>
      </c>
      <c r="H123" s="195" t="s">
        <v>147</v>
      </c>
      <c r="I123" s="195" t="s">
        <v>148</v>
      </c>
      <c r="J123" s="195" t="s">
        <v>132</v>
      </c>
      <c r="K123" s="196" t="s">
        <v>149</v>
      </c>
      <c r="L123" s="197"/>
      <c r="M123" s="101" t="s">
        <v>1</v>
      </c>
      <c r="N123" s="102" t="s">
        <v>41</v>
      </c>
      <c r="O123" s="102" t="s">
        <v>150</v>
      </c>
      <c r="P123" s="102" t="s">
        <v>151</v>
      </c>
      <c r="Q123" s="102" t="s">
        <v>152</v>
      </c>
      <c r="R123" s="102" t="s">
        <v>153</v>
      </c>
      <c r="S123" s="102" t="s">
        <v>154</v>
      </c>
      <c r="T123" s="103" t="s">
        <v>155</v>
      </c>
      <c r="U123" s="192"/>
      <c r="V123" s="192"/>
      <c r="W123" s="192"/>
      <c r="X123" s="192"/>
      <c r="Y123" s="192"/>
      <c r="Z123" s="192"/>
      <c r="AA123" s="192"/>
      <c r="AB123" s="192"/>
      <c r="AC123" s="192"/>
      <c r="AD123" s="192"/>
      <c r="AE123" s="192"/>
    </row>
    <row r="124" s="2" customFormat="1" ht="22.8" customHeight="1">
      <c r="A124" s="39"/>
      <c r="B124" s="40"/>
      <c r="C124" s="108" t="s">
        <v>156</v>
      </c>
      <c r="D124" s="41"/>
      <c r="E124" s="41"/>
      <c r="F124" s="41"/>
      <c r="G124" s="41"/>
      <c r="H124" s="41"/>
      <c r="I124" s="41"/>
      <c r="J124" s="198">
        <f>BK124</f>
        <v>0</v>
      </c>
      <c r="K124" s="41"/>
      <c r="L124" s="45"/>
      <c r="M124" s="104"/>
      <c r="N124" s="199"/>
      <c r="O124" s="105"/>
      <c r="P124" s="200">
        <f>P125+P145+P162+P179+P189+P208+P236+P239</f>
        <v>0</v>
      </c>
      <c r="Q124" s="105"/>
      <c r="R124" s="200">
        <f>R125+R145+R162+R179+R189+R208+R236+R239</f>
        <v>0</v>
      </c>
      <c r="S124" s="105"/>
      <c r="T124" s="201">
        <f>T125+T145+T162+T179+T189+T208+T236+T239</f>
        <v>0</v>
      </c>
      <c r="U124" s="39"/>
      <c r="V124" s="39"/>
      <c r="W124" s="39"/>
      <c r="X124" s="39"/>
      <c r="Y124" s="39"/>
      <c r="Z124" s="39"/>
      <c r="AA124" s="39"/>
      <c r="AB124" s="39"/>
      <c r="AC124" s="39"/>
      <c r="AD124" s="39"/>
      <c r="AE124" s="39"/>
      <c r="AT124" s="18" t="s">
        <v>76</v>
      </c>
      <c r="AU124" s="18" t="s">
        <v>134</v>
      </c>
      <c r="BK124" s="202">
        <f>BK125+BK145+BK162+BK179+BK189+BK208+BK236+BK239</f>
        <v>0</v>
      </c>
    </row>
    <row r="125" s="12" customFormat="1" ht="25.92" customHeight="1">
      <c r="A125" s="12"/>
      <c r="B125" s="203"/>
      <c r="C125" s="204"/>
      <c r="D125" s="205" t="s">
        <v>76</v>
      </c>
      <c r="E125" s="206" t="s">
        <v>7114</v>
      </c>
      <c r="F125" s="206" t="s">
        <v>7115</v>
      </c>
      <c r="G125" s="204"/>
      <c r="H125" s="204"/>
      <c r="I125" s="207"/>
      <c r="J125" s="208">
        <f>BK125</f>
        <v>0</v>
      </c>
      <c r="K125" s="204"/>
      <c r="L125" s="209"/>
      <c r="M125" s="210"/>
      <c r="N125" s="211"/>
      <c r="O125" s="211"/>
      <c r="P125" s="212">
        <f>SUM(P126:P144)</f>
        <v>0</v>
      </c>
      <c r="Q125" s="211"/>
      <c r="R125" s="212">
        <f>SUM(R126:R144)</f>
        <v>0</v>
      </c>
      <c r="S125" s="211"/>
      <c r="T125" s="213">
        <f>SUM(T126:T144)</f>
        <v>0</v>
      </c>
      <c r="U125" s="12"/>
      <c r="V125" s="12"/>
      <c r="W125" s="12"/>
      <c r="X125" s="12"/>
      <c r="Y125" s="12"/>
      <c r="Z125" s="12"/>
      <c r="AA125" s="12"/>
      <c r="AB125" s="12"/>
      <c r="AC125" s="12"/>
      <c r="AD125" s="12"/>
      <c r="AE125" s="12"/>
      <c r="AR125" s="214" t="s">
        <v>85</v>
      </c>
      <c r="AT125" s="215" t="s">
        <v>76</v>
      </c>
      <c r="AU125" s="215" t="s">
        <v>77</v>
      </c>
      <c r="AY125" s="214" t="s">
        <v>159</v>
      </c>
      <c r="BK125" s="216">
        <f>SUM(BK126:BK144)</f>
        <v>0</v>
      </c>
    </row>
    <row r="126" s="2" customFormat="1" ht="66.75" customHeight="1">
      <c r="A126" s="39"/>
      <c r="B126" s="40"/>
      <c r="C126" s="219" t="s">
        <v>85</v>
      </c>
      <c r="D126" s="219" t="s">
        <v>161</v>
      </c>
      <c r="E126" s="220" t="s">
        <v>7116</v>
      </c>
      <c r="F126" s="221" t="s">
        <v>7117</v>
      </c>
      <c r="G126" s="222" t="s">
        <v>3939</v>
      </c>
      <c r="H126" s="223">
        <v>1</v>
      </c>
      <c r="I126" s="224"/>
      <c r="J126" s="225">
        <f>ROUND(I126*H126,2)</f>
        <v>0</v>
      </c>
      <c r="K126" s="221" t="s">
        <v>1</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166</v>
      </c>
      <c r="AT126" s="230" t="s">
        <v>161</v>
      </c>
      <c r="AU126" s="230" t="s">
        <v>85</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166</v>
      </c>
      <c r="BM126" s="230" t="s">
        <v>87</v>
      </c>
    </row>
    <row r="127" s="2" customFormat="1" ht="62.7" customHeight="1">
      <c r="A127" s="39"/>
      <c r="B127" s="40"/>
      <c r="C127" s="219" t="s">
        <v>87</v>
      </c>
      <c r="D127" s="219" t="s">
        <v>161</v>
      </c>
      <c r="E127" s="220" t="s">
        <v>7118</v>
      </c>
      <c r="F127" s="221" t="s">
        <v>7119</v>
      </c>
      <c r="G127" s="222" t="s">
        <v>3939</v>
      </c>
      <c r="H127" s="223">
        <v>1</v>
      </c>
      <c r="I127" s="224"/>
      <c r="J127" s="225">
        <f>ROUND(I127*H127,2)</f>
        <v>0</v>
      </c>
      <c r="K127" s="221" t="s">
        <v>1</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166</v>
      </c>
      <c r="AT127" s="230" t="s">
        <v>161</v>
      </c>
      <c r="AU127" s="230" t="s">
        <v>85</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166</v>
      </c>
      <c r="BM127" s="230" t="s">
        <v>166</v>
      </c>
    </row>
    <row r="128" s="2" customFormat="1" ht="37.8" customHeight="1">
      <c r="A128" s="39"/>
      <c r="B128" s="40"/>
      <c r="C128" s="219" t="s">
        <v>175</v>
      </c>
      <c r="D128" s="219" t="s">
        <v>161</v>
      </c>
      <c r="E128" s="220" t="s">
        <v>7120</v>
      </c>
      <c r="F128" s="221" t="s">
        <v>7121</v>
      </c>
      <c r="G128" s="222" t="s">
        <v>7122</v>
      </c>
      <c r="H128" s="223">
        <v>15</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166</v>
      </c>
      <c r="AT128" s="230" t="s">
        <v>161</v>
      </c>
      <c r="AU128" s="230" t="s">
        <v>85</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189</v>
      </c>
    </row>
    <row r="129" s="2" customFormat="1" ht="16.5" customHeight="1">
      <c r="A129" s="39"/>
      <c r="B129" s="40"/>
      <c r="C129" s="219" t="s">
        <v>166</v>
      </c>
      <c r="D129" s="219" t="s">
        <v>161</v>
      </c>
      <c r="E129" s="220" t="s">
        <v>7123</v>
      </c>
      <c r="F129" s="221" t="s">
        <v>7124</v>
      </c>
      <c r="G129" s="222" t="s">
        <v>3939</v>
      </c>
      <c r="H129" s="223">
        <v>1</v>
      </c>
      <c r="I129" s="224"/>
      <c r="J129" s="225">
        <f>ROUND(I129*H129,2)</f>
        <v>0</v>
      </c>
      <c r="K129" s="221" t="s">
        <v>1</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85</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198</v>
      </c>
    </row>
    <row r="130" s="2" customFormat="1" ht="24.15" customHeight="1">
      <c r="A130" s="39"/>
      <c r="B130" s="40"/>
      <c r="C130" s="219" t="s">
        <v>185</v>
      </c>
      <c r="D130" s="219" t="s">
        <v>161</v>
      </c>
      <c r="E130" s="220" t="s">
        <v>7125</v>
      </c>
      <c r="F130" s="221" t="s">
        <v>7126</v>
      </c>
      <c r="G130" s="222" t="s">
        <v>3939</v>
      </c>
      <c r="H130" s="223">
        <v>1</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166</v>
      </c>
      <c r="AT130" s="230" t="s">
        <v>161</v>
      </c>
      <c r="AU130" s="230" t="s">
        <v>85</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208</v>
      </c>
    </row>
    <row r="131" s="2" customFormat="1" ht="24.15" customHeight="1">
      <c r="A131" s="39"/>
      <c r="B131" s="40"/>
      <c r="C131" s="219" t="s">
        <v>189</v>
      </c>
      <c r="D131" s="219" t="s">
        <v>161</v>
      </c>
      <c r="E131" s="220" t="s">
        <v>7127</v>
      </c>
      <c r="F131" s="221" t="s">
        <v>7128</v>
      </c>
      <c r="G131" s="222" t="s">
        <v>3939</v>
      </c>
      <c r="H131" s="223">
        <v>1</v>
      </c>
      <c r="I131" s="224"/>
      <c r="J131" s="225">
        <f>ROUND(I131*H131,2)</f>
        <v>0</v>
      </c>
      <c r="K131" s="221" t="s">
        <v>1</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85</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8</v>
      </c>
    </row>
    <row r="132" s="2" customFormat="1" ht="16.5" customHeight="1">
      <c r="A132" s="39"/>
      <c r="B132" s="40"/>
      <c r="C132" s="219" t="s">
        <v>194</v>
      </c>
      <c r="D132" s="219" t="s">
        <v>161</v>
      </c>
      <c r="E132" s="220" t="s">
        <v>7129</v>
      </c>
      <c r="F132" s="221" t="s">
        <v>7130</v>
      </c>
      <c r="G132" s="222" t="s">
        <v>3939</v>
      </c>
      <c r="H132" s="223">
        <v>2</v>
      </c>
      <c r="I132" s="224"/>
      <c r="J132" s="225">
        <f>ROUND(I132*H132,2)</f>
        <v>0</v>
      </c>
      <c r="K132" s="221" t="s">
        <v>1</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85</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226</v>
      </c>
    </row>
    <row r="133" s="2" customFormat="1" ht="16.5" customHeight="1">
      <c r="A133" s="39"/>
      <c r="B133" s="40"/>
      <c r="C133" s="219" t="s">
        <v>198</v>
      </c>
      <c r="D133" s="219" t="s">
        <v>161</v>
      </c>
      <c r="E133" s="220" t="s">
        <v>7131</v>
      </c>
      <c r="F133" s="221" t="s">
        <v>7132</v>
      </c>
      <c r="G133" s="222" t="s">
        <v>3939</v>
      </c>
      <c r="H133" s="223">
        <v>6</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166</v>
      </c>
      <c r="AT133" s="230" t="s">
        <v>161</v>
      </c>
      <c r="AU133" s="230" t="s">
        <v>85</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235</v>
      </c>
    </row>
    <row r="134" s="2" customFormat="1" ht="66.75" customHeight="1">
      <c r="A134" s="39"/>
      <c r="B134" s="40"/>
      <c r="C134" s="219" t="s">
        <v>204</v>
      </c>
      <c r="D134" s="219" t="s">
        <v>161</v>
      </c>
      <c r="E134" s="220" t="s">
        <v>7133</v>
      </c>
      <c r="F134" s="221" t="s">
        <v>7134</v>
      </c>
      <c r="G134" s="222" t="s">
        <v>3939</v>
      </c>
      <c r="H134" s="223">
        <v>10</v>
      </c>
      <c r="I134" s="224"/>
      <c r="J134" s="225">
        <f>ROUND(I134*H134,2)</f>
        <v>0</v>
      </c>
      <c r="K134" s="221" t="s">
        <v>1</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166</v>
      </c>
      <c r="AT134" s="230" t="s">
        <v>161</v>
      </c>
      <c r="AU134" s="230" t="s">
        <v>85</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246</v>
      </c>
    </row>
    <row r="135" s="2" customFormat="1" ht="24.15" customHeight="1">
      <c r="A135" s="39"/>
      <c r="B135" s="40"/>
      <c r="C135" s="219" t="s">
        <v>208</v>
      </c>
      <c r="D135" s="219" t="s">
        <v>161</v>
      </c>
      <c r="E135" s="220" t="s">
        <v>7135</v>
      </c>
      <c r="F135" s="221" t="s">
        <v>7136</v>
      </c>
      <c r="G135" s="222" t="s">
        <v>3939</v>
      </c>
      <c r="H135" s="223">
        <v>2</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85</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254</v>
      </c>
    </row>
    <row r="136" s="2" customFormat="1" ht="44.25" customHeight="1">
      <c r="A136" s="39"/>
      <c r="B136" s="40"/>
      <c r="C136" s="219" t="s">
        <v>212</v>
      </c>
      <c r="D136" s="219" t="s">
        <v>161</v>
      </c>
      <c r="E136" s="220" t="s">
        <v>7137</v>
      </c>
      <c r="F136" s="221" t="s">
        <v>7138</v>
      </c>
      <c r="G136" s="222" t="s">
        <v>3939</v>
      </c>
      <c r="H136" s="223">
        <v>2</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85</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265</v>
      </c>
    </row>
    <row r="137" s="2" customFormat="1" ht="16.5" customHeight="1">
      <c r="A137" s="39"/>
      <c r="B137" s="40"/>
      <c r="C137" s="219" t="s">
        <v>8</v>
      </c>
      <c r="D137" s="219" t="s">
        <v>161</v>
      </c>
      <c r="E137" s="220" t="s">
        <v>7139</v>
      </c>
      <c r="F137" s="221" t="s">
        <v>7140</v>
      </c>
      <c r="G137" s="222" t="s">
        <v>3939</v>
      </c>
      <c r="H137" s="223">
        <v>10</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166</v>
      </c>
      <c r="AT137" s="230" t="s">
        <v>161</v>
      </c>
      <c r="AU137" s="230" t="s">
        <v>85</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166</v>
      </c>
      <c r="BM137" s="230" t="s">
        <v>277</v>
      </c>
    </row>
    <row r="138" s="2" customFormat="1" ht="33" customHeight="1">
      <c r="A138" s="39"/>
      <c r="B138" s="40"/>
      <c r="C138" s="219" t="s">
        <v>222</v>
      </c>
      <c r="D138" s="219" t="s">
        <v>161</v>
      </c>
      <c r="E138" s="220" t="s">
        <v>7141</v>
      </c>
      <c r="F138" s="221" t="s">
        <v>7142</v>
      </c>
      <c r="G138" s="222" t="s">
        <v>164</v>
      </c>
      <c r="H138" s="223">
        <v>28</v>
      </c>
      <c r="I138" s="224"/>
      <c r="J138" s="225">
        <f>ROUND(I138*H138,2)</f>
        <v>0</v>
      </c>
      <c r="K138" s="221" t="s">
        <v>1</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166</v>
      </c>
      <c r="AT138" s="230" t="s">
        <v>161</v>
      </c>
      <c r="AU138" s="230" t="s">
        <v>85</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287</v>
      </c>
    </row>
    <row r="139" s="2" customFormat="1" ht="24.15" customHeight="1">
      <c r="A139" s="39"/>
      <c r="B139" s="40"/>
      <c r="C139" s="219" t="s">
        <v>226</v>
      </c>
      <c r="D139" s="219" t="s">
        <v>161</v>
      </c>
      <c r="E139" s="220" t="s">
        <v>7143</v>
      </c>
      <c r="F139" s="221" t="s">
        <v>7144</v>
      </c>
      <c r="G139" s="222" t="s">
        <v>164</v>
      </c>
      <c r="H139" s="223">
        <v>24</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85</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297</v>
      </c>
    </row>
    <row r="140" s="2" customFormat="1" ht="24.15" customHeight="1">
      <c r="A140" s="39"/>
      <c r="B140" s="40"/>
      <c r="C140" s="219" t="s">
        <v>230</v>
      </c>
      <c r="D140" s="219" t="s">
        <v>161</v>
      </c>
      <c r="E140" s="220" t="s">
        <v>7145</v>
      </c>
      <c r="F140" s="221" t="s">
        <v>7146</v>
      </c>
      <c r="G140" s="222" t="s">
        <v>7122</v>
      </c>
      <c r="H140" s="223">
        <v>2</v>
      </c>
      <c r="I140" s="224"/>
      <c r="J140" s="225">
        <f>ROUND(I140*H140,2)</f>
        <v>0</v>
      </c>
      <c r="K140" s="221" t="s">
        <v>1</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85</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305</v>
      </c>
    </row>
    <row r="141" s="2" customFormat="1" ht="44.25" customHeight="1">
      <c r="A141" s="39"/>
      <c r="B141" s="40"/>
      <c r="C141" s="219" t="s">
        <v>235</v>
      </c>
      <c r="D141" s="219" t="s">
        <v>161</v>
      </c>
      <c r="E141" s="220" t="s">
        <v>7147</v>
      </c>
      <c r="F141" s="221" t="s">
        <v>7148</v>
      </c>
      <c r="G141" s="222" t="s">
        <v>164</v>
      </c>
      <c r="H141" s="223">
        <v>72</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85</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316</v>
      </c>
    </row>
    <row r="142" s="2" customFormat="1" ht="37.8" customHeight="1">
      <c r="A142" s="39"/>
      <c r="B142" s="40"/>
      <c r="C142" s="219" t="s">
        <v>241</v>
      </c>
      <c r="D142" s="219" t="s">
        <v>161</v>
      </c>
      <c r="E142" s="220" t="s">
        <v>7149</v>
      </c>
      <c r="F142" s="221" t="s">
        <v>7150</v>
      </c>
      <c r="G142" s="222" t="s">
        <v>164</v>
      </c>
      <c r="H142" s="223">
        <v>22</v>
      </c>
      <c r="I142" s="224"/>
      <c r="J142" s="225">
        <f>ROUND(I142*H142,2)</f>
        <v>0</v>
      </c>
      <c r="K142" s="221" t="s">
        <v>1</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85</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326</v>
      </c>
    </row>
    <row r="143" s="2" customFormat="1" ht="16.5" customHeight="1">
      <c r="A143" s="39"/>
      <c r="B143" s="40"/>
      <c r="C143" s="219" t="s">
        <v>246</v>
      </c>
      <c r="D143" s="219" t="s">
        <v>161</v>
      </c>
      <c r="E143" s="220" t="s">
        <v>7151</v>
      </c>
      <c r="F143" s="221" t="s">
        <v>7152</v>
      </c>
      <c r="G143" s="222" t="s">
        <v>164</v>
      </c>
      <c r="H143" s="223">
        <v>6</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85</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338</v>
      </c>
    </row>
    <row r="144" s="2" customFormat="1" ht="16.5" customHeight="1">
      <c r="A144" s="39"/>
      <c r="B144" s="40"/>
      <c r="C144" s="219" t="s">
        <v>250</v>
      </c>
      <c r="D144" s="219" t="s">
        <v>161</v>
      </c>
      <c r="E144" s="220" t="s">
        <v>7153</v>
      </c>
      <c r="F144" s="221" t="s">
        <v>7154</v>
      </c>
      <c r="G144" s="222" t="s">
        <v>575</v>
      </c>
      <c r="H144" s="223">
        <v>50</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85</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217</v>
      </c>
    </row>
    <row r="145" s="12" customFormat="1" ht="25.92" customHeight="1">
      <c r="A145" s="12"/>
      <c r="B145" s="203"/>
      <c r="C145" s="204"/>
      <c r="D145" s="205" t="s">
        <v>76</v>
      </c>
      <c r="E145" s="206" t="s">
        <v>7155</v>
      </c>
      <c r="F145" s="206" t="s">
        <v>7156</v>
      </c>
      <c r="G145" s="204"/>
      <c r="H145" s="204"/>
      <c r="I145" s="207"/>
      <c r="J145" s="208">
        <f>BK145</f>
        <v>0</v>
      </c>
      <c r="K145" s="204"/>
      <c r="L145" s="209"/>
      <c r="M145" s="210"/>
      <c r="N145" s="211"/>
      <c r="O145" s="211"/>
      <c r="P145" s="212">
        <f>SUM(P146:P161)</f>
        <v>0</v>
      </c>
      <c r="Q145" s="211"/>
      <c r="R145" s="212">
        <f>SUM(R146:R161)</f>
        <v>0</v>
      </c>
      <c r="S145" s="211"/>
      <c r="T145" s="213">
        <f>SUM(T146:T161)</f>
        <v>0</v>
      </c>
      <c r="U145" s="12"/>
      <c r="V145" s="12"/>
      <c r="W145" s="12"/>
      <c r="X145" s="12"/>
      <c r="Y145" s="12"/>
      <c r="Z145" s="12"/>
      <c r="AA145" s="12"/>
      <c r="AB145" s="12"/>
      <c r="AC145" s="12"/>
      <c r="AD145" s="12"/>
      <c r="AE145" s="12"/>
      <c r="AR145" s="214" t="s">
        <v>85</v>
      </c>
      <c r="AT145" s="215" t="s">
        <v>76</v>
      </c>
      <c r="AU145" s="215" t="s">
        <v>77</v>
      </c>
      <c r="AY145" s="214" t="s">
        <v>159</v>
      </c>
      <c r="BK145" s="216">
        <f>SUM(BK146:BK161)</f>
        <v>0</v>
      </c>
    </row>
    <row r="146" s="2" customFormat="1" ht="66.75" customHeight="1">
      <c r="A146" s="39"/>
      <c r="B146" s="40"/>
      <c r="C146" s="219" t="s">
        <v>254</v>
      </c>
      <c r="D146" s="219" t="s">
        <v>161</v>
      </c>
      <c r="E146" s="220" t="s">
        <v>7157</v>
      </c>
      <c r="F146" s="221" t="s">
        <v>7158</v>
      </c>
      <c r="G146" s="222" t="s">
        <v>3939</v>
      </c>
      <c r="H146" s="223">
        <v>1</v>
      </c>
      <c r="I146" s="224"/>
      <c r="J146" s="225">
        <f>ROUND(I146*H146,2)</f>
        <v>0</v>
      </c>
      <c r="K146" s="221" t="s">
        <v>1</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85</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538</v>
      </c>
    </row>
    <row r="147" s="2" customFormat="1" ht="44.25" customHeight="1">
      <c r="A147" s="39"/>
      <c r="B147" s="40"/>
      <c r="C147" s="219" t="s">
        <v>7</v>
      </c>
      <c r="D147" s="219" t="s">
        <v>161</v>
      </c>
      <c r="E147" s="220" t="s">
        <v>7159</v>
      </c>
      <c r="F147" s="221" t="s">
        <v>7160</v>
      </c>
      <c r="G147" s="222" t="s">
        <v>3939</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85</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547</v>
      </c>
    </row>
    <row r="148" s="2" customFormat="1" ht="24.15" customHeight="1">
      <c r="A148" s="39"/>
      <c r="B148" s="40"/>
      <c r="C148" s="219" t="s">
        <v>265</v>
      </c>
      <c r="D148" s="219" t="s">
        <v>161</v>
      </c>
      <c r="E148" s="220" t="s">
        <v>7161</v>
      </c>
      <c r="F148" s="221" t="s">
        <v>7162</v>
      </c>
      <c r="G148" s="222" t="s">
        <v>3939</v>
      </c>
      <c r="H148" s="223">
        <v>2</v>
      </c>
      <c r="I148" s="224"/>
      <c r="J148" s="225">
        <f>ROUND(I148*H148,2)</f>
        <v>0</v>
      </c>
      <c r="K148" s="221" t="s">
        <v>1</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85</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556</v>
      </c>
    </row>
    <row r="149" s="2" customFormat="1" ht="76.35" customHeight="1">
      <c r="A149" s="39"/>
      <c r="B149" s="40"/>
      <c r="C149" s="219" t="s">
        <v>272</v>
      </c>
      <c r="D149" s="219" t="s">
        <v>161</v>
      </c>
      <c r="E149" s="220" t="s">
        <v>7163</v>
      </c>
      <c r="F149" s="221" t="s">
        <v>7164</v>
      </c>
      <c r="G149" s="222" t="s">
        <v>3939</v>
      </c>
      <c r="H149" s="223">
        <v>1</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85</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562</v>
      </c>
    </row>
    <row r="150" s="2" customFormat="1" ht="24.15" customHeight="1">
      <c r="A150" s="39"/>
      <c r="B150" s="40"/>
      <c r="C150" s="219" t="s">
        <v>277</v>
      </c>
      <c r="D150" s="219" t="s">
        <v>161</v>
      </c>
      <c r="E150" s="220" t="s">
        <v>7165</v>
      </c>
      <c r="F150" s="221" t="s">
        <v>7166</v>
      </c>
      <c r="G150" s="222" t="s">
        <v>3939</v>
      </c>
      <c r="H150" s="223">
        <v>4</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166</v>
      </c>
      <c r="AT150" s="230" t="s">
        <v>161</v>
      </c>
      <c r="AU150" s="230" t="s">
        <v>85</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572</v>
      </c>
    </row>
    <row r="151" s="2" customFormat="1" ht="24.15" customHeight="1">
      <c r="A151" s="39"/>
      <c r="B151" s="40"/>
      <c r="C151" s="219" t="s">
        <v>282</v>
      </c>
      <c r="D151" s="219" t="s">
        <v>161</v>
      </c>
      <c r="E151" s="220" t="s">
        <v>7167</v>
      </c>
      <c r="F151" s="221" t="s">
        <v>7168</v>
      </c>
      <c r="G151" s="222" t="s">
        <v>3939</v>
      </c>
      <c r="H151" s="223">
        <v>2</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85</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804</v>
      </c>
    </row>
    <row r="152" s="2" customFormat="1" ht="16.5" customHeight="1">
      <c r="A152" s="39"/>
      <c r="B152" s="40"/>
      <c r="C152" s="219" t="s">
        <v>287</v>
      </c>
      <c r="D152" s="219" t="s">
        <v>161</v>
      </c>
      <c r="E152" s="220" t="s">
        <v>7169</v>
      </c>
      <c r="F152" s="221" t="s">
        <v>7170</v>
      </c>
      <c r="G152" s="222" t="s">
        <v>3939</v>
      </c>
      <c r="H152" s="223">
        <v>2</v>
      </c>
      <c r="I152" s="224"/>
      <c r="J152" s="225">
        <f>ROUND(I152*H152,2)</f>
        <v>0</v>
      </c>
      <c r="K152" s="221" t="s">
        <v>1</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85</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812</v>
      </c>
    </row>
    <row r="153" s="2" customFormat="1" ht="16.5" customHeight="1">
      <c r="A153" s="39"/>
      <c r="B153" s="40"/>
      <c r="C153" s="219" t="s">
        <v>293</v>
      </c>
      <c r="D153" s="219" t="s">
        <v>161</v>
      </c>
      <c r="E153" s="220" t="s">
        <v>7171</v>
      </c>
      <c r="F153" s="221" t="s">
        <v>7172</v>
      </c>
      <c r="G153" s="222" t="s">
        <v>3939</v>
      </c>
      <c r="H153" s="223">
        <v>1</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85</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820</v>
      </c>
    </row>
    <row r="154" s="2" customFormat="1" ht="16.5" customHeight="1">
      <c r="A154" s="39"/>
      <c r="B154" s="40"/>
      <c r="C154" s="219" t="s">
        <v>297</v>
      </c>
      <c r="D154" s="219" t="s">
        <v>161</v>
      </c>
      <c r="E154" s="220" t="s">
        <v>7173</v>
      </c>
      <c r="F154" s="221" t="s">
        <v>7174</v>
      </c>
      <c r="G154" s="222" t="s">
        <v>3939</v>
      </c>
      <c r="H154" s="223">
        <v>1</v>
      </c>
      <c r="I154" s="224"/>
      <c r="J154" s="225">
        <f>ROUND(I154*H154,2)</f>
        <v>0</v>
      </c>
      <c r="K154" s="221" t="s">
        <v>1</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166</v>
      </c>
      <c r="AT154" s="230" t="s">
        <v>161</v>
      </c>
      <c r="AU154" s="230" t="s">
        <v>85</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828</v>
      </c>
    </row>
    <row r="155" s="2" customFormat="1" ht="24.15" customHeight="1">
      <c r="A155" s="39"/>
      <c r="B155" s="40"/>
      <c r="C155" s="219" t="s">
        <v>301</v>
      </c>
      <c r="D155" s="219" t="s">
        <v>161</v>
      </c>
      <c r="E155" s="220" t="s">
        <v>7175</v>
      </c>
      <c r="F155" s="221" t="s">
        <v>7176</v>
      </c>
      <c r="G155" s="222" t="s">
        <v>3939</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85</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837</v>
      </c>
    </row>
    <row r="156" s="2" customFormat="1" ht="24.15" customHeight="1">
      <c r="A156" s="39"/>
      <c r="B156" s="40"/>
      <c r="C156" s="219" t="s">
        <v>305</v>
      </c>
      <c r="D156" s="219" t="s">
        <v>161</v>
      </c>
      <c r="E156" s="220" t="s">
        <v>7177</v>
      </c>
      <c r="F156" s="221" t="s">
        <v>7178</v>
      </c>
      <c r="G156" s="222" t="s">
        <v>164</v>
      </c>
      <c r="H156" s="223">
        <v>16</v>
      </c>
      <c r="I156" s="224"/>
      <c r="J156" s="225">
        <f>ROUND(I156*H156,2)</f>
        <v>0</v>
      </c>
      <c r="K156" s="221" t="s">
        <v>1</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85</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845</v>
      </c>
    </row>
    <row r="157" s="2" customFormat="1" ht="24.15" customHeight="1">
      <c r="A157" s="39"/>
      <c r="B157" s="40"/>
      <c r="C157" s="219" t="s">
        <v>312</v>
      </c>
      <c r="D157" s="219" t="s">
        <v>161</v>
      </c>
      <c r="E157" s="220" t="s">
        <v>7143</v>
      </c>
      <c r="F157" s="221" t="s">
        <v>7144</v>
      </c>
      <c r="G157" s="222" t="s">
        <v>164</v>
      </c>
      <c r="H157" s="223">
        <v>32</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85</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854</v>
      </c>
    </row>
    <row r="158" s="2" customFormat="1" ht="44.25" customHeight="1">
      <c r="A158" s="39"/>
      <c r="B158" s="40"/>
      <c r="C158" s="219" t="s">
        <v>316</v>
      </c>
      <c r="D158" s="219" t="s">
        <v>161</v>
      </c>
      <c r="E158" s="220" t="s">
        <v>7179</v>
      </c>
      <c r="F158" s="221" t="s">
        <v>7180</v>
      </c>
      <c r="G158" s="222" t="s">
        <v>164</v>
      </c>
      <c r="H158" s="223">
        <v>12</v>
      </c>
      <c r="I158" s="224"/>
      <c r="J158" s="225">
        <f>ROUND(I158*H158,2)</f>
        <v>0</v>
      </c>
      <c r="K158" s="221" t="s">
        <v>1</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85</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862</v>
      </c>
    </row>
    <row r="159" s="2" customFormat="1" ht="49.05" customHeight="1">
      <c r="A159" s="39"/>
      <c r="B159" s="40"/>
      <c r="C159" s="219" t="s">
        <v>321</v>
      </c>
      <c r="D159" s="219" t="s">
        <v>161</v>
      </c>
      <c r="E159" s="220" t="s">
        <v>7181</v>
      </c>
      <c r="F159" s="221" t="s">
        <v>7182</v>
      </c>
      <c r="G159" s="222" t="s">
        <v>164</v>
      </c>
      <c r="H159" s="223">
        <v>45</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85</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872</v>
      </c>
    </row>
    <row r="160" s="2" customFormat="1" ht="16.5" customHeight="1">
      <c r="A160" s="39"/>
      <c r="B160" s="40"/>
      <c r="C160" s="219" t="s">
        <v>326</v>
      </c>
      <c r="D160" s="219" t="s">
        <v>161</v>
      </c>
      <c r="E160" s="220" t="s">
        <v>7183</v>
      </c>
      <c r="F160" s="221" t="s">
        <v>7184</v>
      </c>
      <c r="G160" s="222" t="s">
        <v>164</v>
      </c>
      <c r="H160" s="223">
        <v>12</v>
      </c>
      <c r="I160" s="224"/>
      <c r="J160" s="225">
        <f>ROUND(I160*H160,2)</f>
        <v>0</v>
      </c>
      <c r="K160" s="221" t="s">
        <v>1</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85</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880</v>
      </c>
    </row>
    <row r="161" s="2" customFormat="1" ht="16.5" customHeight="1">
      <c r="A161" s="39"/>
      <c r="B161" s="40"/>
      <c r="C161" s="219" t="s">
        <v>331</v>
      </c>
      <c r="D161" s="219" t="s">
        <v>161</v>
      </c>
      <c r="E161" s="220" t="s">
        <v>7153</v>
      </c>
      <c r="F161" s="221" t="s">
        <v>7154</v>
      </c>
      <c r="G161" s="222" t="s">
        <v>575</v>
      </c>
      <c r="H161" s="223">
        <v>50</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85</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890</v>
      </c>
    </row>
    <row r="162" s="12" customFormat="1" ht="25.92" customHeight="1">
      <c r="A162" s="12"/>
      <c r="B162" s="203"/>
      <c r="C162" s="204"/>
      <c r="D162" s="205" t="s">
        <v>76</v>
      </c>
      <c r="E162" s="206" t="s">
        <v>7185</v>
      </c>
      <c r="F162" s="206" t="s">
        <v>7156</v>
      </c>
      <c r="G162" s="204"/>
      <c r="H162" s="204"/>
      <c r="I162" s="207"/>
      <c r="J162" s="208">
        <f>BK162</f>
        <v>0</v>
      </c>
      <c r="K162" s="204"/>
      <c r="L162" s="209"/>
      <c r="M162" s="210"/>
      <c r="N162" s="211"/>
      <c r="O162" s="211"/>
      <c r="P162" s="212">
        <f>SUM(P163:P178)</f>
        <v>0</v>
      </c>
      <c r="Q162" s="211"/>
      <c r="R162" s="212">
        <f>SUM(R163:R178)</f>
        <v>0</v>
      </c>
      <c r="S162" s="211"/>
      <c r="T162" s="213">
        <f>SUM(T163:T178)</f>
        <v>0</v>
      </c>
      <c r="U162" s="12"/>
      <c r="V162" s="12"/>
      <c r="W162" s="12"/>
      <c r="X162" s="12"/>
      <c r="Y162" s="12"/>
      <c r="Z162" s="12"/>
      <c r="AA162" s="12"/>
      <c r="AB162" s="12"/>
      <c r="AC162" s="12"/>
      <c r="AD162" s="12"/>
      <c r="AE162" s="12"/>
      <c r="AR162" s="214" t="s">
        <v>85</v>
      </c>
      <c r="AT162" s="215" t="s">
        <v>76</v>
      </c>
      <c r="AU162" s="215" t="s">
        <v>77</v>
      </c>
      <c r="AY162" s="214" t="s">
        <v>159</v>
      </c>
      <c r="BK162" s="216">
        <f>SUM(BK163:BK178)</f>
        <v>0</v>
      </c>
    </row>
    <row r="163" s="2" customFormat="1" ht="66.75" customHeight="1">
      <c r="A163" s="39"/>
      <c r="B163" s="40"/>
      <c r="C163" s="219" t="s">
        <v>338</v>
      </c>
      <c r="D163" s="219" t="s">
        <v>161</v>
      </c>
      <c r="E163" s="220" t="s">
        <v>7186</v>
      </c>
      <c r="F163" s="221" t="s">
        <v>7187</v>
      </c>
      <c r="G163" s="222" t="s">
        <v>3939</v>
      </c>
      <c r="H163" s="223">
        <v>1</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85</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1467</v>
      </c>
    </row>
    <row r="164" s="2" customFormat="1" ht="24.15" customHeight="1">
      <c r="A164" s="39"/>
      <c r="B164" s="40"/>
      <c r="C164" s="219" t="s">
        <v>346</v>
      </c>
      <c r="D164" s="219" t="s">
        <v>161</v>
      </c>
      <c r="E164" s="220" t="s">
        <v>7188</v>
      </c>
      <c r="F164" s="221" t="s">
        <v>7189</v>
      </c>
      <c r="G164" s="222" t="s">
        <v>3939</v>
      </c>
      <c r="H164" s="223">
        <v>1</v>
      </c>
      <c r="I164" s="224"/>
      <c r="J164" s="225">
        <f>ROUND(I164*H164,2)</f>
        <v>0</v>
      </c>
      <c r="K164" s="221" t="s">
        <v>1</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166</v>
      </c>
      <c r="AT164" s="230" t="s">
        <v>161</v>
      </c>
      <c r="AU164" s="230" t="s">
        <v>85</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1478</v>
      </c>
    </row>
    <row r="165" s="2" customFormat="1" ht="33" customHeight="1">
      <c r="A165" s="39"/>
      <c r="B165" s="40"/>
      <c r="C165" s="219" t="s">
        <v>217</v>
      </c>
      <c r="D165" s="219" t="s">
        <v>161</v>
      </c>
      <c r="E165" s="220" t="s">
        <v>7190</v>
      </c>
      <c r="F165" s="221" t="s">
        <v>7191</v>
      </c>
      <c r="G165" s="222" t="s">
        <v>3939</v>
      </c>
      <c r="H165" s="223">
        <v>1</v>
      </c>
      <c r="I165" s="224"/>
      <c r="J165" s="225">
        <f>ROUND(I165*H165,2)</f>
        <v>0</v>
      </c>
      <c r="K165" s="221" t="s">
        <v>1</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85</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1487</v>
      </c>
    </row>
    <row r="166" s="2" customFormat="1" ht="16.5" customHeight="1">
      <c r="A166" s="39"/>
      <c r="B166" s="40"/>
      <c r="C166" s="219" t="s">
        <v>534</v>
      </c>
      <c r="D166" s="219" t="s">
        <v>161</v>
      </c>
      <c r="E166" s="220" t="s">
        <v>7192</v>
      </c>
      <c r="F166" s="221" t="s">
        <v>7193</v>
      </c>
      <c r="G166" s="222" t="s">
        <v>3939</v>
      </c>
      <c r="H166" s="223">
        <v>2</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85</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1495</v>
      </c>
    </row>
    <row r="167" s="2" customFormat="1" ht="16.5" customHeight="1">
      <c r="A167" s="39"/>
      <c r="B167" s="40"/>
      <c r="C167" s="219" t="s">
        <v>538</v>
      </c>
      <c r="D167" s="219" t="s">
        <v>161</v>
      </c>
      <c r="E167" s="220" t="s">
        <v>7194</v>
      </c>
      <c r="F167" s="221" t="s">
        <v>7195</v>
      </c>
      <c r="G167" s="222" t="s">
        <v>3939</v>
      </c>
      <c r="H167" s="223">
        <v>1</v>
      </c>
      <c r="I167" s="224"/>
      <c r="J167" s="225">
        <f>ROUND(I167*H167,2)</f>
        <v>0</v>
      </c>
      <c r="K167" s="221" t="s">
        <v>1</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166</v>
      </c>
      <c r="AT167" s="230" t="s">
        <v>161</v>
      </c>
      <c r="AU167" s="230" t="s">
        <v>85</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1506</v>
      </c>
    </row>
    <row r="168" s="2" customFormat="1" ht="24.15" customHeight="1">
      <c r="A168" s="39"/>
      <c r="B168" s="40"/>
      <c r="C168" s="219" t="s">
        <v>543</v>
      </c>
      <c r="D168" s="219" t="s">
        <v>161</v>
      </c>
      <c r="E168" s="220" t="s">
        <v>7196</v>
      </c>
      <c r="F168" s="221" t="s">
        <v>7197</v>
      </c>
      <c r="G168" s="222" t="s">
        <v>3939</v>
      </c>
      <c r="H168" s="223">
        <v>9</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85</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1540</v>
      </c>
    </row>
    <row r="169" s="2" customFormat="1" ht="24.15" customHeight="1">
      <c r="A169" s="39"/>
      <c r="B169" s="40"/>
      <c r="C169" s="219" t="s">
        <v>547</v>
      </c>
      <c r="D169" s="219" t="s">
        <v>161</v>
      </c>
      <c r="E169" s="220" t="s">
        <v>7198</v>
      </c>
      <c r="F169" s="221" t="s">
        <v>7199</v>
      </c>
      <c r="G169" s="222" t="s">
        <v>3939</v>
      </c>
      <c r="H169" s="223">
        <v>5</v>
      </c>
      <c r="I169" s="224"/>
      <c r="J169" s="225">
        <f>ROUND(I169*H169,2)</f>
        <v>0</v>
      </c>
      <c r="K169" s="221" t="s">
        <v>1</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85</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1548</v>
      </c>
    </row>
    <row r="170" s="2" customFormat="1" ht="62.7" customHeight="1">
      <c r="A170" s="39"/>
      <c r="B170" s="40"/>
      <c r="C170" s="219" t="s">
        <v>551</v>
      </c>
      <c r="D170" s="219" t="s">
        <v>161</v>
      </c>
      <c r="E170" s="220" t="s">
        <v>7200</v>
      </c>
      <c r="F170" s="221" t="s">
        <v>7119</v>
      </c>
      <c r="G170" s="222" t="s">
        <v>3939</v>
      </c>
      <c r="H170" s="223">
        <v>1</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85</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1585</v>
      </c>
    </row>
    <row r="171" s="2" customFormat="1" ht="37.8" customHeight="1">
      <c r="A171" s="39"/>
      <c r="B171" s="40"/>
      <c r="C171" s="219" t="s">
        <v>556</v>
      </c>
      <c r="D171" s="219" t="s">
        <v>161</v>
      </c>
      <c r="E171" s="220" t="s">
        <v>7120</v>
      </c>
      <c r="F171" s="221" t="s">
        <v>7121</v>
      </c>
      <c r="G171" s="222" t="s">
        <v>7122</v>
      </c>
      <c r="H171" s="223">
        <v>28</v>
      </c>
      <c r="I171" s="224"/>
      <c r="J171" s="225">
        <f>ROUND(I171*H171,2)</f>
        <v>0</v>
      </c>
      <c r="K171" s="221" t="s">
        <v>1</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85</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1593</v>
      </c>
    </row>
    <row r="172" s="2" customFormat="1" ht="16.5" customHeight="1">
      <c r="A172" s="39"/>
      <c r="B172" s="40"/>
      <c r="C172" s="219" t="s">
        <v>560</v>
      </c>
      <c r="D172" s="219" t="s">
        <v>161</v>
      </c>
      <c r="E172" s="220" t="s">
        <v>7123</v>
      </c>
      <c r="F172" s="221" t="s">
        <v>7124</v>
      </c>
      <c r="G172" s="222" t="s">
        <v>3939</v>
      </c>
      <c r="H172" s="223">
        <v>1</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85</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1601</v>
      </c>
    </row>
    <row r="173" s="2" customFormat="1" ht="24.15" customHeight="1">
      <c r="A173" s="39"/>
      <c r="B173" s="40"/>
      <c r="C173" s="219" t="s">
        <v>562</v>
      </c>
      <c r="D173" s="219" t="s">
        <v>161</v>
      </c>
      <c r="E173" s="220" t="s">
        <v>7143</v>
      </c>
      <c r="F173" s="221" t="s">
        <v>7144</v>
      </c>
      <c r="G173" s="222" t="s">
        <v>164</v>
      </c>
      <c r="H173" s="223">
        <v>30</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85</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1611</v>
      </c>
    </row>
    <row r="174" s="2" customFormat="1" ht="33" customHeight="1">
      <c r="A174" s="39"/>
      <c r="B174" s="40"/>
      <c r="C174" s="219" t="s">
        <v>566</v>
      </c>
      <c r="D174" s="219" t="s">
        <v>161</v>
      </c>
      <c r="E174" s="220" t="s">
        <v>7141</v>
      </c>
      <c r="F174" s="221" t="s">
        <v>7142</v>
      </c>
      <c r="G174" s="222" t="s">
        <v>164</v>
      </c>
      <c r="H174" s="223">
        <v>2</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166</v>
      </c>
      <c r="AT174" s="230" t="s">
        <v>161</v>
      </c>
      <c r="AU174" s="230" t="s">
        <v>85</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1619</v>
      </c>
    </row>
    <row r="175" s="2" customFormat="1" ht="44.25" customHeight="1">
      <c r="A175" s="39"/>
      <c r="B175" s="40"/>
      <c r="C175" s="219" t="s">
        <v>572</v>
      </c>
      <c r="D175" s="219" t="s">
        <v>161</v>
      </c>
      <c r="E175" s="220" t="s">
        <v>7201</v>
      </c>
      <c r="F175" s="221" t="s">
        <v>7202</v>
      </c>
      <c r="G175" s="222" t="s">
        <v>164</v>
      </c>
      <c r="H175" s="223">
        <v>90</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85</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1629</v>
      </c>
    </row>
    <row r="176" s="2" customFormat="1" ht="44.25" customHeight="1">
      <c r="A176" s="39"/>
      <c r="B176" s="40"/>
      <c r="C176" s="219" t="s">
        <v>579</v>
      </c>
      <c r="D176" s="219" t="s">
        <v>161</v>
      </c>
      <c r="E176" s="220" t="s">
        <v>7203</v>
      </c>
      <c r="F176" s="221" t="s">
        <v>7204</v>
      </c>
      <c r="G176" s="222" t="s">
        <v>164</v>
      </c>
      <c r="H176" s="223">
        <v>21</v>
      </c>
      <c r="I176" s="224"/>
      <c r="J176" s="225">
        <f>ROUND(I176*H176,2)</f>
        <v>0</v>
      </c>
      <c r="K176" s="221" t="s">
        <v>1</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166</v>
      </c>
      <c r="AT176" s="230" t="s">
        <v>161</v>
      </c>
      <c r="AU176" s="230" t="s">
        <v>85</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1639</v>
      </c>
    </row>
    <row r="177" s="2" customFormat="1" ht="21.75" customHeight="1">
      <c r="A177" s="39"/>
      <c r="B177" s="40"/>
      <c r="C177" s="219" t="s">
        <v>804</v>
      </c>
      <c r="D177" s="219" t="s">
        <v>161</v>
      </c>
      <c r="E177" s="220" t="s">
        <v>7205</v>
      </c>
      <c r="F177" s="221" t="s">
        <v>7206</v>
      </c>
      <c r="G177" s="222" t="s">
        <v>164</v>
      </c>
      <c r="H177" s="223">
        <v>20</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85</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1653</v>
      </c>
    </row>
    <row r="178" s="2" customFormat="1" ht="16.5" customHeight="1">
      <c r="A178" s="39"/>
      <c r="B178" s="40"/>
      <c r="C178" s="219" t="s">
        <v>808</v>
      </c>
      <c r="D178" s="219" t="s">
        <v>161</v>
      </c>
      <c r="E178" s="220" t="s">
        <v>7153</v>
      </c>
      <c r="F178" s="221" t="s">
        <v>7154</v>
      </c>
      <c r="G178" s="222" t="s">
        <v>575</v>
      </c>
      <c r="H178" s="223">
        <v>30</v>
      </c>
      <c r="I178" s="224"/>
      <c r="J178" s="225">
        <f>ROUND(I178*H178,2)</f>
        <v>0</v>
      </c>
      <c r="K178" s="221" t="s">
        <v>1</v>
      </c>
      <c r="L178" s="45"/>
      <c r="M178" s="226" t="s">
        <v>1</v>
      </c>
      <c r="N178" s="227"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166</v>
      </c>
      <c r="AT178" s="230" t="s">
        <v>161</v>
      </c>
      <c r="AU178" s="230" t="s">
        <v>85</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1669</v>
      </c>
    </row>
    <row r="179" s="12" customFormat="1" ht="25.92" customHeight="1">
      <c r="A179" s="12"/>
      <c r="B179" s="203"/>
      <c r="C179" s="204"/>
      <c r="D179" s="205" t="s">
        <v>76</v>
      </c>
      <c r="E179" s="206" t="s">
        <v>7207</v>
      </c>
      <c r="F179" s="206" t="s">
        <v>7208</v>
      </c>
      <c r="G179" s="204"/>
      <c r="H179" s="204"/>
      <c r="I179" s="207"/>
      <c r="J179" s="208">
        <f>BK179</f>
        <v>0</v>
      </c>
      <c r="K179" s="204"/>
      <c r="L179" s="209"/>
      <c r="M179" s="210"/>
      <c r="N179" s="211"/>
      <c r="O179" s="211"/>
      <c r="P179" s="212">
        <f>SUM(P180:P188)</f>
        <v>0</v>
      </c>
      <c r="Q179" s="211"/>
      <c r="R179" s="212">
        <f>SUM(R180:R188)</f>
        <v>0</v>
      </c>
      <c r="S179" s="211"/>
      <c r="T179" s="213">
        <f>SUM(T180:T188)</f>
        <v>0</v>
      </c>
      <c r="U179" s="12"/>
      <c r="V179" s="12"/>
      <c r="W179" s="12"/>
      <c r="X179" s="12"/>
      <c r="Y179" s="12"/>
      <c r="Z179" s="12"/>
      <c r="AA179" s="12"/>
      <c r="AB179" s="12"/>
      <c r="AC179" s="12"/>
      <c r="AD179" s="12"/>
      <c r="AE179" s="12"/>
      <c r="AR179" s="214" t="s">
        <v>85</v>
      </c>
      <c r="AT179" s="215" t="s">
        <v>76</v>
      </c>
      <c r="AU179" s="215" t="s">
        <v>77</v>
      </c>
      <c r="AY179" s="214" t="s">
        <v>159</v>
      </c>
      <c r="BK179" s="216">
        <f>SUM(BK180:BK188)</f>
        <v>0</v>
      </c>
    </row>
    <row r="180" s="2" customFormat="1" ht="37.8" customHeight="1">
      <c r="A180" s="39"/>
      <c r="B180" s="40"/>
      <c r="C180" s="219" t="s">
        <v>812</v>
      </c>
      <c r="D180" s="219" t="s">
        <v>161</v>
      </c>
      <c r="E180" s="220" t="s">
        <v>7209</v>
      </c>
      <c r="F180" s="221" t="s">
        <v>7210</v>
      </c>
      <c r="G180" s="222" t="s">
        <v>3939</v>
      </c>
      <c r="H180" s="223">
        <v>2</v>
      </c>
      <c r="I180" s="224"/>
      <c r="J180" s="225">
        <f>ROUND(I180*H180,2)</f>
        <v>0</v>
      </c>
      <c r="K180" s="221" t="s">
        <v>1</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85</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1681</v>
      </c>
    </row>
    <row r="181" s="2" customFormat="1" ht="24.15" customHeight="1">
      <c r="A181" s="39"/>
      <c r="B181" s="40"/>
      <c r="C181" s="219" t="s">
        <v>816</v>
      </c>
      <c r="D181" s="219" t="s">
        <v>161</v>
      </c>
      <c r="E181" s="220" t="s">
        <v>7211</v>
      </c>
      <c r="F181" s="221" t="s">
        <v>7212</v>
      </c>
      <c r="G181" s="222" t="s">
        <v>3939</v>
      </c>
      <c r="H181" s="223">
        <v>2</v>
      </c>
      <c r="I181" s="224"/>
      <c r="J181" s="225">
        <f>ROUND(I181*H181,2)</f>
        <v>0</v>
      </c>
      <c r="K181" s="221" t="s">
        <v>1</v>
      </c>
      <c r="L181" s="45"/>
      <c r="M181" s="226" t="s">
        <v>1</v>
      </c>
      <c r="N181" s="227"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166</v>
      </c>
      <c r="AT181" s="230" t="s">
        <v>161</v>
      </c>
      <c r="AU181" s="230" t="s">
        <v>85</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1692</v>
      </c>
    </row>
    <row r="182" s="2" customFormat="1" ht="24.15" customHeight="1">
      <c r="A182" s="39"/>
      <c r="B182" s="40"/>
      <c r="C182" s="219" t="s">
        <v>820</v>
      </c>
      <c r="D182" s="219" t="s">
        <v>161</v>
      </c>
      <c r="E182" s="220" t="s">
        <v>7213</v>
      </c>
      <c r="F182" s="221" t="s">
        <v>7214</v>
      </c>
      <c r="G182" s="222" t="s">
        <v>3939</v>
      </c>
      <c r="H182" s="223">
        <v>2</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85</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1704</v>
      </c>
    </row>
    <row r="183" s="2" customFormat="1" ht="16.5" customHeight="1">
      <c r="A183" s="39"/>
      <c r="B183" s="40"/>
      <c r="C183" s="219" t="s">
        <v>824</v>
      </c>
      <c r="D183" s="219" t="s">
        <v>161</v>
      </c>
      <c r="E183" s="220" t="s">
        <v>7215</v>
      </c>
      <c r="F183" s="221" t="s">
        <v>7216</v>
      </c>
      <c r="G183" s="222" t="s">
        <v>3939</v>
      </c>
      <c r="H183" s="223">
        <v>2</v>
      </c>
      <c r="I183" s="224"/>
      <c r="J183" s="225">
        <f>ROUND(I183*H183,2)</f>
        <v>0</v>
      </c>
      <c r="K183" s="221" t="s">
        <v>1</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166</v>
      </c>
      <c r="AT183" s="230" t="s">
        <v>161</v>
      </c>
      <c r="AU183" s="230" t="s">
        <v>85</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1713</v>
      </c>
    </row>
    <row r="184" s="2" customFormat="1" ht="16.5" customHeight="1">
      <c r="A184" s="39"/>
      <c r="B184" s="40"/>
      <c r="C184" s="219" t="s">
        <v>828</v>
      </c>
      <c r="D184" s="219" t="s">
        <v>161</v>
      </c>
      <c r="E184" s="220" t="s">
        <v>7217</v>
      </c>
      <c r="F184" s="221" t="s">
        <v>7218</v>
      </c>
      <c r="G184" s="222" t="s">
        <v>3939</v>
      </c>
      <c r="H184" s="223">
        <v>2</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166</v>
      </c>
      <c r="AT184" s="230" t="s">
        <v>161</v>
      </c>
      <c r="AU184" s="230" t="s">
        <v>85</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1721</v>
      </c>
    </row>
    <row r="185" s="2" customFormat="1" ht="24.15" customHeight="1">
      <c r="A185" s="39"/>
      <c r="B185" s="40"/>
      <c r="C185" s="219" t="s">
        <v>832</v>
      </c>
      <c r="D185" s="219" t="s">
        <v>161</v>
      </c>
      <c r="E185" s="220" t="s">
        <v>7177</v>
      </c>
      <c r="F185" s="221" t="s">
        <v>7178</v>
      </c>
      <c r="G185" s="222" t="s">
        <v>164</v>
      </c>
      <c r="H185" s="223">
        <v>12</v>
      </c>
      <c r="I185" s="224"/>
      <c r="J185" s="225">
        <f>ROUND(I185*H185,2)</f>
        <v>0</v>
      </c>
      <c r="K185" s="221" t="s">
        <v>1</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166</v>
      </c>
      <c r="AT185" s="230" t="s">
        <v>161</v>
      </c>
      <c r="AU185" s="230" t="s">
        <v>85</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1725</v>
      </c>
    </row>
    <row r="186" s="2" customFormat="1" ht="24.15" customHeight="1">
      <c r="A186" s="39"/>
      <c r="B186" s="40"/>
      <c r="C186" s="219" t="s">
        <v>837</v>
      </c>
      <c r="D186" s="219" t="s">
        <v>161</v>
      </c>
      <c r="E186" s="220" t="s">
        <v>7219</v>
      </c>
      <c r="F186" s="221" t="s">
        <v>7220</v>
      </c>
      <c r="G186" s="222" t="s">
        <v>7122</v>
      </c>
      <c r="H186" s="223">
        <v>4</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166</v>
      </c>
      <c r="AT186" s="230" t="s">
        <v>161</v>
      </c>
      <c r="AU186" s="230" t="s">
        <v>85</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166</v>
      </c>
      <c r="BM186" s="230" t="s">
        <v>1729</v>
      </c>
    </row>
    <row r="187" s="2" customFormat="1" ht="24.15" customHeight="1">
      <c r="A187" s="39"/>
      <c r="B187" s="40"/>
      <c r="C187" s="219" t="s">
        <v>841</v>
      </c>
      <c r="D187" s="219" t="s">
        <v>161</v>
      </c>
      <c r="E187" s="220" t="s">
        <v>7221</v>
      </c>
      <c r="F187" s="221" t="s">
        <v>7222</v>
      </c>
      <c r="G187" s="222" t="s">
        <v>164</v>
      </c>
      <c r="H187" s="223">
        <v>8</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166</v>
      </c>
      <c r="AT187" s="230" t="s">
        <v>161</v>
      </c>
      <c r="AU187" s="230" t="s">
        <v>85</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1736</v>
      </c>
    </row>
    <row r="188" s="2" customFormat="1" ht="16.5" customHeight="1">
      <c r="A188" s="39"/>
      <c r="B188" s="40"/>
      <c r="C188" s="219" t="s">
        <v>845</v>
      </c>
      <c r="D188" s="219" t="s">
        <v>161</v>
      </c>
      <c r="E188" s="220" t="s">
        <v>7223</v>
      </c>
      <c r="F188" s="221" t="s">
        <v>7154</v>
      </c>
      <c r="G188" s="222" t="s">
        <v>575</v>
      </c>
      <c r="H188" s="223">
        <v>5</v>
      </c>
      <c r="I188" s="224"/>
      <c r="J188" s="225">
        <f>ROUND(I188*H188,2)</f>
        <v>0</v>
      </c>
      <c r="K188" s="221" t="s">
        <v>1</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166</v>
      </c>
      <c r="AT188" s="230" t="s">
        <v>161</v>
      </c>
      <c r="AU188" s="230" t="s">
        <v>85</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1745</v>
      </c>
    </row>
    <row r="189" s="12" customFormat="1" ht="25.92" customHeight="1">
      <c r="A189" s="12"/>
      <c r="B189" s="203"/>
      <c r="C189" s="204"/>
      <c r="D189" s="205" t="s">
        <v>76</v>
      </c>
      <c r="E189" s="206" t="s">
        <v>7224</v>
      </c>
      <c r="F189" s="206" t="s">
        <v>7225</v>
      </c>
      <c r="G189" s="204"/>
      <c r="H189" s="204"/>
      <c r="I189" s="207"/>
      <c r="J189" s="208">
        <f>BK189</f>
        <v>0</v>
      </c>
      <c r="K189" s="204"/>
      <c r="L189" s="209"/>
      <c r="M189" s="210"/>
      <c r="N189" s="211"/>
      <c r="O189" s="211"/>
      <c r="P189" s="212">
        <f>SUM(P190:P207)</f>
        <v>0</v>
      </c>
      <c r="Q189" s="211"/>
      <c r="R189" s="212">
        <f>SUM(R190:R207)</f>
        <v>0</v>
      </c>
      <c r="S189" s="211"/>
      <c r="T189" s="213">
        <f>SUM(T190:T207)</f>
        <v>0</v>
      </c>
      <c r="U189" s="12"/>
      <c r="V189" s="12"/>
      <c r="W189" s="12"/>
      <c r="X189" s="12"/>
      <c r="Y189" s="12"/>
      <c r="Z189" s="12"/>
      <c r="AA189" s="12"/>
      <c r="AB189" s="12"/>
      <c r="AC189" s="12"/>
      <c r="AD189" s="12"/>
      <c r="AE189" s="12"/>
      <c r="AR189" s="214" t="s">
        <v>85</v>
      </c>
      <c r="AT189" s="215" t="s">
        <v>76</v>
      </c>
      <c r="AU189" s="215" t="s">
        <v>77</v>
      </c>
      <c r="AY189" s="214" t="s">
        <v>159</v>
      </c>
      <c r="BK189" s="216">
        <f>SUM(BK190:BK207)</f>
        <v>0</v>
      </c>
    </row>
    <row r="190" s="2" customFormat="1" ht="37.8" customHeight="1">
      <c r="A190" s="39"/>
      <c r="B190" s="40"/>
      <c r="C190" s="219" t="s">
        <v>850</v>
      </c>
      <c r="D190" s="219" t="s">
        <v>161</v>
      </c>
      <c r="E190" s="220" t="s">
        <v>7226</v>
      </c>
      <c r="F190" s="221" t="s">
        <v>7227</v>
      </c>
      <c r="G190" s="222" t="s">
        <v>3939</v>
      </c>
      <c r="H190" s="223">
        <v>3</v>
      </c>
      <c r="I190" s="224"/>
      <c r="J190" s="225">
        <f>ROUND(I190*H190,2)</f>
        <v>0</v>
      </c>
      <c r="K190" s="221" t="s">
        <v>1</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166</v>
      </c>
      <c r="AT190" s="230" t="s">
        <v>161</v>
      </c>
      <c r="AU190" s="230" t="s">
        <v>85</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1753</v>
      </c>
    </row>
    <row r="191" s="2" customFormat="1" ht="49.05" customHeight="1">
      <c r="A191" s="39"/>
      <c r="B191" s="40"/>
      <c r="C191" s="219" t="s">
        <v>854</v>
      </c>
      <c r="D191" s="219" t="s">
        <v>161</v>
      </c>
      <c r="E191" s="220" t="s">
        <v>7228</v>
      </c>
      <c r="F191" s="221" t="s">
        <v>7229</v>
      </c>
      <c r="G191" s="222" t="s">
        <v>3939</v>
      </c>
      <c r="H191" s="223">
        <v>3</v>
      </c>
      <c r="I191" s="224"/>
      <c r="J191" s="225">
        <f>ROUND(I191*H191,2)</f>
        <v>0</v>
      </c>
      <c r="K191" s="221" t="s">
        <v>1</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85</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1765</v>
      </c>
    </row>
    <row r="192" s="2" customFormat="1" ht="37.8" customHeight="1">
      <c r="A192" s="39"/>
      <c r="B192" s="40"/>
      <c r="C192" s="219" t="s">
        <v>858</v>
      </c>
      <c r="D192" s="219" t="s">
        <v>161</v>
      </c>
      <c r="E192" s="220" t="s">
        <v>7230</v>
      </c>
      <c r="F192" s="221" t="s">
        <v>7231</v>
      </c>
      <c r="G192" s="222" t="s">
        <v>3939</v>
      </c>
      <c r="H192" s="223">
        <v>2</v>
      </c>
      <c r="I192" s="224"/>
      <c r="J192" s="225">
        <f>ROUND(I192*H192,2)</f>
        <v>0</v>
      </c>
      <c r="K192" s="221" t="s">
        <v>1</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85</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1775</v>
      </c>
    </row>
    <row r="193" s="2" customFormat="1" ht="24.15" customHeight="1">
      <c r="A193" s="39"/>
      <c r="B193" s="40"/>
      <c r="C193" s="219" t="s">
        <v>862</v>
      </c>
      <c r="D193" s="219" t="s">
        <v>161</v>
      </c>
      <c r="E193" s="220" t="s">
        <v>7232</v>
      </c>
      <c r="F193" s="221" t="s">
        <v>7233</v>
      </c>
      <c r="G193" s="222" t="s">
        <v>3939</v>
      </c>
      <c r="H193" s="223">
        <v>4</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85</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1783</v>
      </c>
    </row>
    <row r="194" s="2" customFormat="1" ht="16.5" customHeight="1">
      <c r="A194" s="39"/>
      <c r="B194" s="40"/>
      <c r="C194" s="219" t="s">
        <v>866</v>
      </c>
      <c r="D194" s="219" t="s">
        <v>161</v>
      </c>
      <c r="E194" s="220" t="s">
        <v>7234</v>
      </c>
      <c r="F194" s="221" t="s">
        <v>7235</v>
      </c>
      <c r="G194" s="222" t="s">
        <v>3939</v>
      </c>
      <c r="H194" s="223">
        <v>4</v>
      </c>
      <c r="I194" s="224"/>
      <c r="J194" s="225">
        <f>ROUND(I194*H194,2)</f>
        <v>0</v>
      </c>
      <c r="K194" s="221" t="s">
        <v>1</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166</v>
      </c>
      <c r="AT194" s="230" t="s">
        <v>161</v>
      </c>
      <c r="AU194" s="230" t="s">
        <v>85</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166</v>
      </c>
      <c r="BM194" s="230" t="s">
        <v>1791</v>
      </c>
    </row>
    <row r="195" s="2" customFormat="1" ht="16.5" customHeight="1">
      <c r="A195" s="39"/>
      <c r="B195" s="40"/>
      <c r="C195" s="219" t="s">
        <v>872</v>
      </c>
      <c r="D195" s="219" t="s">
        <v>161</v>
      </c>
      <c r="E195" s="220" t="s">
        <v>7236</v>
      </c>
      <c r="F195" s="221" t="s">
        <v>7237</v>
      </c>
      <c r="G195" s="222" t="s">
        <v>3939</v>
      </c>
      <c r="H195" s="223">
        <v>1</v>
      </c>
      <c r="I195" s="224"/>
      <c r="J195" s="225">
        <f>ROUND(I195*H195,2)</f>
        <v>0</v>
      </c>
      <c r="K195" s="221" t="s">
        <v>1</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166</v>
      </c>
      <c r="AT195" s="230" t="s">
        <v>161</v>
      </c>
      <c r="AU195" s="230" t="s">
        <v>85</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1801</v>
      </c>
    </row>
    <row r="196" s="2" customFormat="1" ht="16.5" customHeight="1">
      <c r="A196" s="39"/>
      <c r="B196" s="40"/>
      <c r="C196" s="219" t="s">
        <v>876</v>
      </c>
      <c r="D196" s="219" t="s">
        <v>161</v>
      </c>
      <c r="E196" s="220" t="s">
        <v>7238</v>
      </c>
      <c r="F196" s="221" t="s">
        <v>7239</v>
      </c>
      <c r="G196" s="222" t="s">
        <v>3939</v>
      </c>
      <c r="H196" s="223">
        <v>2</v>
      </c>
      <c r="I196" s="224"/>
      <c r="J196" s="225">
        <f>ROUND(I196*H196,2)</f>
        <v>0</v>
      </c>
      <c r="K196" s="221" t="s">
        <v>1</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166</v>
      </c>
      <c r="AT196" s="230" t="s">
        <v>161</v>
      </c>
      <c r="AU196" s="230" t="s">
        <v>85</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166</v>
      </c>
      <c r="BM196" s="230" t="s">
        <v>1813</v>
      </c>
    </row>
    <row r="197" s="2" customFormat="1" ht="16.5" customHeight="1">
      <c r="A197" s="39"/>
      <c r="B197" s="40"/>
      <c r="C197" s="219" t="s">
        <v>880</v>
      </c>
      <c r="D197" s="219" t="s">
        <v>161</v>
      </c>
      <c r="E197" s="220" t="s">
        <v>7240</v>
      </c>
      <c r="F197" s="221" t="s">
        <v>7241</v>
      </c>
      <c r="G197" s="222" t="s">
        <v>3939</v>
      </c>
      <c r="H197" s="223">
        <v>1</v>
      </c>
      <c r="I197" s="224"/>
      <c r="J197" s="225">
        <f>ROUND(I197*H197,2)</f>
        <v>0</v>
      </c>
      <c r="K197" s="221" t="s">
        <v>1</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166</v>
      </c>
      <c r="AT197" s="230" t="s">
        <v>161</v>
      </c>
      <c r="AU197" s="230" t="s">
        <v>85</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166</v>
      </c>
      <c r="BM197" s="230" t="s">
        <v>1822</v>
      </c>
    </row>
    <row r="198" s="2" customFormat="1" ht="21.75" customHeight="1">
      <c r="A198" s="39"/>
      <c r="B198" s="40"/>
      <c r="C198" s="219" t="s">
        <v>886</v>
      </c>
      <c r="D198" s="219" t="s">
        <v>161</v>
      </c>
      <c r="E198" s="220" t="s">
        <v>7242</v>
      </c>
      <c r="F198" s="221" t="s">
        <v>7243</v>
      </c>
      <c r="G198" s="222" t="s">
        <v>3939</v>
      </c>
      <c r="H198" s="223">
        <v>6</v>
      </c>
      <c r="I198" s="224"/>
      <c r="J198" s="225">
        <f>ROUND(I198*H198,2)</f>
        <v>0</v>
      </c>
      <c r="K198" s="221" t="s">
        <v>1</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85</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1843</v>
      </c>
    </row>
    <row r="199" s="2" customFormat="1" ht="16.5" customHeight="1">
      <c r="A199" s="39"/>
      <c r="B199" s="40"/>
      <c r="C199" s="219" t="s">
        <v>890</v>
      </c>
      <c r="D199" s="219" t="s">
        <v>161</v>
      </c>
      <c r="E199" s="220" t="s">
        <v>7244</v>
      </c>
      <c r="F199" s="221" t="s">
        <v>7245</v>
      </c>
      <c r="G199" s="222" t="s">
        <v>3939</v>
      </c>
      <c r="H199" s="223">
        <v>3</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166</v>
      </c>
      <c r="AT199" s="230" t="s">
        <v>161</v>
      </c>
      <c r="AU199" s="230" t="s">
        <v>85</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166</v>
      </c>
      <c r="BM199" s="230" t="s">
        <v>1860</v>
      </c>
    </row>
    <row r="200" s="2" customFormat="1" ht="16.5" customHeight="1">
      <c r="A200" s="39"/>
      <c r="B200" s="40"/>
      <c r="C200" s="219" t="s">
        <v>1462</v>
      </c>
      <c r="D200" s="219" t="s">
        <v>161</v>
      </c>
      <c r="E200" s="220" t="s">
        <v>7246</v>
      </c>
      <c r="F200" s="221" t="s">
        <v>7247</v>
      </c>
      <c r="G200" s="222" t="s">
        <v>7122</v>
      </c>
      <c r="H200" s="223">
        <v>4</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85</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1956</v>
      </c>
    </row>
    <row r="201" s="2" customFormat="1" ht="16.5" customHeight="1">
      <c r="A201" s="39"/>
      <c r="B201" s="40"/>
      <c r="C201" s="219" t="s">
        <v>1467</v>
      </c>
      <c r="D201" s="219" t="s">
        <v>161</v>
      </c>
      <c r="E201" s="220" t="s">
        <v>7248</v>
      </c>
      <c r="F201" s="221" t="s">
        <v>7249</v>
      </c>
      <c r="G201" s="222" t="s">
        <v>7122</v>
      </c>
      <c r="H201" s="223">
        <v>1</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166</v>
      </c>
      <c r="AT201" s="230" t="s">
        <v>161</v>
      </c>
      <c r="AU201" s="230" t="s">
        <v>85</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166</v>
      </c>
      <c r="BM201" s="230" t="s">
        <v>1976</v>
      </c>
    </row>
    <row r="202" s="2" customFormat="1" ht="24.15" customHeight="1">
      <c r="A202" s="39"/>
      <c r="B202" s="40"/>
      <c r="C202" s="219" t="s">
        <v>1472</v>
      </c>
      <c r="D202" s="219" t="s">
        <v>161</v>
      </c>
      <c r="E202" s="220" t="s">
        <v>7250</v>
      </c>
      <c r="F202" s="221" t="s">
        <v>7251</v>
      </c>
      <c r="G202" s="222" t="s">
        <v>7122</v>
      </c>
      <c r="H202" s="223">
        <v>24</v>
      </c>
      <c r="I202" s="224"/>
      <c r="J202" s="225">
        <f>ROUND(I202*H202,2)</f>
        <v>0</v>
      </c>
      <c r="K202" s="221" t="s">
        <v>1</v>
      </c>
      <c r="L202" s="45"/>
      <c r="M202" s="226" t="s">
        <v>1</v>
      </c>
      <c r="N202" s="227" t="s">
        <v>42</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166</v>
      </c>
      <c r="AT202" s="230" t="s">
        <v>161</v>
      </c>
      <c r="AU202" s="230" t="s">
        <v>85</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166</v>
      </c>
      <c r="BM202" s="230" t="s">
        <v>1986</v>
      </c>
    </row>
    <row r="203" s="2" customFormat="1" ht="24.15" customHeight="1">
      <c r="A203" s="39"/>
      <c r="B203" s="40"/>
      <c r="C203" s="219" t="s">
        <v>1478</v>
      </c>
      <c r="D203" s="219" t="s">
        <v>161</v>
      </c>
      <c r="E203" s="220" t="s">
        <v>7177</v>
      </c>
      <c r="F203" s="221" t="s">
        <v>7178</v>
      </c>
      <c r="G203" s="222" t="s">
        <v>164</v>
      </c>
      <c r="H203" s="223">
        <v>5</v>
      </c>
      <c r="I203" s="224"/>
      <c r="J203" s="225">
        <f>ROUND(I203*H203,2)</f>
        <v>0</v>
      </c>
      <c r="K203" s="221" t="s">
        <v>1</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166</v>
      </c>
      <c r="AT203" s="230" t="s">
        <v>161</v>
      </c>
      <c r="AU203" s="230" t="s">
        <v>85</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1997</v>
      </c>
    </row>
    <row r="204" s="2" customFormat="1" ht="37.8" customHeight="1">
      <c r="A204" s="39"/>
      <c r="B204" s="40"/>
      <c r="C204" s="219" t="s">
        <v>1482</v>
      </c>
      <c r="D204" s="219" t="s">
        <v>161</v>
      </c>
      <c r="E204" s="220" t="s">
        <v>7252</v>
      </c>
      <c r="F204" s="221" t="s">
        <v>7253</v>
      </c>
      <c r="G204" s="222" t="s">
        <v>7122</v>
      </c>
      <c r="H204" s="223">
        <v>44</v>
      </c>
      <c r="I204" s="224"/>
      <c r="J204" s="225">
        <f>ROUND(I204*H204,2)</f>
        <v>0</v>
      </c>
      <c r="K204" s="221" t="s">
        <v>1</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166</v>
      </c>
      <c r="AT204" s="230" t="s">
        <v>161</v>
      </c>
      <c r="AU204" s="230" t="s">
        <v>85</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2013</v>
      </c>
    </row>
    <row r="205" s="2" customFormat="1" ht="16.5" customHeight="1">
      <c r="A205" s="39"/>
      <c r="B205" s="40"/>
      <c r="C205" s="219" t="s">
        <v>1487</v>
      </c>
      <c r="D205" s="219" t="s">
        <v>161</v>
      </c>
      <c r="E205" s="220" t="s">
        <v>7254</v>
      </c>
      <c r="F205" s="221" t="s">
        <v>7255</v>
      </c>
      <c r="G205" s="222" t="s">
        <v>3939</v>
      </c>
      <c r="H205" s="223">
        <v>1</v>
      </c>
      <c r="I205" s="224"/>
      <c r="J205" s="225">
        <f>ROUND(I205*H205,2)</f>
        <v>0</v>
      </c>
      <c r="K205" s="221" t="s">
        <v>1</v>
      </c>
      <c r="L205" s="45"/>
      <c r="M205" s="226" t="s">
        <v>1</v>
      </c>
      <c r="N205" s="227"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166</v>
      </c>
      <c r="AT205" s="230" t="s">
        <v>161</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166</v>
      </c>
      <c r="BM205" s="230" t="s">
        <v>2037</v>
      </c>
    </row>
    <row r="206" s="2" customFormat="1" ht="21.75" customHeight="1">
      <c r="A206" s="39"/>
      <c r="B206" s="40"/>
      <c r="C206" s="219" t="s">
        <v>1491</v>
      </c>
      <c r="D206" s="219" t="s">
        <v>161</v>
      </c>
      <c r="E206" s="220" t="s">
        <v>7205</v>
      </c>
      <c r="F206" s="221" t="s">
        <v>7206</v>
      </c>
      <c r="G206" s="222" t="s">
        <v>164</v>
      </c>
      <c r="H206" s="223">
        <v>10</v>
      </c>
      <c r="I206" s="224"/>
      <c r="J206" s="225">
        <f>ROUND(I206*H206,2)</f>
        <v>0</v>
      </c>
      <c r="K206" s="221" t="s">
        <v>1</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85</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2047</v>
      </c>
    </row>
    <row r="207" s="2" customFormat="1" ht="16.5" customHeight="1">
      <c r="A207" s="39"/>
      <c r="B207" s="40"/>
      <c r="C207" s="219" t="s">
        <v>1495</v>
      </c>
      <c r="D207" s="219" t="s">
        <v>161</v>
      </c>
      <c r="E207" s="220" t="s">
        <v>7153</v>
      </c>
      <c r="F207" s="221" t="s">
        <v>7154</v>
      </c>
      <c r="G207" s="222" t="s">
        <v>575</v>
      </c>
      <c r="H207" s="223">
        <v>15</v>
      </c>
      <c r="I207" s="224"/>
      <c r="J207" s="225">
        <f>ROUND(I207*H207,2)</f>
        <v>0</v>
      </c>
      <c r="K207" s="221" t="s">
        <v>1</v>
      </c>
      <c r="L207" s="45"/>
      <c r="M207" s="226" t="s">
        <v>1</v>
      </c>
      <c r="N207" s="227"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166</v>
      </c>
      <c r="AT207" s="230" t="s">
        <v>161</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166</v>
      </c>
      <c r="BM207" s="230" t="s">
        <v>2058</v>
      </c>
    </row>
    <row r="208" s="12" customFormat="1" ht="25.92" customHeight="1">
      <c r="A208" s="12"/>
      <c r="B208" s="203"/>
      <c r="C208" s="204"/>
      <c r="D208" s="205" t="s">
        <v>76</v>
      </c>
      <c r="E208" s="206" t="s">
        <v>7256</v>
      </c>
      <c r="F208" s="206" t="s">
        <v>107</v>
      </c>
      <c r="G208" s="204"/>
      <c r="H208" s="204"/>
      <c r="I208" s="207"/>
      <c r="J208" s="208">
        <f>BK208</f>
        <v>0</v>
      </c>
      <c r="K208" s="204"/>
      <c r="L208" s="209"/>
      <c r="M208" s="210"/>
      <c r="N208" s="211"/>
      <c r="O208" s="211"/>
      <c r="P208" s="212">
        <f>SUM(P209:P235)</f>
        <v>0</v>
      </c>
      <c r="Q208" s="211"/>
      <c r="R208" s="212">
        <f>SUM(R209:R235)</f>
        <v>0</v>
      </c>
      <c r="S208" s="211"/>
      <c r="T208" s="213">
        <f>SUM(T209:T235)</f>
        <v>0</v>
      </c>
      <c r="U208" s="12"/>
      <c r="V208" s="12"/>
      <c r="W208" s="12"/>
      <c r="X208" s="12"/>
      <c r="Y208" s="12"/>
      <c r="Z208" s="12"/>
      <c r="AA208" s="12"/>
      <c r="AB208" s="12"/>
      <c r="AC208" s="12"/>
      <c r="AD208" s="12"/>
      <c r="AE208" s="12"/>
      <c r="AR208" s="214" t="s">
        <v>85</v>
      </c>
      <c r="AT208" s="215" t="s">
        <v>76</v>
      </c>
      <c r="AU208" s="215" t="s">
        <v>77</v>
      </c>
      <c r="AY208" s="214" t="s">
        <v>159</v>
      </c>
      <c r="BK208" s="216">
        <f>SUM(BK209:BK235)</f>
        <v>0</v>
      </c>
    </row>
    <row r="209" s="2" customFormat="1" ht="44.25" customHeight="1">
      <c r="A209" s="39"/>
      <c r="B209" s="40"/>
      <c r="C209" s="219" t="s">
        <v>1502</v>
      </c>
      <c r="D209" s="219" t="s">
        <v>161</v>
      </c>
      <c r="E209" s="220" t="s">
        <v>7257</v>
      </c>
      <c r="F209" s="221" t="s">
        <v>7258</v>
      </c>
      <c r="G209" s="222" t="s">
        <v>3939</v>
      </c>
      <c r="H209" s="223">
        <v>1</v>
      </c>
      <c r="I209" s="224"/>
      <c r="J209" s="225">
        <f>ROUND(I209*H209,2)</f>
        <v>0</v>
      </c>
      <c r="K209" s="221" t="s">
        <v>1</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166</v>
      </c>
      <c r="AT209" s="230" t="s">
        <v>161</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166</v>
      </c>
      <c r="BM209" s="230" t="s">
        <v>2087</v>
      </c>
    </row>
    <row r="210" s="2" customFormat="1" ht="24.15" customHeight="1">
      <c r="A210" s="39"/>
      <c r="B210" s="40"/>
      <c r="C210" s="219" t="s">
        <v>1506</v>
      </c>
      <c r="D210" s="219" t="s">
        <v>161</v>
      </c>
      <c r="E210" s="220" t="s">
        <v>7259</v>
      </c>
      <c r="F210" s="221" t="s">
        <v>7260</v>
      </c>
      <c r="G210" s="222" t="s">
        <v>3939</v>
      </c>
      <c r="H210" s="223">
        <v>1</v>
      </c>
      <c r="I210" s="224"/>
      <c r="J210" s="225">
        <f>ROUND(I210*H210,2)</f>
        <v>0</v>
      </c>
      <c r="K210" s="221" t="s">
        <v>1</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166</v>
      </c>
      <c r="AT210" s="230" t="s">
        <v>161</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2107</v>
      </c>
    </row>
    <row r="211" s="2" customFormat="1" ht="24.15" customHeight="1">
      <c r="A211" s="39"/>
      <c r="B211" s="40"/>
      <c r="C211" s="219" t="s">
        <v>1536</v>
      </c>
      <c r="D211" s="219" t="s">
        <v>161</v>
      </c>
      <c r="E211" s="220" t="s">
        <v>7261</v>
      </c>
      <c r="F211" s="221" t="s">
        <v>7262</v>
      </c>
      <c r="G211" s="222" t="s">
        <v>7122</v>
      </c>
      <c r="H211" s="223">
        <v>6</v>
      </c>
      <c r="I211" s="224"/>
      <c r="J211" s="225">
        <f>ROUND(I211*H211,2)</f>
        <v>0</v>
      </c>
      <c r="K211" s="221" t="s">
        <v>1</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166</v>
      </c>
      <c r="AT211" s="230" t="s">
        <v>161</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2122</v>
      </c>
    </row>
    <row r="212" s="2" customFormat="1" ht="16.5" customHeight="1">
      <c r="A212" s="39"/>
      <c r="B212" s="40"/>
      <c r="C212" s="219" t="s">
        <v>1540</v>
      </c>
      <c r="D212" s="219" t="s">
        <v>161</v>
      </c>
      <c r="E212" s="220" t="s">
        <v>7263</v>
      </c>
      <c r="F212" s="221" t="s">
        <v>7264</v>
      </c>
      <c r="G212" s="222" t="s">
        <v>3939</v>
      </c>
      <c r="H212" s="223">
        <v>1</v>
      </c>
      <c r="I212" s="224"/>
      <c r="J212" s="225">
        <f>ROUND(I212*H212,2)</f>
        <v>0</v>
      </c>
      <c r="K212" s="221" t="s">
        <v>1</v>
      </c>
      <c r="L212" s="45"/>
      <c r="M212" s="226" t="s">
        <v>1</v>
      </c>
      <c r="N212" s="227" t="s">
        <v>42</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166</v>
      </c>
      <c r="AT212" s="230" t="s">
        <v>161</v>
      </c>
      <c r="AU212" s="230" t="s">
        <v>85</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166</v>
      </c>
      <c r="BM212" s="230" t="s">
        <v>2131</v>
      </c>
    </row>
    <row r="213" s="2" customFormat="1" ht="33" customHeight="1">
      <c r="A213" s="39"/>
      <c r="B213" s="40"/>
      <c r="C213" s="219" t="s">
        <v>1544</v>
      </c>
      <c r="D213" s="219" t="s">
        <v>161</v>
      </c>
      <c r="E213" s="220" t="s">
        <v>7265</v>
      </c>
      <c r="F213" s="221" t="s">
        <v>7266</v>
      </c>
      <c r="G213" s="222" t="s">
        <v>3939</v>
      </c>
      <c r="H213" s="223">
        <v>1</v>
      </c>
      <c r="I213" s="224"/>
      <c r="J213" s="225">
        <f>ROUND(I213*H213,2)</f>
        <v>0</v>
      </c>
      <c r="K213" s="221" t="s">
        <v>1</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166</v>
      </c>
      <c r="AT213" s="230" t="s">
        <v>161</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2142</v>
      </c>
    </row>
    <row r="214" s="2" customFormat="1" ht="33" customHeight="1">
      <c r="A214" s="39"/>
      <c r="B214" s="40"/>
      <c r="C214" s="219" t="s">
        <v>1548</v>
      </c>
      <c r="D214" s="219" t="s">
        <v>161</v>
      </c>
      <c r="E214" s="220" t="s">
        <v>7267</v>
      </c>
      <c r="F214" s="221" t="s">
        <v>7268</v>
      </c>
      <c r="G214" s="222" t="s">
        <v>3939</v>
      </c>
      <c r="H214" s="223">
        <v>1</v>
      </c>
      <c r="I214" s="224"/>
      <c r="J214" s="225">
        <f>ROUND(I214*H214,2)</f>
        <v>0</v>
      </c>
      <c r="K214" s="221" t="s">
        <v>1</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166</v>
      </c>
      <c r="AT214" s="230" t="s">
        <v>161</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2189</v>
      </c>
    </row>
    <row r="215" s="2" customFormat="1" ht="37.8" customHeight="1">
      <c r="A215" s="39"/>
      <c r="B215" s="40"/>
      <c r="C215" s="219" t="s">
        <v>1581</v>
      </c>
      <c r="D215" s="219" t="s">
        <v>161</v>
      </c>
      <c r="E215" s="220" t="s">
        <v>7269</v>
      </c>
      <c r="F215" s="221" t="s">
        <v>7270</v>
      </c>
      <c r="G215" s="222" t="s">
        <v>7122</v>
      </c>
      <c r="H215" s="223">
        <v>19</v>
      </c>
      <c r="I215" s="224"/>
      <c r="J215" s="225">
        <f>ROUND(I215*H215,2)</f>
        <v>0</v>
      </c>
      <c r="K215" s="221" t="s">
        <v>1</v>
      </c>
      <c r="L215" s="45"/>
      <c r="M215" s="226" t="s">
        <v>1</v>
      </c>
      <c r="N215" s="227"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166</v>
      </c>
      <c r="AT215" s="230" t="s">
        <v>161</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166</v>
      </c>
      <c r="BM215" s="230" t="s">
        <v>2200</v>
      </c>
    </row>
    <row r="216" s="2" customFormat="1" ht="16.5" customHeight="1">
      <c r="A216" s="39"/>
      <c r="B216" s="40"/>
      <c r="C216" s="219" t="s">
        <v>1585</v>
      </c>
      <c r="D216" s="219" t="s">
        <v>161</v>
      </c>
      <c r="E216" s="220" t="s">
        <v>7263</v>
      </c>
      <c r="F216" s="221" t="s">
        <v>7264</v>
      </c>
      <c r="G216" s="222" t="s">
        <v>3939</v>
      </c>
      <c r="H216" s="223">
        <v>1</v>
      </c>
      <c r="I216" s="224"/>
      <c r="J216" s="225">
        <f>ROUND(I216*H216,2)</f>
        <v>0</v>
      </c>
      <c r="K216" s="221" t="s">
        <v>1</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2209</v>
      </c>
    </row>
    <row r="217" s="2" customFormat="1" ht="16.5" customHeight="1">
      <c r="A217" s="39"/>
      <c r="B217" s="40"/>
      <c r="C217" s="219" t="s">
        <v>1589</v>
      </c>
      <c r="D217" s="219" t="s">
        <v>161</v>
      </c>
      <c r="E217" s="220" t="s">
        <v>7271</v>
      </c>
      <c r="F217" s="221" t="s">
        <v>7272</v>
      </c>
      <c r="G217" s="222" t="s">
        <v>3939</v>
      </c>
      <c r="H217" s="223">
        <v>1</v>
      </c>
      <c r="I217" s="224"/>
      <c r="J217" s="225">
        <f>ROUND(I217*H217,2)</f>
        <v>0</v>
      </c>
      <c r="K217" s="221" t="s">
        <v>1</v>
      </c>
      <c r="L217" s="45"/>
      <c r="M217" s="226" t="s">
        <v>1</v>
      </c>
      <c r="N217" s="227"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166</v>
      </c>
      <c r="AT217" s="230" t="s">
        <v>161</v>
      </c>
      <c r="AU217" s="230" t="s">
        <v>85</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2221</v>
      </c>
    </row>
    <row r="218" s="2" customFormat="1" ht="37.8" customHeight="1">
      <c r="A218" s="39"/>
      <c r="B218" s="40"/>
      <c r="C218" s="219" t="s">
        <v>1593</v>
      </c>
      <c r="D218" s="219" t="s">
        <v>161</v>
      </c>
      <c r="E218" s="220" t="s">
        <v>7273</v>
      </c>
      <c r="F218" s="221" t="s">
        <v>7274</v>
      </c>
      <c r="G218" s="222" t="s">
        <v>3939</v>
      </c>
      <c r="H218" s="223">
        <v>1</v>
      </c>
      <c r="I218" s="224"/>
      <c r="J218" s="225">
        <f>ROUND(I218*H218,2)</f>
        <v>0</v>
      </c>
      <c r="K218" s="221" t="s">
        <v>1</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166</v>
      </c>
      <c r="AT218" s="230" t="s">
        <v>161</v>
      </c>
      <c r="AU218" s="230" t="s">
        <v>85</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166</v>
      </c>
      <c r="BM218" s="230" t="s">
        <v>2234</v>
      </c>
    </row>
    <row r="219" s="2" customFormat="1" ht="24.15" customHeight="1">
      <c r="A219" s="39"/>
      <c r="B219" s="40"/>
      <c r="C219" s="219" t="s">
        <v>1597</v>
      </c>
      <c r="D219" s="219" t="s">
        <v>161</v>
      </c>
      <c r="E219" s="220" t="s">
        <v>7275</v>
      </c>
      <c r="F219" s="221" t="s">
        <v>7276</v>
      </c>
      <c r="G219" s="222" t="s">
        <v>3939</v>
      </c>
      <c r="H219" s="223">
        <v>2</v>
      </c>
      <c r="I219" s="224"/>
      <c r="J219" s="225">
        <f>ROUND(I219*H219,2)</f>
        <v>0</v>
      </c>
      <c r="K219" s="221" t="s">
        <v>1</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166</v>
      </c>
      <c r="AT219" s="230" t="s">
        <v>161</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2245</v>
      </c>
    </row>
    <row r="220" s="2" customFormat="1" ht="24.15" customHeight="1">
      <c r="A220" s="39"/>
      <c r="B220" s="40"/>
      <c r="C220" s="219" t="s">
        <v>1601</v>
      </c>
      <c r="D220" s="219" t="s">
        <v>161</v>
      </c>
      <c r="E220" s="220" t="s">
        <v>7277</v>
      </c>
      <c r="F220" s="221" t="s">
        <v>7278</v>
      </c>
      <c r="G220" s="222" t="s">
        <v>3939</v>
      </c>
      <c r="H220" s="223">
        <v>2</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166</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2256</v>
      </c>
    </row>
    <row r="221" s="2" customFormat="1" ht="16.5" customHeight="1">
      <c r="A221" s="39"/>
      <c r="B221" s="40"/>
      <c r="C221" s="219" t="s">
        <v>1607</v>
      </c>
      <c r="D221" s="219" t="s">
        <v>161</v>
      </c>
      <c r="E221" s="220" t="s">
        <v>7279</v>
      </c>
      <c r="F221" s="221" t="s">
        <v>7280</v>
      </c>
      <c r="G221" s="222" t="s">
        <v>3939</v>
      </c>
      <c r="H221" s="223">
        <v>3</v>
      </c>
      <c r="I221" s="224"/>
      <c r="J221" s="225">
        <f>ROUND(I221*H221,2)</f>
        <v>0</v>
      </c>
      <c r="K221" s="221" t="s">
        <v>1</v>
      </c>
      <c r="L221" s="45"/>
      <c r="M221" s="226" t="s">
        <v>1</v>
      </c>
      <c r="N221" s="227"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166</v>
      </c>
      <c r="AT221" s="230" t="s">
        <v>161</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166</v>
      </c>
      <c r="BM221" s="230" t="s">
        <v>2263</v>
      </c>
    </row>
    <row r="222" s="2" customFormat="1" ht="24.15" customHeight="1">
      <c r="A222" s="39"/>
      <c r="B222" s="40"/>
      <c r="C222" s="219" t="s">
        <v>1611</v>
      </c>
      <c r="D222" s="219" t="s">
        <v>161</v>
      </c>
      <c r="E222" s="220" t="s">
        <v>7281</v>
      </c>
      <c r="F222" s="221" t="s">
        <v>7282</v>
      </c>
      <c r="G222" s="222" t="s">
        <v>7122</v>
      </c>
      <c r="H222" s="223">
        <v>8</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166</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2272</v>
      </c>
    </row>
    <row r="223" s="2" customFormat="1" ht="44.25" customHeight="1">
      <c r="A223" s="39"/>
      <c r="B223" s="40"/>
      <c r="C223" s="219" t="s">
        <v>1615</v>
      </c>
      <c r="D223" s="219" t="s">
        <v>161</v>
      </c>
      <c r="E223" s="220" t="s">
        <v>7283</v>
      </c>
      <c r="F223" s="221" t="s">
        <v>7284</v>
      </c>
      <c r="G223" s="222" t="s">
        <v>7122</v>
      </c>
      <c r="H223" s="223">
        <v>22</v>
      </c>
      <c r="I223" s="224"/>
      <c r="J223" s="225">
        <f>ROUND(I223*H223,2)</f>
        <v>0</v>
      </c>
      <c r="K223" s="221" t="s">
        <v>1</v>
      </c>
      <c r="L223" s="45"/>
      <c r="M223" s="226" t="s">
        <v>1</v>
      </c>
      <c r="N223" s="227"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166</v>
      </c>
      <c r="AT223" s="230" t="s">
        <v>161</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2280</v>
      </c>
    </row>
    <row r="224" s="2" customFormat="1" ht="16.5" customHeight="1">
      <c r="A224" s="39"/>
      <c r="B224" s="40"/>
      <c r="C224" s="219" t="s">
        <v>1619</v>
      </c>
      <c r="D224" s="219" t="s">
        <v>161</v>
      </c>
      <c r="E224" s="220" t="s">
        <v>7285</v>
      </c>
      <c r="F224" s="221" t="s">
        <v>7286</v>
      </c>
      <c r="G224" s="222" t="s">
        <v>3939</v>
      </c>
      <c r="H224" s="223">
        <v>1</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166</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2292</v>
      </c>
    </row>
    <row r="225" s="2" customFormat="1" ht="37.8" customHeight="1">
      <c r="A225" s="39"/>
      <c r="B225" s="40"/>
      <c r="C225" s="219" t="s">
        <v>1623</v>
      </c>
      <c r="D225" s="219" t="s">
        <v>161</v>
      </c>
      <c r="E225" s="220" t="s">
        <v>7287</v>
      </c>
      <c r="F225" s="221" t="s">
        <v>7274</v>
      </c>
      <c r="G225" s="222" t="s">
        <v>3939</v>
      </c>
      <c r="H225" s="223">
        <v>1</v>
      </c>
      <c r="I225" s="224"/>
      <c r="J225" s="225">
        <f>ROUND(I225*H225,2)</f>
        <v>0</v>
      </c>
      <c r="K225" s="221" t="s">
        <v>1</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166</v>
      </c>
      <c r="AT225" s="230" t="s">
        <v>161</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2297</v>
      </c>
    </row>
    <row r="226" s="2" customFormat="1" ht="16.5" customHeight="1">
      <c r="A226" s="39"/>
      <c r="B226" s="40"/>
      <c r="C226" s="219" t="s">
        <v>1629</v>
      </c>
      <c r="D226" s="219" t="s">
        <v>161</v>
      </c>
      <c r="E226" s="220" t="s">
        <v>7288</v>
      </c>
      <c r="F226" s="221" t="s">
        <v>7289</v>
      </c>
      <c r="G226" s="222" t="s">
        <v>3939</v>
      </c>
      <c r="H226" s="223">
        <v>3</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166</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2307</v>
      </c>
    </row>
    <row r="227" s="2" customFormat="1" ht="16.5" customHeight="1">
      <c r="A227" s="39"/>
      <c r="B227" s="40"/>
      <c r="C227" s="219" t="s">
        <v>1633</v>
      </c>
      <c r="D227" s="219" t="s">
        <v>161</v>
      </c>
      <c r="E227" s="220" t="s">
        <v>7290</v>
      </c>
      <c r="F227" s="221" t="s">
        <v>7291</v>
      </c>
      <c r="G227" s="222" t="s">
        <v>3939</v>
      </c>
      <c r="H227" s="223">
        <v>1</v>
      </c>
      <c r="I227" s="224"/>
      <c r="J227" s="225">
        <f>ROUND(I227*H227,2)</f>
        <v>0</v>
      </c>
      <c r="K227" s="221" t="s">
        <v>1</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166</v>
      </c>
      <c r="AT227" s="230" t="s">
        <v>161</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166</v>
      </c>
      <c r="BM227" s="230" t="s">
        <v>2315</v>
      </c>
    </row>
    <row r="228" s="2" customFormat="1" ht="16.5" customHeight="1">
      <c r="A228" s="39"/>
      <c r="B228" s="40"/>
      <c r="C228" s="219" t="s">
        <v>1639</v>
      </c>
      <c r="D228" s="219" t="s">
        <v>161</v>
      </c>
      <c r="E228" s="220" t="s">
        <v>7279</v>
      </c>
      <c r="F228" s="221" t="s">
        <v>7280</v>
      </c>
      <c r="G228" s="222" t="s">
        <v>3939</v>
      </c>
      <c r="H228" s="223">
        <v>2</v>
      </c>
      <c r="I228" s="224"/>
      <c r="J228" s="225">
        <f>ROUND(I228*H228,2)</f>
        <v>0</v>
      </c>
      <c r="K228" s="221" t="s">
        <v>1</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166</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2321</v>
      </c>
    </row>
    <row r="229" s="2" customFormat="1" ht="16.5" customHeight="1">
      <c r="A229" s="39"/>
      <c r="B229" s="40"/>
      <c r="C229" s="219" t="s">
        <v>1647</v>
      </c>
      <c r="D229" s="219" t="s">
        <v>161</v>
      </c>
      <c r="E229" s="220" t="s">
        <v>7292</v>
      </c>
      <c r="F229" s="221" t="s">
        <v>7293</v>
      </c>
      <c r="G229" s="222" t="s">
        <v>3939</v>
      </c>
      <c r="H229" s="223">
        <v>2</v>
      </c>
      <c r="I229" s="224"/>
      <c r="J229" s="225">
        <f>ROUND(I229*H229,2)</f>
        <v>0</v>
      </c>
      <c r="K229" s="221" t="s">
        <v>1</v>
      </c>
      <c r="L229" s="45"/>
      <c r="M229" s="226" t="s">
        <v>1</v>
      </c>
      <c r="N229" s="227"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166</v>
      </c>
      <c r="AT229" s="230" t="s">
        <v>161</v>
      </c>
      <c r="AU229" s="230" t="s">
        <v>85</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2333</v>
      </c>
    </row>
    <row r="230" s="2" customFormat="1" ht="16.5" customHeight="1">
      <c r="A230" s="39"/>
      <c r="B230" s="40"/>
      <c r="C230" s="219" t="s">
        <v>1653</v>
      </c>
      <c r="D230" s="219" t="s">
        <v>161</v>
      </c>
      <c r="E230" s="220" t="s">
        <v>7271</v>
      </c>
      <c r="F230" s="221" t="s">
        <v>7272</v>
      </c>
      <c r="G230" s="222" t="s">
        <v>3939</v>
      </c>
      <c r="H230" s="223">
        <v>3</v>
      </c>
      <c r="I230" s="224"/>
      <c r="J230" s="225">
        <f>ROUND(I230*H230,2)</f>
        <v>0</v>
      </c>
      <c r="K230" s="221" t="s">
        <v>1</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85</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2347</v>
      </c>
    </row>
    <row r="231" s="2" customFormat="1" ht="37.8" customHeight="1">
      <c r="A231" s="39"/>
      <c r="B231" s="40"/>
      <c r="C231" s="219" t="s">
        <v>1661</v>
      </c>
      <c r="D231" s="219" t="s">
        <v>161</v>
      </c>
      <c r="E231" s="220" t="s">
        <v>7294</v>
      </c>
      <c r="F231" s="221" t="s">
        <v>7295</v>
      </c>
      <c r="G231" s="222" t="s">
        <v>7122</v>
      </c>
      <c r="H231" s="223">
        <v>15</v>
      </c>
      <c r="I231" s="224"/>
      <c r="J231" s="225">
        <f>ROUND(I231*H231,2)</f>
        <v>0</v>
      </c>
      <c r="K231" s="221" t="s">
        <v>1</v>
      </c>
      <c r="L231" s="45"/>
      <c r="M231" s="226" t="s">
        <v>1</v>
      </c>
      <c r="N231" s="227"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166</v>
      </c>
      <c r="AT231" s="230" t="s">
        <v>161</v>
      </c>
      <c r="AU231" s="230" t="s">
        <v>85</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2359</v>
      </c>
    </row>
    <row r="232" s="2" customFormat="1" ht="44.25" customHeight="1">
      <c r="A232" s="39"/>
      <c r="B232" s="40"/>
      <c r="C232" s="219" t="s">
        <v>1669</v>
      </c>
      <c r="D232" s="219" t="s">
        <v>161</v>
      </c>
      <c r="E232" s="220" t="s">
        <v>7296</v>
      </c>
      <c r="F232" s="221" t="s">
        <v>7297</v>
      </c>
      <c r="G232" s="222" t="s">
        <v>7122</v>
      </c>
      <c r="H232" s="223">
        <v>33</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166</v>
      </c>
      <c r="AT232" s="230" t="s">
        <v>161</v>
      </c>
      <c r="AU232" s="230" t="s">
        <v>85</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2370</v>
      </c>
    </row>
    <row r="233" s="2" customFormat="1" ht="16.5" customHeight="1">
      <c r="A233" s="39"/>
      <c r="B233" s="40"/>
      <c r="C233" s="219" t="s">
        <v>1677</v>
      </c>
      <c r="D233" s="219" t="s">
        <v>161</v>
      </c>
      <c r="E233" s="220" t="s">
        <v>7285</v>
      </c>
      <c r="F233" s="221" t="s">
        <v>7286</v>
      </c>
      <c r="G233" s="222" t="s">
        <v>3939</v>
      </c>
      <c r="H233" s="223">
        <v>1</v>
      </c>
      <c r="I233" s="224"/>
      <c r="J233" s="225">
        <f>ROUND(I233*H233,2)</f>
        <v>0</v>
      </c>
      <c r="K233" s="221" t="s">
        <v>1</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166</v>
      </c>
      <c r="AT233" s="230" t="s">
        <v>161</v>
      </c>
      <c r="AU233" s="230" t="s">
        <v>85</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2379</v>
      </c>
    </row>
    <row r="234" s="2" customFormat="1" ht="24.15" customHeight="1">
      <c r="A234" s="39"/>
      <c r="B234" s="40"/>
      <c r="C234" s="219" t="s">
        <v>1681</v>
      </c>
      <c r="D234" s="219" t="s">
        <v>161</v>
      </c>
      <c r="E234" s="220" t="s">
        <v>7298</v>
      </c>
      <c r="F234" s="221" t="s">
        <v>7299</v>
      </c>
      <c r="G234" s="222" t="s">
        <v>3939</v>
      </c>
      <c r="H234" s="223">
        <v>1</v>
      </c>
      <c r="I234" s="224"/>
      <c r="J234" s="225">
        <f>ROUND(I234*H234,2)</f>
        <v>0</v>
      </c>
      <c r="K234" s="221" t="s">
        <v>1</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166</v>
      </c>
      <c r="AT234" s="230" t="s">
        <v>161</v>
      </c>
      <c r="AU234" s="230" t="s">
        <v>85</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2388</v>
      </c>
    </row>
    <row r="235" s="2" customFormat="1" ht="16.5" customHeight="1">
      <c r="A235" s="39"/>
      <c r="B235" s="40"/>
      <c r="C235" s="219" t="s">
        <v>1686</v>
      </c>
      <c r="D235" s="219" t="s">
        <v>161</v>
      </c>
      <c r="E235" s="220" t="s">
        <v>7153</v>
      </c>
      <c r="F235" s="221" t="s">
        <v>7154</v>
      </c>
      <c r="G235" s="222" t="s">
        <v>575</v>
      </c>
      <c r="H235" s="223">
        <v>25</v>
      </c>
      <c r="I235" s="224"/>
      <c r="J235" s="225">
        <f>ROUND(I235*H235,2)</f>
        <v>0</v>
      </c>
      <c r="K235" s="221" t="s">
        <v>1</v>
      </c>
      <c r="L235" s="45"/>
      <c r="M235" s="226" t="s">
        <v>1</v>
      </c>
      <c r="N235" s="227"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166</v>
      </c>
      <c r="AT235" s="230" t="s">
        <v>161</v>
      </c>
      <c r="AU235" s="230" t="s">
        <v>85</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2396</v>
      </c>
    </row>
    <row r="236" s="12" customFormat="1" ht="25.92" customHeight="1">
      <c r="A236" s="12"/>
      <c r="B236" s="203"/>
      <c r="C236" s="204"/>
      <c r="D236" s="205" t="s">
        <v>76</v>
      </c>
      <c r="E236" s="206" t="s">
        <v>7300</v>
      </c>
      <c r="F236" s="206" t="s">
        <v>7301</v>
      </c>
      <c r="G236" s="204"/>
      <c r="H236" s="204"/>
      <c r="I236" s="207"/>
      <c r="J236" s="208">
        <f>BK236</f>
        <v>0</v>
      </c>
      <c r="K236" s="204"/>
      <c r="L236" s="209"/>
      <c r="M236" s="210"/>
      <c r="N236" s="211"/>
      <c r="O236" s="211"/>
      <c r="P236" s="212">
        <f>SUM(P237:P238)</f>
        <v>0</v>
      </c>
      <c r="Q236" s="211"/>
      <c r="R236" s="212">
        <f>SUM(R237:R238)</f>
        <v>0</v>
      </c>
      <c r="S236" s="211"/>
      <c r="T236" s="213">
        <f>SUM(T237:T238)</f>
        <v>0</v>
      </c>
      <c r="U236" s="12"/>
      <c r="V236" s="12"/>
      <c r="W236" s="12"/>
      <c r="X236" s="12"/>
      <c r="Y236" s="12"/>
      <c r="Z236" s="12"/>
      <c r="AA236" s="12"/>
      <c r="AB236" s="12"/>
      <c r="AC236" s="12"/>
      <c r="AD236" s="12"/>
      <c r="AE236" s="12"/>
      <c r="AR236" s="214" t="s">
        <v>85</v>
      </c>
      <c r="AT236" s="215" t="s">
        <v>76</v>
      </c>
      <c r="AU236" s="215" t="s">
        <v>77</v>
      </c>
      <c r="AY236" s="214" t="s">
        <v>159</v>
      </c>
      <c r="BK236" s="216">
        <f>SUM(BK237:BK238)</f>
        <v>0</v>
      </c>
    </row>
    <row r="237" s="2" customFormat="1" ht="66.75" customHeight="1">
      <c r="A237" s="39"/>
      <c r="B237" s="40"/>
      <c r="C237" s="219" t="s">
        <v>1692</v>
      </c>
      <c r="D237" s="219" t="s">
        <v>161</v>
      </c>
      <c r="E237" s="220" t="s">
        <v>7302</v>
      </c>
      <c r="F237" s="221" t="s">
        <v>7303</v>
      </c>
      <c r="G237" s="222" t="s">
        <v>3939</v>
      </c>
      <c r="H237" s="223">
        <v>1</v>
      </c>
      <c r="I237" s="224"/>
      <c r="J237" s="225">
        <f>ROUND(I237*H237,2)</f>
        <v>0</v>
      </c>
      <c r="K237" s="221" t="s">
        <v>1</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166</v>
      </c>
      <c r="AT237" s="230" t="s">
        <v>161</v>
      </c>
      <c r="AU237" s="230" t="s">
        <v>85</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2404</v>
      </c>
    </row>
    <row r="238" s="2" customFormat="1" ht="16.5" customHeight="1">
      <c r="A238" s="39"/>
      <c r="B238" s="40"/>
      <c r="C238" s="219" t="s">
        <v>1697</v>
      </c>
      <c r="D238" s="219" t="s">
        <v>161</v>
      </c>
      <c r="E238" s="220" t="s">
        <v>7223</v>
      </c>
      <c r="F238" s="221" t="s">
        <v>7154</v>
      </c>
      <c r="G238" s="222" t="s">
        <v>575</v>
      </c>
      <c r="H238" s="223">
        <v>5</v>
      </c>
      <c r="I238" s="224"/>
      <c r="J238" s="225">
        <f>ROUND(I238*H238,2)</f>
        <v>0</v>
      </c>
      <c r="K238" s="221" t="s">
        <v>1</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166</v>
      </c>
      <c r="AT238" s="230" t="s">
        <v>161</v>
      </c>
      <c r="AU238" s="230" t="s">
        <v>85</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2414</v>
      </c>
    </row>
    <row r="239" s="12" customFormat="1" ht="25.92" customHeight="1">
      <c r="A239" s="12"/>
      <c r="B239" s="203"/>
      <c r="C239" s="204"/>
      <c r="D239" s="205" t="s">
        <v>76</v>
      </c>
      <c r="E239" s="206" t="s">
        <v>7304</v>
      </c>
      <c r="F239" s="206" t="s">
        <v>5645</v>
      </c>
      <c r="G239" s="204"/>
      <c r="H239" s="204"/>
      <c r="I239" s="207"/>
      <c r="J239" s="208">
        <f>BK239</f>
        <v>0</v>
      </c>
      <c r="K239" s="204"/>
      <c r="L239" s="209"/>
      <c r="M239" s="210"/>
      <c r="N239" s="211"/>
      <c r="O239" s="211"/>
      <c r="P239" s="212">
        <f>SUM(P240:P251)</f>
        <v>0</v>
      </c>
      <c r="Q239" s="211"/>
      <c r="R239" s="212">
        <f>SUM(R240:R251)</f>
        <v>0</v>
      </c>
      <c r="S239" s="211"/>
      <c r="T239" s="213">
        <f>SUM(T240:T251)</f>
        <v>0</v>
      </c>
      <c r="U239" s="12"/>
      <c r="V239" s="12"/>
      <c r="W239" s="12"/>
      <c r="X239" s="12"/>
      <c r="Y239" s="12"/>
      <c r="Z239" s="12"/>
      <c r="AA239" s="12"/>
      <c r="AB239" s="12"/>
      <c r="AC239" s="12"/>
      <c r="AD239" s="12"/>
      <c r="AE239" s="12"/>
      <c r="AR239" s="214" t="s">
        <v>85</v>
      </c>
      <c r="AT239" s="215" t="s">
        <v>76</v>
      </c>
      <c r="AU239" s="215" t="s">
        <v>77</v>
      </c>
      <c r="AY239" s="214" t="s">
        <v>159</v>
      </c>
      <c r="BK239" s="216">
        <f>SUM(BK240:BK251)</f>
        <v>0</v>
      </c>
    </row>
    <row r="240" s="2" customFormat="1" ht="16.5" customHeight="1">
      <c r="A240" s="39"/>
      <c r="B240" s="40"/>
      <c r="C240" s="219" t="s">
        <v>1704</v>
      </c>
      <c r="D240" s="219" t="s">
        <v>161</v>
      </c>
      <c r="E240" s="220" t="s">
        <v>7305</v>
      </c>
      <c r="F240" s="221" t="s">
        <v>7306</v>
      </c>
      <c r="G240" s="222" t="s">
        <v>3939</v>
      </c>
      <c r="H240" s="223">
        <v>1</v>
      </c>
      <c r="I240" s="224"/>
      <c r="J240" s="225">
        <f>ROUND(I240*H240,2)</f>
        <v>0</v>
      </c>
      <c r="K240" s="221" t="s">
        <v>1</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166</v>
      </c>
      <c r="AT240" s="230" t="s">
        <v>161</v>
      </c>
      <c r="AU240" s="230" t="s">
        <v>85</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2423</v>
      </c>
    </row>
    <row r="241" s="2" customFormat="1" ht="16.5" customHeight="1">
      <c r="A241" s="39"/>
      <c r="B241" s="40"/>
      <c r="C241" s="219" t="s">
        <v>1709</v>
      </c>
      <c r="D241" s="219" t="s">
        <v>161</v>
      </c>
      <c r="E241" s="220" t="s">
        <v>7307</v>
      </c>
      <c r="F241" s="221" t="s">
        <v>7308</v>
      </c>
      <c r="G241" s="222" t="s">
        <v>3939</v>
      </c>
      <c r="H241" s="223">
        <v>1</v>
      </c>
      <c r="I241" s="224"/>
      <c r="J241" s="225">
        <f>ROUND(I241*H241,2)</f>
        <v>0</v>
      </c>
      <c r="K241" s="221" t="s">
        <v>1</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166</v>
      </c>
      <c r="AT241" s="230" t="s">
        <v>161</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2432</v>
      </c>
    </row>
    <row r="242" s="2" customFormat="1" ht="16.5" customHeight="1">
      <c r="A242" s="39"/>
      <c r="B242" s="40"/>
      <c r="C242" s="219" t="s">
        <v>1713</v>
      </c>
      <c r="D242" s="219" t="s">
        <v>161</v>
      </c>
      <c r="E242" s="220" t="s">
        <v>7309</v>
      </c>
      <c r="F242" s="221" t="s">
        <v>7310</v>
      </c>
      <c r="G242" s="222" t="s">
        <v>3939</v>
      </c>
      <c r="H242" s="223">
        <v>1</v>
      </c>
      <c r="I242" s="224"/>
      <c r="J242" s="225">
        <f>ROUND(I242*H242,2)</f>
        <v>0</v>
      </c>
      <c r="K242" s="221" t="s">
        <v>1</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166</v>
      </c>
      <c r="AT242" s="230" t="s">
        <v>161</v>
      </c>
      <c r="AU242" s="230" t="s">
        <v>85</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2439</v>
      </c>
    </row>
    <row r="243" s="2" customFormat="1" ht="24.15" customHeight="1">
      <c r="A243" s="39"/>
      <c r="B243" s="40"/>
      <c r="C243" s="219" t="s">
        <v>1717</v>
      </c>
      <c r="D243" s="219" t="s">
        <v>161</v>
      </c>
      <c r="E243" s="220" t="s">
        <v>7311</v>
      </c>
      <c r="F243" s="221" t="s">
        <v>7312</v>
      </c>
      <c r="G243" s="222" t="s">
        <v>4926</v>
      </c>
      <c r="H243" s="223">
        <v>48</v>
      </c>
      <c r="I243" s="224"/>
      <c r="J243" s="225">
        <f>ROUND(I243*H243,2)</f>
        <v>0</v>
      </c>
      <c r="K243" s="221" t="s">
        <v>1</v>
      </c>
      <c r="L243" s="45"/>
      <c r="M243" s="226" t="s">
        <v>1</v>
      </c>
      <c r="N243" s="227"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166</v>
      </c>
      <c r="AT243" s="230" t="s">
        <v>161</v>
      </c>
      <c r="AU243" s="230" t="s">
        <v>85</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2448</v>
      </c>
    </row>
    <row r="244" s="2" customFormat="1" ht="21.75" customHeight="1">
      <c r="A244" s="39"/>
      <c r="B244" s="40"/>
      <c r="C244" s="219" t="s">
        <v>1721</v>
      </c>
      <c r="D244" s="219" t="s">
        <v>161</v>
      </c>
      <c r="E244" s="220" t="s">
        <v>7313</v>
      </c>
      <c r="F244" s="221" t="s">
        <v>7314</v>
      </c>
      <c r="G244" s="222" t="s">
        <v>3939</v>
      </c>
      <c r="H244" s="223">
        <v>1</v>
      </c>
      <c r="I244" s="224"/>
      <c r="J244" s="225">
        <f>ROUND(I244*H244,2)</f>
        <v>0</v>
      </c>
      <c r="K244" s="221" t="s">
        <v>1</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166</v>
      </c>
      <c r="AT244" s="230" t="s">
        <v>161</v>
      </c>
      <c r="AU244" s="230" t="s">
        <v>85</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2457</v>
      </c>
    </row>
    <row r="245" s="2" customFormat="1" ht="16.5" customHeight="1">
      <c r="A245" s="39"/>
      <c r="B245" s="40"/>
      <c r="C245" s="219" t="s">
        <v>1723</v>
      </c>
      <c r="D245" s="219" t="s">
        <v>161</v>
      </c>
      <c r="E245" s="220" t="s">
        <v>7315</v>
      </c>
      <c r="F245" s="221" t="s">
        <v>5858</v>
      </c>
      <c r="G245" s="222" t="s">
        <v>4926</v>
      </c>
      <c r="H245" s="223">
        <v>48</v>
      </c>
      <c r="I245" s="224"/>
      <c r="J245" s="225">
        <f>ROUND(I245*H245,2)</f>
        <v>0</v>
      </c>
      <c r="K245" s="221" t="s">
        <v>1</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166</v>
      </c>
      <c r="AT245" s="230" t="s">
        <v>161</v>
      </c>
      <c r="AU245" s="230" t="s">
        <v>85</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2465</v>
      </c>
    </row>
    <row r="246" s="2" customFormat="1" ht="16.5" customHeight="1">
      <c r="A246" s="39"/>
      <c r="B246" s="40"/>
      <c r="C246" s="219" t="s">
        <v>1725</v>
      </c>
      <c r="D246" s="219" t="s">
        <v>161</v>
      </c>
      <c r="E246" s="220" t="s">
        <v>7316</v>
      </c>
      <c r="F246" s="221" t="s">
        <v>5861</v>
      </c>
      <c r="G246" s="222" t="s">
        <v>4926</v>
      </c>
      <c r="H246" s="223">
        <v>16</v>
      </c>
      <c r="I246" s="224"/>
      <c r="J246" s="225">
        <f>ROUND(I246*H246,2)</f>
        <v>0</v>
      </c>
      <c r="K246" s="221" t="s">
        <v>1</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166</v>
      </c>
      <c r="AT246" s="230" t="s">
        <v>161</v>
      </c>
      <c r="AU246" s="230" t="s">
        <v>85</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2475</v>
      </c>
    </row>
    <row r="247" s="2" customFormat="1" ht="16.5" customHeight="1">
      <c r="A247" s="39"/>
      <c r="B247" s="40"/>
      <c r="C247" s="219" t="s">
        <v>1727</v>
      </c>
      <c r="D247" s="219" t="s">
        <v>161</v>
      </c>
      <c r="E247" s="220" t="s">
        <v>5863</v>
      </c>
      <c r="F247" s="221" t="s">
        <v>5864</v>
      </c>
      <c r="G247" s="222" t="s">
        <v>3939</v>
      </c>
      <c r="H247" s="223">
        <v>1</v>
      </c>
      <c r="I247" s="224"/>
      <c r="J247" s="225">
        <f>ROUND(I247*H247,2)</f>
        <v>0</v>
      </c>
      <c r="K247" s="221" t="s">
        <v>1</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166</v>
      </c>
      <c r="AT247" s="230" t="s">
        <v>161</v>
      </c>
      <c r="AU247" s="230" t="s">
        <v>85</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2484</v>
      </c>
    </row>
    <row r="248" s="2" customFormat="1" ht="16.5" customHeight="1">
      <c r="A248" s="39"/>
      <c r="B248" s="40"/>
      <c r="C248" s="219" t="s">
        <v>1729</v>
      </c>
      <c r="D248" s="219" t="s">
        <v>161</v>
      </c>
      <c r="E248" s="220" t="s">
        <v>7317</v>
      </c>
      <c r="F248" s="221" t="s">
        <v>7318</v>
      </c>
      <c r="G248" s="222" t="s">
        <v>3939</v>
      </c>
      <c r="H248" s="223">
        <v>1</v>
      </c>
      <c r="I248" s="224"/>
      <c r="J248" s="225">
        <f>ROUND(I248*H248,2)</f>
        <v>0</v>
      </c>
      <c r="K248" s="221" t="s">
        <v>1</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166</v>
      </c>
      <c r="AT248" s="230" t="s">
        <v>161</v>
      </c>
      <c r="AU248" s="230" t="s">
        <v>85</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2493</v>
      </c>
    </row>
    <row r="249" s="2" customFormat="1" ht="21.75" customHeight="1">
      <c r="A249" s="39"/>
      <c r="B249" s="40"/>
      <c r="C249" s="219" t="s">
        <v>1731</v>
      </c>
      <c r="D249" s="219" t="s">
        <v>161</v>
      </c>
      <c r="E249" s="220" t="s">
        <v>7319</v>
      </c>
      <c r="F249" s="221" t="s">
        <v>7320</v>
      </c>
      <c r="G249" s="222" t="s">
        <v>3939</v>
      </c>
      <c r="H249" s="223">
        <v>1</v>
      </c>
      <c r="I249" s="224"/>
      <c r="J249" s="225">
        <f>ROUND(I249*H249,2)</f>
        <v>0</v>
      </c>
      <c r="K249" s="221" t="s">
        <v>1</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166</v>
      </c>
      <c r="AT249" s="230" t="s">
        <v>161</v>
      </c>
      <c r="AU249" s="230" t="s">
        <v>85</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2504</v>
      </c>
    </row>
    <row r="250" s="2" customFormat="1" ht="16.5" customHeight="1">
      <c r="A250" s="39"/>
      <c r="B250" s="40"/>
      <c r="C250" s="219" t="s">
        <v>1736</v>
      </c>
      <c r="D250" s="219" t="s">
        <v>161</v>
      </c>
      <c r="E250" s="220" t="s">
        <v>7321</v>
      </c>
      <c r="F250" s="221" t="s">
        <v>7322</v>
      </c>
      <c r="G250" s="222" t="s">
        <v>3939</v>
      </c>
      <c r="H250" s="223">
        <v>1</v>
      </c>
      <c r="I250" s="224"/>
      <c r="J250" s="225">
        <f>ROUND(I250*H250,2)</f>
        <v>0</v>
      </c>
      <c r="K250" s="221" t="s">
        <v>1</v>
      </c>
      <c r="L250" s="45"/>
      <c r="M250" s="226" t="s">
        <v>1</v>
      </c>
      <c r="N250" s="227" t="s">
        <v>42</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166</v>
      </c>
      <c r="AT250" s="230" t="s">
        <v>161</v>
      </c>
      <c r="AU250" s="230" t="s">
        <v>85</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2513</v>
      </c>
    </row>
    <row r="251" s="2" customFormat="1" ht="24.15" customHeight="1">
      <c r="A251" s="39"/>
      <c r="B251" s="40"/>
      <c r="C251" s="219" t="s">
        <v>1741</v>
      </c>
      <c r="D251" s="219" t="s">
        <v>161</v>
      </c>
      <c r="E251" s="220" t="s">
        <v>7323</v>
      </c>
      <c r="F251" s="221" t="s">
        <v>7324</v>
      </c>
      <c r="G251" s="222" t="s">
        <v>3939</v>
      </c>
      <c r="H251" s="223">
        <v>1</v>
      </c>
      <c r="I251" s="224"/>
      <c r="J251" s="225">
        <f>ROUND(I251*H251,2)</f>
        <v>0</v>
      </c>
      <c r="K251" s="221" t="s">
        <v>1</v>
      </c>
      <c r="L251" s="45"/>
      <c r="M251" s="290" t="s">
        <v>1</v>
      </c>
      <c r="N251" s="291" t="s">
        <v>42</v>
      </c>
      <c r="O251" s="292"/>
      <c r="P251" s="293">
        <f>O251*H251</f>
        <v>0</v>
      </c>
      <c r="Q251" s="293">
        <v>0</v>
      </c>
      <c r="R251" s="293">
        <f>Q251*H251</f>
        <v>0</v>
      </c>
      <c r="S251" s="293">
        <v>0</v>
      </c>
      <c r="T251" s="294">
        <f>S251*H251</f>
        <v>0</v>
      </c>
      <c r="U251" s="39"/>
      <c r="V251" s="39"/>
      <c r="W251" s="39"/>
      <c r="X251" s="39"/>
      <c r="Y251" s="39"/>
      <c r="Z251" s="39"/>
      <c r="AA251" s="39"/>
      <c r="AB251" s="39"/>
      <c r="AC251" s="39"/>
      <c r="AD251" s="39"/>
      <c r="AE251" s="39"/>
      <c r="AR251" s="230" t="s">
        <v>166</v>
      </c>
      <c r="AT251" s="230" t="s">
        <v>161</v>
      </c>
      <c r="AU251" s="230" t="s">
        <v>85</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2527</v>
      </c>
    </row>
    <row r="252" s="2" customFormat="1" ht="6.96" customHeight="1">
      <c r="A252" s="39"/>
      <c r="B252" s="67"/>
      <c r="C252" s="68"/>
      <c r="D252" s="68"/>
      <c r="E252" s="68"/>
      <c r="F252" s="68"/>
      <c r="G252" s="68"/>
      <c r="H252" s="68"/>
      <c r="I252" s="68"/>
      <c r="J252" s="68"/>
      <c r="K252" s="68"/>
      <c r="L252" s="45"/>
      <c r="M252" s="39"/>
      <c r="O252" s="39"/>
      <c r="P252" s="39"/>
      <c r="Q252" s="39"/>
      <c r="R252" s="39"/>
      <c r="S252" s="39"/>
      <c r="T252" s="39"/>
      <c r="U252" s="39"/>
      <c r="V252" s="39"/>
      <c r="W252" s="39"/>
      <c r="X252" s="39"/>
      <c r="Y252" s="39"/>
      <c r="Z252" s="39"/>
      <c r="AA252" s="39"/>
      <c r="AB252" s="39"/>
      <c r="AC252" s="39"/>
      <c r="AD252" s="39"/>
      <c r="AE252" s="39"/>
    </row>
  </sheetData>
  <sheetProtection sheet="1" autoFilter="0" formatColumns="0" formatRows="0" objects="1" scenarios="1" spinCount="100000" saltValue="GM7wjIsfcps+wSgv5B7B/rdWmQeISA6ZSEdADiYgDUqzLWYW+ZsmscfJ3ckUGSgC0i4O2eANp96KpIxBiiHKmw==" hashValue="TFEs8XoxYfsnTVGnc/D/2Nn7dwrC3RzCsPdziPcMeQ2ly1Fxls2+FIwIHExkP7fvl1vwXaYHbuGqXx7PzMtgog==" algorithmName="SHA-512" password="CC35"/>
  <autoFilter ref="C123:K25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7325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ROUND((SUM(BE126:BE207)),  2)</f>
        <v>0</v>
      </c>
      <c r="G33" s="39"/>
      <c r="H33" s="39"/>
      <c r="I33" s="156">
        <v>0.20999999999999999</v>
      </c>
      <c r="J33" s="155">
        <f>ROUND(((SUM(BE126:BE207))*I33),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ROUND((SUM(BF126:BF207)),  2)</f>
        <v>0</v>
      </c>
      <c r="G34" s="39"/>
      <c r="H34" s="39"/>
      <c r="I34" s="156">
        <v>0.12</v>
      </c>
      <c r="J34" s="155">
        <f>ROUND(((SUM(BF126:BF207))*I34),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ROUND((SUM(BG126:BG207)),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ROUND((SUM(BH126:BH207)),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ROUND((SUM(BI126:BI207)),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702 - Přístřešek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J133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139</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141</v>
      </c>
      <c r="E101" s="189"/>
      <c r="F101" s="189"/>
      <c r="G101" s="189"/>
      <c r="H101" s="189"/>
      <c r="I101" s="189"/>
      <c r="J101" s="190">
        <f>J155</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142</v>
      </c>
      <c r="E102" s="183"/>
      <c r="F102" s="183"/>
      <c r="G102" s="183"/>
      <c r="H102" s="183"/>
      <c r="I102" s="183"/>
      <c r="J102" s="184">
        <f>J157</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924</v>
      </c>
      <c r="E103" s="189"/>
      <c r="F103" s="189"/>
      <c r="G103" s="189"/>
      <c r="H103" s="189"/>
      <c r="I103" s="189"/>
      <c r="J103" s="190">
        <f>J158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926</v>
      </c>
      <c r="E104" s="189"/>
      <c r="F104" s="189"/>
      <c r="G104" s="189"/>
      <c r="H104" s="189"/>
      <c r="I104" s="189"/>
      <c r="J104" s="190">
        <f>J165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355</v>
      </c>
      <c r="E105" s="189"/>
      <c r="F105" s="189"/>
      <c r="G105" s="189"/>
      <c r="H105" s="189"/>
      <c r="I105" s="189"/>
      <c r="J105" s="190">
        <f>J184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934</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144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Budova čp. 55 v ul. Trčků z Lípy, Chotěboř - aktual 2023</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702 - Přístřešek</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Chotěboř</v>
      </c>
      <c r="G120" s="41"/>
      <c r="H120" s="41"/>
      <c r="I120" s="33" t="s">
        <v>22</v>
      </c>
      <c r="J120" s="80" t="str">
        <f>IF(J12="","",J12)</f>
        <v>15. 7. 2023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Město Chotěboř</v>
      </c>
      <c r="G122" s="41"/>
      <c r="H122" s="41"/>
      <c r="I122" s="33" t="s">
        <v>30</v>
      </c>
      <c r="J122" s="37" t="str">
        <f>E21</f>
        <v>Projektový atelier DAVID</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Bc. Zuzana Kosáková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145</v>
      </c>
      <c r="D125" s="195" t="s">
        <v>62</v>
      </c>
      <c r="E125" s="195" t="s">
        <v>58</v>
      </c>
      <c r="F125" s="195" t="s">
        <v>59</v>
      </c>
      <c r="G125" s="195" t="s">
        <v>146</v>
      </c>
      <c r="H125" s="195" t="s">
        <v>147</v>
      </c>
      <c r="I125" s="195" t="s">
        <v>148</v>
      </c>
      <c r="J125" s="195" t="s">
        <v>132</v>
      </c>
      <c r="K125" s="196" t="s">
        <v>149</v>
      </c>
      <c r="L125" s="197"/>
      <c r="M125" s="101" t="s">
        <v>1</v>
      </c>
      <c r="N125" s="102" t="s">
        <v>41</v>
      </c>
      <c r="O125" s="102" t="s">
        <v>150</v>
      </c>
      <c r="P125" s="102" t="s">
        <v>151</v>
      </c>
      <c r="Q125" s="102" t="s">
        <v>152</v>
      </c>
      <c r="R125" s="102" t="s">
        <v>153</v>
      </c>
      <c r="S125" s="102" t="s">
        <v>154</v>
      </c>
      <c r="T125" s="103" t="s">
        <v>155</v>
      </c>
      <c r="U125" s="192"/>
      <c r="V125" s="192"/>
      <c r="W125" s="192"/>
      <c r="X125" s="192"/>
      <c r="Y125" s="192"/>
      <c r="Z125" s="192"/>
      <c r="AA125" s="192"/>
      <c r="AB125" s="192"/>
      <c r="AC125" s="192"/>
      <c r="AD125" s="192"/>
      <c r="AE125" s="192"/>
    </row>
    <row r="126" s="2" customFormat="1" ht="22.8" customHeight="1">
      <c r="A126" s="39"/>
      <c r="B126" s="40"/>
      <c r="C126" s="108" t="s">
        <v>156</v>
      </c>
      <c r="D126" s="41"/>
      <c r="E126" s="41"/>
      <c r="F126" s="41"/>
      <c r="G126" s="41"/>
      <c r="H126" s="41"/>
      <c r="I126" s="41"/>
      <c r="J126" s="198">
        <f>BK126</f>
        <v>0</v>
      </c>
      <c r="K126" s="41"/>
      <c r="L126" s="45"/>
      <c r="M126" s="104"/>
      <c r="N126" s="199"/>
      <c r="O126" s="105"/>
      <c r="P126" s="200">
        <f>P127+P157</f>
        <v>0</v>
      </c>
      <c r="Q126" s="105"/>
      <c r="R126" s="200">
        <f>R127+R157</f>
        <v>13.540013787369</v>
      </c>
      <c r="S126" s="105"/>
      <c r="T126" s="201">
        <f>T127+T157</f>
        <v>0</v>
      </c>
      <c r="U126" s="39"/>
      <c r="V126" s="39"/>
      <c r="W126" s="39"/>
      <c r="X126" s="39"/>
      <c r="Y126" s="39"/>
      <c r="Z126" s="39"/>
      <c r="AA126" s="39"/>
      <c r="AB126" s="39"/>
      <c r="AC126" s="39"/>
      <c r="AD126" s="39"/>
      <c r="AE126" s="39"/>
      <c r="AT126" s="18" t="s">
        <v>76</v>
      </c>
      <c r="AU126" s="18" t="s">
        <v>134</v>
      </c>
      <c r="BK126" s="202">
        <f>BK127+BK157</f>
        <v>0</v>
      </c>
    </row>
    <row r="127" s="12" customFormat="1" ht="25.92" customHeight="1">
      <c r="A127" s="12"/>
      <c r="B127" s="203"/>
      <c r="C127" s="204"/>
      <c r="D127" s="205" t="s">
        <v>76</v>
      </c>
      <c r="E127" s="206" t="s">
        <v>157</v>
      </c>
      <c r="F127" s="206" t="s">
        <v>158</v>
      </c>
      <c r="G127" s="204"/>
      <c r="H127" s="204"/>
      <c r="I127" s="207"/>
      <c r="J127" s="208">
        <f>BK127</f>
        <v>0</v>
      </c>
      <c r="K127" s="204"/>
      <c r="L127" s="209"/>
      <c r="M127" s="210"/>
      <c r="N127" s="211"/>
      <c r="O127" s="211"/>
      <c r="P127" s="212">
        <f>P128+P133+P140+P155</f>
        <v>0</v>
      </c>
      <c r="Q127" s="211"/>
      <c r="R127" s="212">
        <f>R128+R133+R140+R155</f>
        <v>12.69571244498</v>
      </c>
      <c r="S127" s="211"/>
      <c r="T127" s="213">
        <f>T128+T133+T140+T155</f>
        <v>0</v>
      </c>
      <c r="U127" s="12"/>
      <c r="V127" s="12"/>
      <c r="W127" s="12"/>
      <c r="X127" s="12"/>
      <c r="Y127" s="12"/>
      <c r="Z127" s="12"/>
      <c r="AA127" s="12"/>
      <c r="AB127" s="12"/>
      <c r="AC127" s="12"/>
      <c r="AD127" s="12"/>
      <c r="AE127" s="12"/>
      <c r="AR127" s="214" t="s">
        <v>85</v>
      </c>
      <c r="AT127" s="215" t="s">
        <v>76</v>
      </c>
      <c r="AU127" s="215" t="s">
        <v>77</v>
      </c>
      <c r="AY127" s="214" t="s">
        <v>159</v>
      </c>
      <c r="BK127" s="216">
        <f>BK128+BK133+BK140+BK155</f>
        <v>0</v>
      </c>
    </row>
    <row r="128" s="12" customFormat="1" ht="22.8" customHeight="1">
      <c r="A128" s="12"/>
      <c r="B128" s="203"/>
      <c r="C128" s="204"/>
      <c r="D128" s="205" t="s">
        <v>76</v>
      </c>
      <c r="E128" s="217" t="s">
        <v>85</v>
      </c>
      <c r="F128" s="217" t="s">
        <v>160</v>
      </c>
      <c r="G128" s="204"/>
      <c r="H128" s="204"/>
      <c r="I128" s="207"/>
      <c r="J128" s="218">
        <f>BK128</f>
        <v>0</v>
      </c>
      <c r="K128" s="204"/>
      <c r="L128" s="209"/>
      <c r="M128" s="210"/>
      <c r="N128" s="211"/>
      <c r="O128" s="211"/>
      <c r="P128" s="212">
        <f>SUM(P129:P132)</f>
        <v>0</v>
      </c>
      <c r="Q128" s="211"/>
      <c r="R128" s="212">
        <f>SUM(R129:R132)</f>
        <v>0</v>
      </c>
      <c r="S128" s="211"/>
      <c r="T128" s="213">
        <f>SUM(T129:T132)</f>
        <v>0</v>
      </c>
      <c r="U128" s="12"/>
      <c r="V128" s="12"/>
      <c r="W128" s="12"/>
      <c r="X128" s="12"/>
      <c r="Y128" s="12"/>
      <c r="Z128" s="12"/>
      <c r="AA128" s="12"/>
      <c r="AB128" s="12"/>
      <c r="AC128" s="12"/>
      <c r="AD128" s="12"/>
      <c r="AE128" s="12"/>
      <c r="AR128" s="214" t="s">
        <v>85</v>
      </c>
      <c r="AT128" s="215" t="s">
        <v>76</v>
      </c>
      <c r="AU128" s="215" t="s">
        <v>85</v>
      </c>
      <c r="AY128" s="214" t="s">
        <v>159</v>
      </c>
      <c r="BK128" s="216">
        <f>SUM(BK129:BK132)</f>
        <v>0</v>
      </c>
    </row>
    <row r="129" s="2" customFormat="1" ht="33" customHeight="1">
      <c r="A129" s="39"/>
      <c r="B129" s="40"/>
      <c r="C129" s="219" t="s">
        <v>85</v>
      </c>
      <c r="D129" s="219" t="s">
        <v>161</v>
      </c>
      <c r="E129" s="220" t="s">
        <v>7326</v>
      </c>
      <c r="F129" s="221" t="s">
        <v>7327</v>
      </c>
      <c r="G129" s="222" t="s">
        <v>181</v>
      </c>
      <c r="H129" s="223">
        <v>2.9900000000000002</v>
      </c>
      <c r="I129" s="224"/>
      <c r="J129" s="225">
        <f>ROUND(I129*H129,2)</f>
        <v>0</v>
      </c>
      <c r="K129" s="221" t="s">
        <v>165</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7328</v>
      </c>
    </row>
    <row r="130" s="13" customFormat="1">
      <c r="A130" s="13"/>
      <c r="B130" s="232"/>
      <c r="C130" s="233"/>
      <c r="D130" s="234" t="s">
        <v>168</v>
      </c>
      <c r="E130" s="235" t="s">
        <v>1</v>
      </c>
      <c r="F130" s="236" t="s">
        <v>7329</v>
      </c>
      <c r="G130" s="233"/>
      <c r="H130" s="237">
        <v>2.9900000000000002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168</v>
      </c>
      <c r="AU130" s="243" t="s">
        <v>87</v>
      </c>
      <c r="AV130" s="13" t="s">
        <v>87</v>
      </c>
      <c r="AW130" s="13" t="s">
        <v>32</v>
      </c>
      <c r="AX130" s="13" t="s">
        <v>85</v>
      </c>
      <c r="AY130" s="243" t="s">
        <v>159</v>
      </c>
    </row>
    <row r="131" s="2" customFormat="1" ht="33" customHeight="1">
      <c r="A131" s="39"/>
      <c r="B131" s="40"/>
      <c r="C131" s="219" t="s">
        <v>87</v>
      </c>
      <c r="D131" s="219" t="s">
        <v>161</v>
      </c>
      <c r="E131" s="220" t="s">
        <v>7330</v>
      </c>
      <c r="F131" s="221" t="s">
        <v>7331</v>
      </c>
      <c r="G131" s="222" t="s">
        <v>181</v>
      </c>
      <c r="H131" s="223">
        <v>1.788</v>
      </c>
      <c r="I131" s="224"/>
      <c r="J131" s="225">
        <f>ROUND(I131*H131,2)</f>
        <v>0</v>
      </c>
      <c r="K131" s="221" t="s">
        <v>165</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7332</v>
      </c>
    </row>
    <row r="132" s="13" customFormat="1">
      <c r="A132" s="13"/>
      <c r="B132" s="232"/>
      <c r="C132" s="233"/>
      <c r="D132" s="234" t="s">
        <v>168</v>
      </c>
      <c r="E132" s="235" t="s">
        <v>1</v>
      </c>
      <c r="F132" s="236" t="s">
        <v>7333</v>
      </c>
      <c r="G132" s="233"/>
      <c r="H132" s="237">
        <v>1.788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85</v>
      </c>
      <c r="AY132" s="243" t="s">
        <v>159</v>
      </c>
    </row>
    <row r="133" s="12" customFormat="1" ht="22.8" customHeight="1">
      <c r="A133" s="12"/>
      <c r="B133" s="203"/>
      <c r="C133" s="204"/>
      <c r="D133" s="205" t="s">
        <v>76</v>
      </c>
      <c r="E133" s="217" t="s">
        <v>87</v>
      </c>
      <c r="F133" s="217" t="s">
        <v>396</v>
      </c>
      <c r="G133" s="204"/>
      <c r="H133" s="204"/>
      <c r="I133" s="207"/>
      <c r="J133" s="218">
        <f>BK133</f>
        <v>0</v>
      </c>
      <c r="K133" s="204"/>
      <c r="L133" s="209"/>
      <c r="M133" s="210"/>
      <c r="N133" s="211"/>
      <c r="O133" s="211"/>
      <c r="P133" s="212">
        <f>SUM(P134:P139)</f>
        <v>0</v>
      </c>
      <c r="Q133" s="211"/>
      <c r="R133" s="212">
        <f>SUM(R134:R139)</f>
        <v>12.644117010980001</v>
      </c>
      <c r="S133" s="211"/>
      <c r="T133" s="213">
        <f>SUM(T134:T139)</f>
        <v>0</v>
      </c>
      <c r="U133" s="12"/>
      <c r="V133" s="12"/>
      <c r="W133" s="12"/>
      <c r="X133" s="12"/>
      <c r="Y133" s="12"/>
      <c r="Z133" s="12"/>
      <c r="AA133" s="12"/>
      <c r="AB133" s="12"/>
      <c r="AC133" s="12"/>
      <c r="AD133" s="12"/>
      <c r="AE133" s="12"/>
      <c r="AR133" s="214" t="s">
        <v>85</v>
      </c>
      <c r="AT133" s="215" t="s">
        <v>76</v>
      </c>
      <c r="AU133" s="215" t="s">
        <v>85</v>
      </c>
      <c r="AY133" s="214" t="s">
        <v>159</v>
      </c>
      <c r="BK133" s="216">
        <f>SUM(BK134:BK139)</f>
        <v>0</v>
      </c>
    </row>
    <row r="134" s="2" customFormat="1" ht="16.5" customHeight="1">
      <c r="A134" s="39"/>
      <c r="B134" s="40"/>
      <c r="C134" s="219" t="s">
        <v>175</v>
      </c>
      <c r="D134" s="219" t="s">
        <v>161</v>
      </c>
      <c r="E134" s="220" t="s">
        <v>7334</v>
      </c>
      <c r="F134" s="221" t="s">
        <v>7335</v>
      </c>
      <c r="G134" s="222" t="s">
        <v>181</v>
      </c>
      <c r="H134" s="223">
        <v>5.4950000000000001</v>
      </c>
      <c r="I134" s="224"/>
      <c r="J134" s="225">
        <f>ROUND(I134*H134,2)</f>
        <v>0</v>
      </c>
      <c r="K134" s="221" t="s">
        <v>165</v>
      </c>
      <c r="L134" s="45"/>
      <c r="M134" s="226" t="s">
        <v>1</v>
      </c>
      <c r="N134" s="227" t="s">
        <v>42</v>
      </c>
      <c r="O134" s="92"/>
      <c r="P134" s="228">
        <f>O134*H134</f>
        <v>0</v>
      </c>
      <c r="Q134" s="228">
        <v>2.3010222040000001</v>
      </c>
      <c r="R134" s="228">
        <f>Q134*H134</f>
        <v>12.644117010980001</v>
      </c>
      <c r="S134" s="228">
        <v>0</v>
      </c>
      <c r="T134" s="229">
        <f>S134*H134</f>
        <v>0</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7336</v>
      </c>
    </row>
    <row r="135" s="13" customFormat="1">
      <c r="A135" s="13"/>
      <c r="B135" s="232"/>
      <c r="C135" s="233"/>
      <c r="D135" s="234" t="s">
        <v>168</v>
      </c>
      <c r="E135" s="235" t="s">
        <v>1</v>
      </c>
      <c r="F135" s="236" t="s">
        <v>7329</v>
      </c>
      <c r="G135" s="233"/>
      <c r="H135" s="237">
        <v>2.9900000000000002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32</v>
      </c>
      <c r="AX135" s="13" t="s">
        <v>77</v>
      </c>
      <c r="AY135" s="243" t="s">
        <v>159</v>
      </c>
    </row>
    <row r="136" s="13" customFormat="1">
      <c r="A136" s="13"/>
      <c r="B136" s="232"/>
      <c r="C136" s="233"/>
      <c r="D136" s="234" t="s">
        <v>168</v>
      </c>
      <c r="E136" s="235" t="s">
        <v>1</v>
      </c>
      <c r="F136" s="236" t="s">
        <v>7333</v>
      </c>
      <c r="G136" s="233"/>
      <c r="H136" s="237">
        <v>1.788</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168</v>
      </c>
      <c r="AU136" s="243" t="s">
        <v>87</v>
      </c>
      <c r="AV136" s="13" t="s">
        <v>87</v>
      </c>
      <c r="AW136" s="13" t="s">
        <v>32</v>
      </c>
      <c r="AX136" s="13" t="s">
        <v>77</v>
      </c>
      <c r="AY136" s="243" t="s">
        <v>159</v>
      </c>
    </row>
    <row r="137" s="15" customFormat="1">
      <c r="A137" s="15"/>
      <c r="B137" s="268"/>
      <c r="C137" s="269"/>
      <c r="D137" s="234" t="s">
        <v>168</v>
      </c>
      <c r="E137" s="270" t="s">
        <v>1</v>
      </c>
      <c r="F137" s="271" t="s">
        <v>361</v>
      </c>
      <c r="G137" s="269"/>
      <c r="H137" s="272">
        <v>4.7780000000000005</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168</v>
      </c>
      <c r="AU137" s="278" t="s">
        <v>87</v>
      </c>
      <c r="AV137" s="15" t="s">
        <v>175</v>
      </c>
      <c r="AW137" s="15" t="s">
        <v>32</v>
      </c>
      <c r="AX137" s="15" t="s">
        <v>77</v>
      </c>
      <c r="AY137" s="278" t="s">
        <v>159</v>
      </c>
    </row>
    <row r="138" s="13" customFormat="1">
      <c r="A138" s="13"/>
      <c r="B138" s="232"/>
      <c r="C138" s="233"/>
      <c r="D138" s="234" t="s">
        <v>168</v>
      </c>
      <c r="E138" s="235" t="s">
        <v>1</v>
      </c>
      <c r="F138" s="236" t="s">
        <v>7337</v>
      </c>
      <c r="G138" s="233"/>
      <c r="H138" s="237">
        <v>0.71699999999999997</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4" customFormat="1">
      <c r="A139" s="14"/>
      <c r="B139" s="244"/>
      <c r="C139" s="245"/>
      <c r="D139" s="234" t="s">
        <v>168</v>
      </c>
      <c r="E139" s="246" t="s">
        <v>1</v>
      </c>
      <c r="F139" s="247" t="s">
        <v>174</v>
      </c>
      <c r="G139" s="245"/>
      <c r="H139" s="248">
        <v>5.4950000000000001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168</v>
      </c>
      <c r="AU139" s="254" t="s">
        <v>87</v>
      </c>
      <c r="AV139" s="14" t="s">
        <v>166</v>
      </c>
      <c r="AW139" s="14" t="s">
        <v>32</v>
      </c>
      <c r="AX139" s="14" t="s">
        <v>85</v>
      </c>
      <c r="AY139" s="254" t="s">
        <v>159</v>
      </c>
    </row>
    <row r="140" s="12" customFormat="1" ht="22.8" customHeight="1">
      <c r="A140" s="12"/>
      <c r="B140" s="203"/>
      <c r="C140" s="204"/>
      <c r="D140" s="205" t="s">
        <v>76</v>
      </c>
      <c r="E140" s="217" t="s">
        <v>204</v>
      </c>
      <c r="F140" s="217" t="s">
        <v>264</v>
      </c>
      <c r="G140" s="204"/>
      <c r="H140" s="204"/>
      <c r="I140" s="207"/>
      <c r="J140" s="218">
        <f>BK140</f>
        <v>0</v>
      </c>
      <c r="K140" s="204"/>
      <c r="L140" s="209"/>
      <c r="M140" s="210"/>
      <c r="N140" s="211"/>
      <c r="O140" s="211"/>
      <c r="P140" s="212">
        <f>SUM(P141:P154)</f>
        <v>0</v>
      </c>
      <c r="Q140" s="211"/>
      <c r="R140" s="212">
        <f>SUM(R141:R154)</f>
        <v>0.051595433999999996</v>
      </c>
      <c r="S140" s="211"/>
      <c r="T140" s="213">
        <f>SUM(T141:T154)</f>
        <v>0</v>
      </c>
      <c r="U140" s="12"/>
      <c r="V140" s="12"/>
      <c r="W140" s="12"/>
      <c r="X140" s="12"/>
      <c r="Y140" s="12"/>
      <c r="Z140" s="12"/>
      <c r="AA140" s="12"/>
      <c r="AB140" s="12"/>
      <c r="AC140" s="12"/>
      <c r="AD140" s="12"/>
      <c r="AE140" s="12"/>
      <c r="AR140" s="214" t="s">
        <v>85</v>
      </c>
      <c r="AT140" s="215" t="s">
        <v>76</v>
      </c>
      <c r="AU140" s="215" t="s">
        <v>85</v>
      </c>
      <c r="AY140" s="214" t="s">
        <v>159</v>
      </c>
      <c r="BK140" s="216">
        <f>SUM(BK141:BK154)</f>
        <v>0</v>
      </c>
    </row>
    <row r="141" s="2" customFormat="1" ht="33" customHeight="1">
      <c r="A141" s="39"/>
      <c r="B141" s="40"/>
      <c r="C141" s="219" t="s">
        <v>166</v>
      </c>
      <c r="D141" s="219" t="s">
        <v>161</v>
      </c>
      <c r="E141" s="220" t="s">
        <v>1732</v>
      </c>
      <c r="F141" s="221" t="s">
        <v>1733</v>
      </c>
      <c r="G141" s="222" t="s">
        <v>164</v>
      </c>
      <c r="H141" s="223">
        <v>31.5</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7338</v>
      </c>
    </row>
    <row r="142" s="13" customFormat="1">
      <c r="A142" s="13"/>
      <c r="B142" s="232"/>
      <c r="C142" s="233"/>
      <c r="D142" s="234" t="s">
        <v>168</v>
      </c>
      <c r="E142" s="235" t="s">
        <v>1</v>
      </c>
      <c r="F142" s="236" t="s">
        <v>7339</v>
      </c>
      <c r="G142" s="233"/>
      <c r="H142" s="237">
        <v>31.5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168</v>
      </c>
      <c r="AU142" s="243" t="s">
        <v>87</v>
      </c>
      <c r="AV142" s="13" t="s">
        <v>87</v>
      </c>
      <c r="AW142" s="13" t="s">
        <v>32</v>
      </c>
      <c r="AX142" s="13" t="s">
        <v>85</v>
      </c>
      <c r="AY142" s="243" t="s">
        <v>159</v>
      </c>
    </row>
    <row r="143" s="2" customFormat="1" ht="33" customHeight="1">
      <c r="A143" s="39"/>
      <c r="B143" s="40"/>
      <c r="C143" s="219" t="s">
        <v>185</v>
      </c>
      <c r="D143" s="219" t="s">
        <v>161</v>
      </c>
      <c r="E143" s="220" t="s">
        <v>1737</v>
      </c>
      <c r="F143" s="221" t="s">
        <v>1738</v>
      </c>
      <c r="G143" s="222" t="s">
        <v>164</v>
      </c>
      <c r="H143" s="223">
        <v>945</v>
      </c>
      <c r="I143" s="224"/>
      <c r="J143" s="225">
        <f>ROUND(I143*H143,2)</f>
        <v>0</v>
      </c>
      <c r="K143" s="221" t="s">
        <v>165</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7340</v>
      </c>
    </row>
    <row r="144" s="13" customFormat="1">
      <c r="A144" s="13"/>
      <c r="B144" s="232"/>
      <c r="C144" s="233"/>
      <c r="D144" s="234" t="s">
        <v>168</v>
      </c>
      <c r="E144" s="235" t="s">
        <v>1</v>
      </c>
      <c r="F144" s="236" t="s">
        <v>7341</v>
      </c>
      <c r="G144" s="233"/>
      <c r="H144" s="237">
        <v>945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85</v>
      </c>
      <c r="AY144" s="243" t="s">
        <v>159</v>
      </c>
    </row>
    <row r="145" s="2" customFormat="1" ht="33" customHeight="1">
      <c r="A145" s="39"/>
      <c r="B145" s="40"/>
      <c r="C145" s="219" t="s">
        <v>189</v>
      </c>
      <c r="D145" s="219" t="s">
        <v>161</v>
      </c>
      <c r="E145" s="220" t="s">
        <v>1742</v>
      </c>
      <c r="F145" s="221" t="s">
        <v>1743</v>
      </c>
      <c r="G145" s="222" t="s">
        <v>164</v>
      </c>
      <c r="H145" s="223">
        <v>31.5</v>
      </c>
      <c r="I145" s="224"/>
      <c r="J145" s="225">
        <f>ROUND(I145*H145,2)</f>
        <v>0</v>
      </c>
      <c r="K145" s="221" t="s">
        <v>165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7342</v>
      </c>
    </row>
    <row r="146" s="2" customFormat="1" ht="16.5" customHeight="1">
      <c r="A146" s="39"/>
      <c r="B146" s="40"/>
      <c r="C146" s="219" t="s">
        <v>194</v>
      </c>
      <c r="D146" s="219" t="s">
        <v>161</v>
      </c>
      <c r="E146" s="220" t="s">
        <v>1746</v>
      </c>
      <c r="F146" s="221" t="s">
        <v>1747</v>
      </c>
      <c r="G146" s="222" t="s">
        <v>164</v>
      </c>
      <c r="H146" s="223">
        <v>31.5</v>
      </c>
      <c r="I146" s="224"/>
      <c r="J146" s="225">
        <f>ROUND(I146*H146,2)</f>
        <v>0</v>
      </c>
      <c r="K146" s="221" t="s">
        <v>165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7343</v>
      </c>
    </row>
    <row r="147" s="2" customFormat="1" ht="21.75" customHeight="1">
      <c r="A147" s="39"/>
      <c r="B147" s="40"/>
      <c r="C147" s="219" t="s">
        <v>198</v>
      </c>
      <c r="D147" s="219" t="s">
        <v>161</v>
      </c>
      <c r="E147" s="220" t="s">
        <v>1750</v>
      </c>
      <c r="F147" s="221" t="s">
        <v>1751</v>
      </c>
      <c r="G147" s="222" t="s">
        <v>164</v>
      </c>
      <c r="H147" s="223">
        <v>945</v>
      </c>
      <c r="I147" s="224"/>
      <c r="J147" s="225">
        <f>ROUND(I147*H147,2)</f>
        <v>0</v>
      </c>
      <c r="K147" s="221" t="s">
        <v>165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7344</v>
      </c>
    </row>
    <row r="148" s="2" customFormat="1" ht="21.75" customHeight="1">
      <c r="A148" s="39"/>
      <c r="B148" s="40"/>
      <c r="C148" s="219" t="s">
        <v>204</v>
      </c>
      <c r="D148" s="219" t="s">
        <v>161</v>
      </c>
      <c r="E148" s="220" t="s">
        <v>1754</v>
      </c>
      <c r="F148" s="221" t="s">
        <v>1755</v>
      </c>
      <c r="G148" s="222" t="s">
        <v>164</v>
      </c>
      <c r="H148" s="223">
        <v>31.5</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7345</v>
      </c>
    </row>
    <row r="149" s="2" customFormat="1" ht="33" customHeight="1">
      <c r="A149" s="39"/>
      <c r="B149" s="40"/>
      <c r="C149" s="219" t="s">
        <v>208</v>
      </c>
      <c r="D149" s="219" t="s">
        <v>161</v>
      </c>
      <c r="E149" s="220" t="s">
        <v>1758</v>
      </c>
      <c r="F149" s="221" t="s">
        <v>1759</v>
      </c>
      <c r="G149" s="222" t="s">
        <v>164</v>
      </c>
      <c r="H149" s="223">
        <v>9.5700000000000003</v>
      </c>
      <c r="I149" s="224"/>
      <c r="J149" s="225">
        <f>ROUND(I149*H149,2)</f>
        <v>0</v>
      </c>
      <c r="K149" s="221" t="s">
        <v>165</v>
      </c>
      <c r="L149" s="45"/>
      <c r="M149" s="226" t="s">
        <v>1</v>
      </c>
      <c r="N149" s="227" t="s">
        <v>42</v>
      </c>
      <c r="O149" s="92"/>
      <c r="P149" s="228">
        <f>O149*H149</f>
        <v>0</v>
      </c>
      <c r="Q149" s="228">
        <v>0.00012999999999999999</v>
      </c>
      <c r="R149" s="228">
        <f>Q149*H149</f>
        <v>0.0012440999999999999</v>
      </c>
      <c r="S149" s="228">
        <v>0</v>
      </c>
      <c r="T149" s="229">
        <f>S149*H149</f>
        <v>0</v>
      </c>
      <c r="U149" s="39"/>
      <c r="V149" s="39"/>
      <c r="W149" s="39"/>
      <c r="X149" s="39"/>
      <c r="Y149" s="39"/>
      <c r="Z149" s="39"/>
      <c r="AA149" s="39"/>
      <c r="AB149" s="39"/>
      <c r="AC149" s="39"/>
      <c r="AD149" s="39"/>
      <c r="AE149" s="39"/>
      <c r="AR149" s="230" t="s">
        <v>166</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7346</v>
      </c>
    </row>
    <row r="150" s="2" customFormat="1" ht="24.15" customHeight="1">
      <c r="A150" s="39"/>
      <c r="B150" s="40"/>
      <c r="C150" s="219" t="s">
        <v>212</v>
      </c>
      <c r="D150" s="219" t="s">
        <v>161</v>
      </c>
      <c r="E150" s="220" t="s">
        <v>1766</v>
      </c>
      <c r="F150" s="221" t="s">
        <v>1767</v>
      </c>
      <c r="G150" s="222" t="s">
        <v>164</v>
      </c>
      <c r="H150" s="223">
        <v>9.5700000000000003</v>
      </c>
      <c r="I150" s="224"/>
      <c r="J150" s="225">
        <f>ROUND(I150*H150,2)</f>
        <v>0</v>
      </c>
      <c r="K150" s="221" t="s">
        <v>165</v>
      </c>
      <c r="L150" s="45"/>
      <c r="M150" s="226" t="s">
        <v>1</v>
      </c>
      <c r="N150" s="227" t="s">
        <v>42</v>
      </c>
      <c r="O150" s="92"/>
      <c r="P150" s="228">
        <f>O150*H150</f>
        <v>0</v>
      </c>
      <c r="Q150" s="228">
        <v>3.4999999999999997E-05</v>
      </c>
      <c r="R150" s="228">
        <f>Q150*H150</f>
        <v>0.00033494999999999998</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7347</v>
      </c>
    </row>
    <row r="151" s="2" customFormat="1" ht="24.15" customHeight="1">
      <c r="A151" s="39"/>
      <c r="B151" s="40"/>
      <c r="C151" s="219" t="s">
        <v>8</v>
      </c>
      <c r="D151" s="219" t="s">
        <v>161</v>
      </c>
      <c r="E151" s="220" t="s">
        <v>1802</v>
      </c>
      <c r="F151" s="221" t="s">
        <v>1803</v>
      </c>
      <c r="G151" s="222" t="s">
        <v>215</v>
      </c>
      <c r="H151" s="223">
        <v>72</v>
      </c>
      <c r="I151" s="224"/>
      <c r="J151" s="225">
        <f>ROUND(I151*H151,2)</f>
        <v>0</v>
      </c>
      <c r="K151" s="221" t="s">
        <v>165</v>
      </c>
      <c r="L151" s="45"/>
      <c r="M151" s="226" t="s">
        <v>1</v>
      </c>
      <c r="N151" s="227" t="s">
        <v>42</v>
      </c>
      <c r="O151" s="92"/>
      <c r="P151" s="228">
        <f>O151*H151</f>
        <v>0</v>
      </c>
      <c r="Q151" s="228">
        <v>4.4672000000000002E-05</v>
      </c>
      <c r="R151" s="228">
        <f>Q151*H151</f>
        <v>0.0032163840000000001</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7348</v>
      </c>
    </row>
    <row r="152" s="13" customFormat="1">
      <c r="A152" s="13"/>
      <c r="B152" s="232"/>
      <c r="C152" s="233"/>
      <c r="D152" s="234" t="s">
        <v>168</v>
      </c>
      <c r="E152" s="235" t="s">
        <v>1</v>
      </c>
      <c r="F152" s="236" t="s">
        <v>1467</v>
      </c>
      <c r="G152" s="233"/>
      <c r="H152" s="237">
        <v>72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168</v>
      </c>
      <c r="AU152" s="243" t="s">
        <v>87</v>
      </c>
      <c r="AV152" s="13" t="s">
        <v>87</v>
      </c>
      <c r="AW152" s="13" t="s">
        <v>32</v>
      </c>
      <c r="AX152" s="13" t="s">
        <v>85</v>
      </c>
      <c r="AY152" s="243" t="s">
        <v>159</v>
      </c>
    </row>
    <row r="153" s="2" customFormat="1" ht="16.5" customHeight="1">
      <c r="A153" s="39"/>
      <c r="B153" s="40"/>
      <c r="C153" s="255" t="s">
        <v>222</v>
      </c>
      <c r="D153" s="255" t="s">
        <v>218</v>
      </c>
      <c r="E153" s="256" t="s">
        <v>1808</v>
      </c>
      <c r="F153" s="257" t="s">
        <v>1809</v>
      </c>
      <c r="G153" s="258" t="s">
        <v>268</v>
      </c>
      <c r="H153" s="259">
        <v>36</v>
      </c>
      <c r="I153" s="260"/>
      <c r="J153" s="261">
        <f>ROUND(I153*H153,2)</f>
        <v>0</v>
      </c>
      <c r="K153" s="257" t="s">
        <v>165</v>
      </c>
      <c r="L153" s="262"/>
      <c r="M153" s="263" t="s">
        <v>1</v>
      </c>
      <c r="N153" s="264" t="s">
        <v>42</v>
      </c>
      <c r="O153" s="92"/>
      <c r="P153" s="228">
        <f>O153*H153</f>
        <v>0</v>
      </c>
      <c r="Q153" s="228">
        <v>0.0012999999999999999</v>
      </c>
      <c r="R153" s="228">
        <f>Q153*H153</f>
        <v>0.046799999999999994</v>
      </c>
      <c r="S153" s="228">
        <v>0</v>
      </c>
      <c r="T153" s="229">
        <f>S153*H153</f>
        <v>0</v>
      </c>
      <c r="U153" s="39"/>
      <c r="V153" s="39"/>
      <c r="W153" s="39"/>
      <c r="X153" s="39"/>
      <c r="Y153" s="39"/>
      <c r="Z153" s="39"/>
      <c r="AA153" s="39"/>
      <c r="AB153" s="39"/>
      <c r="AC153" s="39"/>
      <c r="AD153" s="39"/>
      <c r="AE153" s="39"/>
      <c r="AR153" s="230" t="s">
        <v>198</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7349</v>
      </c>
    </row>
    <row r="154" s="13" customFormat="1">
      <c r="A154" s="13"/>
      <c r="B154" s="232"/>
      <c r="C154" s="233"/>
      <c r="D154" s="234" t="s">
        <v>168</v>
      </c>
      <c r="E154" s="233"/>
      <c r="F154" s="236" t="s">
        <v>7350</v>
      </c>
      <c r="G154" s="233"/>
      <c r="H154" s="237">
        <v>36</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4</v>
      </c>
      <c r="AX154" s="13" t="s">
        <v>85</v>
      </c>
      <c r="AY154" s="243" t="s">
        <v>159</v>
      </c>
    </row>
    <row r="155" s="12" customFormat="1" ht="22.8" customHeight="1">
      <c r="A155" s="12"/>
      <c r="B155" s="203"/>
      <c r="C155" s="204"/>
      <c r="D155" s="205" t="s">
        <v>76</v>
      </c>
      <c r="E155" s="217" t="s">
        <v>336</v>
      </c>
      <c r="F155" s="217" t="s">
        <v>337</v>
      </c>
      <c r="G155" s="204"/>
      <c r="H155" s="204"/>
      <c r="I155" s="207"/>
      <c r="J155" s="218">
        <f>BK155</f>
        <v>0</v>
      </c>
      <c r="K155" s="204"/>
      <c r="L155" s="209"/>
      <c r="M155" s="210"/>
      <c r="N155" s="211"/>
      <c r="O155" s="211"/>
      <c r="P155" s="212">
        <f>P156</f>
        <v>0</v>
      </c>
      <c r="Q155" s="211"/>
      <c r="R155" s="212">
        <f>R156</f>
        <v>0</v>
      </c>
      <c r="S155" s="211"/>
      <c r="T155" s="213">
        <f>T156</f>
        <v>0</v>
      </c>
      <c r="U155" s="12"/>
      <c r="V155" s="12"/>
      <c r="W155" s="12"/>
      <c r="X155" s="12"/>
      <c r="Y155" s="12"/>
      <c r="Z155" s="12"/>
      <c r="AA155" s="12"/>
      <c r="AB155" s="12"/>
      <c r="AC155" s="12"/>
      <c r="AD155" s="12"/>
      <c r="AE155" s="12"/>
      <c r="AR155" s="214" t="s">
        <v>85</v>
      </c>
      <c r="AT155" s="215" t="s">
        <v>76</v>
      </c>
      <c r="AU155" s="215" t="s">
        <v>85</v>
      </c>
      <c r="AY155" s="214" t="s">
        <v>159</v>
      </c>
      <c r="BK155" s="216">
        <f>BK156</f>
        <v>0</v>
      </c>
    </row>
    <row r="156" s="2" customFormat="1" ht="16.5" customHeight="1">
      <c r="A156" s="39"/>
      <c r="B156" s="40"/>
      <c r="C156" s="219" t="s">
        <v>226</v>
      </c>
      <c r="D156" s="219" t="s">
        <v>161</v>
      </c>
      <c r="E156" s="220" t="s">
        <v>7351</v>
      </c>
      <c r="F156" s="221" t="s">
        <v>7352</v>
      </c>
      <c r="G156" s="222" t="s">
        <v>201</v>
      </c>
      <c r="H156" s="223">
        <v>12.696</v>
      </c>
      <c r="I156" s="224"/>
      <c r="J156" s="225">
        <f>ROUND(I156*H156,2)</f>
        <v>0</v>
      </c>
      <c r="K156" s="221" t="s">
        <v>165</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7353</v>
      </c>
    </row>
    <row r="157" s="12" customFormat="1" ht="25.92" customHeight="1">
      <c r="A157" s="12"/>
      <c r="B157" s="203"/>
      <c r="C157" s="204"/>
      <c r="D157" s="205" t="s">
        <v>76</v>
      </c>
      <c r="E157" s="206" t="s">
        <v>342</v>
      </c>
      <c r="F157" s="206" t="s">
        <v>343</v>
      </c>
      <c r="G157" s="204"/>
      <c r="H157" s="204"/>
      <c r="I157" s="207"/>
      <c r="J157" s="208">
        <f>BK157</f>
        <v>0</v>
      </c>
      <c r="K157" s="204"/>
      <c r="L157" s="209"/>
      <c r="M157" s="210"/>
      <c r="N157" s="211"/>
      <c r="O157" s="211"/>
      <c r="P157" s="212">
        <f>P158+P165+P184+P205</f>
        <v>0</v>
      </c>
      <c r="Q157" s="211"/>
      <c r="R157" s="212">
        <f>R158+R165+R184+R205</f>
        <v>0.84430134238900001</v>
      </c>
      <c r="S157" s="211"/>
      <c r="T157" s="213">
        <f>T158+T165+T184+T205</f>
        <v>0</v>
      </c>
      <c r="U157" s="12"/>
      <c r="V157" s="12"/>
      <c r="W157" s="12"/>
      <c r="X157" s="12"/>
      <c r="Y157" s="12"/>
      <c r="Z157" s="12"/>
      <c r="AA157" s="12"/>
      <c r="AB157" s="12"/>
      <c r="AC157" s="12"/>
      <c r="AD157" s="12"/>
      <c r="AE157" s="12"/>
      <c r="AR157" s="214" t="s">
        <v>87</v>
      </c>
      <c r="AT157" s="215" t="s">
        <v>76</v>
      </c>
      <c r="AU157" s="215" t="s">
        <v>77</v>
      </c>
      <c r="AY157" s="214" t="s">
        <v>159</v>
      </c>
      <c r="BK157" s="216">
        <f>BK158+BK165+BK184+BK205</f>
        <v>0</v>
      </c>
    </row>
    <row r="158" s="12" customFormat="1" ht="22.8" customHeight="1">
      <c r="A158" s="12"/>
      <c r="B158" s="203"/>
      <c r="C158" s="204"/>
      <c r="D158" s="205" t="s">
        <v>76</v>
      </c>
      <c r="E158" s="217" t="s">
        <v>2676</v>
      </c>
      <c r="F158" s="217" t="s">
        <v>2677</v>
      </c>
      <c r="G158" s="204"/>
      <c r="H158" s="204"/>
      <c r="I158" s="207"/>
      <c r="J158" s="218">
        <f>BK158</f>
        <v>0</v>
      </c>
      <c r="K158" s="204"/>
      <c r="L158" s="209"/>
      <c r="M158" s="210"/>
      <c r="N158" s="211"/>
      <c r="O158" s="211"/>
      <c r="P158" s="212">
        <f>SUM(P159:P164)</f>
        <v>0</v>
      </c>
      <c r="Q158" s="211"/>
      <c r="R158" s="212">
        <f>SUM(R159:R164)</f>
        <v>0.14111129058899999</v>
      </c>
      <c r="S158" s="211"/>
      <c r="T158" s="213">
        <f>SUM(T159:T164)</f>
        <v>0</v>
      </c>
      <c r="U158" s="12"/>
      <c r="V158" s="12"/>
      <c r="W158" s="12"/>
      <c r="X158" s="12"/>
      <c r="Y158" s="12"/>
      <c r="Z158" s="12"/>
      <c r="AA158" s="12"/>
      <c r="AB158" s="12"/>
      <c r="AC158" s="12"/>
      <c r="AD158" s="12"/>
      <c r="AE158" s="12"/>
      <c r="AR158" s="214" t="s">
        <v>87</v>
      </c>
      <c r="AT158" s="215" t="s">
        <v>76</v>
      </c>
      <c r="AU158" s="215" t="s">
        <v>85</v>
      </c>
      <c r="AY158" s="214" t="s">
        <v>159</v>
      </c>
      <c r="BK158" s="216">
        <f>SUM(BK159:BK164)</f>
        <v>0</v>
      </c>
    </row>
    <row r="159" s="2" customFormat="1" ht="33" customHeight="1">
      <c r="A159" s="39"/>
      <c r="B159" s="40"/>
      <c r="C159" s="219" t="s">
        <v>230</v>
      </c>
      <c r="D159" s="219" t="s">
        <v>161</v>
      </c>
      <c r="E159" s="220" t="s">
        <v>7354</v>
      </c>
      <c r="F159" s="221" t="s">
        <v>7355</v>
      </c>
      <c r="G159" s="222" t="s">
        <v>164</v>
      </c>
      <c r="H159" s="223">
        <v>9.5700000000000003</v>
      </c>
      <c r="I159" s="224"/>
      <c r="J159" s="225">
        <f>ROUND(I159*H159,2)</f>
        <v>0</v>
      </c>
      <c r="K159" s="221" t="s">
        <v>165</v>
      </c>
      <c r="L159" s="45"/>
      <c r="M159" s="226" t="s">
        <v>1</v>
      </c>
      <c r="N159" s="227" t="s">
        <v>42</v>
      </c>
      <c r="O159" s="92"/>
      <c r="P159" s="228">
        <f>O159*H159</f>
        <v>0</v>
      </c>
      <c r="Q159" s="228">
        <v>0.014231499999999999</v>
      </c>
      <c r="R159" s="228">
        <f>Q159*H159</f>
        <v>0.13619545499999999</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7356</v>
      </c>
    </row>
    <row r="160" s="13" customFormat="1">
      <c r="A160" s="13"/>
      <c r="B160" s="232"/>
      <c r="C160" s="233"/>
      <c r="D160" s="234" t="s">
        <v>168</v>
      </c>
      <c r="E160" s="235" t="s">
        <v>1</v>
      </c>
      <c r="F160" s="236" t="s">
        <v>7357</v>
      </c>
      <c r="G160" s="233"/>
      <c r="H160" s="237">
        <v>9.5700000000000003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32</v>
      </c>
      <c r="AX160" s="13" t="s">
        <v>85</v>
      </c>
      <c r="AY160" s="243" t="s">
        <v>159</v>
      </c>
    </row>
    <row r="161" s="2" customFormat="1" ht="24.15" customHeight="1">
      <c r="A161" s="39"/>
      <c r="B161" s="40"/>
      <c r="C161" s="219" t="s">
        <v>235</v>
      </c>
      <c r="D161" s="219" t="s">
        <v>161</v>
      </c>
      <c r="E161" s="220" t="s">
        <v>3034</v>
      </c>
      <c r="F161" s="221" t="s">
        <v>3035</v>
      </c>
      <c r="G161" s="222" t="s">
        <v>181</v>
      </c>
      <c r="H161" s="223">
        <v>0.21099999999999999</v>
      </c>
      <c r="I161" s="224"/>
      <c r="J161" s="225">
        <f>ROUND(I161*H161,2)</f>
        <v>0</v>
      </c>
      <c r="K161" s="221" t="s">
        <v>165</v>
      </c>
      <c r="L161" s="45"/>
      <c r="M161" s="226" t="s">
        <v>1</v>
      </c>
      <c r="N161" s="227" t="s">
        <v>42</v>
      </c>
      <c r="O161" s="92"/>
      <c r="P161" s="228">
        <f>O161*H161</f>
        <v>0</v>
      </c>
      <c r="Q161" s="228">
        <v>0.023297799000000001</v>
      </c>
      <c r="R161" s="228">
        <f>Q161*H161</f>
        <v>0.0049158355890000002</v>
      </c>
      <c r="S161" s="228">
        <v>0</v>
      </c>
      <c r="T161" s="229">
        <f>S161*H161</f>
        <v>0</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7358</v>
      </c>
    </row>
    <row r="162" s="13" customFormat="1">
      <c r="A162" s="13"/>
      <c r="B162" s="232"/>
      <c r="C162" s="233"/>
      <c r="D162" s="234" t="s">
        <v>168</v>
      </c>
      <c r="E162" s="235" t="s">
        <v>1</v>
      </c>
      <c r="F162" s="236" t="s">
        <v>7359</v>
      </c>
      <c r="G162" s="233"/>
      <c r="H162" s="237">
        <v>0.21099999999999999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85</v>
      </c>
      <c r="AY162" s="243" t="s">
        <v>159</v>
      </c>
    </row>
    <row r="163" s="2" customFormat="1" ht="24.15" customHeight="1">
      <c r="A163" s="39"/>
      <c r="B163" s="40"/>
      <c r="C163" s="219" t="s">
        <v>241</v>
      </c>
      <c r="D163" s="219" t="s">
        <v>161</v>
      </c>
      <c r="E163" s="220" t="s">
        <v>7360</v>
      </c>
      <c r="F163" s="221" t="s">
        <v>7361</v>
      </c>
      <c r="G163" s="222" t="s">
        <v>201</v>
      </c>
      <c r="H163" s="223">
        <v>0.14099999999999999</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7362</v>
      </c>
    </row>
    <row r="164" s="2" customFormat="1" ht="24.15" customHeight="1">
      <c r="A164" s="39"/>
      <c r="B164" s="40"/>
      <c r="C164" s="219" t="s">
        <v>246</v>
      </c>
      <c r="D164" s="219" t="s">
        <v>161</v>
      </c>
      <c r="E164" s="220" t="s">
        <v>7363</v>
      </c>
      <c r="F164" s="221" t="s">
        <v>7364</v>
      </c>
      <c r="G164" s="222" t="s">
        <v>201</v>
      </c>
      <c r="H164" s="223">
        <v>0.14099999999999999</v>
      </c>
      <c r="I164" s="224"/>
      <c r="J164" s="225">
        <f>ROUND(I164*H164,2)</f>
        <v>0</v>
      </c>
      <c r="K164" s="221" t="s">
        <v>165</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7365</v>
      </c>
    </row>
    <row r="165" s="12" customFormat="1" ht="22.8" customHeight="1">
      <c r="A165" s="12"/>
      <c r="B165" s="203"/>
      <c r="C165" s="204"/>
      <c r="D165" s="205" t="s">
        <v>76</v>
      </c>
      <c r="E165" s="217" t="s">
        <v>3334</v>
      </c>
      <c r="F165" s="217" t="s">
        <v>3335</v>
      </c>
      <c r="G165" s="204"/>
      <c r="H165" s="204"/>
      <c r="I165" s="207"/>
      <c r="J165" s="218">
        <f>BK165</f>
        <v>0</v>
      </c>
      <c r="K165" s="204"/>
      <c r="L165" s="209"/>
      <c r="M165" s="210"/>
      <c r="N165" s="211"/>
      <c r="O165" s="211"/>
      <c r="P165" s="212">
        <f>SUM(P166:P183)</f>
        <v>0</v>
      </c>
      <c r="Q165" s="211"/>
      <c r="R165" s="212">
        <f>SUM(R166:R183)</f>
        <v>0.11655159179999999</v>
      </c>
      <c r="S165" s="211"/>
      <c r="T165" s="213">
        <f>SUM(T166:T183)</f>
        <v>0</v>
      </c>
      <c r="U165" s="12"/>
      <c r="V165" s="12"/>
      <c r="W165" s="12"/>
      <c r="X165" s="12"/>
      <c r="Y165" s="12"/>
      <c r="Z165" s="12"/>
      <c r="AA165" s="12"/>
      <c r="AB165" s="12"/>
      <c r="AC165" s="12"/>
      <c r="AD165" s="12"/>
      <c r="AE165" s="12"/>
      <c r="AR165" s="214" t="s">
        <v>87</v>
      </c>
      <c r="AT165" s="215" t="s">
        <v>76</v>
      </c>
      <c r="AU165" s="215" t="s">
        <v>85</v>
      </c>
      <c r="AY165" s="214" t="s">
        <v>159</v>
      </c>
      <c r="BK165" s="216">
        <f>SUM(BK166:BK183)</f>
        <v>0</v>
      </c>
    </row>
    <row r="166" s="2" customFormat="1" ht="21.75" customHeight="1">
      <c r="A166" s="39"/>
      <c r="B166" s="40"/>
      <c r="C166" s="219" t="s">
        <v>250</v>
      </c>
      <c r="D166" s="219" t="s">
        <v>161</v>
      </c>
      <c r="E166" s="220" t="s">
        <v>3352</v>
      </c>
      <c r="F166" s="221" t="s">
        <v>3353</v>
      </c>
      <c r="G166" s="222" t="s">
        <v>164</v>
      </c>
      <c r="H166" s="223">
        <v>9.5700000000000003</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7366</v>
      </c>
    </row>
    <row r="167" s="13" customFormat="1">
      <c r="A167" s="13"/>
      <c r="B167" s="232"/>
      <c r="C167" s="233"/>
      <c r="D167" s="234" t="s">
        <v>168</v>
      </c>
      <c r="E167" s="235" t="s">
        <v>1</v>
      </c>
      <c r="F167" s="236" t="s">
        <v>7367</v>
      </c>
      <c r="G167" s="233"/>
      <c r="H167" s="237">
        <v>9.5700000000000003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85</v>
      </c>
      <c r="AY167" s="243" t="s">
        <v>159</v>
      </c>
    </row>
    <row r="168" s="2" customFormat="1" ht="44.25" customHeight="1">
      <c r="A168" s="39"/>
      <c r="B168" s="40"/>
      <c r="C168" s="255" t="s">
        <v>254</v>
      </c>
      <c r="D168" s="255" t="s">
        <v>218</v>
      </c>
      <c r="E168" s="256" t="s">
        <v>3356</v>
      </c>
      <c r="F168" s="257" t="s">
        <v>3357</v>
      </c>
      <c r="G168" s="258" t="s">
        <v>164</v>
      </c>
      <c r="H168" s="259">
        <v>11.006</v>
      </c>
      <c r="I168" s="260"/>
      <c r="J168" s="261">
        <f>ROUND(I168*H168,2)</f>
        <v>0</v>
      </c>
      <c r="K168" s="257" t="s">
        <v>165</v>
      </c>
      <c r="L168" s="262"/>
      <c r="M168" s="263" t="s">
        <v>1</v>
      </c>
      <c r="N168" s="264" t="s">
        <v>42</v>
      </c>
      <c r="O168" s="92"/>
      <c r="P168" s="228">
        <f>O168*H168</f>
        <v>0</v>
      </c>
      <c r="Q168" s="228">
        <v>0.00040000000000000002</v>
      </c>
      <c r="R168" s="228">
        <f>Q168*H168</f>
        <v>0.0044023999999999999</v>
      </c>
      <c r="S168" s="228">
        <v>0</v>
      </c>
      <c r="T168" s="229">
        <f>S168*H168</f>
        <v>0</v>
      </c>
      <c r="U168" s="39"/>
      <c r="V168" s="39"/>
      <c r="W168" s="39"/>
      <c r="X168" s="39"/>
      <c r="Y168" s="39"/>
      <c r="Z168" s="39"/>
      <c r="AA168" s="39"/>
      <c r="AB168" s="39"/>
      <c r="AC168" s="39"/>
      <c r="AD168" s="39"/>
      <c r="AE168" s="39"/>
      <c r="AR168" s="230" t="s">
        <v>316</v>
      </c>
      <c r="AT168" s="230" t="s">
        <v>218</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7368</v>
      </c>
    </row>
    <row r="169" s="13" customFormat="1">
      <c r="A169" s="13"/>
      <c r="B169" s="232"/>
      <c r="C169" s="233"/>
      <c r="D169" s="234" t="s">
        <v>168</v>
      </c>
      <c r="E169" s="233"/>
      <c r="F169" s="236" t="s">
        <v>7369</v>
      </c>
      <c r="G169" s="233"/>
      <c r="H169" s="237">
        <v>11.006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168</v>
      </c>
      <c r="AU169" s="243" t="s">
        <v>87</v>
      </c>
      <c r="AV169" s="13" t="s">
        <v>87</v>
      </c>
      <c r="AW169" s="13" t="s">
        <v>4</v>
      </c>
      <c r="AX169" s="13" t="s">
        <v>85</v>
      </c>
      <c r="AY169" s="243" t="s">
        <v>159</v>
      </c>
    </row>
    <row r="170" s="2" customFormat="1" ht="37.8" customHeight="1">
      <c r="A170" s="39"/>
      <c r="B170" s="40"/>
      <c r="C170" s="219" t="s">
        <v>7</v>
      </c>
      <c r="D170" s="219" t="s">
        <v>161</v>
      </c>
      <c r="E170" s="220" t="s">
        <v>3425</v>
      </c>
      <c r="F170" s="221" t="s">
        <v>3426</v>
      </c>
      <c r="G170" s="222" t="s">
        <v>268</v>
      </c>
      <c r="H170" s="223">
        <v>1.8999999999999999</v>
      </c>
      <c r="I170" s="224"/>
      <c r="J170" s="225">
        <f>ROUND(I170*H170,2)</f>
        <v>0</v>
      </c>
      <c r="K170" s="221" t="s">
        <v>1</v>
      </c>
      <c r="L170" s="45"/>
      <c r="M170" s="226" t="s">
        <v>1</v>
      </c>
      <c r="N170" s="227" t="s">
        <v>42</v>
      </c>
      <c r="O170" s="92"/>
      <c r="P170" s="228">
        <f>O170*H170</f>
        <v>0</v>
      </c>
      <c r="Q170" s="228">
        <v>0.00141</v>
      </c>
      <c r="R170" s="228">
        <f>Q170*H170</f>
        <v>0.002679</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7370</v>
      </c>
    </row>
    <row r="171" s="13" customFormat="1">
      <c r="A171" s="13"/>
      <c r="B171" s="232"/>
      <c r="C171" s="233"/>
      <c r="D171" s="234" t="s">
        <v>168</v>
      </c>
      <c r="E171" s="235" t="s">
        <v>1</v>
      </c>
      <c r="F171" s="236" t="s">
        <v>7371</v>
      </c>
      <c r="G171" s="233"/>
      <c r="H171" s="237">
        <v>1.8999999999999999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85</v>
      </c>
      <c r="AY171" s="243" t="s">
        <v>159</v>
      </c>
    </row>
    <row r="172" s="2" customFormat="1" ht="37.8" customHeight="1">
      <c r="A172" s="39"/>
      <c r="B172" s="40"/>
      <c r="C172" s="219" t="s">
        <v>265</v>
      </c>
      <c r="D172" s="219" t="s">
        <v>161</v>
      </c>
      <c r="E172" s="220" t="s">
        <v>3437</v>
      </c>
      <c r="F172" s="221" t="s">
        <v>3438</v>
      </c>
      <c r="G172" s="222" t="s">
        <v>268</v>
      </c>
      <c r="H172" s="223">
        <v>6.5099999999999998</v>
      </c>
      <c r="I172" s="224"/>
      <c r="J172" s="225">
        <f>ROUND(I172*H172,2)</f>
        <v>0</v>
      </c>
      <c r="K172" s="221" t="s">
        <v>1</v>
      </c>
      <c r="L172" s="45"/>
      <c r="M172" s="226" t="s">
        <v>1</v>
      </c>
      <c r="N172" s="227" t="s">
        <v>42</v>
      </c>
      <c r="O172" s="92"/>
      <c r="P172" s="228">
        <f>O172*H172</f>
        <v>0</v>
      </c>
      <c r="Q172" s="228">
        <v>0.00231</v>
      </c>
      <c r="R172" s="228">
        <f>Q172*H172</f>
        <v>0.015038099999999999</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7372</v>
      </c>
    </row>
    <row r="173" s="13" customFormat="1">
      <c r="A173" s="13"/>
      <c r="B173" s="232"/>
      <c r="C173" s="233"/>
      <c r="D173" s="234" t="s">
        <v>168</v>
      </c>
      <c r="E173" s="235" t="s">
        <v>1</v>
      </c>
      <c r="F173" s="236" t="s">
        <v>7373</v>
      </c>
      <c r="G173" s="233"/>
      <c r="H173" s="237">
        <v>6.5099999999999998</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85</v>
      </c>
      <c r="AY173" s="243" t="s">
        <v>159</v>
      </c>
    </row>
    <row r="174" s="2" customFormat="1" ht="24.15" customHeight="1">
      <c r="A174" s="39"/>
      <c r="B174" s="40"/>
      <c r="C174" s="219" t="s">
        <v>272</v>
      </c>
      <c r="D174" s="219" t="s">
        <v>161</v>
      </c>
      <c r="E174" s="220" t="s">
        <v>3446</v>
      </c>
      <c r="F174" s="221" t="s">
        <v>3447</v>
      </c>
      <c r="G174" s="222" t="s">
        <v>164</v>
      </c>
      <c r="H174" s="223">
        <v>9.5700000000000003</v>
      </c>
      <c r="I174" s="224"/>
      <c r="J174" s="225">
        <f>ROUND(I174*H174,2)</f>
        <v>0</v>
      </c>
      <c r="K174" s="221" t="s">
        <v>165</v>
      </c>
      <c r="L174" s="45"/>
      <c r="M174" s="226" t="s">
        <v>1</v>
      </c>
      <c r="N174" s="227" t="s">
        <v>42</v>
      </c>
      <c r="O174" s="92"/>
      <c r="P174" s="228">
        <f>O174*H174</f>
        <v>0</v>
      </c>
      <c r="Q174" s="228">
        <v>0.0067237399999999998</v>
      </c>
      <c r="R174" s="228">
        <f>Q174*H174</f>
        <v>0.064346191799999994</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7374</v>
      </c>
    </row>
    <row r="175" s="13" customFormat="1">
      <c r="A175" s="13"/>
      <c r="B175" s="232"/>
      <c r="C175" s="233"/>
      <c r="D175" s="234" t="s">
        <v>168</v>
      </c>
      <c r="E175" s="235" t="s">
        <v>1</v>
      </c>
      <c r="F175" s="236" t="s">
        <v>7367</v>
      </c>
      <c r="G175" s="233"/>
      <c r="H175" s="237">
        <v>9.5700000000000003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85</v>
      </c>
      <c r="AY175" s="243" t="s">
        <v>159</v>
      </c>
    </row>
    <row r="176" s="2" customFormat="1" ht="24.15" customHeight="1">
      <c r="A176" s="39"/>
      <c r="B176" s="40"/>
      <c r="C176" s="219" t="s">
        <v>277</v>
      </c>
      <c r="D176" s="219" t="s">
        <v>161</v>
      </c>
      <c r="E176" s="220" t="s">
        <v>3450</v>
      </c>
      <c r="F176" s="221" t="s">
        <v>3451</v>
      </c>
      <c r="G176" s="222" t="s">
        <v>164</v>
      </c>
      <c r="H176" s="223">
        <v>9.5700000000000003</v>
      </c>
      <c r="I176" s="224"/>
      <c r="J176" s="225">
        <f>ROUND(I176*H176,2)</f>
        <v>0</v>
      </c>
      <c r="K176" s="221" t="s">
        <v>165</v>
      </c>
      <c r="L176" s="45"/>
      <c r="M176" s="226" t="s">
        <v>1</v>
      </c>
      <c r="N176" s="227" t="s">
        <v>42</v>
      </c>
      <c r="O176" s="92"/>
      <c r="P176" s="228">
        <f>O176*H176</f>
        <v>0</v>
      </c>
      <c r="Q176" s="228">
        <v>0.00034000000000000002</v>
      </c>
      <c r="R176" s="228">
        <f>Q176*H176</f>
        <v>0.0032538000000000003</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7375</v>
      </c>
    </row>
    <row r="177" s="2" customFormat="1" ht="24.15" customHeight="1">
      <c r="A177" s="39"/>
      <c r="B177" s="40"/>
      <c r="C177" s="219" t="s">
        <v>282</v>
      </c>
      <c r="D177" s="219" t="s">
        <v>161</v>
      </c>
      <c r="E177" s="220" t="s">
        <v>3454</v>
      </c>
      <c r="F177" s="221" t="s">
        <v>3455</v>
      </c>
      <c r="G177" s="222" t="s">
        <v>268</v>
      </c>
      <c r="H177" s="223">
        <v>1.8999999999999999</v>
      </c>
      <c r="I177" s="224"/>
      <c r="J177" s="225">
        <f>ROUND(I177*H177,2)</f>
        <v>0</v>
      </c>
      <c r="K177" s="221" t="s">
        <v>1</v>
      </c>
      <c r="L177" s="45"/>
      <c r="M177" s="226" t="s">
        <v>1</v>
      </c>
      <c r="N177" s="227" t="s">
        <v>42</v>
      </c>
      <c r="O177" s="92"/>
      <c r="P177" s="228">
        <f>O177*H177</f>
        <v>0</v>
      </c>
      <c r="Q177" s="228">
        <v>0.0014300000000000001</v>
      </c>
      <c r="R177" s="228">
        <f>Q177*H177</f>
        <v>0.0027169999999999998</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7376</v>
      </c>
    </row>
    <row r="178" s="13" customFormat="1">
      <c r="A178" s="13"/>
      <c r="B178" s="232"/>
      <c r="C178" s="233"/>
      <c r="D178" s="234" t="s">
        <v>168</v>
      </c>
      <c r="E178" s="235" t="s">
        <v>1</v>
      </c>
      <c r="F178" s="236" t="s">
        <v>7377</v>
      </c>
      <c r="G178" s="233"/>
      <c r="H178" s="237">
        <v>1.8999999999999999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85</v>
      </c>
      <c r="AY178" s="243" t="s">
        <v>159</v>
      </c>
    </row>
    <row r="179" s="2" customFormat="1" ht="24.15" customHeight="1">
      <c r="A179" s="39"/>
      <c r="B179" s="40"/>
      <c r="C179" s="219" t="s">
        <v>287</v>
      </c>
      <c r="D179" s="219" t="s">
        <v>161</v>
      </c>
      <c r="E179" s="220" t="s">
        <v>3475</v>
      </c>
      <c r="F179" s="221" t="s">
        <v>3476</v>
      </c>
      <c r="G179" s="222" t="s">
        <v>268</v>
      </c>
      <c r="H179" s="223">
        <v>6.5099999999999998</v>
      </c>
      <c r="I179" s="224"/>
      <c r="J179" s="225">
        <f>ROUND(I179*H179,2)</f>
        <v>0</v>
      </c>
      <c r="K179" s="221" t="s">
        <v>1</v>
      </c>
      <c r="L179" s="45"/>
      <c r="M179" s="226" t="s">
        <v>1</v>
      </c>
      <c r="N179" s="227" t="s">
        <v>42</v>
      </c>
      <c r="O179" s="92"/>
      <c r="P179" s="228">
        <f>O179*H179</f>
        <v>0</v>
      </c>
      <c r="Q179" s="228">
        <v>0.0015</v>
      </c>
      <c r="R179" s="228">
        <f>Q179*H179</f>
        <v>0.0097649999999999994</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7378</v>
      </c>
    </row>
    <row r="180" s="2" customFormat="1" ht="24.15" customHeight="1">
      <c r="A180" s="39"/>
      <c r="B180" s="40"/>
      <c r="C180" s="219" t="s">
        <v>293</v>
      </c>
      <c r="D180" s="219" t="s">
        <v>161</v>
      </c>
      <c r="E180" s="220" t="s">
        <v>3527</v>
      </c>
      <c r="F180" s="221" t="s">
        <v>3528</v>
      </c>
      <c r="G180" s="222" t="s">
        <v>268</v>
      </c>
      <c r="H180" s="223">
        <v>6.5099999999999998</v>
      </c>
      <c r="I180" s="224"/>
      <c r="J180" s="225">
        <f>ROUND(I180*H180,2)</f>
        <v>0</v>
      </c>
      <c r="K180" s="221" t="s">
        <v>1</v>
      </c>
      <c r="L180" s="45"/>
      <c r="M180" s="226" t="s">
        <v>1</v>
      </c>
      <c r="N180" s="227" t="s">
        <v>42</v>
      </c>
      <c r="O180" s="92"/>
      <c r="P180" s="228">
        <f>O180*H180</f>
        <v>0</v>
      </c>
      <c r="Q180" s="228">
        <v>0.0020100000000000001</v>
      </c>
      <c r="R180" s="228">
        <f>Q180*H180</f>
        <v>0.013085100000000001</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7379</v>
      </c>
    </row>
    <row r="181" s="2" customFormat="1" ht="33" customHeight="1">
      <c r="A181" s="39"/>
      <c r="B181" s="40"/>
      <c r="C181" s="219" t="s">
        <v>297</v>
      </c>
      <c r="D181" s="219" t="s">
        <v>161</v>
      </c>
      <c r="E181" s="220" t="s">
        <v>3536</v>
      </c>
      <c r="F181" s="221" t="s">
        <v>3537</v>
      </c>
      <c r="G181" s="222" t="s">
        <v>268</v>
      </c>
      <c r="H181" s="223">
        <v>0.5</v>
      </c>
      <c r="I181" s="224"/>
      <c r="J181" s="225">
        <f>ROUND(I181*H181,2)</f>
        <v>0</v>
      </c>
      <c r="K181" s="221" t="s">
        <v>1</v>
      </c>
      <c r="L181" s="45"/>
      <c r="M181" s="226" t="s">
        <v>1</v>
      </c>
      <c r="N181" s="227" t="s">
        <v>42</v>
      </c>
      <c r="O181" s="92"/>
      <c r="P181" s="228">
        <f>O181*H181</f>
        <v>0</v>
      </c>
      <c r="Q181" s="228">
        <v>0.0025300000000000001</v>
      </c>
      <c r="R181" s="228">
        <f>Q181*H181</f>
        <v>0.0012650000000000001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7380</v>
      </c>
    </row>
    <row r="182" s="2" customFormat="1" ht="24.15" customHeight="1">
      <c r="A182" s="39"/>
      <c r="B182" s="40"/>
      <c r="C182" s="219" t="s">
        <v>301</v>
      </c>
      <c r="D182" s="219" t="s">
        <v>161</v>
      </c>
      <c r="E182" s="220" t="s">
        <v>7381</v>
      </c>
      <c r="F182" s="221" t="s">
        <v>7382</v>
      </c>
      <c r="G182" s="222" t="s">
        <v>201</v>
      </c>
      <c r="H182" s="223">
        <v>0.11700000000000001</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7383</v>
      </c>
    </row>
    <row r="183" s="2" customFormat="1" ht="24.15" customHeight="1">
      <c r="A183" s="39"/>
      <c r="B183" s="40"/>
      <c r="C183" s="219" t="s">
        <v>305</v>
      </c>
      <c r="D183" s="219" t="s">
        <v>161</v>
      </c>
      <c r="E183" s="220" t="s">
        <v>3549</v>
      </c>
      <c r="F183" s="221" t="s">
        <v>3550</v>
      </c>
      <c r="G183" s="222" t="s">
        <v>201</v>
      </c>
      <c r="H183" s="223">
        <v>0.11700000000000001</v>
      </c>
      <c r="I183" s="224"/>
      <c r="J183" s="225">
        <f>ROUND(I183*H183,2)</f>
        <v>0</v>
      </c>
      <c r="K183" s="221" t="s">
        <v>165</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7384</v>
      </c>
    </row>
    <row r="184" s="12" customFormat="1" ht="22.8" customHeight="1">
      <c r="A184" s="12"/>
      <c r="B184" s="203"/>
      <c r="C184" s="204"/>
      <c r="D184" s="205" t="s">
        <v>76</v>
      </c>
      <c r="E184" s="217" t="s">
        <v>570</v>
      </c>
      <c r="F184" s="217" t="s">
        <v>571</v>
      </c>
      <c r="G184" s="204"/>
      <c r="H184" s="204"/>
      <c r="I184" s="207"/>
      <c r="J184" s="218">
        <f>BK184</f>
        <v>0</v>
      </c>
      <c r="K184" s="204"/>
      <c r="L184" s="209"/>
      <c r="M184" s="210"/>
      <c r="N184" s="211"/>
      <c r="O184" s="211"/>
      <c r="P184" s="212">
        <f>SUM(P185:P204)</f>
        <v>0</v>
      </c>
      <c r="Q184" s="211"/>
      <c r="R184" s="212">
        <f>SUM(R185:R204)</f>
        <v>0.21433846000000001</v>
      </c>
      <c r="S184" s="211"/>
      <c r="T184" s="213">
        <f>SUM(T185:T204)</f>
        <v>0</v>
      </c>
      <c r="U184" s="12"/>
      <c r="V184" s="12"/>
      <c r="W184" s="12"/>
      <c r="X184" s="12"/>
      <c r="Y184" s="12"/>
      <c r="Z184" s="12"/>
      <c r="AA184" s="12"/>
      <c r="AB184" s="12"/>
      <c r="AC184" s="12"/>
      <c r="AD184" s="12"/>
      <c r="AE184" s="12"/>
      <c r="AR184" s="214" t="s">
        <v>87</v>
      </c>
      <c r="AT184" s="215" t="s">
        <v>76</v>
      </c>
      <c r="AU184" s="215" t="s">
        <v>85</v>
      </c>
      <c r="AY184" s="214" t="s">
        <v>159</v>
      </c>
      <c r="BK184" s="216">
        <f>SUM(BK185:BK204)</f>
        <v>0</v>
      </c>
    </row>
    <row r="185" s="2" customFormat="1" ht="16.5" customHeight="1">
      <c r="A185" s="39"/>
      <c r="B185" s="40"/>
      <c r="C185" s="219" t="s">
        <v>312</v>
      </c>
      <c r="D185" s="219" t="s">
        <v>161</v>
      </c>
      <c r="E185" s="220" t="s">
        <v>3988</v>
      </c>
      <c r="F185" s="221" t="s">
        <v>3989</v>
      </c>
      <c r="G185" s="222" t="s">
        <v>164</v>
      </c>
      <c r="H185" s="223">
        <v>26.100000000000001</v>
      </c>
      <c r="I185" s="224"/>
      <c r="J185" s="225">
        <f>ROUND(I185*H185,2)</f>
        <v>0</v>
      </c>
      <c r="K185" s="221" t="s">
        <v>165</v>
      </c>
      <c r="L185" s="45"/>
      <c r="M185" s="226" t="s">
        <v>1</v>
      </c>
      <c r="N185" s="227" t="s">
        <v>42</v>
      </c>
      <c r="O185" s="92"/>
      <c r="P185" s="228">
        <f>O185*H185</f>
        <v>0</v>
      </c>
      <c r="Q185" s="228">
        <v>5.5000000000000002E-05</v>
      </c>
      <c r="R185" s="228">
        <f>Q185*H185</f>
        <v>0.0014355000000000001</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7385</v>
      </c>
    </row>
    <row r="186" s="16" customFormat="1">
      <c r="A186" s="16"/>
      <c r="B186" s="279"/>
      <c r="C186" s="280"/>
      <c r="D186" s="234" t="s">
        <v>168</v>
      </c>
      <c r="E186" s="281" t="s">
        <v>1</v>
      </c>
      <c r="F186" s="282" t="s">
        <v>7386</v>
      </c>
      <c r="G186" s="280"/>
      <c r="H186" s="281" t="s">
        <v>1</v>
      </c>
      <c r="I186" s="283"/>
      <c r="J186" s="280"/>
      <c r="K186" s="280"/>
      <c r="L186" s="284"/>
      <c r="M186" s="285"/>
      <c r="N186" s="286"/>
      <c r="O186" s="286"/>
      <c r="P186" s="286"/>
      <c r="Q186" s="286"/>
      <c r="R186" s="286"/>
      <c r="S186" s="286"/>
      <c r="T186" s="287"/>
      <c r="U186" s="16"/>
      <c r="V186" s="16"/>
      <c r="W186" s="16"/>
      <c r="X186" s="16"/>
      <c r="Y186" s="16"/>
      <c r="Z186" s="16"/>
      <c r="AA186" s="16"/>
      <c r="AB186" s="16"/>
      <c r="AC186" s="16"/>
      <c r="AD186" s="16"/>
      <c r="AE186" s="16"/>
      <c r="AT186" s="288" t="s">
        <v>168</v>
      </c>
      <c r="AU186" s="288" t="s">
        <v>87</v>
      </c>
      <c r="AV186" s="16" t="s">
        <v>85</v>
      </c>
      <c r="AW186" s="16" t="s">
        <v>32</v>
      </c>
      <c r="AX186" s="16" t="s">
        <v>77</v>
      </c>
      <c r="AY186" s="288" t="s">
        <v>159</v>
      </c>
    </row>
    <row r="187" s="13" customFormat="1">
      <c r="A187" s="13"/>
      <c r="B187" s="232"/>
      <c r="C187" s="233"/>
      <c r="D187" s="234" t="s">
        <v>168</v>
      </c>
      <c r="E187" s="235" t="s">
        <v>1</v>
      </c>
      <c r="F187" s="236" t="s">
        <v>7387</v>
      </c>
      <c r="G187" s="233"/>
      <c r="H187" s="237">
        <v>26.100000000000001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85</v>
      </c>
      <c r="AY187" s="243" t="s">
        <v>159</v>
      </c>
    </row>
    <row r="188" s="2" customFormat="1" ht="24.15" customHeight="1">
      <c r="A188" s="39"/>
      <c r="B188" s="40"/>
      <c r="C188" s="219" t="s">
        <v>316</v>
      </c>
      <c r="D188" s="219" t="s">
        <v>161</v>
      </c>
      <c r="E188" s="220" t="s">
        <v>7388</v>
      </c>
      <c r="F188" s="221" t="s">
        <v>7389</v>
      </c>
      <c r="G188" s="222" t="s">
        <v>164</v>
      </c>
      <c r="H188" s="223">
        <v>13.25</v>
      </c>
      <c r="I188" s="224"/>
      <c r="J188" s="225">
        <f>ROUND(I188*H188,2)</f>
        <v>0</v>
      </c>
      <c r="K188" s="221" t="s">
        <v>165</v>
      </c>
      <c r="L188" s="45"/>
      <c r="M188" s="226" t="s">
        <v>1</v>
      </c>
      <c r="N188" s="227" t="s">
        <v>42</v>
      </c>
      <c r="O188" s="92"/>
      <c r="P188" s="228">
        <f>O188*H188</f>
        <v>0</v>
      </c>
      <c r="Q188" s="228">
        <v>5.5999999999999999E-05</v>
      </c>
      <c r="R188" s="228">
        <f>Q188*H188</f>
        <v>0.00074200000000000004</v>
      </c>
      <c r="S188" s="228">
        <v>0</v>
      </c>
      <c r="T188" s="229">
        <f>S188*H188</f>
        <v>0</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7390</v>
      </c>
    </row>
    <row r="189" s="16" customFormat="1">
      <c r="A189" s="16"/>
      <c r="B189" s="279"/>
      <c r="C189" s="280"/>
      <c r="D189" s="234" t="s">
        <v>168</v>
      </c>
      <c r="E189" s="281" t="s">
        <v>1</v>
      </c>
      <c r="F189" s="282" t="s">
        <v>7391</v>
      </c>
      <c r="G189" s="280"/>
      <c r="H189" s="281" t="s">
        <v>1</v>
      </c>
      <c r="I189" s="283"/>
      <c r="J189" s="280"/>
      <c r="K189" s="280"/>
      <c r="L189" s="284"/>
      <c r="M189" s="285"/>
      <c r="N189" s="286"/>
      <c r="O189" s="286"/>
      <c r="P189" s="286"/>
      <c r="Q189" s="286"/>
      <c r="R189" s="286"/>
      <c r="S189" s="286"/>
      <c r="T189" s="287"/>
      <c r="U189" s="16"/>
      <c r="V189" s="16"/>
      <c r="W189" s="16"/>
      <c r="X189" s="16"/>
      <c r="Y189" s="16"/>
      <c r="Z189" s="16"/>
      <c r="AA189" s="16"/>
      <c r="AB189" s="16"/>
      <c r="AC189" s="16"/>
      <c r="AD189" s="16"/>
      <c r="AE189" s="16"/>
      <c r="AT189" s="288" t="s">
        <v>168</v>
      </c>
      <c r="AU189" s="288" t="s">
        <v>87</v>
      </c>
      <c r="AV189" s="16" t="s">
        <v>85</v>
      </c>
      <c r="AW189" s="16" t="s">
        <v>32</v>
      </c>
      <c r="AX189" s="16" t="s">
        <v>77</v>
      </c>
      <c r="AY189" s="288" t="s">
        <v>159</v>
      </c>
    </row>
    <row r="190" s="13" customFormat="1">
      <c r="A190" s="13"/>
      <c r="B190" s="232"/>
      <c r="C190" s="233"/>
      <c r="D190" s="234" t="s">
        <v>168</v>
      </c>
      <c r="E190" s="235" t="s">
        <v>1</v>
      </c>
      <c r="F190" s="236" t="s">
        <v>7392</v>
      </c>
      <c r="G190" s="233"/>
      <c r="H190" s="237">
        <v>13.25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32</v>
      </c>
      <c r="AX190" s="13" t="s">
        <v>85</v>
      </c>
      <c r="AY190" s="243" t="s">
        <v>159</v>
      </c>
    </row>
    <row r="191" s="2" customFormat="1" ht="33" customHeight="1">
      <c r="A191" s="39"/>
      <c r="B191" s="40"/>
      <c r="C191" s="255" t="s">
        <v>321</v>
      </c>
      <c r="D191" s="255" t="s">
        <v>218</v>
      </c>
      <c r="E191" s="256" t="s">
        <v>7393</v>
      </c>
      <c r="F191" s="257" t="s">
        <v>7394</v>
      </c>
      <c r="G191" s="258" t="s">
        <v>164</v>
      </c>
      <c r="H191" s="259">
        <v>13.913</v>
      </c>
      <c r="I191" s="260"/>
      <c r="J191" s="261">
        <f>ROUND(I191*H191,2)</f>
        <v>0</v>
      </c>
      <c r="K191" s="257" t="s">
        <v>165</v>
      </c>
      <c r="L191" s="262"/>
      <c r="M191" s="263" t="s">
        <v>1</v>
      </c>
      <c r="N191" s="264" t="s">
        <v>42</v>
      </c>
      <c r="O191" s="92"/>
      <c r="P191" s="228">
        <f>O191*H191</f>
        <v>0</v>
      </c>
      <c r="Q191" s="228">
        <v>0.0076</v>
      </c>
      <c r="R191" s="228">
        <f>Q191*H191</f>
        <v>0.10573880000000001</v>
      </c>
      <c r="S191" s="228">
        <v>0</v>
      </c>
      <c r="T191" s="229">
        <f>S191*H191</f>
        <v>0</v>
      </c>
      <c r="U191" s="39"/>
      <c r="V191" s="39"/>
      <c r="W191" s="39"/>
      <c r="X191" s="39"/>
      <c r="Y191" s="39"/>
      <c r="Z191" s="39"/>
      <c r="AA191" s="39"/>
      <c r="AB191" s="39"/>
      <c r="AC191" s="39"/>
      <c r="AD191" s="39"/>
      <c r="AE191" s="39"/>
      <c r="AR191" s="230" t="s">
        <v>316</v>
      </c>
      <c r="AT191" s="230" t="s">
        <v>218</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7395</v>
      </c>
    </row>
    <row r="192" s="13" customFormat="1">
      <c r="A192" s="13"/>
      <c r="B192" s="232"/>
      <c r="C192" s="233"/>
      <c r="D192" s="234" t="s">
        <v>168</v>
      </c>
      <c r="E192" s="233"/>
      <c r="F192" s="236" t="s">
        <v>7396</v>
      </c>
      <c r="G192" s="233"/>
      <c r="H192" s="237">
        <v>13.913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16.5" customHeight="1">
      <c r="A193" s="39"/>
      <c r="B193" s="40"/>
      <c r="C193" s="219" t="s">
        <v>326</v>
      </c>
      <c r="D193" s="219" t="s">
        <v>161</v>
      </c>
      <c r="E193" s="220" t="s">
        <v>7397</v>
      </c>
      <c r="F193" s="221" t="s">
        <v>7398</v>
      </c>
      <c r="G193" s="222" t="s">
        <v>164</v>
      </c>
      <c r="H193" s="223">
        <v>13.25</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7399</v>
      </c>
    </row>
    <row r="194" s="16" customFormat="1">
      <c r="A194" s="16"/>
      <c r="B194" s="279"/>
      <c r="C194" s="280"/>
      <c r="D194" s="234" t="s">
        <v>168</v>
      </c>
      <c r="E194" s="281" t="s">
        <v>1</v>
      </c>
      <c r="F194" s="282" t="s">
        <v>7391</v>
      </c>
      <c r="G194" s="280"/>
      <c r="H194" s="281" t="s">
        <v>1</v>
      </c>
      <c r="I194" s="283"/>
      <c r="J194" s="280"/>
      <c r="K194" s="280"/>
      <c r="L194" s="284"/>
      <c r="M194" s="285"/>
      <c r="N194" s="286"/>
      <c r="O194" s="286"/>
      <c r="P194" s="286"/>
      <c r="Q194" s="286"/>
      <c r="R194" s="286"/>
      <c r="S194" s="286"/>
      <c r="T194" s="287"/>
      <c r="U194" s="16"/>
      <c r="V194" s="16"/>
      <c r="W194" s="16"/>
      <c r="X194" s="16"/>
      <c r="Y194" s="16"/>
      <c r="Z194" s="16"/>
      <c r="AA194" s="16"/>
      <c r="AB194" s="16"/>
      <c r="AC194" s="16"/>
      <c r="AD194" s="16"/>
      <c r="AE194" s="16"/>
      <c r="AT194" s="288" t="s">
        <v>168</v>
      </c>
      <c r="AU194" s="288" t="s">
        <v>87</v>
      </c>
      <c r="AV194" s="16" t="s">
        <v>85</v>
      </c>
      <c r="AW194" s="16" t="s">
        <v>32</v>
      </c>
      <c r="AX194" s="16" t="s">
        <v>77</v>
      </c>
      <c r="AY194" s="288" t="s">
        <v>159</v>
      </c>
    </row>
    <row r="195" s="13" customFormat="1">
      <c r="A195" s="13"/>
      <c r="B195" s="232"/>
      <c r="C195" s="233"/>
      <c r="D195" s="234" t="s">
        <v>168</v>
      </c>
      <c r="E195" s="235" t="s">
        <v>1</v>
      </c>
      <c r="F195" s="236" t="s">
        <v>7392</v>
      </c>
      <c r="G195" s="233"/>
      <c r="H195" s="237">
        <v>13.25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85</v>
      </c>
      <c r="AY195" s="243" t="s">
        <v>159</v>
      </c>
    </row>
    <row r="196" s="2" customFormat="1" ht="16.5" customHeight="1">
      <c r="A196" s="39"/>
      <c r="B196" s="40"/>
      <c r="C196" s="219" t="s">
        <v>331</v>
      </c>
      <c r="D196" s="219" t="s">
        <v>161</v>
      </c>
      <c r="E196" s="220" t="s">
        <v>7400</v>
      </c>
      <c r="F196" s="221" t="s">
        <v>7401</v>
      </c>
      <c r="G196" s="222" t="s">
        <v>164</v>
      </c>
      <c r="H196" s="223">
        <v>3.3919999999999999</v>
      </c>
      <c r="I196" s="224"/>
      <c r="J196" s="225">
        <f>ROUND(I196*H196,2)</f>
        <v>0</v>
      </c>
      <c r="K196" s="221" t="s">
        <v>1</v>
      </c>
      <c r="L196" s="45"/>
      <c r="M196" s="226" t="s">
        <v>1</v>
      </c>
      <c r="N196" s="227" t="s">
        <v>42</v>
      </c>
      <c r="O196" s="92"/>
      <c r="P196" s="228">
        <f>O196*H196</f>
        <v>0</v>
      </c>
      <c r="Q196" s="228">
        <v>0.00072999999999999996</v>
      </c>
      <c r="R196" s="228">
        <f>Q196*H196</f>
        <v>0.0024761599999999998</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7402</v>
      </c>
    </row>
    <row r="197" s="13" customFormat="1">
      <c r="A197" s="13"/>
      <c r="B197" s="232"/>
      <c r="C197" s="233"/>
      <c r="D197" s="234" t="s">
        <v>168</v>
      </c>
      <c r="E197" s="235" t="s">
        <v>1</v>
      </c>
      <c r="F197" s="236" t="s">
        <v>7403</v>
      </c>
      <c r="G197" s="233"/>
      <c r="H197" s="237">
        <v>3.3919999999999999</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85</v>
      </c>
      <c r="AY197" s="243" t="s">
        <v>159</v>
      </c>
    </row>
    <row r="198" s="2" customFormat="1" ht="24.15" customHeight="1">
      <c r="A198" s="39"/>
      <c r="B198" s="40"/>
      <c r="C198" s="255" t="s">
        <v>338</v>
      </c>
      <c r="D198" s="255" t="s">
        <v>218</v>
      </c>
      <c r="E198" s="256" t="s">
        <v>7404</v>
      </c>
      <c r="F198" s="257" t="s">
        <v>7405</v>
      </c>
      <c r="G198" s="258" t="s">
        <v>215</v>
      </c>
      <c r="H198" s="259">
        <v>2</v>
      </c>
      <c r="I198" s="260"/>
      <c r="J198" s="261">
        <f>ROUND(I198*H198,2)</f>
        <v>0</v>
      </c>
      <c r="K198" s="257" t="s">
        <v>1</v>
      </c>
      <c r="L198" s="262"/>
      <c r="M198" s="263" t="s">
        <v>1</v>
      </c>
      <c r="N198" s="264" t="s">
        <v>42</v>
      </c>
      <c r="O198" s="92"/>
      <c r="P198" s="228">
        <f>O198*H198</f>
        <v>0</v>
      </c>
      <c r="Q198" s="228">
        <v>0.0066</v>
      </c>
      <c r="R198" s="228">
        <f>Q198*H198</f>
        <v>0.0132</v>
      </c>
      <c r="S198" s="228">
        <v>0</v>
      </c>
      <c r="T198" s="229">
        <f>S198*H198</f>
        <v>0</v>
      </c>
      <c r="U198" s="39"/>
      <c r="V198" s="39"/>
      <c r="W198" s="39"/>
      <c r="X198" s="39"/>
      <c r="Y198" s="39"/>
      <c r="Z198" s="39"/>
      <c r="AA198" s="39"/>
      <c r="AB198" s="39"/>
      <c r="AC198" s="39"/>
      <c r="AD198" s="39"/>
      <c r="AE198" s="39"/>
      <c r="AR198" s="230" t="s">
        <v>316</v>
      </c>
      <c r="AT198" s="230" t="s">
        <v>218</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7406</v>
      </c>
    </row>
    <row r="199" s="13" customFormat="1">
      <c r="A199" s="13"/>
      <c r="B199" s="232"/>
      <c r="C199" s="233"/>
      <c r="D199" s="234" t="s">
        <v>168</v>
      </c>
      <c r="E199" s="235" t="s">
        <v>1</v>
      </c>
      <c r="F199" s="236" t="s">
        <v>87</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87</v>
      </c>
      <c r="AV199" s="13" t="s">
        <v>87</v>
      </c>
      <c r="AW199" s="13" t="s">
        <v>32</v>
      </c>
      <c r="AX199" s="13" t="s">
        <v>85</v>
      </c>
      <c r="AY199" s="243" t="s">
        <v>159</v>
      </c>
    </row>
    <row r="200" s="2" customFormat="1" ht="21.75" customHeight="1">
      <c r="A200" s="39"/>
      <c r="B200" s="40"/>
      <c r="C200" s="255" t="s">
        <v>346</v>
      </c>
      <c r="D200" s="255" t="s">
        <v>218</v>
      </c>
      <c r="E200" s="256" t="s">
        <v>7407</v>
      </c>
      <c r="F200" s="257" t="s">
        <v>7408</v>
      </c>
      <c r="G200" s="258" t="s">
        <v>268</v>
      </c>
      <c r="H200" s="259">
        <v>3.23</v>
      </c>
      <c r="I200" s="260"/>
      <c r="J200" s="261">
        <f>ROUND(I200*H200,2)</f>
        <v>0</v>
      </c>
      <c r="K200" s="257" t="s">
        <v>1</v>
      </c>
      <c r="L200" s="262"/>
      <c r="M200" s="263" t="s">
        <v>1</v>
      </c>
      <c r="N200" s="264" t="s">
        <v>42</v>
      </c>
      <c r="O200" s="92"/>
      <c r="P200" s="228">
        <f>O200*H200</f>
        <v>0</v>
      </c>
      <c r="Q200" s="228">
        <v>0.0011999999999999999</v>
      </c>
      <c r="R200" s="228">
        <f>Q200*H200</f>
        <v>0.0038759999999999997</v>
      </c>
      <c r="S200" s="228">
        <v>0</v>
      </c>
      <c r="T200" s="229">
        <f>S200*H200</f>
        <v>0</v>
      </c>
      <c r="U200" s="39"/>
      <c r="V200" s="39"/>
      <c r="W200" s="39"/>
      <c r="X200" s="39"/>
      <c r="Y200" s="39"/>
      <c r="Z200" s="39"/>
      <c r="AA200" s="39"/>
      <c r="AB200" s="39"/>
      <c r="AC200" s="39"/>
      <c r="AD200" s="39"/>
      <c r="AE200" s="39"/>
      <c r="AR200" s="230" t="s">
        <v>316</v>
      </c>
      <c r="AT200" s="230" t="s">
        <v>218</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7409</v>
      </c>
    </row>
    <row r="201" s="13" customFormat="1">
      <c r="A201" s="13"/>
      <c r="B201" s="232"/>
      <c r="C201" s="233"/>
      <c r="D201" s="234" t="s">
        <v>168</v>
      </c>
      <c r="E201" s="235" t="s">
        <v>1</v>
      </c>
      <c r="F201" s="236" t="s">
        <v>7410</v>
      </c>
      <c r="G201" s="233"/>
      <c r="H201" s="237">
        <v>3.23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168</v>
      </c>
      <c r="AU201" s="243" t="s">
        <v>87</v>
      </c>
      <c r="AV201" s="13" t="s">
        <v>87</v>
      </c>
      <c r="AW201" s="13" t="s">
        <v>32</v>
      </c>
      <c r="AX201" s="13" t="s">
        <v>85</v>
      </c>
      <c r="AY201" s="243" t="s">
        <v>159</v>
      </c>
    </row>
    <row r="202" s="2" customFormat="1" ht="24.15" customHeight="1">
      <c r="A202" s="39"/>
      <c r="B202" s="40"/>
      <c r="C202" s="219" t="s">
        <v>217</v>
      </c>
      <c r="D202" s="219" t="s">
        <v>161</v>
      </c>
      <c r="E202" s="220" t="s">
        <v>7411</v>
      </c>
      <c r="F202" s="221" t="s">
        <v>7412</v>
      </c>
      <c r="G202" s="222" t="s">
        <v>575</v>
      </c>
      <c r="H202" s="223">
        <v>1241</v>
      </c>
      <c r="I202" s="224"/>
      <c r="J202" s="225">
        <f>ROUND(I202*H202,2)</f>
        <v>0</v>
      </c>
      <c r="K202" s="221" t="s">
        <v>1</v>
      </c>
      <c r="L202" s="45"/>
      <c r="M202" s="226" t="s">
        <v>1</v>
      </c>
      <c r="N202" s="227" t="s">
        <v>42</v>
      </c>
      <c r="O202" s="92"/>
      <c r="P202" s="228">
        <f>O202*H202</f>
        <v>0</v>
      </c>
      <c r="Q202" s="228">
        <v>6.9999999999999994E-05</v>
      </c>
      <c r="R202" s="228">
        <f>Q202*H202</f>
        <v>0.086869999999999989</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7413</v>
      </c>
    </row>
    <row r="203" s="13" customFormat="1">
      <c r="A203" s="13"/>
      <c r="B203" s="232"/>
      <c r="C203" s="233"/>
      <c r="D203" s="234" t="s">
        <v>168</v>
      </c>
      <c r="E203" s="235" t="s">
        <v>1</v>
      </c>
      <c r="F203" s="236" t="s">
        <v>7414</v>
      </c>
      <c r="G203" s="233"/>
      <c r="H203" s="237">
        <v>1241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32</v>
      </c>
      <c r="AX203" s="13" t="s">
        <v>85</v>
      </c>
      <c r="AY203" s="243" t="s">
        <v>159</v>
      </c>
    </row>
    <row r="204" s="2" customFormat="1" ht="24.15" customHeight="1">
      <c r="A204" s="39"/>
      <c r="B204" s="40"/>
      <c r="C204" s="219" t="s">
        <v>534</v>
      </c>
      <c r="D204" s="219" t="s">
        <v>161</v>
      </c>
      <c r="E204" s="220" t="s">
        <v>580</v>
      </c>
      <c r="F204" s="221" t="s">
        <v>581</v>
      </c>
      <c r="G204" s="222" t="s">
        <v>582</v>
      </c>
      <c r="H204" s="289"/>
      <c r="I204" s="224"/>
      <c r="J204" s="225">
        <f>ROUND(I204*H204,2)</f>
        <v>0</v>
      </c>
      <c r="K204" s="221" t="s">
        <v>165</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7415</v>
      </c>
    </row>
    <row r="205" s="12" customFormat="1" ht="22.8" customHeight="1">
      <c r="A205" s="12"/>
      <c r="B205" s="203"/>
      <c r="C205" s="204"/>
      <c r="D205" s="205" t="s">
        <v>76</v>
      </c>
      <c r="E205" s="217" t="s">
        <v>4624</v>
      </c>
      <c r="F205" s="217" t="s">
        <v>4625</v>
      </c>
      <c r="G205" s="204"/>
      <c r="H205" s="204"/>
      <c r="I205" s="207"/>
      <c r="J205" s="218">
        <f>BK205</f>
        <v>0</v>
      </c>
      <c r="K205" s="204"/>
      <c r="L205" s="209"/>
      <c r="M205" s="210"/>
      <c r="N205" s="211"/>
      <c r="O205" s="211"/>
      <c r="P205" s="212">
        <f>SUM(P206:P207)</f>
        <v>0</v>
      </c>
      <c r="Q205" s="211"/>
      <c r="R205" s="212">
        <f>SUM(R206:R207)</f>
        <v>0.37229999999999996</v>
      </c>
      <c r="S205" s="211"/>
      <c r="T205" s="213">
        <f>SUM(T206:T207)</f>
        <v>0</v>
      </c>
      <c r="U205" s="12"/>
      <c r="V205" s="12"/>
      <c r="W205" s="12"/>
      <c r="X205" s="12"/>
      <c r="Y205" s="12"/>
      <c r="Z205" s="12"/>
      <c r="AA205" s="12"/>
      <c r="AB205" s="12"/>
      <c r="AC205" s="12"/>
      <c r="AD205" s="12"/>
      <c r="AE205" s="12"/>
      <c r="AR205" s="214" t="s">
        <v>87</v>
      </c>
      <c r="AT205" s="215" t="s">
        <v>76</v>
      </c>
      <c r="AU205" s="215" t="s">
        <v>85</v>
      </c>
      <c r="AY205" s="214" t="s">
        <v>159</v>
      </c>
      <c r="BK205" s="216">
        <f>SUM(BK206:BK207)</f>
        <v>0</v>
      </c>
    </row>
    <row r="206" s="2" customFormat="1" ht="33" customHeight="1">
      <c r="A206" s="39"/>
      <c r="B206" s="40"/>
      <c r="C206" s="219" t="s">
        <v>538</v>
      </c>
      <c r="D206" s="219" t="s">
        <v>161</v>
      </c>
      <c r="E206" s="220" t="s">
        <v>7416</v>
      </c>
      <c r="F206" s="221" t="s">
        <v>7417</v>
      </c>
      <c r="G206" s="222" t="s">
        <v>575</v>
      </c>
      <c r="H206" s="223">
        <v>1241</v>
      </c>
      <c r="I206" s="224"/>
      <c r="J206" s="225">
        <f>ROUND(I206*H206,2)</f>
        <v>0</v>
      </c>
      <c r="K206" s="221" t="s">
        <v>1</v>
      </c>
      <c r="L206" s="45"/>
      <c r="M206" s="226" t="s">
        <v>1</v>
      </c>
      <c r="N206" s="227" t="s">
        <v>42</v>
      </c>
      <c r="O206" s="92"/>
      <c r="P206" s="228">
        <f>O206*H206</f>
        <v>0</v>
      </c>
      <c r="Q206" s="228">
        <v>0.00029999999999999997</v>
      </c>
      <c r="R206" s="228">
        <f>Q206*H206</f>
        <v>0.37229999999999996</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7418</v>
      </c>
    </row>
    <row r="207" s="13" customFormat="1">
      <c r="A207" s="13"/>
      <c r="B207" s="232"/>
      <c r="C207" s="233"/>
      <c r="D207" s="234" t="s">
        <v>168</v>
      </c>
      <c r="E207" s="235" t="s">
        <v>1</v>
      </c>
      <c r="F207" s="236" t="s">
        <v>7414</v>
      </c>
      <c r="G207" s="233"/>
      <c r="H207" s="237">
        <v>1241</v>
      </c>
      <c r="I207" s="238"/>
      <c r="J207" s="233"/>
      <c r="K207" s="233"/>
      <c r="L207" s="239"/>
      <c r="M207" s="265"/>
      <c r="N207" s="266"/>
      <c r="O207" s="266"/>
      <c r="P207" s="266"/>
      <c r="Q207" s="266"/>
      <c r="R207" s="266"/>
      <c r="S207" s="266"/>
      <c r="T207" s="267"/>
      <c r="U207" s="13"/>
      <c r="V207" s="13"/>
      <c r="W207" s="13"/>
      <c r="X207" s="13"/>
      <c r="Y207" s="13"/>
      <c r="Z207" s="13"/>
      <c r="AA207" s="13"/>
      <c r="AB207" s="13"/>
      <c r="AC207" s="13"/>
      <c r="AD207" s="13"/>
      <c r="AE207" s="13"/>
      <c r="AT207" s="243" t="s">
        <v>168</v>
      </c>
      <c r="AU207" s="243" t="s">
        <v>87</v>
      </c>
      <c r="AV207" s="13" t="s">
        <v>87</v>
      </c>
      <c r="AW207" s="13" t="s">
        <v>32</v>
      </c>
      <c r="AX207" s="13" t="s">
        <v>85</v>
      </c>
      <c r="AY207" s="243" t="s">
        <v>159</v>
      </c>
    </row>
    <row r="208" s="2" customFormat="1" ht="6.96" customHeight="1">
      <c r="A208" s="39"/>
      <c r="B208" s="67"/>
      <c r="C208" s="68"/>
      <c r="D208" s="68"/>
      <c r="E208" s="68"/>
      <c r="F208" s="68"/>
      <c r="G208" s="68"/>
      <c r="H208" s="68"/>
      <c r="I208" s="68"/>
      <c r="J208" s="68"/>
      <c r="K208" s="68"/>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jmkax8nh/wNaa2dq0tq75Ks7tJjSy3biNNW+TFhzGv6ZKFm2iEwxNZOi0WdaXu/eFt5jjoFc4/y7eF5Y+859fw==" hashValue="6yIUFm6BOiW/UiRBiTEp7/0SLn43noa4n5s+XPUnYMwl2I7xYP/ek14+wgpwH1+V+lhBCuFvJyV0lai2kdYIBQ==" algorithmName="SHA-512" password="CC35"/>
  <autoFilter ref="C125:K207"/>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7419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ROUND((SUM(BE120:BE148)),  2)</f>
        <v>0</v>
      </c>
      <c r="G33" s="39"/>
      <c r="H33" s="39"/>
      <c r="I33" s="156">
        <v>0.20999999999999999</v>
      </c>
      <c r="J33" s="155">
        <f>ROUND(((SUM(BE120:BE148))*I33),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ROUND((SUM(BF120:BF148)),  2)</f>
        <v>0</v>
      </c>
      <c r="G34" s="39"/>
      <c r="H34" s="39"/>
      <c r="I34" s="156">
        <v>0.12</v>
      </c>
      <c r="J34" s="155">
        <f>ROUND(((SUM(BF120:BF148))*I34),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ROUND((SUM(BG120:BG148)),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ROUND((SUM(BH120:BH148)),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ROUND((SUM(BI120:BI148)),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909_01 - VRN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895</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896</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897</v>
      </c>
      <c r="E99" s="189"/>
      <c r="F99" s="189"/>
      <c r="G99" s="189"/>
      <c r="H99" s="189"/>
      <c r="I99" s="189"/>
      <c r="J99" s="190">
        <f>J130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898</v>
      </c>
      <c r="E100" s="189"/>
      <c r="F100" s="189"/>
      <c r="G100" s="189"/>
      <c r="H100" s="189"/>
      <c r="I100" s="189"/>
      <c r="J100" s="190">
        <f>J143</f>
        <v>0</v>
      </c>
      <c r="K100" s="187"/>
      <c r="L100" s="19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Budova čp. 55 v ul. Trčků z Lípy, Chotěboř - aktual 2023</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909_01 - VRN</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Chotěboř</v>
      </c>
      <c r="G114" s="41"/>
      <c r="H114" s="41"/>
      <c r="I114" s="33" t="s">
        <v>22</v>
      </c>
      <c r="J114" s="80" t="str">
        <f>IF(J12="","",J12)</f>
        <v>15. 7. 2023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Město Chotěboř</v>
      </c>
      <c r="G116" s="41"/>
      <c r="H116" s="41"/>
      <c r="I116" s="33" t="s">
        <v>30</v>
      </c>
      <c r="J116" s="37" t="str">
        <f>E21</f>
        <v>Projektový atelier DAVID</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Bc. Zuzana Kosáková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145</v>
      </c>
      <c r="D119" s="195" t="s">
        <v>62</v>
      </c>
      <c r="E119" s="195" t="s">
        <v>58</v>
      </c>
      <c r="F119" s="195" t="s">
        <v>59</v>
      </c>
      <c r="G119" s="195" t="s">
        <v>146</v>
      </c>
      <c r="H119" s="195" t="s">
        <v>147</v>
      </c>
      <c r="I119" s="195" t="s">
        <v>148</v>
      </c>
      <c r="J119" s="195" t="s">
        <v>132</v>
      </c>
      <c r="K119" s="196" t="s">
        <v>149</v>
      </c>
      <c r="L119" s="197"/>
      <c r="M119" s="101" t="s">
        <v>1</v>
      </c>
      <c r="N119" s="102" t="s">
        <v>41</v>
      </c>
      <c r="O119" s="102" t="s">
        <v>150</v>
      </c>
      <c r="P119" s="102" t="s">
        <v>151</v>
      </c>
      <c r="Q119" s="102" t="s">
        <v>152</v>
      </c>
      <c r="R119" s="102" t="s">
        <v>153</v>
      </c>
      <c r="S119" s="102" t="s">
        <v>154</v>
      </c>
      <c r="T119" s="103" t="s">
        <v>155</v>
      </c>
      <c r="U119" s="192"/>
      <c r="V119" s="192"/>
      <c r="W119" s="192"/>
      <c r="X119" s="192"/>
      <c r="Y119" s="192"/>
      <c r="Z119" s="192"/>
      <c r="AA119" s="192"/>
      <c r="AB119" s="192"/>
      <c r="AC119" s="192"/>
      <c r="AD119" s="192"/>
      <c r="AE119" s="192"/>
    </row>
    <row r="120" s="2" customFormat="1" ht="22.8" customHeight="1">
      <c r="A120" s="39"/>
      <c r="B120" s="40"/>
      <c r="C120" s="108" t="s">
        <v>156</v>
      </c>
      <c r="D120" s="41"/>
      <c r="E120" s="41"/>
      <c r="F120" s="41"/>
      <c r="G120" s="41"/>
      <c r="H120" s="41"/>
      <c r="I120" s="41"/>
      <c r="J120" s="198">
        <f>BK120</f>
        <v>0</v>
      </c>
      <c r="K120" s="41"/>
      <c r="L120" s="45"/>
      <c r="M120" s="104"/>
      <c r="N120" s="199"/>
      <c r="O120" s="105"/>
      <c r="P120" s="200">
        <f>P121</f>
        <v>0</v>
      </c>
      <c r="Q120" s="105"/>
      <c r="R120" s="200">
        <f>R121</f>
        <v>0</v>
      </c>
      <c r="S120" s="105"/>
      <c r="T120" s="201">
        <f>T121</f>
        <v>0</v>
      </c>
      <c r="U120" s="39"/>
      <c r="V120" s="39"/>
      <c r="W120" s="39"/>
      <c r="X120" s="39"/>
      <c r="Y120" s="39"/>
      <c r="Z120" s="39"/>
      <c r="AA120" s="39"/>
      <c r="AB120" s="39"/>
      <c r="AC120" s="39"/>
      <c r="AD120" s="39"/>
      <c r="AE120" s="39"/>
      <c r="AT120" s="18" t="s">
        <v>76</v>
      </c>
      <c r="AU120" s="18" t="s">
        <v>134</v>
      </c>
      <c r="BK120" s="202">
        <f>BK121</f>
        <v>0</v>
      </c>
    </row>
    <row r="121" s="12" customFormat="1" ht="25.92" customHeight="1">
      <c r="A121" s="12"/>
      <c r="B121" s="203"/>
      <c r="C121" s="204"/>
      <c r="D121" s="205" t="s">
        <v>76</v>
      </c>
      <c r="E121" s="206" t="s">
        <v>125</v>
      </c>
      <c r="F121" s="206" t="s">
        <v>95</v>
      </c>
      <c r="G121" s="204"/>
      <c r="H121" s="204"/>
      <c r="I121" s="207"/>
      <c r="J121" s="208">
        <f>BK121</f>
        <v>0</v>
      </c>
      <c r="K121" s="204"/>
      <c r="L121" s="209"/>
      <c r="M121" s="210"/>
      <c r="N121" s="211"/>
      <c r="O121" s="211"/>
      <c r="P121" s="212">
        <f>P122+P130+P143</f>
        <v>0</v>
      </c>
      <c r="Q121" s="211"/>
      <c r="R121" s="212">
        <f>R122+R130+R143</f>
        <v>0</v>
      </c>
      <c r="S121" s="211"/>
      <c r="T121" s="213">
        <f>T122+T130+T143</f>
        <v>0</v>
      </c>
      <c r="U121" s="12"/>
      <c r="V121" s="12"/>
      <c r="W121" s="12"/>
      <c r="X121" s="12"/>
      <c r="Y121" s="12"/>
      <c r="Z121" s="12"/>
      <c r="AA121" s="12"/>
      <c r="AB121" s="12"/>
      <c r="AC121" s="12"/>
      <c r="AD121" s="12"/>
      <c r="AE121" s="12"/>
      <c r="AR121" s="214" t="s">
        <v>185</v>
      </c>
      <c r="AT121" s="215" t="s">
        <v>76</v>
      </c>
      <c r="AU121" s="215" t="s">
        <v>77</v>
      </c>
      <c r="AY121" s="214" t="s">
        <v>159</v>
      </c>
      <c r="BK121" s="216">
        <f>BK122+BK130+BK143</f>
        <v>0</v>
      </c>
    </row>
    <row r="122" s="12" customFormat="1" ht="22.8" customHeight="1">
      <c r="A122" s="12"/>
      <c r="B122" s="203"/>
      <c r="C122" s="204"/>
      <c r="D122" s="205" t="s">
        <v>76</v>
      </c>
      <c r="E122" s="217" t="s">
        <v>899</v>
      </c>
      <c r="F122" s="217" t="s">
        <v>900</v>
      </c>
      <c r="G122" s="204"/>
      <c r="H122" s="204"/>
      <c r="I122" s="207"/>
      <c r="J122" s="218">
        <f>BK122</f>
        <v>0</v>
      </c>
      <c r="K122" s="204"/>
      <c r="L122" s="209"/>
      <c r="M122" s="210"/>
      <c r="N122" s="211"/>
      <c r="O122" s="211"/>
      <c r="P122" s="212">
        <f>SUM(P123:P129)</f>
        <v>0</v>
      </c>
      <c r="Q122" s="211"/>
      <c r="R122" s="212">
        <f>SUM(R123:R129)</f>
        <v>0</v>
      </c>
      <c r="S122" s="211"/>
      <c r="T122" s="213">
        <f>SUM(T123:T129)</f>
        <v>0</v>
      </c>
      <c r="U122" s="12"/>
      <c r="V122" s="12"/>
      <c r="W122" s="12"/>
      <c r="X122" s="12"/>
      <c r="Y122" s="12"/>
      <c r="Z122" s="12"/>
      <c r="AA122" s="12"/>
      <c r="AB122" s="12"/>
      <c r="AC122" s="12"/>
      <c r="AD122" s="12"/>
      <c r="AE122" s="12"/>
      <c r="AR122" s="214" t="s">
        <v>185</v>
      </c>
      <c r="AT122" s="215" t="s">
        <v>76</v>
      </c>
      <c r="AU122" s="215" t="s">
        <v>85</v>
      </c>
      <c r="AY122" s="214" t="s">
        <v>159</v>
      </c>
      <c r="BK122" s="216">
        <f>SUM(BK123:BK129)</f>
        <v>0</v>
      </c>
    </row>
    <row r="123" s="2" customFormat="1" ht="16.5" customHeight="1">
      <c r="A123" s="39"/>
      <c r="B123" s="40"/>
      <c r="C123" s="219" t="s">
        <v>85</v>
      </c>
      <c r="D123" s="219" t="s">
        <v>161</v>
      </c>
      <c r="E123" s="220" t="s">
        <v>7420</v>
      </c>
      <c r="F123" s="221" t="s">
        <v>7421</v>
      </c>
      <c r="G123" s="222" t="s">
        <v>7422</v>
      </c>
      <c r="H123" s="223">
        <v>80</v>
      </c>
      <c r="I123" s="224"/>
      <c r="J123" s="225">
        <f>ROUND(I123*H123,2)</f>
        <v>0</v>
      </c>
      <c r="K123" s="221" t="s">
        <v>262</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903</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903</v>
      </c>
      <c r="BM123" s="230" t="s">
        <v>7423</v>
      </c>
    </row>
    <row r="124" s="2" customFormat="1" ht="16.5" customHeight="1">
      <c r="A124" s="39"/>
      <c r="B124" s="40"/>
      <c r="C124" s="219" t="s">
        <v>87</v>
      </c>
      <c r="D124" s="219" t="s">
        <v>161</v>
      </c>
      <c r="E124" s="220" t="s">
        <v>7424</v>
      </c>
      <c r="F124" s="221" t="s">
        <v>7425</v>
      </c>
      <c r="G124" s="222" t="s">
        <v>7422</v>
      </c>
      <c r="H124" s="223">
        <v>20</v>
      </c>
      <c r="I124" s="224"/>
      <c r="J124" s="225">
        <f>ROUND(I124*H124,2)</f>
        <v>0</v>
      </c>
      <c r="K124" s="221" t="s">
        <v>262</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903</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903</v>
      </c>
      <c r="BM124" s="230" t="s">
        <v>7426</v>
      </c>
    </row>
    <row r="125" s="2" customFormat="1" ht="16.5" customHeight="1">
      <c r="A125" s="39"/>
      <c r="B125" s="40"/>
      <c r="C125" s="219" t="s">
        <v>175</v>
      </c>
      <c r="D125" s="219" t="s">
        <v>161</v>
      </c>
      <c r="E125" s="220" t="s">
        <v>901</v>
      </c>
      <c r="F125" s="221" t="s">
        <v>902</v>
      </c>
      <c r="G125" s="222" t="s">
        <v>7422</v>
      </c>
      <c r="H125" s="223">
        <v>50</v>
      </c>
      <c r="I125" s="224"/>
      <c r="J125" s="225">
        <f>ROUND(I125*H125,2)</f>
        <v>0</v>
      </c>
      <c r="K125" s="221" t="s">
        <v>262</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903</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903</v>
      </c>
      <c r="BM125" s="230" t="s">
        <v>7427</v>
      </c>
    </row>
    <row r="126" s="2" customFormat="1" ht="16.5" customHeight="1">
      <c r="A126" s="39"/>
      <c r="B126" s="40"/>
      <c r="C126" s="219" t="s">
        <v>166</v>
      </c>
      <c r="D126" s="219" t="s">
        <v>161</v>
      </c>
      <c r="E126" s="220" t="s">
        <v>905</v>
      </c>
      <c r="F126" s="221" t="s">
        <v>906</v>
      </c>
      <c r="G126" s="222" t="s">
        <v>7422</v>
      </c>
      <c r="H126" s="223">
        <v>30</v>
      </c>
      <c r="I126" s="224"/>
      <c r="J126" s="225">
        <f>ROUND(I126*H126,2)</f>
        <v>0</v>
      </c>
      <c r="K126" s="221" t="s">
        <v>262</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903</v>
      </c>
      <c r="AT126" s="230" t="s">
        <v>161</v>
      </c>
      <c r="AU126" s="230" t="s">
        <v>87</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903</v>
      </c>
      <c r="BM126" s="230" t="s">
        <v>7428</v>
      </c>
    </row>
    <row r="127" s="2" customFormat="1" ht="16.5" customHeight="1">
      <c r="A127" s="39"/>
      <c r="B127" s="40"/>
      <c r="C127" s="219" t="s">
        <v>185</v>
      </c>
      <c r="D127" s="219" t="s">
        <v>161</v>
      </c>
      <c r="E127" s="220" t="s">
        <v>7429</v>
      </c>
      <c r="F127" s="221" t="s">
        <v>7430</v>
      </c>
      <c r="G127" s="222" t="s">
        <v>4246</v>
      </c>
      <c r="H127" s="223">
        <v>1</v>
      </c>
      <c r="I127" s="224"/>
      <c r="J127" s="225">
        <f>ROUND(I127*H127,2)</f>
        <v>0</v>
      </c>
      <c r="K127" s="221" t="s">
        <v>262</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903</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903</v>
      </c>
      <c r="BM127" s="230" t="s">
        <v>7431</v>
      </c>
    </row>
    <row r="128" s="2" customFormat="1" ht="24.15" customHeight="1">
      <c r="A128" s="39"/>
      <c r="B128" s="40"/>
      <c r="C128" s="219" t="s">
        <v>189</v>
      </c>
      <c r="D128" s="219" t="s">
        <v>161</v>
      </c>
      <c r="E128" s="220" t="s">
        <v>7432</v>
      </c>
      <c r="F128" s="221" t="s">
        <v>7433</v>
      </c>
      <c r="G128" s="222" t="s">
        <v>4246</v>
      </c>
      <c r="H128" s="223">
        <v>1</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903</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903</v>
      </c>
      <c r="BM128" s="230" t="s">
        <v>7434</v>
      </c>
    </row>
    <row r="129" s="2" customFormat="1" ht="16.5" customHeight="1">
      <c r="A129" s="39"/>
      <c r="B129" s="40"/>
      <c r="C129" s="219" t="s">
        <v>194</v>
      </c>
      <c r="D129" s="219" t="s">
        <v>161</v>
      </c>
      <c r="E129" s="220" t="s">
        <v>7435</v>
      </c>
      <c r="F129" s="221" t="s">
        <v>7436</v>
      </c>
      <c r="G129" s="222" t="s">
        <v>4246</v>
      </c>
      <c r="H129" s="223">
        <v>1</v>
      </c>
      <c r="I129" s="224"/>
      <c r="J129" s="225">
        <f>ROUND(I129*H129,2)</f>
        <v>0</v>
      </c>
      <c r="K129" s="221" t="s">
        <v>262</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903</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903</v>
      </c>
      <c r="BM129" s="230" t="s">
        <v>7437</v>
      </c>
    </row>
    <row r="130" s="12" customFormat="1" ht="22.8" customHeight="1">
      <c r="A130" s="12"/>
      <c r="B130" s="203"/>
      <c r="C130" s="204"/>
      <c r="D130" s="205" t="s">
        <v>76</v>
      </c>
      <c r="E130" s="217" t="s">
        <v>908</v>
      </c>
      <c r="F130" s="217" t="s">
        <v>909</v>
      </c>
      <c r="G130" s="204"/>
      <c r="H130" s="204"/>
      <c r="I130" s="207"/>
      <c r="J130" s="218">
        <f>BK130</f>
        <v>0</v>
      </c>
      <c r="K130" s="204"/>
      <c r="L130" s="209"/>
      <c r="M130" s="210"/>
      <c r="N130" s="211"/>
      <c r="O130" s="211"/>
      <c r="P130" s="212">
        <f>SUM(P131:P142)</f>
        <v>0</v>
      </c>
      <c r="Q130" s="211"/>
      <c r="R130" s="212">
        <f>SUM(R131:R142)</f>
        <v>0</v>
      </c>
      <c r="S130" s="211"/>
      <c r="T130" s="213">
        <f>SUM(T131:T142)</f>
        <v>0</v>
      </c>
      <c r="U130" s="12"/>
      <c r="V130" s="12"/>
      <c r="W130" s="12"/>
      <c r="X130" s="12"/>
      <c r="Y130" s="12"/>
      <c r="Z130" s="12"/>
      <c r="AA130" s="12"/>
      <c r="AB130" s="12"/>
      <c r="AC130" s="12"/>
      <c r="AD130" s="12"/>
      <c r="AE130" s="12"/>
      <c r="AR130" s="214" t="s">
        <v>185</v>
      </c>
      <c r="AT130" s="215" t="s">
        <v>76</v>
      </c>
      <c r="AU130" s="215" t="s">
        <v>85</v>
      </c>
      <c r="AY130" s="214" t="s">
        <v>159</v>
      </c>
      <c r="BK130" s="216">
        <f>SUM(BK131:BK142)</f>
        <v>0</v>
      </c>
    </row>
    <row r="131" s="2" customFormat="1" ht="16.5" customHeight="1">
      <c r="A131" s="39"/>
      <c r="B131" s="40"/>
      <c r="C131" s="219" t="s">
        <v>198</v>
      </c>
      <c r="D131" s="219" t="s">
        <v>161</v>
      </c>
      <c r="E131" s="220" t="s">
        <v>7438</v>
      </c>
      <c r="F131" s="221" t="s">
        <v>7439</v>
      </c>
      <c r="G131" s="222" t="s">
        <v>4246</v>
      </c>
      <c r="H131" s="223">
        <v>3</v>
      </c>
      <c r="I131" s="224"/>
      <c r="J131" s="225">
        <f>ROUND(I131*H131,2)</f>
        <v>0</v>
      </c>
      <c r="K131" s="221" t="s">
        <v>262</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903</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903</v>
      </c>
      <c r="BM131" s="230" t="s">
        <v>7440</v>
      </c>
    </row>
    <row r="132" s="2" customFormat="1" ht="16.5" customHeight="1">
      <c r="A132" s="39"/>
      <c r="B132" s="40"/>
      <c r="C132" s="219" t="s">
        <v>204</v>
      </c>
      <c r="D132" s="219" t="s">
        <v>161</v>
      </c>
      <c r="E132" s="220" t="s">
        <v>7441</v>
      </c>
      <c r="F132" s="221" t="s">
        <v>7442</v>
      </c>
      <c r="G132" s="222" t="s">
        <v>4246</v>
      </c>
      <c r="H132" s="223">
        <v>1</v>
      </c>
      <c r="I132" s="224"/>
      <c r="J132" s="225">
        <f>ROUND(I132*H132,2)</f>
        <v>0</v>
      </c>
      <c r="K132" s="221" t="s">
        <v>262</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903</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903</v>
      </c>
      <c r="BM132" s="230" t="s">
        <v>7443</v>
      </c>
    </row>
    <row r="133" s="2" customFormat="1" ht="16.5" customHeight="1">
      <c r="A133" s="39"/>
      <c r="B133" s="40"/>
      <c r="C133" s="219" t="s">
        <v>208</v>
      </c>
      <c r="D133" s="219" t="s">
        <v>161</v>
      </c>
      <c r="E133" s="220" t="s">
        <v>7444</v>
      </c>
      <c r="F133" s="221" t="s">
        <v>7445</v>
      </c>
      <c r="G133" s="222" t="s">
        <v>4246</v>
      </c>
      <c r="H133" s="223">
        <v>3</v>
      </c>
      <c r="I133" s="224"/>
      <c r="J133" s="225">
        <f>ROUND(I133*H133,2)</f>
        <v>0</v>
      </c>
      <c r="K133" s="221" t="s">
        <v>262</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903</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903</v>
      </c>
      <c r="BM133" s="230" t="s">
        <v>7446</v>
      </c>
    </row>
    <row r="134" s="2" customFormat="1" ht="16.5" customHeight="1">
      <c r="A134" s="39"/>
      <c r="B134" s="40"/>
      <c r="C134" s="219" t="s">
        <v>212</v>
      </c>
      <c r="D134" s="219" t="s">
        <v>161</v>
      </c>
      <c r="E134" s="220" t="s">
        <v>910</v>
      </c>
      <c r="F134" s="221" t="s">
        <v>911</v>
      </c>
      <c r="G134" s="222" t="s">
        <v>4246</v>
      </c>
      <c r="H134" s="223">
        <v>1</v>
      </c>
      <c r="I134" s="224"/>
      <c r="J134" s="225">
        <f>ROUND(I134*H134,2)</f>
        <v>0</v>
      </c>
      <c r="K134" s="221" t="s">
        <v>262</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903</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903</v>
      </c>
      <c r="BM134" s="230" t="s">
        <v>7447</v>
      </c>
    </row>
    <row r="135" s="2" customFormat="1" ht="16.5" customHeight="1">
      <c r="A135" s="39"/>
      <c r="B135" s="40"/>
      <c r="C135" s="219" t="s">
        <v>8</v>
      </c>
      <c r="D135" s="219" t="s">
        <v>161</v>
      </c>
      <c r="E135" s="220" t="s">
        <v>7448</v>
      </c>
      <c r="F135" s="221" t="s">
        <v>7449</v>
      </c>
      <c r="G135" s="222" t="s">
        <v>4246</v>
      </c>
      <c r="H135" s="223">
        <v>1</v>
      </c>
      <c r="I135" s="224"/>
      <c r="J135" s="225">
        <f>ROUND(I135*H135,2)</f>
        <v>0</v>
      </c>
      <c r="K135" s="221" t="s">
        <v>262</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903</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903</v>
      </c>
      <c r="BM135" s="230" t="s">
        <v>7450</v>
      </c>
    </row>
    <row r="136" s="2" customFormat="1" ht="16.5" customHeight="1">
      <c r="A136" s="39"/>
      <c r="B136" s="40"/>
      <c r="C136" s="219" t="s">
        <v>222</v>
      </c>
      <c r="D136" s="219" t="s">
        <v>161</v>
      </c>
      <c r="E136" s="220" t="s">
        <v>7451</v>
      </c>
      <c r="F136" s="221" t="s">
        <v>7452</v>
      </c>
      <c r="G136" s="222" t="s">
        <v>268</v>
      </c>
      <c r="H136" s="223">
        <v>50</v>
      </c>
      <c r="I136" s="224"/>
      <c r="J136" s="225">
        <f>ROUND(I136*H136,2)</f>
        <v>0</v>
      </c>
      <c r="K136" s="221" t="s">
        <v>262</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903</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903</v>
      </c>
      <c r="BM136" s="230" t="s">
        <v>7453</v>
      </c>
    </row>
    <row r="137" s="13" customFormat="1">
      <c r="A137" s="13"/>
      <c r="B137" s="232"/>
      <c r="C137" s="233"/>
      <c r="D137" s="234" t="s">
        <v>168</v>
      </c>
      <c r="E137" s="235" t="s">
        <v>1</v>
      </c>
      <c r="F137" s="236" t="s">
        <v>804</v>
      </c>
      <c r="G137" s="233"/>
      <c r="H137" s="237">
        <v>50</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85</v>
      </c>
      <c r="AY137" s="243" t="s">
        <v>159</v>
      </c>
    </row>
    <row r="138" s="2" customFormat="1" ht="16.5" customHeight="1">
      <c r="A138" s="39"/>
      <c r="B138" s="40"/>
      <c r="C138" s="219" t="s">
        <v>226</v>
      </c>
      <c r="D138" s="219" t="s">
        <v>161</v>
      </c>
      <c r="E138" s="220" t="s">
        <v>7454</v>
      </c>
      <c r="F138" s="221" t="s">
        <v>7455</v>
      </c>
      <c r="G138" s="222" t="s">
        <v>4246</v>
      </c>
      <c r="H138" s="223">
        <v>1</v>
      </c>
      <c r="I138" s="224"/>
      <c r="J138" s="225">
        <f>ROUND(I138*H138,2)</f>
        <v>0</v>
      </c>
      <c r="K138" s="221" t="s">
        <v>262</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903</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903</v>
      </c>
      <c r="BM138" s="230" t="s">
        <v>7456</v>
      </c>
    </row>
    <row r="139" s="2" customFormat="1" ht="16.5" customHeight="1">
      <c r="A139" s="39"/>
      <c r="B139" s="40"/>
      <c r="C139" s="219" t="s">
        <v>230</v>
      </c>
      <c r="D139" s="219" t="s">
        <v>161</v>
      </c>
      <c r="E139" s="220" t="s">
        <v>7457</v>
      </c>
      <c r="F139" s="221" t="s">
        <v>7458</v>
      </c>
      <c r="G139" s="222" t="s">
        <v>4246</v>
      </c>
      <c r="H139" s="223">
        <v>1</v>
      </c>
      <c r="I139" s="224"/>
      <c r="J139" s="225">
        <f>ROUND(I139*H139,2)</f>
        <v>0</v>
      </c>
      <c r="K139" s="221" t="s">
        <v>262</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903</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903</v>
      </c>
      <c r="BM139" s="230" t="s">
        <v>7459</v>
      </c>
    </row>
    <row r="140" s="2" customFormat="1" ht="16.5" customHeight="1">
      <c r="A140" s="39"/>
      <c r="B140" s="40"/>
      <c r="C140" s="219" t="s">
        <v>235</v>
      </c>
      <c r="D140" s="219" t="s">
        <v>161</v>
      </c>
      <c r="E140" s="220" t="s">
        <v>7460</v>
      </c>
      <c r="F140" s="221" t="s">
        <v>7461</v>
      </c>
      <c r="G140" s="222" t="s">
        <v>164</v>
      </c>
      <c r="H140" s="223">
        <v>100</v>
      </c>
      <c r="I140" s="224"/>
      <c r="J140" s="225">
        <f>ROUND(I140*H140,2)</f>
        <v>0</v>
      </c>
      <c r="K140" s="221" t="s">
        <v>262</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903</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903</v>
      </c>
      <c r="BM140" s="230" t="s">
        <v>7462</v>
      </c>
    </row>
    <row r="141" s="13" customFormat="1">
      <c r="A141" s="13"/>
      <c r="B141" s="232"/>
      <c r="C141" s="233"/>
      <c r="D141" s="234" t="s">
        <v>168</v>
      </c>
      <c r="E141" s="235" t="s">
        <v>1</v>
      </c>
      <c r="F141" s="236" t="s">
        <v>7463</v>
      </c>
      <c r="G141" s="233"/>
      <c r="H141" s="237">
        <v>100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32</v>
      </c>
      <c r="AX141" s="13" t="s">
        <v>85</v>
      </c>
      <c r="AY141" s="243" t="s">
        <v>159</v>
      </c>
    </row>
    <row r="142" s="2" customFormat="1" ht="16.5" customHeight="1">
      <c r="A142" s="39"/>
      <c r="B142" s="40"/>
      <c r="C142" s="219" t="s">
        <v>241</v>
      </c>
      <c r="D142" s="219" t="s">
        <v>161</v>
      </c>
      <c r="E142" s="220" t="s">
        <v>7464</v>
      </c>
      <c r="F142" s="221" t="s">
        <v>7465</v>
      </c>
      <c r="G142" s="222" t="s">
        <v>4246</v>
      </c>
      <c r="H142" s="223">
        <v>1</v>
      </c>
      <c r="I142" s="224"/>
      <c r="J142" s="225">
        <f>ROUND(I142*H142,2)</f>
        <v>0</v>
      </c>
      <c r="K142" s="221" t="s">
        <v>262</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903</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903</v>
      </c>
      <c r="BM142" s="230" t="s">
        <v>7466</v>
      </c>
    </row>
    <row r="143" s="12" customFormat="1" ht="22.8" customHeight="1">
      <c r="A143" s="12"/>
      <c r="B143" s="203"/>
      <c r="C143" s="204"/>
      <c r="D143" s="205" t="s">
        <v>76</v>
      </c>
      <c r="E143" s="217" t="s">
        <v>913</v>
      </c>
      <c r="F143" s="217" t="s">
        <v>914</v>
      </c>
      <c r="G143" s="204"/>
      <c r="H143" s="204"/>
      <c r="I143" s="207"/>
      <c r="J143" s="218">
        <f>BK143</f>
        <v>0</v>
      </c>
      <c r="K143" s="204"/>
      <c r="L143" s="209"/>
      <c r="M143" s="210"/>
      <c r="N143" s="211"/>
      <c r="O143" s="211"/>
      <c r="P143" s="212">
        <f>SUM(P144:P148)</f>
        <v>0</v>
      </c>
      <c r="Q143" s="211"/>
      <c r="R143" s="212">
        <f>SUM(R144:R148)</f>
        <v>0</v>
      </c>
      <c r="S143" s="211"/>
      <c r="T143" s="213">
        <f>SUM(T144:T148)</f>
        <v>0</v>
      </c>
      <c r="U143" s="12"/>
      <c r="V143" s="12"/>
      <c r="W143" s="12"/>
      <c r="X143" s="12"/>
      <c r="Y143" s="12"/>
      <c r="Z143" s="12"/>
      <c r="AA143" s="12"/>
      <c r="AB143" s="12"/>
      <c r="AC143" s="12"/>
      <c r="AD143" s="12"/>
      <c r="AE143" s="12"/>
      <c r="AR143" s="214" t="s">
        <v>185</v>
      </c>
      <c r="AT143" s="215" t="s">
        <v>76</v>
      </c>
      <c r="AU143" s="215" t="s">
        <v>85</v>
      </c>
      <c r="AY143" s="214" t="s">
        <v>159</v>
      </c>
      <c r="BK143" s="216">
        <f>SUM(BK144:BK148)</f>
        <v>0</v>
      </c>
    </row>
    <row r="144" s="2" customFormat="1" ht="16.5" customHeight="1">
      <c r="A144" s="39"/>
      <c r="B144" s="40"/>
      <c r="C144" s="219" t="s">
        <v>246</v>
      </c>
      <c r="D144" s="219" t="s">
        <v>161</v>
      </c>
      <c r="E144" s="220" t="s">
        <v>7467</v>
      </c>
      <c r="F144" s="221" t="s">
        <v>7468</v>
      </c>
      <c r="G144" s="222" t="s">
        <v>7422</v>
      </c>
      <c r="H144" s="223">
        <v>100</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903</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903</v>
      </c>
      <c r="BM144" s="230" t="s">
        <v>7469</v>
      </c>
    </row>
    <row r="145" s="2" customFormat="1" ht="16.5" customHeight="1">
      <c r="A145" s="39"/>
      <c r="B145" s="40"/>
      <c r="C145" s="219" t="s">
        <v>250</v>
      </c>
      <c r="D145" s="219" t="s">
        <v>161</v>
      </c>
      <c r="E145" s="220" t="s">
        <v>7470</v>
      </c>
      <c r="F145" s="221" t="s">
        <v>7471</v>
      </c>
      <c r="G145" s="222" t="s">
        <v>7422</v>
      </c>
      <c r="H145" s="223">
        <v>100</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903</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903</v>
      </c>
      <c r="BM145" s="230" t="s">
        <v>7472</v>
      </c>
    </row>
    <row r="146" s="16" customFormat="1">
      <c r="A146" s="16"/>
      <c r="B146" s="279"/>
      <c r="C146" s="280"/>
      <c r="D146" s="234" t="s">
        <v>168</v>
      </c>
      <c r="E146" s="281" t="s">
        <v>1</v>
      </c>
      <c r="F146" s="282" t="s">
        <v>7473</v>
      </c>
      <c r="G146" s="280"/>
      <c r="H146" s="281" t="s">
        <v>1</v>
      </c>
      <c r="I146" s="283"/>
      <c r="J146" s="280"/>
      <c r="K146" s="280"/>
      <c r="L146" s="284"/>
      <c r="M146" s="285"/>
      <c r="N146" s="286"/>
      <c r="O146" s="286"/>
      <c r="P146" s="286"/>
      <c r="Q146" s="286"/>
      <c r="R146" s="286"/>
      <c r="S146" s="286"/>
      <c r="T146" s="287"/>
      <c r="U146" s="16"/>
      <c r="V146" s="16"/>
      <c r="W146" s="16"/>
      <c r="X146" s="16"/>
      <c r="Y146" s="16"/>
      <c r="Z146" s="16"/>
      <c r="AA146" s="16"/>
      <c r="AB146" s="16"/>
      <c r="AC146" s="16"/>
      <c r="AD146" s="16"/>
      <c r="AE146" s="16"/>
      <c r="AT146" s="288" t="s">
        <v>168</v>
      </c>
      <c r="AU146" s="288" t="s">
        <v>87</v>
      </c>
      <c r="AV146" s="16" t="s">
        <v>85</v>
      </c>
      <c r="AW146" s="16" t="s">
        <v>32</v>
      </c>
      <c r="AX146" s="16" t="s">
        <v>77</v>
      </c>
      <c r="AY146" s="288" t="s">
        <v>159</v>
      </c>
    </row>
    <row r="147" s="13" customFormat="1">
      <c r="A147" s="13"/>
      <c r="B147" s="232"/>
      <c r="C147" s="233"/>
      <c r="D147" s="234" t="s">
        <v>168</v>
      </c>
      <c r="E147" s="235" t="s">
        <v>1</v>
      </c>
      <c r="F147" s="236" t="s">
        <v>1653</v>
      </c>
      <c r="G147" s="233"/>
      <c r="H147" s="237">
        <v>100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85</v>
      </c>
      <c r="AY147" s="243" t="s">
        <v>159</v>
      </c>
    </row>
    <row r="148" s="2" customFormat="1" ht="16.5" customHeight="1">
      <c r="A148" s="39"/>
      <c r="B148" s="40"/>
      <c r="C148" s="219" t="s">
        <v>254</v>
      </c>
      <c r="D148" s="219" t="s">
        <v>161</v>
      </c>
      <c r="E148" s="220" t="s">
        <v>7474</v>
      </c>
      <c r="F148" s="221" t="s">
        <v>7475</v>
      </c>
      <c r="G148" s="222" t="s">
        <v>4246</v>
      </c>
      <c r="H148" s="223">
        <v>1</v>
      </c>
      <c r="I148" s="224"/>
      <c r="J148" s="225">
        <f>ROUND(I148*H148,2)</f>
        <v>0</v>
      </c>
      <c r="K148" s="221" t="s">
        <v>262</v>
      </c>
      <c r="L148" s="45"/>
      <c r="M148" s="290" t="s">
        <v>1</v>
      </c>
      <c r="N148" s="291" t="s">
        <v>42</v>
      </c>
      <c r="O148" s="292"/>
      <c r="P148" s="293">
        <f>O148*H148</f>
        <v>0</v>
      </c>
      <c r="Q148" s="293">
        <v>0</v>
      </c>
      <c r="R148" s="293">
        <f>Q148*H148</f>
        <v>0</v>
      </c>
      <c r="S148" s="293">
        <v>0</v>
      </c>
      <c r="T148" s="294">
        <f>S148*H148</f>
        <v>0</v>
      </c>
      <c r="U148" s="39"/>
      <c r="V148" s="39"/>
      <c r="W148" s="39"/>
      <c r="X148" s="39"/>
      <c r="Y148" s="39"/>
      <c r="Z148" s="39"/>
      <c r="AA148" s="39"/>
      <c r="AB148" s="39"/>
      <c r="AC148" s="39"/>
      <c r="AD148" s="39"/>
      <c r="AE148" s="39"/>
      <c r="AR148" s="230" t="s">
        <v>903</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903</v>
      </c>
      <c r="BM148" s="230" t="s">
        <v>7476</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sNUjSdhQerpxNOzlU2XE71Ex8wurRJdZpXlhfCHJ9KvJQj8915d0dncDj21tgJpBfMljr3vfr0k0Zy4CTAgE7g==" hashValue="V11y2TxYwr2+qPgUNXJaXQV4Yr+PVGg46wYK0Nk3Wmw/GNEV89zp1jVjC9nn92Gyv52d+UPeKjoWMY7LBNl7YQ==" algorithmName="SHA-512" password="CC35"/>
  <autoFilter ref="C119:K14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1"/>
    </row>
    <row r="4" s="1" customFormat="1" ht="24.96" customHeight="1">
      <c r="B4" s="21"/>
      <c r="C4" s="139" t="s">
        <v>7477</v>
      </c>
      <c r="H4" s="21"/>
    </row>
    <row r="5" s="1" customFormat="1" ht="12" customHeight="1">
      <c r="B5" s="21"/>
      <c r="C5" s="302" t="s">
        <v>13</v>
      </c>
      <c r="D5" s="148" t="s">
        <v>14</v>
      </c>
      <c r="E5" s="1"/>
      <c r="F5" s="1"/>
      <c r="H5" s="21"/>
    </row>
    <row r="6" s="1" customFormat="1" ht="36.96" customHeight="1">
      <c r="B6" s="21"/>
      <c r="C6" s="303" t="s">
        <v>16</v>
      </c>
      <c r="D6" s="304" t="s">
        <v>17</v>
      </c>
      <c r="E6" s="1"/>
      <c r="F6" s="1"/>
      <c r="H6" s="21"/>
    </row>
    <row r="7" s="1" customFormat="1" ht="16.5" customHeight="1">
      <c r="B7" s="21"/>
      <c r="C7" s="141" t="s">
        <v>22</v>
      </c>
      <c r="D7" s="145" t="str">
        <f>'Rekapitulace stavby'!AN8</f>
        <v>15. 7. 2023</v>
      </c>
      <c r="H7" s="21"/>
    </row>
    <row r="8" s="2" customFormat="1" ht="10.8" customHeight="1">
      <c r="A8" s="39"/>
      <c r="B8" s="45"/>
      <c r="C8" s="39"/>
      <c r="D8" s="39"/>
      <c r="E8" s="39"/>
      <c r="F8" s="39"/>
      <c r="G8" s="39"/>
      <c r="H8" s="45"/>
    </row>
    <row r="9" s="11" customFormat="1" ht="29.28" customHeight="1">
      <c r="A9" s="192"/>
      <c r="B9" s="305"/>
      <c r="C9" s="306" t="s">
        <v>58</v>
      </c>
      <c r="D9" s="307" t="s">
        <v>59</v>
      </c>
      <c r="E9" s="307" t="s">
        <v>146</v>
      </c>
      <c r="F9" s="308" t="s">
        <v>7478</v>
      </c>
      <c r="G9" s="192"/>
      <c r="H9" s="305"/>
    </row>
    <row r="10" s="2" customFormat="1" ht="26.4" customHeight="1">
      <c r="A10" s="39"/>
      <c r="B10" s="45"/>
      <c r="C10" s="309" t="s">
        <v>7479</v>
      </c>
      <c r="D10" s="309" t="s">
        <v>92</v>
      </c>
      <c r="E10" s="39"/>
      <c r="F10" s="39"/>
      <c r="G10" s="39"/>
      <c r="H10" s="45"/>
    </row>
    <row r="11" s="2" customFormat="1" ht="16.8" customHeight="1">
      <c r="A11" s="39"/>
      <c r="B11" s="45"/>
      <c r="C11" s="310" t="s">
        <v>584</v>
      </c>
      <c r="D11" s="311" t="s">
        <v>1</v>
      </c>
      <c r="E11" s="312" t="s">
        <v>1</v>
      </c>
      <c r="F11" s="313">
        <v>9.2210000000000001</v>
      </c>
      <c r="G11" s="39"/>
      <c r="H11" s="45"/>
    </row>
    <row r="12" s="2" customFormat="1" ht="16.8" customHeight="1">
      <c r="A12" s="39"/>
      <c r="B12" s="45"/>
      <c r="C12" s="314" t="s">
        <v>584</v>
      </c>
      <c r="D12" s="314" t="s">
        <v>706</v>
      </c>
      <c r="E12" s="18" t="s">
        <v>1</v>
      </c>
      <c r="F12" s="315">
        <v>9.2210000000000001</v>
      </c>
      <c r="G12" s="39"/>
      <c r="H12" s="45"/>
    </row>
    <row r="13" s="2" customFormat="1" ht="16.8" customHeight="1">
      <c r="A13" s="39"/>
      <c r="B13" s="45"/>
      <c r="C13" s="316" t="s">
        <v>7480</v>
      </c>
      <c r="D13" s="39"/>
      <c r="E13" s="39"/>
      <c r="F13" s="39"/>
      <c r="G13" s="39"/>
      <c r="H13" s="45"/>
    </row>
    <row r="14" s="2" customFormat="1" ht="16.8" customHeight="1">
      <c r="A14" s="39"/>
      <c r="B14" s="45"/>
      <c r="C14" s="314" t="s">
        <v>703</v>
      </c>
      <c r="D14" s="314" t="s">
        <v>704</v>
      </c>
      <c r="E14" s="18" t="s">
        <v>181</v>
      </c>
      <c r="F14" s="315">
        <v>9.2210000000000001</v>
      </c>
      <c r="G14" s="39"/>
      <c r="H14" s="45"/>
    </row>
    <row r="15" s="2" customFormat="1">
      <c r="A15" s="39"/>
      <c r="B15" s="45"/>
      <c r="C15" s="314" t="s">
        <v>654</v>
      </c>
      <c r="D15" s="314" t="s">
        <v>655</v>
      </c>
      <c r="E15" s="18" t="s">
        <v>181</v>
      </c>
      <c r="F15" s="315">
        <v>45.573999999999998</v>
      </c>
      <c r="G15" s="39"/>
      <c r="H15" s="45"/>
    </row>
    <row r="16" s="2" customFormat="1" ht="16.8" customHeight="1">
      <c r="A16" s="39"/>
      <c r="B16" s="45"/>
      <c r="C16" s="314" t="s">
        <v>667</v>
      </c>
      <c r="D16" s="314" t="s">
        <v>668</v>
      </c>
      <c r="E16" s="18" t="s">
        <v>181</v>
      </c>
      <c r="F16" s="315">
        <v>10.111000000000001</v>
      </c>
      <c r="G16" s="39"/>
      <c r="H16" s="45"/>
    </row>
    <row r="17" s="2" customFormat="1" ht="16.8" customHeight="1">
      <c r="A17" s="39"/>
      <c r="B17" s="45"/>
      <c r="C17" s="310" t="s">
        <v>586</v>
      </c>
      <c r="D17" s="311" t="s">
        <v>1</v>
      </c>
      <c r="E17" s="312" t="s">
        <v>1</v>
      </c>
      <c r="F17" s="313">
        <v>26.242000000000001</v>
      </c>
      <c r="G17" s="39"/>
      <c r="H17" s="45"/>
    </row>
    <row r="18" s="2" customFormat="1" ht="16.8" customHeight="1">
      <c r="A18" s="39"/>
      <c r="B18" s="45"/>
      <c r="C18" s="314" t="s">
        <v>1</v>
      </c>
      <c r="D18" s="314" t="s">
        <v>681</v>
      </c>
      <c r="E18" s="18" t="s">
        <v>1</v>
      </c>
      <c r="F18" s="315">
        <v>0</v>
      </c>
      <c r="G18" s="39"/>
      <c r="H18" s="45"/>
    </row>
    <row r="19" s="2" customFormat="1" ht="16.8" customHeight="1">
      <c r="A19" s="39"/>
      <c r="B19" s="45"/>
      <c r="C19" s="314" t="s">
        <v>1</v>
      </c>
      <c r="D19" s="314" t="s">
        <v>682</v>
      </c>
      <c r="E19" s="18" t="s">
        <v>1</v>
      </c>
      <c r="F19" s="315">
        <v>14.054</v>
      </c>
      <c r="G19" s="39"/>
      <c r="H19" s="45"/>
    </row>
    <row r="20" s="2" customFormat="1" ht="16.8" customHeight="1">
      <c r="A20" s="39"/>
      <c r="B20" s="45"/>
      <c r="C20" s="314" t="s">
        <v>1</v>
      </c>
      <c r="D20" s="314" t="s">
        <v>683</v>
      </c>
      <c r="E20" s="18" t="s">
        <v>1</v>
      </c>
      <c r="F20" s="315">
        <v>11.819000000000001</v>
      </c>
      <c r="G20" s="39"/>
      <c r="H20" s="45"/>
    </row>
    <row r="21" s="2" customFormat="1" ht="16.8" customHeight="1">
      <c r="A21" s="39"/>
      <c r="B21" s="45"/>
      <c r="C21" s="314" t="s">
        <v>1</v>
      </c>
      <c r="D21" s="314" t="s">
        <v>684</v>
      </c>
      <c r="E21" s="18" t="s">
        <v>1</v>
      </c>
      <c r="F21" s="315">
        <v>0.36899999999999999</v>
      </c>
      <c r="G21" s="39"/>
      <c r="H21" s="45"/>
    </row>
    <row r="22" s="2" customFormat="1" ht="16.8" customHeight="1">
      <c r="A22" s="39"/>
      <c r="B22" s="45"/>
      <c r="C22" s="314" t="s">
        <v>586</v>
      </c>
      <c r="D22" s="314" t="s">
        <v>174</v>
      </c>
      <c r="E22" s="18" t="s">
        <v>1</v>
      </c>
      <c r="F22" s="315">
        <v>26.242000000000001</v>
      </c>
      <c r="G22" s="39"/>
      <c r="H22" s="45"/>
    </row>
    <row r="23" s="2" customFormat="1" ht="16.8" customHeight="1">
      <c r="A23" s="39"/>
      <c r="B23" s="45"/>
      <c r="C23" s="316" t="s">
        <v>7480</v>
      </c>
      <c r="D23" s="39"/>
      <c r="E23" s="39"/>
      <c r="F23" s="39"/>
      <c r="G23" s="39"/>
      <c r="H23" s="45"/>
    </row>
    <row r="24" s="2" customFormat="1" ht="16.8" customHeight="1">
      <c r="A24" s="39"/>
      <c r="B24" s="45"/>
      <c r="C24" s="314" t="s">
        <v>678</v>
      </c>
      <c r="D24" s="314" t="s">
        <v>679</v>
      </c>
      <c r="E24" s="18" t="s">
        <v>181</v>
      </c>
      <c r="F24" s="315">
        <v>13.121</v>
      </c>
      <c r="G24" s="39"/>
      <c r="H24" s="45"/>
    </row>
    <row r="25" s="2" customFormat="1">
      <c r="A25" s="39"/>
      <c r="B25" s="45"/>
      <c r="C25" s="314" t="s">
        <v>654</v>
      </c>
      <c r="D25" s="314" t="s">
        <v>655</v>
      </c>
      <c r="E25" s="18" t="s">
        <v>181</v>
      </c>
      <c r="F25" s="315">
        <v>45.573999999999998</v>
      </c>
      <c r="G25" s="39"/>
      <c r="H25" s="45"/>
    </row>
    <row r="26" s="2" customFormat="1" ht="16.8" customHeight="1">
      <c r="A26" s="39"/>
      <c r="B26" s="45"/>
      <c r="C26" s="314" t="s">
        <v>667</v>
      </c>
      <c r="D26" s="314" t="s">
        <v>668</v>
      </c>
      <c r="E26" s="18" t="s">
        <v>181</v>
      </c>
      <c r="F26" s="315">
        <v>10.111000000000001</v>
      </c>
      <c r="G26" s="39"/>
      <c r="H26" s="45"/>
    </row>
    <row r="27" s="2" customFormat="1" ht="16.8" customHeight="1">
      <c r="A27" s="39"/>
      <c r="B27" s="45"/>
      <c r="C27" s="314" t="s">
        <v>687</v>
      </c>
      <c r="D27" s="314" t="s">
        <v>688</v>
      </c>
      <c r="E27" s="18" t="s">
        <v>181</v>
      </c>
      <c r="F27" s="315">
        <v>13.121</v>
      </c>
      <c r="G27" s="39"/>
      <c r="H27" s="45"/>
    </row>
    <row r="28" s="2" customFormat="1" ht="16.8" customHeight="1">
      <c r="A28" s="39"/>
      <c r="B28" s="45"/>
      <c r="C28" s="314" t="s">
        <v>691</v>
      </c>
      <c r="D28" s="314" t="s">
        <v>692</v>
      </c>
      <c r="E28" s="18" t="s">
        <v>201</v>
      </c>
      <c r="F28" s="315">
        <v>45.058</v>
      </c>
      <c r="G28" s="39"/>
      <c r="H28" s="45"/>
    </row>
    <row r="29" s="2" customFormat="1" ht="16.8" customHeight="1">
      <c r="A29" s="39"/>
      <c r="B29" s="45"/>
      <c r="C29" s="310" t="s">
        <v>588</v>
      </c>
      <c r="D29" s="311" t="s">
        <v>1</v>
      </c>
      <c r="E29" s="312" t="s">
        <v>1</v>
      </c>
      <c r="F29" s="313">
        <v>93.257000000000005</v>
      </c>
      <c r="G29" s="39"/>
      <c r="H29" s="45"/>
    </row>
    <row r="30" s="2" customFormat="1" ht="16.8" customHeight="1">
      <c r="A30" s="39"/>
      <c r="B30" s="45"/>
      <c r="C30" s="314" t="s">
        <v>1</v>
      </c>
      <c r="D30" s="314" t="s">
        <v>642</v>
      </c>
      <c r="E30" s="18" t="s">
        <v>1</v>
      </c>
      <c r="F30" s="315">
        <v>64.096999999999994</v>
      </c>
      <c r="G30" s="39"/>
      <c r="H30" s="45"/>
    </row>
    <row r="31" s="2" customFormat="1" ht="16.8" customHeight="1">
      <c r="A31" s="39"/>
      <c r="B31" s="45"/>
      <c r="C31" s="314" t="s">
        <v>1</v>
      </c>
      <c r="D31" s="314" t="s">
        <v>643</v>
      </c>
      <c r="E31" s="18" t="s">
        <v>1</v>
      </c>
      <c r="F31" s="315">
        <v>2.8079999999999998</v>
      </c>
      <c r="G31" s="39"/>
      <c r="H31" s="45"/>
    </row>
    <row r="32" s="2" customFormat="1" ht="16.8" customHeight="1">
      <c r="A32" s="39"/>
      <c r="B32" s="45"/>
      <c r="C32" s="314" t="s">
        <v>1</v>
      </c>
      <c r="D32" s="314" t="s">
        <v>644</v>
      </c>
      <c r="E32" s="18" t="s">
        <v>1</v>
      </c>
      <c r="F32" s="315">
        <v>3.544</v>
      </c>
      <c r="G32" s="39"/>
      <c r="H32" s="45"/>
    </row>
    <row r="33" s="2" customFormat="1" ht="16.8" customHeight="1">
      <c r="A33" s="39"/>
      <c r="B33" s="45"/>
      <c r="C33" s="314" t="s">
        <v>1</v>
      </c>
      <c r="D33" s="314" t="s">
        <v>645</v>
      </c>
      <c r="E33" s="18" t="s">
        <v>1</v>
      </c>
      <c r="F33" s="315">
        <v>11.093999999999999</v>
      </c>
      <c r="G33" s="39"/>
      <c r="H33" s="45"/>
    </row>
    <row r="34" s="2" customFormat="1" ht="16.8" customHeight="1">
      <c r="A34" s="39"/>
      <c r="B34" s="45"/>
      <c r="C34" s="314" t="s">
        <v>1</v>
      </c>
      <c r="D34" s="314" t="s">
        <v>646</v>
      </c>
      <c r="E34" s="18" t="s">
        <v>1</v>
      </c>
      <c r="F34" s="315">
        <v>2.3380000000000001</v>
      </c>
      <c r="G34" s="39"/>
      <c r="H34" s="45"/>
    </row>
    <row r="35" s="2" customFormat="1" ht="16.8" customHeight="1">
      <c r="A35" s="39"/>
      <c r="B35" s="45"/>
      <c r="C35" s="314" t="s">
        <v>1</v>
      </c>
      <c r="D35" s="314" t="s">
        <v>647</v>
      </c>
      <c r="E35" s="18" t="s">
        <v>1</v>
      </c>
      <c r="F35" s="315">
        <v>0.52000000000000002</v>
      </c>
      <c r="G35" s="39"/>
      <c r="H35" s="45"/>
    </row>
    <row r="36" s="2" customFormat="1" ht="16.8" customHeight="1">
      <c r="A36" s="39"/>
      <c r="B36" s="45"/>
      <c r="C36" s="314" t="s">
        <v>1</v>
      </c>
      <c r="D36" s="314" t="s">
        <v>648</v>
      </c>
      <c r="E36" s="18" t="s">
        <v>1</v>
      </c>
      <c r="F36" s="315">
        <v>4.9139999999999997</v>
      </c>
      <c r="G36" s="39"/>
      <c r="H36" s="45"/>
    </row>
    <row r="37" s="2" customFormat="1" ht="16.8" customHeight="1">
      <c r="A37" s="39"/>
      <c r="B37" s="45"/>
      <c r="C37" s="314" t="s">
        <v>1</v>
      </c>
      <c r="D37" s="314" t="s">
        <v>649</v>
      </c>
      <c r="E37" s="18" t="s">
        <v>1</v>
      </c>
      <c r="F37" s="315">
        <v>3.9420000000000002</v>
      </c>
      <c r="G37" s="39"/>
      <c r="H37" s="45"/>
    </row>
    <row r="38" s="2" customFormat="1" ht="16.8" customHeight="1">
      <c r="A38" s="39"/>
      <c r="B38" s="45"/>
      <c r="C38" s="314" t="s">
        <v>588</v>
      </c>
      <c r="D38" s="314" t="s">
        <v>174</v>
      </c>
      <c r="E38" s="18" t="s">
        <v>1</v>
      </c>
      <c r="F38" s="315">
        <v>93.257000000000005</v>
      </c>
      <c r="G38" s="39"/>
      <c r="H38" s="45"/>
    </row>
    <row r="39" s="2" customFormat="1" ht="16.8" customHeight="1">
      <c r="A39" s="39"/>
      <c r="B39" s="45"/>
      <c r="C39" s="316" t="s">
        <v>7480</v>
      </c>
      <c r="D39" s="39"/>
      <c r="E39" s="39"/>
      <c r="F39" s="39"/>
      <c r="G39" s="39"/>
      <c r="H39" s="45"/>
    </row>
    <row r="40" s="2" customFormat="1" ht="16.8" customHeight="1">
      <c r="A40" s="39"/>
      <c r="B40" s="45"/>
      <c r="C40" s="314" t="s">
        <v>639</v>
      </c>
      <c r="D40" s="314" t="s">
        <v>640</v>
      </c>
      <c r="E40" s="18" t="s">
        <v>164</v>
      </c>
      <c r="F40" s="315">
        <v>18.651</v>
      </c>
      <c r="G40" s="39"/>
      <c r="H40" s="45"/>
    </row>
    <row r="41" s="2" customFormat="1" ht="16.8" customHeight="1">
      <c r="A41" s="39"/>
      <c r="B41" s="45"/>
      <c r="C41" s="314" t="s">
        <v>651</v>
      </c>
      <c r="D41" s="314" t="s">
        <v>652</v>
      </c>
      <c r="E41" s="18" t="s">
        <v>164</v>
      </c>
      <c r="F41" s="315">
        <v>18.651</v>
      </c>
      <c r="G41" s="39"/>
      <c r="H41" s="45"/>
    </row>
    <row r="42" s="2" customFormat="1" ht="16.8" customHeight="1">
      <c r="A42" s="39"/>
      <c r="B42" s="45"/>
      <c r="C42" s="310" t="s">
        <v>590</v>
      </c>
      <c r="D42" s="311" t="s">
        <v>1</v>
      </c>
      <c r="E42" s="312" t="s">
        <v>1</v>
      </c>
      <c r="F42" s="313">
        <v>22.786999999999999</v>
      </c>
      <c r="G42" s="39"/>
      <c r="H42" s="45"/>
    </row>
    <row r="43" s="2" customFormat="1" ht="16.8" customHeight="1">
      <c r="A43" s="39"/>
      <c r="B43" s="45"/>
      <c r="C43" s="314" t="s">
        <v>1</v>
      </c>
      <c r="D43" s="314" t="s">
        <v>661</v>
      </c>
      <c r="E43" s="18" t="s">
        <v>1</v>
      </c>
      <c r="F43" s="315">
        <v>0</v>
      </c>
      <c r="G43" s="39"/>
      <c r="H43" s="45"/>
    </row>
    <row r="44" s="2" customFormat="1" ht="16.8" customHeight="1">
      <c r="A44" s="39"/>
      <c r="B44" s="45"/>
      <c r="C44" s="314" t="s">
        <v>590</v>
      </c>
      <c r="D44" s="314" t="s">
        <v>662</v>
      </c>
      <c r="E44" s="18" t="s">
        <v>1</v>
      </c>
      <c r="F44" s="315">
        <v>22.786999999999999</v>
      </c>
      <c r="G44" s="39"/>
      <c r="H44" s="45"/>
    </row>
    <row r="45" s="2" customFormat="1" ht="16.8" customHeight="1">
      <c r="A45" s="39"/>
      <c r="B45" s="45"/>
      <c r="C45" s="316" t="s">
        <v>7480</v>
      </c>
      <c r="D45" s="39"/>
      <c r="E45" s="39"/>
      <c r="F45" s="39"/>
      <c r="G45" s="39"/>
      <c r="H45" s="45"/>
    </row>
    <row r="46" s="2" customFormat="1">
      <c r="A46" s="39"/>
      <c r="B46" s="45"/>
      <c r="C46" s="314" t="s">
        <v>186</v>
      </c>
      <c r="D46" s="314" t="s">
        <v>187</v>
      </c>
      <c r="E46" s="18" t="s">
        <v>181</v>
      </c>
      <c r="F46" s="315">
        <v>22.786999999999999</v>
      </c>
      <c r="G46" s="39"/>
      <c r="H46" s="45"/>
    </row>
    <row r="47" s="2" customFormat="1" ht="16.8" customHeight="1">
      <c r="A47" s="39"/>
      <c r="B47" s="45"/>
      <c r="C47" s="314" t="s">
        <v>663</v>
      </c>
      <c r="D47" s="314" t="s">
        <v>664</v>
      </c>
      <c r="E47" s="18" t="s">
        <v>201</v>
      </c>
      <c r="F47" s="315">
        <v>38.738</v>
      </c>
      <c r="G47" s="39"/>
      <c r="H47" s="45"/>
    </row>
    <row r="48" s="2" customFormat="1" ht="16.8" customHeight="1">
      <c r="A48" s="39"/>
      <c r="B48" s="45"/>
      <c r="C48" s="310" t="s">
        <v>592</v>
      </c>
      <c r="D48" s="311" t="s">
        <v>1</v>
      </c>
      <c r="E48" s="312" t="s">
        <v>1</v>
      </c>
      <c r="F48" s="313">
        <v>45.573999999999998</v>
      </c>
      <c r="G48" s="39"/>
      <c r="H48" s="45"/>
    </row>
    <row r="49" s="2" customFormat="1" ht="16.8" customHeight="1">
      <c r="A49" s="39"/>
      <c r="B49" s="45"/>
      <c r="C49" s="314" t="s">
        <v>1</v>
      </c>
      <c r="D49" s="314" t="s">
        <v>617</v>
      </c>
      <c r="E49" s="18" t="s">
        <v>1</v>
      </c>
      <c r="F49" s="315">
        <v>0</v>
      </c>
      <c r="G49" s="39"/>
      <c r="H49" s="45"/>
    </row>
    <row r="50" s="2" customFormat="1" ht="16.8" customHeight="1">
      <c r="A50" s="39"/>
      <c r="B50" s="45"/>
      <c r="C50" s="314" t="s">
        <v>1</v>
      </c>
      <c r="D50" s="314" t="s">
        <v>618</v>
      </c>
      <c r="E50" s="18" t="s">
        <v>1</v>
      </c>
      <c r="F50" s="315">
        <v>28.844000000000001</v>
      </c>
      <c r="G50" s="39"/>
      <c r="H50" s="45"/>
    </row>
    <row r="51" s="2" customFormat="1" ht="16.8" customHeight="1">
      <c r="A51" s="39"/>
      <c r="B51" s="45"/>
      <c r="C51" s="314" t="s">
        <v>1</v>
      </c>
      <c r="D51" s="314" t="s">
        <v>619</v>
      </c>
      <c r="E51" s="18" t="s">
        <v>1</v>
      </c>
      <c r="F51" s="315">
        <v>0</v>
      </c>
      <c r="G51" s="39"/>
      <c r="H51" s="45"/>
    </row>
    <row r="52" s="2" customFormat="1" ht="16.8" customHeight="1">
      <c r="A52" s="39"/>
      <c r="B52" s="45"/>
      <c r="C52" s="314" t="s">
        <v>1</v>
      </c>
      <c r="D52" s="314" t="s">
        <v>620</v>
      </c>
      <c r="E52" s="18" t="s">
        <v>1</v>
      </c>
      <c r="F52" s="315">
        <v>1.264</v>
      </c>
      <c r="G52" s="39"/>
      <c r="H52" s="45"/>
    </row>
    <row r="53" s="2" customFormat="1" ht="16.8" customHeight="1">
      <c r="A53" s="39"/>
      <c r="B53" s="45"/>
      <c r="C53" s="314" t="s">
        <v>1</v>
      </c>
      <c r="D53" s="314" t="s">
        <v>621</v>
      </c>
      <c r="E53" s="18" t="s">
        <v>1</v>
      </c>
      <c r="F53" s="315">
        <v>1.595</v>
      </c>
      <c r="G53" s="39"/>
      <c r="H53" s="45"/>
    </row>
    <row r="54" s="2" customFormat="1" ht="16.8" customHeight="1">
      <c r="A54" s="39"/>
      <c r="B54" s="45"/>
      <c r="C54" s="314" t="s">
        <v>1</v>
      </c>
      <c r="D54" s="314" t="s">
        <v>622</v>
      </c>
      <c r="E54" s="18" t="s">
        <v>1</v>
      </c>
      <c r="F54" s="315">
        <v>0</v>
      </c>
      <c r="G54" s="39"/>
      <c r="H54" s="45"/>
    </row>
    <row r="55" s="2" customFormat="1" ht="16.8" customHeight="1">
      <c r="A55" s="39"/>
      <c r="B55" s="45"/>
      <c r="C55" s="314" t="s">
        <v>1</v>
      </c>
      <c r="D55" s="314" t="s">
        <v>623</v>
      </c>
      <c r="E55" s="18" t="s">
        <v>1</v>
      </c>
      <c r="F55" s="315">
        <v>4.992</v>
      </c>
      <c r="G55" s="39"/>
      <c r="H55" s="45"/>
    </row>
    <row r="56" s="2" customFormat="1" ht="16.8" customHeight="1">
      <c r="A56" s="39"/>
      <c r="B56" s="45"/>
      <c r="C56" s="314" t="s">
        <v>1</v>
      </c>
      <c r="D56" s="314" t="s">
        <v>624</v>
      </c>
      <c r="E56" s="18" t="s">
        <v>1</v>
      </c>
      <c r="F56" s="315">
        <v>1.1100000000000001</v>
      </c>
      <c r="G56" s="39"/>
      <c r="H56" s="45"/>
    </row>
    <row r="57" s="2" customFormat="1" ht="16.8" customHeight="1">
      <c r="A57" s="39"/>
      <c r="B57" s="45"/>
      <c r="C57" s="314" t="s">
        <v>1</v>
      </c>
      <c r="D57" s="314" t="s">
        <v>625</v>
      </c>
      <c r="E57" s="18" t="s">
        <v>1</v>
      </c>
      <c r="F57" s="315">
        <v>0.23400000000000001</v>
      </c>
      <c r="G57" s="39"/>
      <c r="H57" s="45"/>
    </row>
    <row r="58" s="2" customFormat="1" ht="16.8" customHeight="1">
      <c r="A58" s="39"/>
      <c r="B58" s="45"/>
      <c r="C58" s="314" t="s">
        <v>1</v>
      </c>
      <c r="D58" s="314" t="s">
        <v>626</v>
      </c>
      <c r="E58" s="18" t="s">
        <v>1</v>
      </c>
      <c r="F58" s="315">
        <v>2.2109999999999999</v>
      </c>
      <c r="G58" s="39"/>
      <c r="H58" s="45"/>
    </row>
    <row r="59" s="2" customFormat="1" ht="16.8" customHeight="1">
      <c r="A59" s="39"/>
      <c r="B59" s="45"/>
      <c r="C59" s="314" t="s">
        <v>1</v>
      </c>
      <c r="D59" s="314" t="s">
        <v>627</v>
      </c>
      <c r="E59" s="18" t="s">
        <v>1</v>
      </c>
      <c r="F59" s="315">
        <v>1.774</v>
      </c>
      <c r="G59" s="39"/>
      <c r="H59" s="45"/>
    </row>
    <row r="60" s="2" customFormat="1" ht="16.8" customHeight="1">
      <c r="A60" s="39"/>
      <c r="B60" s="45"/>
      <c r="C60" s="314" t="s">
        <v>1</v>
      </c>
      <c r="D60" s="314" t="s">
        <v>628</v>
      </c>
      <c r="E60" s="18" t="s">
        <v>1</v>
      </c>
      <c r="F60" s="315">
        <v>0</v>
      </c>
      <c r="G60" s="39"/>
      <c r="H60" s="45"/>
    </row>
    <row r="61" s="2" customFormat="1" ht="16.8" customHeight="1">
      <c r="A61" s="39"/>
      <c r="B61" s="45"/>
      <c r="C61" s="314" t="s">
        <v>1</v>
      </c>
      <c r="D61" s="314" t="s">
        <v>629</v>
      </c>
      <c r="E61" s="18" t="s">
        <v>1</v>
      </c>
      <c r="F61" s="315">
        <v>2.4300000000000002</v>
      </c>
      <c r="G61" s="39"/>
      <c r="H61" s="45"/>
    </row>
    <row r="62" s="2" customFormat="1" ht="16.8" customHeight="1">
      <c r="A62" s="39"/>
      <c r="B62" s="45"/>
      <c r="C62" s="314" t="s">
        <v>1</v>
      </c>
      <c r="D62" s="314" t="s">
        <v>630</v>
      </c>
      <c r="E62" s="18" t="s">
        <v>1</v>
      </c>
      <c r="F62" s="315">
        <v>0</v>
      </c>
      <c r="G62" s="39"/>
      <c r="H62" s="45"/>
    </row>
    <row r="63" s="2" customFormat="1" ht="16.8" customHeight="1">
      <c r="A63" s="39"/>
      <c r="B63" s="45"/>
      <c r="C63" s="314" t="s">
        <v>1</v>
      </c>
      <c r="D63" s="314" t="s">
        <v>631</v>
      </c>
      <c r="E63" s="18" t="s">
        <v>1</v>
      </c>
      <c r="F63" s="315">
        <v>1.1200000000000001</v>
      </c>
      <c r="G63" s="39"/>
      <c r="H63" s="45"/>
    </row>
    <row r="64" s="2" customFormat="1" ht="16.8" customHeight="1">
      <c r="A64" s="39"/>
      <c r="B64" s="45"/>
      <c r="C64" s="314" t="s">
        <v>592</v>
      </c>
      <c r="D64" s="314" t="s">
        <v>174</v>
      </c>
      <c r="E64" s="18" t="s">
        <v>1</v>
      </c>
      <c r="F64" s="315">
        <v>45.573999999999998</v>
      </c>
      <c r="G64" s="39"/>
      <c r="H64" s="45"/>
    </row>
    <row r="65" s="2" customFormat="1" ht="16.8" customHeight="1">
      <c r="A65" s="39"/>
      <c r="B65" s="45"/>
      <c r="C65" s="316" t="s">
        <v>7480</v>
      </c>
      <c r="D65" s="39"/>
      <c r="E65" s="39"/>
      <c r="F65" s="39"/>
      <c r="G65" s="39"/>
      <c r="H65" s="45"/>
    </row>
    <row r="66" s="2" customFormat="1" ht="16.8" customHeight="1">
      <c r="A66" s="39"/>
      <c r="B66" s="45"/>
      <c r="C66" s="314" t="s">
        <v>614</v>
      </c>
      <c r="D66" s="314" t="s">
        <v>615</v>
      </c>
      <c r="E66" s="18" t="s">
        <v>181</v>
      </c>
      <c r="F66" s="315">
        <v>9.1150000000000002</v>
      </c>
      <c r="G66" s="39"/>
      <c r="H66" s="45"/>
    </row>
    <row r="67" s="2" customFormat="1">
      <c r="A67" s="39"/>
      <c r="B67" s="45"/>
      <c r="C67" s="314" t="s">
        <v>634</v>
      </c>
      <c r="D67" s="314" t="s">
        <v>635</v>
      </c>
      <c r="E67" s="18" t="s">
        <v>181</v>
      </c>
      <c r="F67" s="315">
        <v>36.459000000000003</v>
      </c>
      <c r="G67" s="39"/>
      <c r="H67" s="45"/>
    </row>
    <row r="68" s="2" customFormat="1">
      <c r="A68" s="39"/>
      <c r="B68" s="45"/>
      <c r="C68" s="314" t="s">
        <v>186</v>
      </c>
      <c r="D68" s="314" t="s">
        <v>187</v>
      </c>
      <c r="E68" s="18" t="s">
        <v>181</v>
      </c>
      <c r="F68" s="315">
        <v>22.786999999999999</v>
      </c>
      <c r="G68" s="39"/>
      <c r="H68" s="45"/>
    </row>
    <row r="69" s="2" customFormat="1" ht="16.8" customHeight="1">
      <c r="A69" s="39"/>
      <c r="B69" s="45"/>
      <c r="C69" s="314" t="s">
        <v>667</v>
      </c>
      <c r="D69" s="314" t="s">
        <v>668</v>
      </c>
      <c r="E69" s="18" t="s">
        <v>181</v>
      </c>
      <c r="F69" s="315">
        <v>10.111000000000001</v>
      </c>
      <c r="G69" s="39"/>
      <c r="H69" s="45"/>
    </row>
    <row r="70" s="2" customFormat="1" ht="16.8" customHeight="1">
      <c r="A70" s="39"/>
      <c r="B70" s="45"/>
      <c r="C70" s="310" t="s">
        <v>594</v>
      </c>
      <c r="D70" s="311" t="s">
        <v>1</v>
      </c>
      <c r="E70" s="312" t="s">
        <v>1</v>
      </c>
      <c r="F70" s="313">
        <v>10.111000000000001</v>
      </c>
      <c r="G70" s="39"/>
      <c r="H70" s="45"/>
    </row>
    <row r="71" s="2" customFormat="1" ht="16.8" customHeight="1">
      <c r="A71" s="39"/>
      <c r="B71" s="45"/>
      <c r="C71" s="314" t="s">
        <v>1</v>
      </c>
      <c r="D71" s="314" t="s">
        <v>670</v>
      </c>
      <c r="E71" s="18" t="s">
        <v>1</v>
      </c>
      <c r="F71" s="315">
        <v>0</v>
      </c>
      <c r="G71" s="39"/>
      <c r="H71" s="45"/>
    </row>
    <row r="72" s="2" customFormat="1" ht="16.8" customHeight="1">
      <c r="A72" s="39"/>
      <c r="B72" s="45"/>
      <c r="C72" s="314" t="s">
        <v>1</v>
      </c>
      <c r="D72" s="314" t="s">
        <v>671</v>
      </c>
      <c r="E72" s="18" t="s">
        <v>1</v>
      </c>
      <c r="F72" s="315">
        <v>10.111000000000001</v>
      </c>
      <c r="G72" s="39"/>
      <c r="H72" s="45"/>
    </row>
    <row r="73" s="2" customFormat="1" ht="16.8" customHeight="1">
      <c r="A73" s="39"/>
      <c r="B73" s="45"/>
      <c r="C73" s="314" t="s">
        <v>594</v>
      </c>
      <c r="D73" s="314" t="s">
        <v>361</v>
      </c>
      <c r="E73" s="18" t="s">
        <v>1</v>
      </c>
      <c r="F73" s="315">
        <v>10.111000000000001</v>
      </c>
      <c r="G73" s="39"/>
      <c r="H73" s="45"/>
    </row>
    <row r="74" s="2" customFormat="1" ht="16.8" customHeight="1">
      <c r="A74" s="39"/>
      <c r="B74" s="45"/>
      <c r="C74" s="316" t="s">
        <v>7480</v>
      </c>
      <c r="D74" s="39"/>
      <c r="E74" s="39"/>
      <c r="F74" s="39"/>
      <c r="G74" s="39"/>
      <c r="H74" s="45"/>
    </row>
    <row r="75" s="2" customFormat="1" ht="16.8" customHeight="1">
      <c r="A75" s="39"/>
      <c r="B75" s="45"/>
      <c r="C75" s="314" t="s">
        <v>667</v>
      </c>
      <c r="D75" s="314" t="s">
        <v>668</v>
      </c>
      <c r="E75" s="18" t="s">
        <v>181</v>
      </c>
      <c r="F75" s="315">
        <v>10.111000000000001</v>
      </c>
      <c r="G75" s="39"/>
      <c r="H75" s="45"/>
    </row>
    <row r="76" s="2" customFormat="1">
      <c r="A76" s="39"/>
      <c r="B76" s="45"/>
      <c r="C76" s="314" t="s">
        <v>654</v>
      </c>
      <c r="D76" s="314" t="s">
        <v>655</v>
      </c>
      <c r="E76" s="18" t="s">
        <v>181</v>
      </c>
      <c r="F76" s="315">
        <v>45.573999999999998</v>
      </c>
      <c r="G76" s="39"/>
      <c r="H76" s="45"/>
    </row>
    <row r="77" s="2" customFormat="1" ht="16.8" customHeight="1">
      <c r="A77" s="39"/>
      <c r="B77" s="45"/>
      <c r="C77" s="314" t="s">
        <v>674</v>
      </c>
      <c r="D77" s="314" t="s">
        <v>675</v>
      </c>
      <c r="E77" s="18" t="s">
        <v>201</v>
      </c>
      <c r="F77" s="315">
        <v>18.199999999999999</v>
      </c>
      <c r="G77" s="39"/>
      <c r="H77" s="45"/>
    </row>
    <row r="78" s="2" customFormat="1" ht="16.8" customHeight="1">
      <c r="A78" s="39"/>
      <c r="B78" s="45"/>
      <c r="C78" s="310" t="s">
        <v>673</v>
      </c>
      <c r="D78" s="311" t="s">
        <v>673</v>
      </c>
      <c r="E78" s="312" t="s">
        <v>1</v>
      </c>
      <c r="F78" s="313">
        <v>0</v>
      </c>
      <c r="G78" s="39"/>
      <c r="H78" s="45"/>
    </row>
    <row r="79" s="2" customFormat="1" ht="16.8" customHeight="1">
      <c r="A79" s="39"/>
      <c r="B79" s="45"/>
      <c r="C79" s="314" t="s">
        <v>1</v>
      </c>
      <c r="D79" s="314" t="s">
        <v>672</v>
      </c>
      <c r="E79" s="18" t="s">
        <v>1</v>
      </c>
      <c r="F79" s="315">
        <v>0</v>
      </c>
      <c r="G79" s="39"/>
      <c r="H79" s="45"/>
    </row>
    <row r="80" s="2" customFormat="1" ht="16.8" customHeight="1">
      <c r="A80" s="39"/>
      <c r="B80" s="45"/>
      <c r="C80" s="314" t="s">
        <v>1</v>
      </c>
      <c r="D80" s="314" t="s">
        <v>77</v>
      </c>
      <c r="E80" s="18" t="s">
        <v>1</v>
      </c>
      <c r="F80" s="315">
        <v>0</v>
      </c>
      <c r="G80" s="39"/>
      <c r="H80" s="45"/>
    </row>
    <row r="81" s="2" customFormat="1" ht="16.8" customHeight="1">
      <c r="A81" s="39"/>
      <c r="B81" s="45"/>
      <c r="C81" s="314" t="s">
        <v>673</v>
      </c>
      <c r="D81" s="314" t="s">
        <v>361</v>
      </c>
      <c r="E81" s="18" t="s">
        <v>1</v>
      </c>
      <c r="F81" s="315">
        <v>0</v>
      </c>
      <c r="G81" s="39"/>
      <c r="H81" s="45"/>
    </row>
    <row r="82" s="2" customFormat="1" ht="7.44" customHeight="1">
      <c r="A82" s="39"/>
      <c r="B82" s="171"/>
      <c r="C82" s="172"/>
      <c r="D82" s="172"/>
      <c r="E82" s="172"/>
      <c r="F82" s="172"/>
      <c r="G82" s="172"/>
      <c r="H82" s="45"/>
    </row>
    <row r="83" s="2" customFormat="1">
      <c r="A83" s="39"/>
      <c r="B83" s="39"/>
      <c r="C83" s="39"/>
      <c r="D83" s="39"/>
      <c r="E83" s="39"/>
      <c r="F83" s="39"/>
      <c r="G83" s="39"/>
      <c r="H83" s="39"/>
    </row>
  </sheetData>
  <sheetProtection sheet="1" formatColumns="0" formatRows="0" objects="1" scenarios="1" spinCount="100000" saltValue="LNPYkhFuRRqlyP9x0knC3fFJ0LbUbjwbXBeZdYuIgMzBWXFkoMhUiQH03hqA7W+G2YzGlYEdyoqTEbjVjEe5dQ==" hashValue="iLbNMFKYv6BmVQJAF3EPCZ//GgLHFXoeYo4cdH2H0ihU6LVpSyImzNzf7WaqahkN8ocsmWk/qkCnk1dxVCBPK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DESKTOP-7VAAOUV\Zuzana Kosáková</dc:creator>
  <cp:lastModifiedBy>DESKTOP-7VAAOUV\Zuzana Kosáková</cp:lastModifiedBy>
  <dcterms:created xsi:type="dcterms:W3CDTF">2024-04-15T17:35:15Z</dcterms:created>
  <dcterms:modified xsi:type="dcterms:W3CDTF">2024-04-15T17:35:51Z</dcterms:modified>
</cp:coreProperties>
</file>